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showInkAnnotation="0" updateLinks="never" codeName="ThisWorkbook" autoCompressPictures="0"/>
  <mc:AlternateContent xmlns:mc="http://schemas.openxmlformats.org/markup-compatibility/2006">
    <mc:Choice Requires="x15">
      <x15ac:absPath xmlns:x15ac="http://schemas.microsoft.com/office/spreadsheetml/2010/11/ac" url="C:\Users\jdearbeck\Documents\"/>
    </mc:Choice>
  </mc:AlternateContent>
  <xr:revisionPtr revIDLastSave="0" documentId="8_{5EB63B20-21D1-40F7-84B3-9E3CE1426CEF}" xr6:coauthVersionLast="47" xr6:coauthVersionMax="47" xr10:uidLastSave="{00000000-0000-0000-0000-000000000000}"/>
  <workbookProtection workbookAlgorithmName="SHA-512" workbookHashValue="uIWq8IDRDK65uIjyuH5NMVZXZ9UvckWelQSncDXnFsPr3y1Ky5oNjtFumIjm5OKIr0puA7hM+1fL8u/2Bk1R+w==" workbookSaltValue="wadstb9/sJUAoBTNCpHI1g==" workbookSpinCount="100000" lockStructure="1"/>
  <bookViews>
    <workbookView xWindow="-110" yWindow="-110" windowWidth="19420" windowHeight="10420" firstSheet="1" activeTab="1" xr2:uid="{4BCE7068-F9A1-4C97-8397-B4F4E34823E1}"/>
  </bookViews>
  <sheets>
    <sheet name="Lookups" sheetId="16" state="hidden" r:id="rId1"/>
    <sheet name="1. Project Info" sheetId="1" r:id="rId2"/>
    <sheet name="2. Key Project Questions" sheetId="36" r:id="rId3"/>
    <sheet name="3. Benefits and Principles" sheetId="34" r:id="rId4"/>
    <sheet name="4. Project Change Details" sheetId="5" r:id="rId5"/>
    <sheet name="5. OnCap Funding Request" sheetId="13" r:id="rId6"/>
    <sheet name="6. Funding Source Summary" sheetId="11" r:id="rId7"/>
    <sheet name="7. Project Scoring and Criteria" sheetId="37" r:id="rId8"/>
    <sheet name="Notes Tab 1" sheetId="38" r:id="rId9"/>
    <sheet name="Notes Tab 2" sheetId="39" r:id="rId10"/>
    <sheet name="Notes Tab 3" sheetId="40" r:id="rId11"/>
  </sheets>
  <definedNames>
    <definedName name="Agencies">Lookups!$D$2:$F$162</definedName>
    <definedName name="Benefits">Lookups!$A$2:$A$7</definedName>
    <definedName name="BPR">'3. Benefits and Principles'!$L$53:$L$58</definedName>
    <definedName name="ConstituentValue">'3. Benefits and Principles'!$K$53:$K$58</definedName>
    <definedName name="DOT">Lookups!$Q$2:$Q$6</definedName>
    <definedName name="Duration">'3. Benefits and Principles'!$Q$53:$Q$58</definedName>
    <definedName name="EOANF">Lookups!$G$2:$G$17</definedName>
    <definedName name="EOE">Lookups!$K$2:$K$30</definedName>
    <definedName name="EOEEA">Lookups!$L$2:$L$9</definedName>
    <definedName name="EOHED">Lookups!$N$2:$N$11</definedName>
    <definedName name="EOHHS">Lookups!$M$2:$M$18</definedName>
    <definedName name="EOLWD">Lookups!$O$2:$O$5</definedName>
    <definedName name="EOPSS">Lookups!$P$2:$P$14</definedName>
    <definedName name="Governance">'3. Benefits and Principles'!$M$53:$M$58</definedName>
    <definedName name="INDEP">Lookups!$R$2:$R$48</definedName>
    <definedName name="JUD">Lookups!$S$2:$S$8</definedName>
    <definedName name="LEG">Lookups!$T$2:$T$4</definedName>
    <definedName name="LessonsLearned">'3. Benefits and Principles'!$T$53:$T$58</definedName>
    <definedName name="MassIT">Lookups!$J$2</definedName>
    <definedName name="MinCustomization">'3. Benefits and Principles'!$P$53:$P$58</definedName>
    <definedName name="OthersSolutions">'3. Benefits and Principles'!$O$53:$O$58</definedName>
    <definedName name="PickOne">Lookups!$AF$2</definedName>
    <definedName name="_xlnm.Print_Area" localSheetId="1">'1. Project Info'!$A$1:$I$43</definedName>
    <definedName name="_xlnm.Print_Area" localSheetId="3">'3. Benefits and Principles'!$A$1:$G$35</definedName>
    <definedName name="_xlnm.Print_Area" localSheetId="5">'5. OnCap Funding Request'!$B$10:$AG$31</definedName>
    <definedName name="_xlnm.Print_Area" localSheetId="6">'6. Funding Source Summary'!$C$3:$M$16</definedName>
    <definedName name="_xlnm.Print_Area" localSheetId="7">'7. Project Scoring and Criteria'!$A$1:$D$17</definedName>
    <definedName name="_xlnm.Print_Titles" localSheetId="4">'4. Project Change Details'!$1:$17</definedName>
    <definedName name="_xlnm.Print_Titles" localSheetId="5">'5. OnCap Funding Request'!$1:$9</definedName>
    <definedName name="Secretariats">Lookups!$B$2:$B$14</definedName>
    <definedName name="Secys">Lookups!$B$2:$B$14</definedName>
    <definedName name="SufficientStaff">'3. Benefits and Principles'!$S$53:$S$58</definedName>
    <definedName name="SustainOps">'3. Benefits and Principles'!$R$53:$R$58</definedName>
    <definedName name="TransformIT">'3. Benefits and Principles'!$N$53:$N$58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72" i="16" l="1"/>
  <c r="AK70" i="16"/>
  <c r="AK71" i="16"/>
  <c r="AK27" i="16"/>
  <c r="AK69" i="16"/>
  <c r="AK68" i="16"/>
  <c r="AK67" i="16"/>
  <c r="AK66" i="16"/>
  <c r="AK65" i="16"/>
  <c r="AK64" i="16"/>
  <c r="B14" i="37" l="1"/>
  <c r="C4" i="37"/>
  <c r="C3" i="37"/>
  <c r="C2" i="37"/>
  <c r="B2" i="1" l="1"/>
  <c r="L13" i="11" l="1"/>
  <c r="D2" i="36"/>
  <c r="E4" i="13" l="1"/>
  <c r="D2" i="34"/>
  <c r="D4" i="34"/>
  <c r="D3" i="34"/>
  <c r="D4" i="36" l="1"/>
  <c r="D3" i="36"/>
  <c r="AK4" i="16" l="1"/>
  <c r="AK5" i="16"/>
  <c r="AK6" i="16"/>
  <c r="AK7" i="16"/>
  <c r="AK8" i="16"/>
  <c r="AK9" i="16"/>
  <c r="AK10" i="16"/>
  <c r="AK11" i="16"/>
  <c r="AK12" i="16"/>
  <c r="AK13" i="16"/>
  <c r="AK14" i="16"/>
  <c r="AK15" i="16"/>
  <c r="AK16" i="16"/>
  <c r="AK17" i="16"/>
  <c r="AK18" i="16"/>
  <c r="AK19" i="16"/>
  <c r="AK20" i="16"/>
  <c r="AK22" i="16"/>
  <c r="AK23" i="16"/>
  <c r="AK24" i="16"/>
  <c r="AK25" i="16"/>
  <c r="AK26" i="16"/>
  <c r="AK28" i="16"/>
  <c r="AK29" i="16"/>
  <c r="AK30" i="16"/>
  <c r="AK31" i="16"/>
  <c r="AK32" i="16"/>
  <c r="AK33" i="16"/>
  <c r="AK34" i="16"/>
  <c r="AK35" i="16"/>
  <c r="AK36" i="16"/>
  <c r="AK37" i="16"/>
  <c r="AK38" i="16"/>
  <c r="AK39" i="16"/>
  <c r="AK40" i="16"/>
  <c r="AK41" i="16"/>
  <c r="AK42" i="16"/>
  <c r="AK43" i="16"/>
  <c r="AK44" i="16"/>
  <c r="AK45" i="16"/>
  <c r="AK46" i="16"/>
  <c r="AK47" i="16"/>
  <c r="AK48" i="16"/>
  <c r="AK49" i="16"/>
  <c r="AK50" i="16"/>
  <c r="AK51" i="16"/>
  <c r="AK52" i="16"/>
  <c r="AK53" i="16"/>
  <c r="AK54" i="16"/>
  <c r="AK55" i="16"/>
  <c r="AK56" i="16"/>
  <c r="AK57" i="16"/>
  <c r="AK58" i="16"/>
  <c r="AK59" i="16"/>
  <c r="AK60" i="16"/>
  <c r="AK61" i="16"/>
  <c r="AK62" i="16"/>
  <c r="AK63" i="16"/>
  <c r="AK3" i="16"/>
  <c r="U19" i="13" l="1"/>
  <c r="U27" i="13"/>
  <c r="U28" i="13"/>
  <c r="U29" i="13"/>
  <c r="U26" i="13"/>
  <c r="U24" i="13"/>
  <c r="U23" i="13"/>
  <c r="U18" i="13"/>
  <c r="U20" i="13"/>
  <c r="U21" i="13"/>
  <c r="U17" i="13"/>
  <c r="U11" i="13"/>
  <c r="U12" i="13"/>
  <c r="U13" i="13"/>
  <c r="U14" i="13"/>
  <c r="U15" i="13"/>
  <c r="U10" i="13"/>
  <c r="D23" i="11" l="1"/>
  <c r="E23" i="11"/>
  <c r="E30" i="13"/>
  <c r="E25" i="13"/>
  <c r="E22" i="13"/>
  <c r="E16" i="13"/>
  <c r="E31" i="13" l="1"/>
  <c r="E3" i="13"/>
  <c r="E2" i="13"/>
  <c r="G23" i="11"/>
  <c r="H23" i="11"/>
  <c r="I23" i="11"/>
  <c r="J23" i="11"/>
  <c r="K23" i="11"/>
  <c r="F23" i="11"/>
  <c r="L22" i="11"/>
  <c r="L21" i="11"/>
  <c r="D9" i="11" l="1"/>
  <c r="L23" i="11"/>
  <c r="L20" i="11"/>
  <c r="N43" i="1" l="1"/>
  <c r="N42" i="1"/>
  <c r="N41" i="1"/>
  <c r="N38" i="1"/>
  <c r="N37" i="1"/>
  <c r="N36" i="1"/>
  <c r="N34" i="1"/>
  <c r="N31" i="1"/>
  <c r="N30" i="1"/>
  <c r="N29" i="1"/>
  <c r="AF27" i="13"/>
  <c r="AF28" i="13"/>
  <c r="AA27" i="13"/>
  <c r="AA28" i="13"/>
  <c r="J16" i="13" l="1"/>
  <c r="J22" i="13"/>
  <c r="J25" i="13"/>
  <c r="J30" i="13"/>
  <c r="J31" i="13" l="1"/>
  <c r="G30" i="13" l="1"/>
  <c r="H30" i="13"/>
  <c r="I30" i="13"/>
  <c r="K30" i="13"/>
  <c r="L30" i="13"/>
  <c r="M30" i="13"/>
  <c r="G25" i="13"/>
  <c r="H25" i="13"/>
  <c r="I25" i="13"/>
  <c r="K25" i="13"/>
  <c r="L25" i="13"/>
  <c r="M25" i="13"/>
  <c r="G22" i="13"/>
  <c r="H22" i="13"/>
  <c r="I22" i="13"/>
  <c r="K22" i="13"/>
  <c r="L22" i="13"/>
  <c r="M22" i="13"/>
  <c r="G16" i="13"/>
  <c r="H16" i="13"/>
  <c r="I16" i="13"/>
  <c r="K16" i="13"/>
  <c r="L16" i="13"/>
  <c r="M16" i="13"/>
  <c r="AF29" i="13"/>
  <c r="AF26" i="13"/>
  <c r="AF24" i="13"/>
  <c r="AF23" i="13"/>
  <c r="AF18" i="13"/>
  <c r="AF19" i="13"/>
  <c r="AF20" i="13"/>
  <c r="AF21" i="13"/>
  <c r="AF17" i="13"/>
  <c r="AF11" i="13"/>
  <c r="AF12" i="13"/>
  <c r="AF13" i="13"/>
  <c r="AF14" i="13"/>
  <c r="AF15" i="13"/>
  <c r="AF10" i="13"/>
  <c r="AC30" i="13"/>
  <c r="AD30" i="13"/>
  <c r="AE30" i="13"/>
  <c r="AB30" i="13"/>
  <c r="AC25" i="13"/>
  <c r="AD25" i="13"/>
  <c r="AE25" i="13"/>
  <c r="AB25" i="13"/>
  <c r="AC22" i="13"/>
  <c r="AD22" i="13"/>
  <c r="AE22" i="13"/>
  <c r="AB22" i="13"/>
  <c r="AC16" i="13"/>
  <c r="AD16" i="13"/>
  <c r="AE16" i="13"/>
  <c r="AB16" i="13"/>
  <c r="C17" i="5"/>
  <c r="AB31" i="13" l="1"/>
  <c r="AE31" i="13"/>
  <c r="E16" i="5" s="1"/>
  <c r="K31" i="13"/>
  <c r="AD31" i="13"/>
  <c r="E15" i="5" s="1"/>
  <c r="I31" i="13"/>
  <c r="AC31" i="13"/>
  <c r="E14" i="5" s="1"/>
  <c r="H31" i="13"/>
  <c r="G31" i="13"/>
  <c r="M31" i="13"/>
  <c r="L31" i="13"/>
  <c r="AF22" i="13"/>
  <c r="AF30" i="13"/>
  <c r="AF25" i="13"/>
  <c r="AF16" i="13"/>
  <c r="AA21" i="13"/>
  <c r="AA10" i="13"/>
  <c r="AA23" i="13"/>
  <c r="AA11" i="13"/>
  <c r="AA12" i="13"/>
  <c r="AA29" i="13"/>
  <c r="AA13" i="13"/>
  <c r="AA18" i="13"/>
  <c r="AA14" i="13"/>
  <c r="AA19" i="13"/>
  <c r="AA26" i="13"/>
  <c r="AA15" i="13"/>
  <c r="AA20" i="13"/>
  <c r="AA24" i="13"/>
  <c r="AA17" i="13"/>
  <c r="Y25" i="13"/>
  <c r="W22" i="13"/>
  <c r="X25" i="13"/>
  <c r="P30" i="13"/>
  <c r="T16" i="13"/>
  <c r="T25" i="13"/>
  <c r="Z25" i="13"/>
  <c r="X30" i="13"/>
  <c r="Z30" i="13"/>
  <c r="Z16" i="13"/>
  <c r="Y22" i="13"/>
  <c r="T30" i="13"/>
  <c r="Y16" i="13"/>
  <c r="S30" i="13"/>
  <c r="X16" i="13"/>
  <c r="Z22" i="13"/>
  <c r="R30" i="13"/>
  <c r="W16" i="13"/>
  <c r="W30" i="13"/>
  <c r="T22" i="13"/>
  <c r="X22" i="13"/>
  <c r="Y30" i="13"/>
  <c r="O30" i="13"/>
  <c r="N30" i="13"/>
  <c r="Q30" i="13"/>
  <c r="W25" i="13"/>
  <c r="N25" i="13"/>
  <c r="S16" i="13"/>
  <c r="O16" i="13"/>
  <c r="Q16" i="13"/>
  <c r="R22" i="13"/>
  <c r="P16" i="13"/>
  <c r="N16" i="13"/>
  <c r="P25" i="13"/>
  <c r="O25" i="13"/>
  <c r="R16" i="13"/>
  <c r="Q22" i="13"/>
  <c r="P22" i="13"/>
  <c r="O22" i="13"/>
  <c r="Q25" i="13"/>
  <c r="N22" i="13"/>
  <c r="S22" i="13"/>
  <c r="S25" i="13"/>
  <c r="R25" i="13"/>
  <c r="C2" i="5"/>
  <c r="C4" i="5"/>
  <c r="C3" i="5"/>
  <c r="L14" i="11"/>
  <c r="L12" i="11"/>
  <c r="L11" i="11"/>
  <c r="L10" i="11"/>
  <c r="D2" i="11"/>
  <c r="D4" i="11"/>
  <c r="D3" i="11"/>
  <c r="AH29" i="13"/>
  <c r="AH26" i="13"/>
  <c r="AH24" i="13"/>
  <c r="AH23" i="13"/>
  <c r="AH21" i="13"/>
  <c r="AH20" i="13"/>
  <c r="AH19" i="13"/>
  <c r="AH18" i="13"/>
  <c r="AH17" i="13"/>
  <c r="AH15" i="13"/>
  <c r="AH14" i="13"/>
  <c r="AH13" i="13"/>
  <c r="AH12" i="13"/>
  <c r="AH11" i="13"/>
  <c r="AH10" i="13"/>
  <c r="A22" i="1"/>
  <c r="C25" i="1" s="1"/>
  <c r="H6" i="1"/>
  <c r="Z31" i="13" l="1"/>
  <c r="E13" i="5"/>
  <c r="H9" i="11"/>
  <c r="I9" i="11"/>
  <c r="J9" i="11"/>
  <c r="J15" i="11" s="1"/>
  <c r="W31" i="13"/>
  <c r="K9" i="11"/>
  <c r="K15" i="11" s="1"/>
  <c r="P31" i="13"/>
  <c r="AF31" i="13"/>
  <c r="Q31" i="13"/>
  <c r="O31" i="13"/>
  <c r="T31" i="13"/>
  <c r="R31" i="13"/>
  <c r="S31" i="13"/>
  <c r="X31" i="13"/>
  <c r="N31" i="13"/>
  <c r="Y31" i="13"/>
  <c r="AA25" i="13"/>
  <c r="AA16" i="13"/>
  <c r="AA22" i="13"/>
  <c r="F25" i="13"/>
  <c r="F30" i="13"/>
  <c r="F22" i="13"/>
  <c r="D15" i="11"/>
  <c r="F16" i="13"/>
  <c r="F31" i="13" l="1"/>
  <c r="H15" i="11"/>
  <c r="I15" i="11"/>
  <c r="E9" i="11"/>
  <c r="U22" i="13"/>
  <c r="U16" i="13"/>
  <c r="U30" i="13"/>
  <c r="U25" i="13"/>
  <c r="U31" i="13" l="1"/>
  <c r="E15" i="11"/>
  <c r="E11" i="5" l="1"/>
  <c r="F9" i="11"/>
  <c r="F15" i="11" s="1"/>
  <c r="AA30" i="13"/>
  <c r="AA31" i="13" s="1"/>
  <c r="E12" i="5" s="1"/>
  <c r="G9" i="11" l="1"/>
  <c r="G15" i="11" s="1"/>
  <c r="E17" i="5"/>
  <c r="L9" i="11" l="1"/>
  <c r="L1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tc={748F6F08-CAA4-4FD6-A5D2-4A6C5CCC7AA5}</author>
    <author>tc={7855A519-5E06-4227-952E-3DAC33686FF9}</author>
    <author>tc={D65C08D6-E309-4B10-8591-E27A6CF7B527}</author>
    <author>tc={1C9AE67D-A5E4-4B8A-93FC-AC620469098B}</author>
    <author>tc={98E15674-CA88-4199-9FFC-6FD1DCFFE972}</author>
    <author>tc={F89245F0-CF6A-4363-9B5D-1B5314FC2A42}</author>
    <author>tc={B5AD910F-C6CB-4D17-9576-398599E482D8}</author>
    <author>tc={B0A6E47A-734D-4960-886B-383FE583F99A}</author>
  </authors>
  <commentList>
    <comment ref="AN51" authorId="0" shapeId="0" xr:uid="{748F6F08-CAA4-4FD6-A5D2-4A6C5CCC7AA5}">
      <text>
        <t>[Threaded comment]
Your version of Excel allows you to read this threaded comment; however, any edits to it will get removed if the file is opened in a newer version of Excel. Learn more: https://go.microsoft.com/fwlink/?linkid=870924
Comment:
    PI_I331 in the original CIP submission was "Security Orchestration, Automation &amp; Response"</t>
      </text>
    </comment>
    <comment ref="AN52" authorId="1" shapeId="0" xr:uid="{7855A519-5E06-4227-952E-3DAC33686FF9}">
      <text>
        <t>[Threaded comment]
Your version of Excel allows you to read this threaded comment; however, any edits to it will get removed if the file is opened in a newer version of Excel. Learn more: https://go.microsoft.com/fwlink/?linkid=870924
Comment:
    This was previously submitted in the CIP under PI_I350</t>
      </text>
    </comment>
    <comment ref="AN53" authorId="2" shapeId="0" xr:uid="{D65C08D6-E309-4B10-8591-E27A6CF7B527}">
      <text>
        <t>[Threaded comment]
Your version of Excel allows you to read this threaded comment; however, any edits to it will get removed if the file is opened in a newer version of Excel. Learn more: https://go.microsoft.com/fwlink/?linkid=870924
Comment:
    Previously associated in the CIP under PI_342</t>
      </text>
    </comment>
    <comment ref="AN55" authorId="3" shapeId="0" xr:uid="{1C9AE67D-A5E4-4B8A-93FC-AC620469098B}">
      <text>
        <t>[Threaded comment]
Your version of Excel allows you to read this threaded comment; however, any edits to it will get removed if the file is opened in a newer version of Excel. Learn more: https://go.microsoft.com/fwlink/?linkid=870924
Comment:
    PI_I335 on original CIP submission was 'Static Code Analysis'</t>
      </text>
    </comment>
    <comment ref="AN56" authorId="4" shapeId="0" xr:uid="{98E15674-CA88-4199-9FFC-6FD1DCFFE972}">
      <text>
        <t>[Threaded comment]
Your version of Excel allows you to read this threaded comment; however, any edits to it will get removed if the file is opened in a newer version of Excel. Learn more: https://go.microsoft.com/fwlink/?linkid=870924
Comment:
    PI_I336 on original CIP was 'Training'</t>
      </text>
    </comment>
    <comment ref="AN57" authorId="5" shapeId="0" xr:uid="{F89245F0-CF6A-4363-9B5D-1B5314FC2A42}">
      <text>
        <t>[Threaded comment]
Your version of Excel allows you to read this threaded comment; however, any edits to it will get removed if the file is opened in a newer version of Excel. Learn more: https://go.microsoft.com/fwlink/?linkid=870924
Comment:
    In the original CIP submission, PI_I337 was associated with "Data Loss Prevention for O365"</t>
      </text>
    </comment>
    <comment ref="AN58" authorId="6" shapeId="0" xr:uid="{B5AD910F-C6CB-4D17-9576-398599E482D8}">
      <text>
        <t>[Threaded comment]
Your version of Excel allows you to read this threaded comment; however, any edits to it will get removed if the file is opened in a newer version of Excel. Learn more: https://go.microsoft.com/fwlink/?linkid=870924
Comment:
    PI_I338 in the original CIP submission was associated w/"Security Monitoring to Support Multi-Vendor Cloud Infrastructure"</t>
      </text>
    </comment>
    <comment ref="AN59" authorId="7" shapeId="0" xr:uid="{B0A6E47A-734D-4960-886B-383FE583F99A}">
      <text>
        <t>[Threaded comment]
Your version of Excel allows you to read this threaded comment; however, any edits to it will get removed if the file is opened in a newer version of Excel. Learn more: https://go.microsoft.com/fwlink/?linkid=870924
Comment:
    Is this a continuation of PI_I291 - DPL Add'l Online License Types? Additionally, PI_I339 is associated with 'Initialize Azure Preparedness'</t>
      </text>
    </comment>
  </commentList>
</comments>
</file>

<file path=xl/sharedStrings.xml><?xml version="1.0" encoding="utf-8"?>
<sst xmlns="http://schemas.openxmlformats.org/spreadsheetml/2006/main" count="1633" uniqueCount="1015">
  <si>
    <t>ANF Plan Item</t>
  </si>
  <si>
    <t>MMARS Program Code</t>
  </si>
  <si>
    <t xml:space="preserve">Project Name </t>
  </si>
  <si>
    <t>Project Manager</t>
  </si>
  <si>
    <t>Agency</t>
  </si>
  <si>
    <t>Secretariat</t>
  </si>
  <si>
    <t>Category</t>
  </si>
  <si>
    <t>Description</t>
  </si>
  <si>
    <t>Labor</t>
  </si>
  <si>
    <t>AA</t>
  </si>
  <si>
    <t>Employee FTE</t>
  </si>
  <si>
    <t>C23</t>
  </si>
  <si>
    <t>Contract Employee</t>
  </si>
  <si>
    <t>DD</t>
  </si>
  <si>
    <t>Pensions/Ins.</t>
  </si>
  <si>
    <t>U05</t>
  </si>
  <si>
    <t>IT Consultants - Staff Augmentation</t>
  </si>
  <si>
    <t>IT Consultants - SIS Vendor T&amp;M</t>
  </si>
  <si>
    <t>IT Consultants - SIS Vendor Deliverables</t>
  </si>
  <si>
    <t>Materials</t>
  </si>
  <si>
    <t>U03</t>
  </si>
  <si>
    <t>Software &amp; Licencing</t>
  </si>
  <si>
    <t>U06</t>
  </si>
  <si>
    <t>Cabling</t>
  </si>
  <si>
    <t>U07</t>
  </si>
  <si>
    <t>Equipment Purchase</t>
  </si>
  <si>
    <t>U09</t>
  </si>
  <si>
    <t>IT Rent/Lease (no option to buy)</t>
  </si>
  <si>
    <t>U10</t>
  </si>
  <si>
    <t>Maintenance - Hardware and Software</t>
  </si>
  <si>
    <t>U01</t>
  </si>
  <si>
    <t>Data</t>
  </si>
  <si>
    <t>U02</t>
  </si>
  <si>
    <t>Voice</t>
  </si>
  <si>
    <t>Training</t>
  </si>
  <si>
    <t>EE2</t>
  </si>
  <si>
    <t>J50</t>
  </si>
  <si>
    <t>Trainers</t>
  </si>
  <si>
    <t>Other</t>
  </si>
  <si>
    <t>BB</t>
  </si>
  <si>
    <t>Regular Emp. Misc Exp</t>
  </si>
  <si>
    <t>CC</t>
  </si>
  <si>
    <t>Contract Employees Misc. Exp.</t>
  </si>
  <si>
    <t>EE</t>
  </si>
  <si>
    <t>Admin. Exp. (non-EE2)</t>
  </si>
  <si>
    <t>FF</t>
  </si>
  <si>
    <t>Facility Ops. Exp.</t>
  </si>
  <si>
    <t>GG</t>
  </si>
  <si>
    <t>Rent/Utilities</t>
  </si>
  <si>
    <t>HH</t>
  </si>
  <si>
    <t>Independent Consultants (Non-Employee)</t>
  </si>
  <si>
    <t>JJ</t>
  </si>
  <si>
    <t>Contractor Ops. Services (non-J50)</t>
  </si>
  <si>
    <t>KK</t>
  </si>
  <si>
    <t>Non IT Equip Purchase</t>
  </si>
  <si>
    <t>LL</t>
  </si>
  <si>
    <t>Non IT Equip Maint/Repair/Rent/Lease</t>
  </si>
  <si>
    <t>NN</t>
  </si>
  <si>
    <t>Non IT Infrastructure</t>
  </si>
  <si>
    <t>U04</t>
  </si>
  <si>
    <t>IT Chargeback</t>
  </si>
  <si>
    <t>U98</t>
  </si>
  <si>
    <t>IT Prof Travel</t>
  </si>
  <si>
    <t>XX</t>
  </si>
  <si>
    <t>Contingency</t>
  </si>
  <si>
    <t>Total</t>
  </si>
  <si>
    <t>Subtotal</t>
  </si>
  <si>
    <t>TOTAL</t>
  </si>
  <si>
    <t>IT INVESTMENT PRINCIPLES</t>
  </si>
  <si>
    <t>Explanation</t>
  </si>
  <si>
    <t>BPR</t>
  </si>
  <si>
    <t>Transforms IT Foundation</t>
  </si>
  <si>
    <t>Sustained Operations</t>
  </si>
  <si>
    <t>ANF PLAN ITEM</t>
  </si>
  <si>
    <t>PROJECT NAME</t>
  </si>
  <si>
    <t>MMARS PROGRAM CODE</t>
  </si>
  <si>
    <t>Total
All Years</t>
  </si>
  <si>
    <t>IT Capital Funding</t>
  </si>
  <si>
    <t>Total - All Funding Sources</t>
  </si>
  <si>
    <t>Cost Avoidance</t>
  </si>
  <si>
    <t>Operational Cost Reduction</t>
  </si>
  <si>
    <t>Intangible Internal Business Efficiency Gains</t>
  </si>
  <si>
    <t>Project Start Date</t>
  </si>
  <si>
    <t>Planned Project End Date</t>
  </si>
  <si>
    <t>Benefits</t>
  </si>
  <si>
    <t>New or Additional Revenue</t>
  </si>
  <si>
    <t>Citizen-Facing Efficiency Gains</t>
  </si>
  <si>
    <t>Constituent Value</t>
  </si>
  <si>
    <t>Leverage "Other's Solutions"</t>
  </si>
  <si>
    <t>Sufficient Staff</t>
  </si>
  <si>
    <t>Biz Driven Governance</t>
  </si>
  <si>
    <t>Agencies</t>
  </si>
  <si>
    <t>Secretariats</t>
  </si>
  <si>
    <t>SecretariatAbbrev</t>
  </si>
  <si>
    <t>AgencyAbbreviation</t>
  </si>
  <si>
    <t>Administration &amp; Finance</t>
  </si>
  <si>
    <t>EOANF</t>
  </si>
  <si>
    <t>ATB</t>
  </si>
  <si>
    <t>Bureau of the State House</t>
  </si>
  <si>
    <t>BSB</t>
  </si>
  <si>
    <t>Civil Service Commission</t>
  </si>
  <si>
    <t>CSC</t>
  </si>
  <si>
    <t>Department of Revenue</t>
  </si>
  <si>
    <t>DOR</t>
  </si>
  <si>
    <t>Developmental Disabilities Council</t>
  </si>
  <si>
    <t>ADD</t>
  </si>
  <si>
    <t>Division of Administrative Law Appeals</t>
  </si>
  <si>
    <t>ALA</t>
  </si>
  <si>
    <t>Division of Capital Asset Management</t>
  </si>
  <si>
    <t>DCP</t>
  </si>
  <si>
    <t>Executive Office for Administration and Finance</t>
  </si>
  <si>
    <t>ANF</t>
  </si>
  <si>
    <t>George Fingold Library</t>
  </si>
  <si>
    <t>LIB</t>
  </si>
  <si>
    <t>Group Insurance Commission</t>
  </si>
  <si>
    <t>GIC</t>
  </si>
  <si>
    <t>Health Policy Commission Board</t>
  </si>
  <si>
    <t>HPC</t>
  </si>
  <si>
    <t>Human Resources Division</t>
  </si>
  <si>
    <t>HRD</t>
  </si>
  <si>
    <t>Massachusetts Office on Disability</t>
  </si>
  <si>
    <t>OHA</t>
  </si>
  <si>
    <t>Massachusetts Teachers' Retirement System</t>
  </si>
  <si>
    <t>TRB</t>
  </si>
  <si>
    <t>Operational Services Division</t>
  </si>
  <si>
    <t>OSD</t>
  </si>
  <si>
    <t>Public Employee Retirement Administration</t>
  </si>
  <si>
    <t>PER</t>
  </si>
  <si>
    <t>Education</t>
  </si>
  <si>
    <t>Berkshire Community College</t>
  </si>
  <si>
    <t>EOE</t>
  </si>
  <si>
    <t>BCC</t>
  </si>
  <si>
    <t>Bridgewater State University</t>
  </si>
  <si>
    <t>BSC</t>
  </si>
  <si>
    <t>Bristol Community College</t>
  </si>
  <si>
    <t>BRC</t>
  </si>
  <si>
    <t>Bunker Hill Community College</t>
  </si>
  <si>
    <t>BHC</t>
  </si>
  <si>
    <t>Cape Cod Community College</t>
  </si>
  <si>
    <t>CCC</t>
  </si>
  <si>
    <t>Department of Early Education and Care</t>
  </si>
  <si>
    <t>EEC</t>
  </si>
  <si>
    <t>Department of Elementary and Secondary Education</t>
  </si>
  <si>
    <t>DOE</t>
  </si>
  <si>
    <t>Department of Higher Education</t>
  </si>
  <si>
    <t>RGT</t>
  </si>
  <si>
    <t>Executive Office of Education</t>
  </si>
  <si>
    <t>EDU</t>
  </si>
  <si>
    <t>Fitchburg State University</t>
  </si>
  <si>
    <t>FSC</t>
  </si>
  <si>
    <t>Framingham State University</t>
  </si>
  <si>
    <t>FRC</t>
  </si>
  <si>
    <t>Greenfield Community College</t>
  </si>
  <si>
    <t>GCC</t>
  </si>
  <si>
    <t>Holyoke Community College</t>
  </si>
  <si>
    <t>HCC</t>
  </si>
  <si>
    <t>Mass Bay Community College</t>
  </si>
  <si>
    <t>MBC</t>
  </si>
  <si>
    <t>Massachusetts College of Art &amp; Design</t>
  </si>
  <si>
    <t>MCA</t>
  </si>
  <si>
    <t>Massachusetts College of Liberal Arts</t>
  </si>
  <si>
    <t>NAC</t>
  </si>
  <si>
    <t>Massachusetts Maritime Academy</t>
  </si>
  <si>
    <t>MMA</t>
  </si>
  <si>
    <t>Massasoit Community College</t>
  </si>
  <si>
    <t>MAS</t>
  </si>
  <si>
    <t>Middlesex Community College</t>
  </si>
  <si>
    <t>MCC</t>
  </si>
  <si>
    <t>Mount Wachusett Community College</t>
  </si>
  <si>
    <t>MWC</t>
  </si>
  <si>
    <t>North Shore Community College</t>
  </si>
  <si>
    <t>NSC</t>
  </si>
  <si>
    <t>Northern Essex Community College</t>
  </si>
  <si>
    <t>NEC</t>
  </si>
  <si>
    <t>Quinsigamond Community College</t>
  </si>
  <si>
    <t>QCC</t>
  </si>
  <si>
    <t>Roxbury Community College</t>
  </si>
  <si>
    <t>RCC</t>
  </si>
  <si>
    <t>Salem State University</t>
  </si>
  <si>
    <t>SSA</t>
  </si>
  <si>
    <t>Springfield Technical Community College</t>
  </si>
  <si>
    <t>STC</t>
  </si>
  <si>
    <t>University of Massachusetts System</t>
  </si>
  <si>
    <t>UMS</t>
  </si>
  <si>
    <t>Westfield State University</t>
  </si>
  <si>
    <t>WSC</t>
  </si>
  <si>
    <t>Worcester State University</t>
  </si>
  <si>
    <t>WOR</t>
  </si>
  <si>
    <t>Energy &amp; Environmental Affairs</t>
  </si>
  <si>
    <t>Department of Agricultural Resources</t>
  </si>
  <si>
    <t>EOEEA</t>
  </si>
  <si>
    <t>AGR</t>
  </si>
  <si>
    <t>Department of Conservation and Recreation</t>
  </si>
  <si>
    <t>DCR</t>
  </si>
  <si>
    <t>Department of Energy Resources</t>
  </si>
  <si>
    <t>ENE</t>
  </si>
  <si>
    <t>Department of Environmental Protection</t>
  </si>
  <si>
    <t>EQE</t>
  </si>
  <si>
    <t>Department of Fish and Game</t>
  </si>
  <si>
    <t>FWE</t>
  </si>
  <si>
    <t>Department of Public Utilities</t>
  </si>
  <si>
    <t>DPU</t>
  </si>
  <si>
    <t>Executive Office of Energy and Environmental Affairs</t>
  </si>
  <si>
    <t>ENV</t>
  </si>
  <si>
    <t>State Reclamation Board</t>
  </si>
  <si>
    <t>SRB</t>
  </si>
  <si>
    <t>Health &amp; Human Services</t>
  </si>
  <si>
    <t>Center for Health Information &amp; Analysis</t>
  </si>
  <si>
    <t>EOHHS</t>
  </si>
  <si>
    <t>HCF</t>
  </si>
  <si>
    <t>Commission for the Deaf and Hard of Hearing</t>
  </si>
  <si>
    <t>MCD</t>
  </si>
  <si>
    <t>Department of Children and Families</t>
  </si>
  <si>
    <t>DSS</t>
  </si>
  <si>
    <t>Department of Developmental Services</t>
  </si>
  <si>
    <t>DMR</t>
  </si>
  <si>
    <t>Department of Mental Health</t>
  </si>
  <si>
    <t>DMH</t>
  </si>
  <si>
    <t>Department of Public Health</t>
  </si>
  <si>
    <t>DPH</t>
  </si>
  <si>
    <t>Department of Transitional Assistance</t>
  </si>
  <si>
    <t>WEL</t>
  </si>
  <si>
    <t>Department of Veterans Services</t>
  </si>
  <si>
    <t>VET</t>
  </si>
  <si>
    <t>Department of Youth Services</t>
  </si>
  <si>
    <t>DYS</t>
  </si>
  <si>
    <t>Executive Office of Elder Affairs</t>
  </si>
  <si>
    <t>ELD</t>
  </si>
  <si>
    <t>Executive Office of Health and Human Services</t>
  </si>
  <si>
    <t>EHS</t>
  </si>
  <si>
    <t>Massachusetts Commission for the Blind</t>
  </si>
  <si>
    <t>MCB</t>
  </si>
  <si>
    <t>Massachusetts Rehabilitation Commission</t>
  </si>
  <si>
    <t>MRC</t>
  </si>
  <si>
    <t>Office for Refugees and Immigrants</t>
  </si>
  <si>
    <t>ORI</t>
  </si>
  <si>
    <t>Soldier's Home Massachusetts</t>
  </si>
  <si>
    <t>CHE</t>
  </si>
  <si>
    <t>Soldiers' Home, Holyoke</t>
  </si>
  <si>
    <t>HLY</t>
  </si>
  <si>
    <t>State Retiree Benefits Trust Fund Board</t>
  </si>
  <si>
    <t>HST</t>
  </si>
  <si>
    <t>Housing &amp; Economic Development</t>
  </si>
  <si>
    <t>Department of Business Development</t>
  </si>
  <si>
    <t>EOHED</t>
  </si>
  <si>
    <t>SEA</t>
  </si>
  <si>
    <t>Department of Housing and Community Development</t>
  </si>
  <si>
    <t>OCD</t>
  </si>
  <si>
    <t>Department of Telecommunications and Cable</t>
  </si>
  <si>
    <t>TAC</t>
  </si>
  <si>
    <t xml:space="preserve">Division of Banks </t>
  </si>
  <si>
    <t>DOB</t>
  </si>
  <si>
    <t>Division of Insurance</t>
  </si>
  <si>
    <t>DOI</t>
  </si>
  <si>
    <t>Division of Professional Licensure</t>
  </si>
  <si>
    <t>REG</t>
  </si>
  <si>
    <t>Division of Standards</t>
  </si>
  <si>
    <t>DOS</t>
  </si>
  <si>
    <t>Executive Office of Housing and Economic Development</t>
  </si>
  <si>
    <t>EED</t>
  </si>
  <si>
    <t>Massachusetts Marketing Partnership</t>
  </si>
  <si>
    <t>MMP</t>
  </si>
  <si>
    <t>Office of Consumer Affairs and Business Regulation</t>
  </si>
  <si>
    <t>SCA</t>
  </si>
  <si>
    <t>Independent Agencies &amp; Constitutional Offices</t>
  </si>
  <si>
    <t>Attorney General's Office</t>
  </si>
  <si>
    <t>INDEP</t>
  </si>
  <si>
    <t>AGO</t>
  </si>
  <si>
    <t>Barnstable Sheriff's Department</t>
  </si>
  <si>
    <t>SDC</t>
  </si>
  <si>
    <t>Berkshire District Attorney</t>
  </si>
  <si>
    <t>BER</t>
  </si>
  <si>
    <t>Berkshire Sheriff's Department</t>
  </si>
  <si>
    <t>SDB</t>
  </si>
  <si>
    <t>Board of Library Commissioners</t>
  </si>
  <si>
    <t>BLC</t>
  </si>
  <si>
    <t>Bristol District Attorney</t>
  </si>
  <si>
    <t>BRI</t>
  </si>
  <si>
    <t>Bristol Sheriff's Department</t>
  </si>
  <si>
    <t>BSD</t>
  </si>
  <si>
    <t>Campaign and Political Finance</t>
  </si>
  <si>
    <t>CPF</t>
  </si>
  <si>
    <t>Cape and Islands District Attorney</t>
  </si>
  <si>
    <t>CPI</t>
  </si>
  <si>
    <t>Commission Against Discrimination</t>
  </si>
  <si>
    <t>CAD</t>
  </si>
  <si>
    <t>Commission on the Status of Women</t>
  </si>
  <si>
    <t>CSW</t>
  </si>
  <si>
    <t>Disabled Persons Protection Commission</t>
  </si>
  <si>
    <t>DAC</t>
  </si>
  <si>
    <t>District Attorney Association</t>
  </si>
  <si>
    <t>DAA</t>
  </si>
  <si>
    <t>Dukes Sheriff's Department</t>
  </si>
  <si>
    <t>SDD</t>
  </si>
  <si>
    <t>Eastern District Attorney</t>
  </si>
  <si>
    <t>EAS</t>
  </si>
  <si>
    <t>Essex Sheriff's Department</t>
  </si>
  <si>
    <t>SDE</t>
  </si>
  <si>
    <t>Franklin Sheriff's Department</t>
  </si>
  <si>
    <t>SDF</t>
  </si>
  <si>
    <t>Governor's Council</t>
  </si>
  <si>
    <t>GCN</t>
  </si>
  <si>
    <t>Governor's Office</t>
  </si>
  <si>
    <t>GOV</t>
  </si>
  <si>
    <t>Hampden District Attorney</t>
  </si>
  <si>
    <t>WES</t>
  </si>
  <si>
    <t>Hampden Sheriff's Department</t>
  </si>
  <si>
    <t>SDH</t>
  </si>
  <si>
    <t>Hampshire Sheriff's Department</t>
  </si>
  <si>
    <t>HSD</t>
  </si>
  <si>
    <t>Lottery Commission</t>
  </si>
  <si>
    <t>LOT</t>
  </si>
  <si>
    <t>Mass. Cultural Council</t>
  </si>
  <si>
    <t>ART</t>
  </si>
  <si>
    <t>Massachusetts Gaming Commission</t>
  </si>
  <si>
    <t>MGC</t>
  </si>
  <si>
    <t>Middle District Attorney</t>
  </si>
  <si>
    <t>MID</t>
  </si>
  <si>
    <t>Middlesex (Northern) District Attorney</t>
  </si>
  <si>
    <t>NOR</t>
  </si>
  <si>
    <t>Middlesex Sheriff's Department</t>
  </si>
  <si>
    <t>SDM</t>
  </si>
  <si>
    <t>Nantucket Sheriff's Department</t>
  </si>
  <si>
    <t>NSD</t>
  </si>
  <si>
    <t>Norfolk District Attorney</t>
  </si>
  <si>
    <t>NFK</t>
  </si>
  <si>
    <t>Norfolk Sheriff's Department</t>
  </si>
  <si>
    <t>SDN</t>
  </si>
  <si>
    <t>Northwestern District Attorney</t>
  </si>
  <si>
    <t>NWD</t>
  </si>
  <si>
    <t>Office of the Child Advocate</t>
  </si>
  <si>
    <t>OCA</t>
  </si>
  <si>
    <t>Office of the Comptroller</t>
  </si>
  <si>
    <t>OSC</t>
  </si>
  <si>
    <t>Office of the Inspector General</t>
  </si>
  <si>
    <t>IGO</t>
  </si>
  <si>
    <t>Office of the State Comptroller (Authority)</t>
  </si>
  <si>
    <t>CTR</t>
  </si>
  <si>
    <t>Office of the State Treasurer</t>
  </si>
  <si>
    <t>TRE</t>
  </si>
  <si>
    <t>Plymouth District Attorney</t>
  </si>
  <si>
    <t>PLY</t>
  </si>
  <si>
    <t>Plymouth Sheriff's Department</t>
  </si>
  <si>
    <t>SDP</t>
  </si>
  <si>
    <t>Secretary of the Commonwealth</t>
  </si>
  <si>
    <t>SEC</t>
  </si>
  <si>
    <t>Sheriffs Departments Association</t>
  </si>
  <si>
    <t>SDA</t>
  </si>
  <si>
    <t>State Auditor's Office</t>
  </si>
  <si>
    <t>SAO</t>
  </si>
  <si>
    <t>State Ethics Commission</t>
  </si>
  <si>
    <t>ETH</t>
  </si>
  <si>
    <t>State Racing Commission</t>
  </si>
  <si>
    <t>SRC</t>
  </si>
  <si>
    <t>Suffolk District Attorney</t>
  </si>
  <si>
    <t>SUF</t>
  </si>
  <si>
    <t>Suffolk Sheriff's Department</t>
  </si>
  <si>
    <t>SDS</t>
  </si>
  <si>
    <t>Victim &amp; Witness Assistance Board</t>
  </si>
  <si>
    <t>VWA</t>
  </si>
  <si>
    <t>Worcester Sheriff's Department</t>
  </si>
  <si>
    <t>SDW</t>
  </si>
  <si>
    <t>Judiciary Branch Offices</t>
  </si>
  <si>
    <t>Appeals Court</t>
  </si>
  <si>
    <t>JUD</t>
  </si>
  <si>
    <t>APC</t>
  </si>
  <si>
    <t>Board of Bar Examiners</t>
  </si>
  <si>
    <t>BBE</t>
  </si>
  <si>
    <t>Commission on Judicial Conduct</t>
  </si>
  <si>
    <t>CJC</t>
  </si>
  <si>
    <t>Committee for Public Counsel Services</t>
  </si>
  <si>
    <t>CPC</t>
  </si>
  <si>
    <t>Mental Health Legal Advisors</t>
  </si>
  <si>
    <t>MHL</t>
  </si>
  <si>
    <t>Supreme Judicial Court</t>
  </si>
  <si>
    <t>SJC</t>
  </si>
  <si>
    <t>Trial Court</t>
  </si>
  <si>
    <t>TRC</t>
  </si>
  <si>
    <t>Labor &amp; Workforce Development</t>
  </si>
  <si>
    <t>Department of Industrial Accidents</t>
  </si>
  <si>
    <t>EOLWD</t>
  </si>
  <si>
    <t>DIA</t>
  </si>
  <si>
    <t>Department of Labor</t>
  </si>
  <si>
    <t>DOL</t>
  </si>
  <si>
    <t>Division of Labor Relations</t>
  </si>
  <si>
    <t>DLR</t>
  </si>
  <si>
    <t>Executive Office of Labor and Workforce Development</t>
  </si>
  <si>
    <t>EOL</t>
  </si>
  <si>
    <t>Legislative Branch Offices</t>
  </si>
  <si>
    <t>House of Representatives</t>
  </si>
  <si>
    <t>LEG</t>
  </si>
  <si>
    <t>HOU</t>
  </si>
  <si>
    <t>Joint Legislative Committees</t>
  </si>
  <si>
    <t>Senate</t>
  </si>
  <si>
    <t>SEN</t>
  </si>
  <si>
    <t>Public Safety</t>
  </si>
  <si>
    <t>Chief Medical Examiner</t>
  </si>
  <si>
    <t>EOPSS</t>
  </si>
  <si>
    <t>CME</t>
  </si>
  <si>
    <t>Department of Correction</t>
  </si>
  <si>
    <t>DOC</t>
  </si>
  <si>
    <t>Department of Criminal Justice Information Services</t>
  </si>
  <si>
    <t>CHS</t>
  </si>
  <si>
    <t>Department of Fire Services</t>
  </si>
  <si>
    <t>DFS</t>
  </si>
  <si>
    <t>Department of Public Safety</t>
  </si>
  <si>
    <t>DPS</t>
  </si>
  <si>
    <t>Department of State Police</t>
  </si>
  <si>
    <t>POL</t>
  </si>
  <si>
    <t>Emergency Management Agency</t>
  </si>
  <si>
    <t>CDA</t>
  </si>
  <si>
    <t>Executive Office of Public Safety &amp;  Homeland Security</t>
  </si>
  <si>
    <t>EPS</t>
  </si>
  <si>
    <t>Merit Rating Board</t>
  </si>
  <si>
    <t>MRB</t>
  </si>
  <si>
    <t>Military Division</t>
  </si>
  <si>
    <t>MIL</t>
  </si>
  <si>
    <t>Municipal Police Training Committee</t>
  </si>
  <si>
    <t>CJT</t>
  </si>
  <si>
    <t>Parole Board</t>
  </si>
  <si>
    <t>PAR</t>
  </si>
  <si>
    <t>Sex Offenders' Registry</t>
  </si>
  <si>
    <t>SOR</t>
  </si>
  <si>
    <t>Transportation &amp; Public Works</t>
  </si>
  <si>
    <t>Executive Office of Transportation and Public Works</t>
  </si>
  <si>
    <t>DOT</t>
  </si>
  <si>
    <t>TRP</t>
  </si>
  <si>
    <t>Massachusetts Aeronautics Commission</t>
  </si>
  <si>
    <t>MAC</t>
  </si>
  <si>
    <t>Massachusetts Department of Transportation</t>
  </si>
  <si>
    <t>Massachusetts Highway Department</t>
  </si>
  <si>
    <t>DPW</t>
  </si>
  <si>
    <t>Registry of Motor Vehicles</t>
  </si>
  <si>
    <t>RMV</t>
  </si>
  <si>
    <t>Office of the State Comptroller</t>
  </si>
  <si>
    <t>Major Milestones</t>
  </si>
  <si>
    <t>Affects no citizens directly and has little direct connection with citizens</t>
  </si>
  <si>
    <t>Directly affects a large number of MA citizens in a positive way</t>
  </si>
  <si>
    <t>Directly affects a non-large number of citizens directly but the population is high profile / high risk</t>
  </si>
  <si>
    <t>Indirectly affects a large number of citizens (e.g. enables state FTEs to serve citizens better)</t>
  </si>
  <si>
    <t>Indirectly affects some citizens but low profile/risk</t>
  </si>
  <si>
    <t>Will dramatically streamline the business operations (cost, speed, quality of service) clear reduction of operating costs</t>
  </si>
  <si>
    <t>Significant streamlining but efforts will not yield any tangible benefits of cost, speed, quality</t>
  </si>
  <si>
    <t>Some streamlining with some tangible benefits</t>
  </si>
  <si>
    <t>Some streamlining with no tangible benefits</t>
  </si>
  <si>
    <t>Little or no BPR is anticipated, mostly upgrade to existing operations</t>
  </si>
  <si>
    <t>Governance is driven (not "for show") by primary agency executive who benefits from solution.  Quick and firm decision making approach well defined and bought into</t>
  </si>
  <si>
    <t>Governance is driven by appropriate agency executive. Working towards rapid and firm decision making</t>
  </si>
  <si>
    <t>Large governance structure that requires consensus - some decision escalation mechanisms</t>
  </si>
  <si>
    <t>Large governance structure (or little governance) with limited ability to make decisions quickly or firmly</t>
  </si>
  <si>
    <t>Min Customization</t>
  </si>
  <si>
    <t>Will affect all organizations using IT</t>
  </si>
  <si>
    <t>Complete solution using "for purpose" proven technology by solid organization</t>
  </si>
  <si>
    <t>No customization or SaaS configured for purpose</t>
  </si>
  <si>
    <t>&lt; 6 months</t>
  </si>
  <si>
    <t>Solution will reduce current operating costs</t>
  </si>
  <si>
    <t>Business and technical staff from MA FTEs fully identified - no staff aug</t>
  </si>
  <si>
    <t>Will affect all organizations that leverage MassIT</t>
  </si>
  <si>
    <t>Mostly solved by "for purpose" proven technology by solid organization</t>
  </si>
  <si>
    <t>Minimal customization/configuration only for specific MA law/policy/service</t>
  </si>
  <si>
    <t>&lt; 1 year</t>
  </si>
  <si>
    <t>Business and technical staff identified mostly from FTEs with minor staff aug leverage</t>
  </si>
  <si>
    <t>Will affect many organizations that leverage MassIT</t>
  </si>
  <si>
    <t>Partially solved by "for purpose" or not fully proven or questionable organization</t>
  </si>
  <si>
    <t>Non-trivial technical customization</t>
  </si>
  <si>
    <t>&lt; 18 months</t>
  </si>
  <si>
    <t>Business and Technical staff identified but majority is staff aug</t>
  </si>
  <si>
    <t>Affects an entire Secretariat's IT</t>
  </si>
  <si>
    <t>Comprised of an integration of proven for-purpose components</t>
  </si>
  <si>
    <t>Largely custom or complex network of different product configurations</t>
  </si>
  <si>
    <t>&lt;24 months</t>
  </si>
  <si>
    <t>Minor number of Business and Technical staff identified mostly plan to support with staff aug</t>
  </si>
  <si>
    <t>Affects a subset of a Secretariat's Agencies</t>
  </si>
  <si>
    <t>Mostly a custom solution or a custom integration of many somewhat proven parts</t>
  </si>
  <si>
    <t>Completely or mostly custom</t>
  </si>
  <si>
    <t>&gt; 24 months</t>
  </si>
  <si>
    <t>Score</t>
  </si>
  <si>
    <t>Baseline Plan Date</t>
  </si>
  <si>
    <t>Business Process Redesign</t>
  </si>
  <si>
    <t>Business Driven Governance</t>
  </si>
  <si>
    <t>Lessons Learned</t>
  </si>
  <si>
    <t>Solution will keep current operating costs stable</t>
  </si>
  <si>
    <t>Solution will increase current costs but increase is accurately defined</t>
  </si>
  <si>
    <t>Milestone #</t>
  </si>
  <si>
    <t>Operating or Retained Revenue</t>
  </si>
  <si>
    <t>Capital Funds - Non IT</t>
  </si>
  <si>
    <t>Federal Funds &amp; Reimbursement</t>
  </si>
  <si>
    <t>Trust Funds</t>
  </si>
  <si>
    <t>Exhaustively canvassed the Commonwealth, peer state agencies, and commercial sector for overall and project specific lessons learned and have made solutions a core part of project formation and management</t>
  </si>
  <si>
    <t>Canvassed Commonwealth and peer state agencies for overall and project specific lessons learned and are working to determine how each will be incorporated in project</t>
  </si>
  <si>
    <t>Canvassed a couple of specific CMW or peer-state agencies for major lessons learned and documented how some will be incorporated in project</t>
  </si>
  <si>
    <t>Used limited documented lessons mostly from some prior CMW presentations and loosley addressed in some project chartering presentations</t>
  </si>
  <si>
    <t>Informally canvassed for lessons learned and are considering how/if to incorporate into project</t>
  </si>
  <si>
    <t>Object Code Explanation and Justification</t>
  </si>
  <si>
    <t>Please pick one from the list…</t>
  </si>
  <si>
    <t>PickOne</t>
  </si>
  <si>
    <t>Duration</t>
  </si>
  <si>
    <t>Governance is either yet to be defined or is distributed</t>
  </si>
  <si>
    <t>Operating impacts are roughly established, Plan for how impacts will be addressed is to be defined</t>
  </si>
  <si>
    <t>Operating impacts not yet defined</t>
  </si>
  <si>
    <t>Business and technical staffing not yet defined</t>
  </si>
  <si>
    <t>Yes/No</t>
  </si>
  <si>
    <t>If YES, short description of how/why</t>
  </si>
  <si>
    <t>Project will enhance protecting health and safety</t>
  </si>
  <si>
    <t>Project will enhance capital asset stewardship</t>
  </si>
  <si>
    <t>Project will enhance customer service and government performance</t>
  </si>
  <si>
    <t>Project is targeting investment in communities</t>
  </si>
  <si>
    <t>Project support sustainability and resiliency</t>
  </si>
  <si>
    <t>Project promotes cross-sector collaboration and financing</t>
  </si>
  <si>
    <t xml:space="preserve"> </t>
  </si>
  <si>
    <t>Impact</t>
  </si>
  <si>
    <t>Added</t>
  </si>
  <si>
    <t>Deleted</t>
  </si>
  <si>
    <t>Technology Services &amp; Security</t>
  </si>
  <si>
    <t>EOTSS</t>
  </si>
  <si>
    <t>Client Success</t>
  </si>
  <si>
    <t>Digital &amp; Data</t>
  </si>
  <si>
    <t>Procurement &amp; Legal</t>
  </si>
  <si>
    <t>Technology &amp; Operations</t>
  </si>
  <si>
    <t>Transformation</t>
  </si>
  <si>
    <t>Executive Office of Technology Services &amp; Security</t>
  </si>
  <si>
    <t>TSS</t>
  </si>
  <si>
    <t>TBD</t>
  </si>
  <si>
    <t>July</t>
  </si>
  <si>
    <t>August</t>
  </si>
  <si>
    <t>September</t>
  </si>
  <si>
    <t>October</t>
  </si>
  <si>
    <t>November</t>
  </si>
  <si>
    <t>December</t>
  </si>
  <si>
    <t>January</t>
  </si>
  <si>
    <t>February</t>
  </si>
  <si>
    <t>March</t>
  </si>
  <si>
    <t>April</t>
  </si>
  <si>
    <t>May</t>
  </si>
  <si>
    <t>June</t>
  </si>
  <si>
    <t>Q1</t>
  </si>
  <si>
    <t>Q2</t>
  </si>
  <si>
    <t>Q3</t>
  </si>
  <si>
    <t>CAPITAL FUNDING REQUEST (CASH SPEND)</t>
  </si>
  <si>
    <t>FY22</t>
  </si>
  <si>
    <t>FY23</t>
  </si>
  <si>
    <t>FY24</t>
  </si>
  <si>
    <t>FY25</t>
  </si>
  <si>
    <t>"OTHER" UNIT CODES</t>
  </si>
  <si>
    <t>"OTHER UNIT CODE DESCRIPTIONS</t>
  </si>
  <si>
    <t>Choose:</t>
  </si>
  <si>
    <t>Please select one of the following:</t>
  </si>
  <si>
    <t>To Date</t>
  </si>
  <si>
    <t>Please summarize any changes in milestones and milestone dates due to project changes:</t>
  </si>
  <si>
    <t>Colors</t>
  </si>
  <si>
    <t>Yellow</t>
  </si>
  <si>
    <t>Red</t>
  </si>
  <si>
    <t>Green</t>
  </si>
  <si>
    <t>Code/ Description</t>
  </si>
  <si>
    <t>Combined Unit Codes/Descriptions</t>
  </si>
  <si>
    <t>BB Regular Emp. Misc Exp</t>
  </si>
  <si>
    <t>AA Employee FTE</t>
  </si>
  <si>
    <t>C23 Contract Employee</t>
  </si>
  <si>
    <t>DD Pensions/Ins.</t>
  </si>
  <si>
    <t>U05 IT Consultants - Staff Augmentation</t>
  </si>
  <si>
    <t>U11T IT Consultants</t>
  </si>
  <si>
    <t>U11D IT Consultants - SIS Vendor Deliverables</t>
  </si>
  <si>
    <t>U03 Software &amp; Licensing</t>
  </si>
  <si>
    <t>U06 Cabling</t>
  </si>
  <si>
    <t xml:space="preserve">U07 Equipment Purchase </t>
  </si>
  <si>
    <t>U09 IT Rent/Lease (no option tp buy)</t>
  </si>
  <si>
    <t>U10 Maintenance - Hardware and Software</t>
  </si>
  <si>
    <t>J50 Trainers</t>
  </si>
  <si>
    <t>EE2 Training</t>
  </si>
  <si>
    <t>CC Contract Employees Misc. Exp.</t>
  </si>
  <si>
    <t>EE Admin. Exp. (non-EE2)</t>
  </si>
  <si>
    <t>FF Facility Ops. Exp.</t>
  </si>
  <si>
    <t>GG Rent/Utilities</t>
  </si>
  <si>
    <t>HH Independent Consultants (Non-Employee)</t>
  </si>
  <si>
    <t>JJ Contractor Ops. Services (non-J50)</t>
  </si>
  <si>
    <t>KK Non IT Equip Purchase</t>
  </si>
  <si>
    <t>LL Non IT Equip Maint/Repair/Rent/Lease</t>
  </si>
  <si>
    <t>NN Non IT Infrastructure</t>
  </si>
  <si>
    <t>U04 IT Chargeback</t>
  </si>
  <si>
    <t>U98 IT Prof Travel</t>
  </si>
  <si>
    <t>XX Contingency</t>
  </si>
  <si>
    <t>telecom</t>
  </si>
  <si>
    <t>FY26+</t>
  </si>
  <si>
    <t>The Project Summary is intended to capture a high-level overview of what the project is trying to accomplish, and who it will impact; please be as specific as possible.</t>
  </si>
  <si>
    <t>The Public Project Description is the description of the project that will be published in ANF's Capital Plan. Please keep this as concise as possible.  </t>
  </si>
  <si>
    <t>New Incremental Spend (recurring)</t>
  </si>
  <si>
    <t>New Incremental Savings (recurring)</t>
  </si>
  <si>
    <t>Transitional Costs (one-time)</t>
  </si>
  <si>
    <t>Cost to Operating Budget Impact</t>
  </si>
  <si>
    <t>Funding Sources</t>
  </si>
  <si>
    <t>Project Name</t>
  </si>
  <si>
    <t>Change In Schedule</t>
  </si>
  <si>
    <t>Project Information</t>
  </si>
  <si>
    <t>(Bond Cap Only)</t>
  </si>
  <si>
    <t>Project Change Details And Explanation for Existing On-going Projects</t>
  </si>
  <si>
    <t>(Please fill in grey shaded areas)</t>
  </si>
  <si>
    <t>Operating Impact</t>
  </si>
  <si>
    <t>FY26</t>
  </si>
  <si>
    <t>FY21 Est. Spend</t>
  </si>
  <si>
    <t>FY22 Request</t>
  </si>
  <si>
    <t>Investment Urgency</t>
  </si>
  <si>
    <t>Risk Identification &amp; Remediation</t>
  </si>
  <si>
    <t>Ease of Doing / Impact</t>
  </si>
  <si>
    <t>Business Case Assessment</t>
  </si>
  <si>
    <t>Portfolio Grouping</t>
  </si>
  <si>
    <t>Business Case Stage</t>
  </si>
  <si>
    <t>Funding Request</t>
  </si>
  <si>
    <t>Business Application</t>
  </si>
  <si>
    <t>Technology Services</t>
  </si>
  <si>
    <t>Cybersecurity</t>
  </si>
  <si>
    <t>Portfolio Sub-grouping</t>
  </si>
  <si>
    <t xml:space="preserve">Raw Score
</t>
  </si>
  <si>
    <t>Change In Out-Year Project Costs (All Funding Sources)</t>
  </si>
  <si>
    <t>TBD By Business</t>
  </si>
  <si>
    <t>Scoring Criteria</t>
  </si>
  <si>
    <t>Criteria Overview</t>
  </si>
  <si>
    <t>Scoring Guidance (1 - 5)</t>
  </si>
  <si>
    <t xml:space="preserve">Business Strategic Fit 
</t>
  </si>
  <si>
    <t>The proposed investment aligns with one or more of the following business strategies:  
A.  Constituent Value 
B.  Business Process Redesign 
C.  Business Driven Governance
D.  Operational Efficiency / Cost Savings</t>
  </si>
  <si>
    <t>5 - Aligns with 3+ of the defined strategic criteria
4 - Aligns with 2 of the defined strategic criteria
3 - Aligns with 1 of the defined strategic criteria
2 - Minor alignment with 1 of the defined strategic criteria
1 - Not a strategic investment</t>
  </si>
  <si>
    <t xml:space="preserve">IT Strategic Fit </t>
  </si>
  <si>
    <t>The proposed investment requires FY21 funding for one or more of the following reasons:  
A.  Legislative mandate to invest
B.  Investment mitigates a risk defined as severe or high
C.  Ongoing project nearing completion (80%+ complete through FY20) 
D.  #1 or #2 ranked project by Secretariat/Agency</t>
  </si>
  <si>
    <t>5 - Investment viewed as non-discretionary
4 - Aligns with 3 of the defined criteria
3 - Aligns with 2 of the defined criteria
2 - Aligns with 1 of the defined criteria
1 - FY21 Investment not mandated or urgent, but requested.  FY22 start possible</t>
  </si>
  <si>
    <t xml:space="preserve">The proposed investment has been strategical assessed against a couple of measures
A) Ease of implementation (How easy is it to execute)
B) Benefits/Outcomes (How impactful are the outcomes) </t>
  </si>
  <si>
    <t>5 - Easy to do / High impact
4 - Difficult to do / High Impact; Business case very well developed
3 - Difficult to do / High impact; Business case not well developed
3 - Easy to do / Low impact (precursor to project with much greater impact) 
2 - Easy to do / Low impact 
1 - Difficult to do / Low Impact</t>
  </si>
  <si>
    <t>5 - Final business case complete &amp; complies with EOTSS standards
4 - Final business case complete &amp; complies with most EOTSS standards
3 - Interim business case complete; final business case under construction
2 - Interim business case under construction
1 - Significant business case gaps exist; Readiness assistance required</t>
  </si>
  <si>
    <t xml:space="preserve">I013 </t>
  </si>
  <si>
    <t xml:space="preserve">I022 </t>
  </si>
  <si>
    <t xml:space="preserve">I053 </t>
  </si>
  <si>
    <t xml:space="preserve">I102 </t>
  </si>
  <si>
    <t xml:space="preserve">I110 </t>
  </si>
  <si>
    <t xml:space="preserve">I115 </t>
  </si>
  <si>
    <t xml:space="preserve">I161 </t>
  </si>
  <si>
    <t xml:space="preserve">I201 </t>
  </si>
  <si>
    <t xml:space="preserve">I213 </t>
  </si>
  <si>
    <t xml:space="preserve">I214 </t>
  </si>
  <si>
    <t xml:space="preserve">I215 </t>
  </si>
  <si>
    <t xml:space="preserve">I226 </t>
  </si>
  <si>
    <t xml:space="preserve">I231 </t>
  </si>
  <si>
    <t xml:space="preserve">I234 </t>
  </si>
  <si>
    <t xml:space="preserve">I243 </t>
  </si>
  <si>
    <t xml:space="preserve">I244 </t>
  </si>
  <si>
    <t xml:space="preserve">I252 </t>
  </si>
  <si>
    <t xml:space="preserve">I253 </t>
  </si>
  <si>
    <t xml:space="preserve">I260 </t>
  </si>
  <si>
    <t xml:space="preserve">I279 </t>
  </si>
  <si>
    <t xml:space="preserve">I280 </t>
  </si>
  <si>
    <t xml:space="preserve">I283 </t>
  </si>
  <si>
    <t xml:space="preserve">I285 </t>
  </si>
  <si>
    <t xml:space="preserve">I296 </t>
  </si>
  <si>
    <t xml:space="preserve">I297 </t>
  </si>
  <si>
    <t xml:space="preserve">I298 </t>
  </si>
  <si>
    <t xml:space="preserve">I300 </t>
  </si>
  <si>
    <t xml:space="preserve">I302 </t>
  </si>
  <si>
    <t xml:space="preserve">I306 </t>
  </si>
  <si>
    <t xml:space="preserve">I307 </t>
  </si>
  <si>
    <t xml:space="preserve">I316 </t>
  </si>
  <si>
    <t xml:space="preserve">I318 </t>
  </si>
  <si>
    <t xml:space="preserve">I319 </t>
  </si>
  <si>
    <t xml:space="preserve">I321 </t>
  </si>
  <si>
    <t xml:space="preserve">I322 </t>
  </si>
  <si>
    <t xml:space="preserve">I323 </t>
  </si>
  <si>
    <t xml:space="preserve">I324 </t>
  </si>
  <si>
    <t xml:space="preserve">I325 </t>
  </si>
  <si>
    <t xml:space="preserve">I326 </t>
  </si>
  <si>
    <t xml:space="preserve">I327 </t>
  </si>
  <si>
    <t xml:space="preserve">I329 </t>
  </si>
  <si>
    <t xml:space="preserve">I330 </t>
  </si>
  <si>
    <t xml:space="preserve">I331 </t>
  </si>
  <si>
    <t xml:space="preserve">I332 </t>
  </si>
  <si>
    <t xml:space="preserve">I333 </t>
  </si>
  <si>
    <t xml:space="preserve">I334 </t>
  </si>
  <si>
    <t xml:space="preserve">I335 </t>
  </si>
  <si>
    <t xml:space="preserve">I336 </t>
  </si>
  <si>
    <t xml:space="preserve">I337 </t>
  </si>
  <si>
    <t xml:space="preserve">I338 </t>
  </si>
  <si>
    <t xml:space="preserve">I339 </t>
  </si>
  <si>
    <t xml:space="preserve">I340 </t>
  </si>
  <si>
    <t xml:space="preserve">I341 </t>
  </si>
  <si>
    <t xml:space="preserve">I345 </t>
  </si>
  <si>
    <t xml:space="preserve">I351 </t>
  </si>
  <si>
    <t xml:space="preserve">I352 </t>
  </si>
  <si>
    <t xml:space="preserve">I354 </t>
  </si>
  <si>
    <t xml:space="preserve">I355 </t>
  </si>
  <si>
    <t xml:space="preserve">I356 </t>
  </si>
  <si>
    <t>PLanID</t>
  </si>
  <si>
    <t>Plan Items</t>
  </si>
  <si>
    <t>Digitizing Executive Office of Energy and Environmental Affairs permitting</t>
  </si>
  <si>
    <t>Health Insurance Exchange (HIX) Integrated Eligibility System</t>
  </si>
  <si>
    <t>Child Support &amp; Enforcement System (COMETS HD)</t>
  </si>
  <si>
    <t>EHS Health Information Exchange Phase 2</t>
  </si>
  <si>
    <t>Energy/Environmental Information and Public Access System</t>
  </si>
  <si>
    <t>State Library Digitization Project</t>
  </si>
  <si>
    <t>Digital file transfer technology upgrade</t>
  </si>
  <si>
    <t>Ethics Conflict of Interest Law Training</t>
  </si>
  <si>
    <t>Comprehensive Security</t>
  </si>
  <si>
    <t>Desktop Mobility Program</t>
  </si>
  <si>
    <t>Enhanced Background Checks</t>
  </si>
  <si>
    <t>Portfolio Contingency Reserve</t>
  </si>
  <si>
    <t>Alcoholic Beverages Control Commission (ABCC) eLicensing Support</t>
  </si>
  <si>
    <t>MassHealth technology systems upgrades</t>
  </si>
  <si>
    <t>Business Enterprise Systems Transformation (BEST) Program</t>
  </si>
  <si>
    <t>Public Safety Telecoms Modernization</t>
  </si>
  <si>
    <t>Integrated Digital Data Service Platform (IDDS)</t>
  </si>
  <si>
    <t>Department of Labor Statistics (DLS) - e-Licensing for Asbestos &amp; Lead</t>
  </si>
  <si>
    <t>Statewide Case Management System</t>
  </si>
  <si>
    <t>Performance Management System</t>
  </si>
  <si>
    <t>Group Insurance Commission (GIC) Strategic Transformation</t>
  </si>
  <si>
    <t>EOHHS Cybersecurity Improvements</t>
  </si>
  <si>
    <t>Integrated Laboratory Information Management System (LIMS)</t>
  </si>
  <si>
    <t>Modernizing State Lottery Terminals and Software</t>
  </si>
  <si>
    <t>State Lottery Cyber Security Program</t>
  </si>
  <si>
    <t>Criminal Justice Reform - Inmate Data</t>
  </si>
  <si>
    <t>Core Network Re-Design &amp; Buildout</t>
  </si>
  <si>
    <t>IT Security Operations Center</t>
  </si>
  <si>
    <t>Implementation of Network Technologies to Connect Municipal Assets</t>
  </si>
  <si>
    <t>Public Safety Records and Data Systems Improvements</t>
  </si>
  <si>
    <t>Electrician License Types</t>
  </si>
  <si>
    <t>Commonwealth Alerting System (AlertsMA)</t>
  </si>
  <si>
    <t>Executive Office of Labor and Workplace Development Business Process &amp; System Redesign</t>
  </si>
  <si>
    <t>Human Resources Division Diversity Workflow</t>
  </si>
  <si>
    <t>Human Resources Division systems consolidation</t>
  </si>
  <si>
    <t>Electronic Medical Records implementation for Department of Veterans' Services</t>
  </si>
  <si>
    <t>Integrated Eligibility &amp; Enrollment Readiness</t>
  </si>
  <si>
    <t>OneMRC (Massachusetts Rehabilitation Commission Systems Modernization)</t>
  </si>
  <si>
    <t>Registry of Vital Records and Statistics digital system upgrade</t>
  </si>
  <si>
    <t>Department of Transitional Assistance (DTA) Notice Engine Re-design</t>
  </si>
  <si>
    <t>Digitization of Treasury Check and Bank Records</t>
  </si>
  <si>
    <t>Office of the State Auditor Business Analytics</t>
  </si>
  <si>
    <t>Hosting Services Program</t>
  </si>
  <si>
    <t>Executive Office of Housing and Economic Development Security Vulnerability Remediation</t>
  </si>
  <si>
    <t>Digital Service Delivery &amp; Customer Engagement</t>
  </si>
  <si>
    <t>Business Intelligence &amp; Strategic Planning</t>
  </si>
  <si>
    <t>Telecom Optimization Phase 2</t>
  </si>
  <si>
    <t>Vulnerability Remediation Program</t>
  </si>
  <si>
    <t>Massachusetts Environmental Police Workforce Management Solution</t>
  </si>
  <si>
    <t>Office of the State Auditor (OSA) Enterprise IT Roadmap</t>
  </si>
  <si>
    <t>Enhancements to License Types</t>
  </si>
  <si>
    <t>Outyears - Infrastructure Modernization Phase 2</t>
  </si>
  <si>
    <t>Outyears - Networks &amp; Communications Program</t>
  </si>
  <si>
    <t>Update Massachusetts Bureau of Geographic Information interface</t>
  </si>
  <si>
    <t>Executive Office of Energy and Environmental Affairs Per- and Polyfluoroalkyl Substances (PFAS) Program</t>
  </si>
  <si>
    <t>Outyears - Digital Identity Program</t>
  </si>
  <si>
    <t>Outyears - Business Applications Program</t>
  </si>
  <si>
    <t>Workforce Mobility Devices &amp; Deployment</t>
  </si>
  <si>
    <t>Public Higher Education Cybersecurity Grants</t>
  </si>
  <si>
    <t>Digitizing Executive Office of Energy and Environmental Affairs Permitting</t>
  </si>
  <si>
    <t>HIX/IES</t>
  </si>
  <si>
    <t>Digital File Transfer Technology Upgrade</t>
  </si>
  <si>
    <t>Commonwealth Identity &amp; Access Management</t>
  </si>
  <si>
    <t>Modern Workplace</t>
  </si>
  <si>
    <t>MassHealth Technology Systems Upgrades</t>
  </si>
  <si>
    <t>Enhanced Analytics (MassHealth IT and Data Upgrades)</t>
  </si>
  <si>
    <t>T-MSIS Phase 2 - MMIS Enhancements</t>
  </si>
  <si>
    <t>MMIS Modernization (MassHealth IT and Data Upgrades)</t>
  </si>
  <si>
    <t>EOL Tiger Team</t>
  </si>
  <si>
    <t>Human Resources Division Systems Consolidation</t>
  </si>
  <si>
    <t>Registry of Vital Records and Statistics Digital System Upgrade</t>
  </si>
  <si>
    <t>Update Massachusetts Bureau of Geographic Information Interface</t>
  </si>
  <si>
    <t xml:space="preserve">ENV030 </t>
  </si>
  <si>
    <t xml:space="preserve">ITD190 </t>
  </si>
  <si>
    <t xml:space="preserve">EHS065 </t>
  </si>
  <si>
    <t xml:space="preserve">EHS073 </t>
  </si>
  <si>
    <t xml:space="preserve">DOR036 </t>
  </si>
  <si>
    <t xml:space="preserve">ENV029 </t>
  </si>
  <si>
    <t xml:space="preserve">LIB006 </t>
  </si>
  <si>
    <t xml:space="preserve">ITD215 </t>
  </si>
  <si>
    <t xml:space="preserve">ITD213 </t>
  </si>
  <si>
    <t xml:space="preserve">ITD268 </t>
  </si>
  <si>
    <t xml:space="preserve">ITD244 </t>
  </si>
  <si>
    <t xml:space="preserve">ITD235 </t>
  </si>
  <si>
    <t xml:space="preserve">TRE024 </t>
  </si>
  <si>
    <t xml:space="preserve">EHS091 </t>
  </si>
  <si>
    <t xml:space="preserve">EHS090 </t>
  </si>
  <si>
    <t xml:space="preserve">EHS087 </t>
  </si>
  <si>
    <t xml:space="preserve">ITD257 </t>
  </si>
  <si>
    <t xml:space="preserve">EPS012 </t>
  </si>
  <si>
    <t xml:space="preserve">EDU008  </t>
  </si>
  <si>
    <t xml:space="preserve">EED011 </t>
  </si>
  <si>
    <t xml:space="preserve">ITD256 </t>
  </si>
  <si>
    <t xml:space="preserve">ANF032 </t>
  </si>
  <si>
    <t xml:space="preserve">GIC005 </t>
  </si>
  <si>
    <t xml:space="preserve">EHS102 </t>
  </si>
  <si>
    <t xml:space="preserve">EHS104 </t>
  </si>
  <si>
    <t xml:space="preserve">LOT003 </t>
  </si>
  <si>
    <t xml:space="preserve">LOT004 </t>
  </si>
  <si>
    <t xml:space="preserve">EPS013 </t>
  </si>
  <si>
    <t xml:space="preserve">ITD261 </t>
  </si>
  <si>
    <t xml:space="preserve">ITD263 </t>
  </si>
  <si>
    <t xml:space="preserve">EPS015 </t>
  </si>
  <si>
    <t xml:space="preserve">REG005 </t>
  </si>
  <si>
    <t xml:space="preserve">ITD270 </t>
  </si>
  <si>
    <t xml:space="preserve">EOL033 </t>
  </si>
  <si>
    <t xml:space="preserve">HRD035 </t>
  </si>
  <si>
    <t xml:space="preserve">EHS106 </t>
  </si>
  <si>
    <t xml:space="preserve">EHS107 </t>
  </si>
  <si>
    <t xml:space="preserve">HRD034  </t>
  </si>
  <si>
    <t xml:space="preserve">EHS108 </t>
  </si>
  <si>
    <t xml:space="preserve">EHS109 </t>
  </si>
  <si>
    <t xml:space="preserve">EHS110 </t>
  </si>
  <si>
    <t xml:space="preserve">TRE033 </t>
  </si>
  <si>
    <t xml:space="preserve">SAO008 </t>
  </si>
  <si>
    <t xml:space="preserve">ITD273 </t>
  </si>
  <si>
    <t xml:space="preserve">EED012 </t>
  </si>
  <si>
    <t xml:space="preserve">ITD274 </t>
  </si>
  <si>
    <t xml:space="preserve">ITD275 </t>
  </si>
  <si>
    <t xml:space="preserve">ITD276 </t>
  </si>
  <si>
    <t xml:space="preserve">ITD277 </t>
  </si>
  <si>
    <t xml:space="preserve">ENV034 </t>
  </si>
  <si>
    <t xml:space="preserve">SAO009 </t>
  </si>
  <si>
    <t xml:space="preserve">EED013 </t>
  </si>
  <si>
    <t xml:space="preserve">ITD278 </t>
  </si>
  <si>
    <t xml:space="preserve">ENV035 </t>
  </si>
  <si>
    <t xml:space="preserve">ITD272 </t>
  </si>
  <si>
    <t xml:space="preserve">ITD279 </t>
  </si>
  <si>
    <t>N/A</t>
  </si>
  <si>
    <t>Key Project Questions</t>
  </si>
  <si>
    <t>Explanation:  Please describe how project acheives impact</t>
  </si>
  <si>
    <t>Yes</t>
  </si>
  <si>
    <t>No</t>
  </si>
  <si>
    <t>The proposed investment aligns with one or more of the following IT strategies:  
A.  Cybersecurity 
B.  Infrastructure (State of Good Repair) 
C.  Applications / Common Platform 
D.  Digital
E.  Business Intel / Data</t>
  </si>
  <si>
    <t>The proposed investment requires a robust understanding and management of project risks.  An effective risk assessment should include:  
A.  Defining risks that will hinder project goals or success
B.  Attributing a risk rating to each (severe, high, moderate, low)
C.  Preparing adequate remediation plans, based on risk rating 
D.  Effectively managing and communicating project risk</t>
  </si>
  <si>
    <t>5 - Risks defined; Remediation plans in place; implementation risk low
4 - Risks defined; Remediation plans in place; implementation risk moderate
3 - Risks defined; Remediation plans in place; implementation risk high
3 - Risks defined, remediation plans in progress but not complete 
2 - Risks defined, but remediation plans not drafted
1 - Risks not complexly known/understood</t>
  </si>
  <si>
    <t>The proposed investment requires an effective business case that complies with EOTSS's IT capital business case standard.  The 5 key  components of this standard include:  
A.  Strategic Case: 3 phases - Outline Case, Interim Case and Final Case 
B.  Economic Case: alternatives and recommended path forward
C.  Vendor Management Case: procurement/managed services known
D.  Financial Case: affordability and funding needs of project 
E.  Management Case: project plan outline / execution roadmap</t>
  </si>
  <si>
    <t>FY22 Funding Urgency Level</t>
  </si>
  <si>
    <t>Existing or New Program/Project</t>
  </si>
  <si>
    <t>New v Existing</t>
  </si>
  <si>
    <t>New</t>
  </si>
  <si>
    <t>Must-have funding request (Strategic Execution)</t>
  </si>
  <si>
    <t>Must-have funding request (Legislative Mandate)</t>
  </si>
  <si>
    <t>Must-have funding request (Risk Remediation)</t>
  </si>
  <si>
    <t>EHS065 - Health Insurance Exchange (HIX) Integrated Eligibility System</t>
  </si>
  <si>
    <t>EHS073 - EHS Health Information Exchange Phase 2</t>
  </si>
  <si>
    <t>EHS091 - MassHealth Enhanced Analytics</t>
  </si>
  <si>
    <t>EHS087 - MMIS Modernization (MassHealth IT and Data Upgrades)</t>
  </si>
  <si>
    <t>EHS090 - T-MSIS Phase 2 - MMIS Enhancements</t>
  </si>
  <si>
    <t>EHS098 - Early Intervention System</t>
  </si>
  <si>
    <t>EHS104 - Integrated Laboratory Information Management System (LIMS)</t>
  </si>
  <si>
    <t>EHS106 - Electronic Medical Records implementation for Department of Veterans' Services</t>
  </si>
  <si>
    <t>EHS107 - Integrated Eligibility &amp; Enrollment Readiness</t>
  </si>
  <si>
    <t>EHS108 - OneMRC (Massachusetts Rehabilitation Commission Systems Modernization)</t>
  </si>
  <si>
    <t>EHS109 - Registry of Vital Records and Statistics digital system upgrade</t>
  </si>
  <si>
    <t>EHS110 - Department of Transitional Assistance (DTA) Notice Engine Re-design</t>
  </si>
  <si>
    <t>DOR036 - Child Support &amp; Enforcement System (COMETS HD)</t>
  </si>
  <si>
    <t>ANF032 - Performance Management System</t>
  </si>
  <si>
    <t>HRD034 - Human Resources Division Diversity Workflow</t>
  </si>
  <si>
    <t>HRD035 - Human Resources Division systems consolidation</t>
  </si>
  <si>
    <t>GIC005 - Group Insurance Commission (GIC) Strategic Transformation</t>
  </si>
  <si>
    <t>LIB006 - State Library Digitization Project</t>
  </si>
  <si>
    <t>EPS012 - Public Safety Telecoms Modernization</t>
  </si>
  <si>
    <t>EPS013 - Criminal Justice Reform - Inmate Data</t>
  </si>
  <si>
    <t>EPS015 - Public Safety Records and Data Systems Improvements</t>
  </si>
  <si>
    <t>ENV029 - Energy/Environmental Information and Public Access System</t>
  </si>
  <si>
    <t>ENV030 - Digitizing Executive Office of Energy and Environmental Affairs permitting</t>
  </si>
  <si>
    <t>ENV032 - EEA IT Infrastructure</t>
  </si>
  <si>
    <t>ENV033 - Application Rationalization &amp; Security</t>
  </si>
  <si>
    <t>ENV034 - Massachusetts Environmental Police Workforce Management Solution</t>
  </si>
  <si>
    <t>ENV035 - Executive Office of Energy and Environmental Affairs Per- and Polyfluoroalkyl Substances (PFAS) Program</t>
  </si>
  <si>
    <t>EDU008 - Integrated Digital Data Service Platform (IDDS)</t>
  </si>
  <si>
    <t>ITD244 - Enhanced Background Checks</t>
  </si>
  <si>
    <t>EED007 - Homeless Data Warehouse</t>
  </si>
  <si>
    <t>EED008 - Database for Residential Assistance for Families in Transition</t>
  </si>
  <si>
    <t>EED012 - HED Security Vulnerability Remediation</t>
  </si>
  <si>
    <t>EED013 - Enhancements to License Types</t>
  </si>
  <si>
    <t>REG003 - (DPL) Additional Online License Types</t>
  </si>
  <si>
    <t>REG004 - (DPL) Payment Provider Standardization</t>
  </si>
  <si>
    <t>ITD257 - Business Enterprise Systems Transformation (BEST) Program</t>
  </si>
  <si>
    <t>TRE024 - Alcoholic Beverages Control Commission (ABCC) eLicensing Support</t>
  </si>
  <si>
    <t>TRE033 - Digitization of Treasury Check and Bank Records</t>
  </si>
  <si>
    <t>SAO008 - Office of the State Auditor Business Analytics</t>
  </si>
  <si>
    <t>SAO009 - Office of the State Auditor (OSA) Enterprise IT Roadmap</t>
  </si>
  <si>
    <t>ETH003 - Ethics Conflict of Interest Law Training</t>
  </si>
  <si>
    <t>LOT003 - Modernizing State Lottery Terminals and Software</t>
  </si>
  <si>
    <t>LOT004 - State Lottery Cyber Security Program</t>
  </si>
  <si>
    <t>RMV008 - ATLAS</t>
  </si>
  <si>
    <t>ITD272 - Workforce Mobility Devices &amp; Deployment</t>
  </si>
  <si>
    <t>EHS102 - EOHHS Cybersecurity Improvements</t>
  </si>
  <si>
    <t>ITD263 - IT Security Operations Center</t>
  </si>
  <si>
    <t>ITD277 - Vulnerability Remediation Program</t>
  </si>
  <si>
    <t>ITD246 - CyberSecurity (Comprehsive Sec + Vulnerability Mgt)</t>
  </si>
  <si>
    <t>ITD279 - Public Higher Education Cybersecurity Grants</t>
  </si>
  <si>
    <t>ITD268 - Subtotal Desktop Mobility Program</t>
  </si>
  <si>
    <t>ITD225 - ITSM Deployment</t>
  </si>
  <si>
    <t>ITD215 - Digital file transfer technology upgrade</t>
  </si>
  <si>
    <t>ITD261 - Core Network Re-Design &amp; Buildout</t>
  </si>
  <si>
    <t>ITD276 - Telecom Optimization Phase 2</t>
  </si>
  <si>
    <t>ITD273 - Hosting Services Program</t>
  </si>
  <si>
    <t>ITD213 - Comprehesive Security - Commonwealth Identity and Access Mgmt.</t>
  </si>
  <si>
    <t>ITD274 - Digital Service Delivery &amp; Customer Engagement</t>
  </si>
  <si>
    <t>ITD275 - Business Intelligence &amp; Strategic Planning</t>
  </si>
  <si>
    <t>ITD235 - Portfolio Contingency Reserve</t>
  </si>
  <si>
    <t>HRD028 - Cross-Secretariat Contact Center Op Transformation</t>
  </si>
  <si>
    <t>ITD256 - Statewide Case Management System</t>
  </si>
  <si>
    <t>ITD278 - Update Massachusetts Bureau of Geographic Information interface</t>
  </si>
  <si>
    <t>Priority funding request</t>
  </si>
  <si>
    <t>High-Level Overall Program Goals</t>
  </si>
  <si>
    <t>OffCap</t>
  </si>
  <si>
    <t>Score 1-5</t>
  </si>
  <si>
    <t>New/Other</t>
  </si>
  <si>
    <t>Request ID</t>
  </si>
  <si>
    <t>Executive Sponsor</t>
  </si>
  <si>
    <t>&lt;name&gt;</t>
  </si>
  <si>
    <t>TSS to populate control # after submission</t>
  </si>
  <si>
    <t>Please explain the impact this project will have on IT chargeback?  Will this project result in increase or decrease in usage levels?  Is an existing service impacted? Does this project result in a new billable service?</t>
  </si>
  <si>
    <t>Will this project result in the creation of a tangible or intangible asset?  If yes, please explain. Consult your Finance staff for assistance if needed</t>
  </si>
  <si>
    <t>What are the anticipated outcomes or benefits to the Commonwealth?</t>
  </si>
  <si>
    <t>Other relevant information (e.g.  Is this part of a larger capital project of program?)</t>
  </si>
  <si>
    <t>What policy need or opportunity does this project address?</t>
  </si>
  <si>
    <t>Brief</t>
  </si>
  <si>
    <t>Strategic Outline</t>
  </si>
  <si>
    <t>Advance Business Case</t>
  </si>
  <si>
    <t>Fully Defined Business Case</t>
  </si>
  <si>
    <t>Project Delivery</t>
  </si>
  <si>
    <t>Benefits Realization</t>
  </si>
  <si>
    <t>Readiness Funding Only</t>
  </si>
  <si>
    <t>Partial Funding (eg through a Phase)</t>
  </si>
  <si>
    <t>Full Funding Through Completion</t>
  </si>
  <si>
    <t>mm/dd/yyyy</t>
  </si>
  <si>
    <t>Forecast
Date</t>
  </si>
  <si>
    <t>Actual
Date</t>
  </si>
  <si>
    <r>
      <t xml:space="preserve">Major Milsestone Description
</t>
    </r>
    <r>
      <rPr>
        <sz val="11"/>
        <rFont val="Calibri"/>
        <family val="2"/>
        <scheme val="minor"/>
      </rPr>
      <t>(examples:  Phase 1 requirements complete;  Vendor selection complete; Implementation complete)</t>
    </r>
  </si>
  <si>
    <t>1-3 Outcome Metrics to Measure Goals Described Above (include units of measure # or % where possible with target dates)</t>
  </si>
  <si>
    <t>&lt;Goal #1&gt;</t>
  </si>
  <si>
    <t>&lt;Goal #2&gt;</t>
  </si>
  <si>
    <t>&lt;Goal #3&gt;</t>
  </si>
  <si>
    <r>
      <t>Change In Scope (</t>
    </r>
    <r>
      <rPr>
        <sz val="16"/>
        <rFont val="Calibri"/>
        <family val="2"/>
        <scheme val="minor"/>
      </rPr>
      <t>What Scope was Added or Deleted Since FY21 Plan?</t>
    </r>
    <r>
      <rPr>
        <b/>
        <sz val="16"/>
        <rFont val="Calibri"/>
        <family val="2"/>
        <scheme val="minor"/>
      </rPr>
      <t>)</t>
    </r>
  </si>
  <si>
    <t>FY22 IT Capital Request</t>
  </si>
  <si>
    <t>FY21 IT Capital Request (if applicable)</t>
  </si>
  <si>
    <t>U11</t>
  </si>
  <si>
    <t>1a</t>
  </si>
  <si>
    <t>Program Goal</t>
  </si>
  <si>
    <t>1b</t>
  </si>
  <si>
    <t>1c</t>
  </si>
  <si>
    <t>2a</t>
  </si>
  <si>
    <t>2b</t>
  </si>
  <si>
    <t>2c</t>
  </si>
  <si>
    <t>3a</t>
  </si>
  <si>
    <t>3c</t>
  </si>
  <si>
    <t>3b</t>
  </si>
  <si>
    <t>3d</t>
  </si>
  <si>
    <t>FY23 Ask</t>
  </si>
  <si>
    <t>FY24 Ask</t>
  </si>
  <si>
    <t>FY25 Ask</t>
  </si>
  <si>
    <t>Business Strategic Fit</t>
  </si>
  <si>
    <t>IT Strategic Fit</t>
  </si>
  <si>
    <t>#1: Improves How We Deliver Customer Services:</t>
  </si>
  <si>
    <t>·         More and/or better constituent-facing digital and business services</t>
  </si>
  <si>
    <t>·         Business process improvements that are founded upon pre-defined business process re-engineering/improvements that are further improved and verified throughout the project</t>
  </si>
  <si>
    <t>·         Clear cost benefits (return on investment) in combination with enhanced and measurable constituent value (e.g., quicker turn-around, fewer errors, etc.)</t>
  </si>
  <si>
    <r>
      <rPr>
        <b/>
        <sz val="11"/>
        <color theme="1"/>
        <rFont val="Calibri"/>
        <family val="2"/>
        <scheme val="minor"/>
      </rPr>
      <t xml:space="preserve">Constituent Value: </t>
    </r>
    <r>
      <rPr>
        <sz val="11"/>
        <color theme="1"/>
        <rFont val="Calibri"/>
        <family val="2"/>
        <scheme val="minor"/>
      </rPr>
      <t>More and/or better constituent-facing digital and business services</t>
    </r>
  </si>
  <si>
    <t>#2:  Uses technology as a foundation/lever to better serve our constituents more securely and most cost effectively:</t>
  </si>
  <si>
    <t>#3:  Projects that are positioned to succeed and be operationally supportable over their useful lives:</t>
  </si>
  <si>
    <r>
      <rPr>
        <b/>
        <sz val="11"/>
        <color theme="1"/>
        <rFont val="Calibri"/>
        <family val="2"/>
        <scheme val="minor"/>
      </rPr>
      <t xml:space="preserve">Transforms IT Foundation: </t>
    </r>
    <r>
      <rPr>
        <sz val="11"/>
        <color theme="1"/>
        <rFont val="Calibri"/>
        <family val="2"/>
        <scheme val="minor"/>
      </rPr>
      <t>Enhancing digital security, enabling end-user seamless ease-of-use, and/or enhancing overall service delivery performance</t>
    </r>
  </si>
  <si>
    <r>
      <rPr>
        <b/>
        <sz val="11"/>
        <color theme="1"/>
        <rFont val="Calibri"/>
        <family val="2"/>
        <scheme val="minor"/>
      </rPr>
      <t xml:space="preserve">Leverages "Other's Solutions":  </t>
    </r>
    <r>
      <rPr>
        <sz val="11"/>
        <color theme="1"/>
        <rFont val="Calibri"/>
        <family val="2"/>
        <scheme val="minor"/>
      </rPr>
      <t>Technology initiatives that can benefit and be leveraged by multiple agencies</t>
    </r>
  </si>
  <si>
    <r>
      <rPr>
        <b/>
        <sz val="11"/>
        <color theme="1"/>
        <rFont val="Calibri"/>
        <family val="2"/>
        <scheme val="minor"/>
      </rPr>
      <t xml:space="preserve">Sustained Operations:  </t>
    </r>
    <r>
      <rPr>
        <sz val="11"/>
        <color theme="1"/>
        <rFont val="Calibri"/>
        <family val="2"/>
        <scheme val="minor"/>
      </rPr>
      <t>A plan to sustain the business outcomes upon completion (money and resources)</t>
    </r>
  </si>
  <si>
    <r>
      <rPr>
        <b/>
        <sz val="11"/>
        <color theme="1"/>
        <rFont val="Calibri"/>
        <family val="2"/>
        <scheme val="minor"/>
      </rPr>
      <t>Lessons Learned</t>
    </r>
    <r>
      <rPr>
        <sz val="11"/>
        <color theme="1"/>
        <rFont val="Calibri"/>
        <family val="2"/>
        <scheme val="minor"/>
      </rPr>
      <t>:  Leveraging lessons learned throughout the Commonwealth (technical, business re-engineering, history with vendors, etc.)</t>
    </r>
  </si>
  <si>
    <r>
      <t xml:space="preserve">Public Project Description
</t>
    </r>
    <r>
      <rPr>
        <sz val="11"/>
        <color theme="1"/>
        <rFont val="Calibri"/>
        <family val="2"/>
        <scheme val="minor"/>
      </rPr>
      <t>(No more than 1 or 2 sentences)
The Public Project Description is the description of the project that will be published in ANF's Capital Plan. Please keep this as concise as possible.  </t>
    </r>
  </si>
  <si>
    <r>
      <t xml:space="preserve">Project Summary
</t>
    </r>
    <r>
      <rPr>
        <sz val="11"/>
        <color theme="1"/>
        <rFont val="Calibri"/>
        <family val="2"/>
        <scheme val="minor"/>
      </rPr>
      <t>(Please provide a High-Level Overview of your project in 4-5 sentences)
The Project Summary is intended to capture a high-level overview of what the project is trying to accomplish, and who it will impact; please be as specific as possible.</t>
    </r>
  </si>
  <si>
    <t>&lt;text&gt;</t>
  </si>
  <si>
    <r>
      <rPr>
        <b/>
        <sz val="11"/>
        <color theme="1"/>
        <rFont val="Calibri"/>
        <family val="2"/>
        <scheme val="minor"/>
      </rPr>
      <t xml:space="preserve">Minimizes Customization:  </t>
    </r>
    <r>
      <rPr>
        <sz val="11"/>
        <color theme="1"/>
        <rFont val="Calibri"/>
        <family val="2"/>
        <scheme val="minor"/>
      </rPr>
      <t>Leveraging the use of third party technologies with minimal customization (e.g., COTS, SaaS, etc.)</t>
    </r>
  </si>
  <si>
    <r>
      <rPr>
        <b/>
        <sz val="11"/>
        <color theme="1"/>
        <rFont val="Calibri"/>
        <family val="2"/>
        <scheme val="minor"/>
      </rPr>
      <t xml:space="preserve">Duration:  </t>
    </r>
    <r>
      <rPr>
        <sz val="11"/>
        <color theme="1"/>
        <rFont val="Calibri"/>
        <family val="2"/>
        <scheme val="minor"/>
      </rPr>
      <t>Clear delivery points that provide constituent value in short amounts of time (&lt; 1 year)</t>
    </r>
  </si>
  <si>
    <r>
      <rPr>
        <b/>
        <sz val="11"/>
        <color theme="1"/>
        <rFont val="Calibri"/>
        <family val="2"/>
        <scheme val="minor"/>
      </rPr>
      <t xml:space="preserve">Sufficient Staff:  </t>
    </r>
    <r>
      <rPr>
        <sz val="11"/>
        <color theme="1"/>
        <rFont val="Calibri"/>
        <family val="2"/>
        <scheme val="minor"/>
      </rPr>
      <t>A project leadership team with a proven track-record of success in leading business-focused projects and an understanding of the technologies needed to achieve the business goals</t>
    </r>
  </si>
  <si>
    <t>Q4</t>
  </si>
  <si>
    <t>ITD280 - Detailed Elevation Mapping for Central and Eastern MA</t>
  </si>
  <si>
    <t>Electronic Laboratory Reporting and IT staffing</t>
  </si>
  <si>
    <t>Pre-planning - Public Health New Sys</t>
  </si>
  <si>
    <t>Virtual Gateway</t>
  </si>
  <si>
    <t>EHS013 - Electronic Laboratory Reporting and IT staffing</t>
  </si>
  <si>
    <t>EHS012 - Pre-planning - Public Health New Sys</t>
  </si>
  <si>
    <t>EHS014 - Virtual Gateway</t>
  </si>
  <si>
    <t>The Commonwealth Diversity Spending Compliance (DSC) System</t>
  </si>
  <si>
    <t>ANF024 - The Commonwealth Diversity Spending Compliance (DSC) System</t>
  </si>
  <si>
    <t>OSD028 - OSD Contract Lifecycle Management</t>
  </si>
  <si>
    <t>EPS017 - NLETS</t>
  </si>
  <si>
    <t xml:space="preserve">Firearms Licensing and Registration System </t>
  </si>
  <si>
    <t xml:space="preserve">EPS018 - Firearms Licensing and Registration System </t>
  </si>
  <si>
    <t>EOL033 - Unemployment and Career Services Systems Modernization</t>
  </si>
  <si>
    <t>EOL036 - EOL/DLR: New Legal Case Management System</t>
  </si>
  <si>
    <t>SAO010 - OSA Business Performance Management</t>
  </si>
  <si>
    <t>TRC002 - Trial Courts Digital Transformation Initiative</t>
  </si>
  <si>
    <t>Pre-FY21 Spend</t>
  </si>
  <si>
    <t>FY21 Spend</t>
  </si>
  <si>
    <t>FY22 Est. Spend</t>
  </si>
  <si>
    <t>FY26 Ask</t>
  </si>
  <si>
    <t>FY27+ Ask</t>
  </si>
  <si>
    <t>FY27</t>
  </si>
  <si>
    <t>FY22 Estimated Spend (Actual spend through Oct; Est Spend Nov-Jun/AP period)</t>
  </si>
  <si>
    <t>FY24 - FY27 Estimated Spend Request</t>
  </si>
  <si>
    <t>FY27+</t>
  </si>
  <si>
    <t>FY24-27 Request</t>
  </si>
  <si>
    <t>Detailed Elevation Mapping for Central and Eastern MA</t>
  </si>
  <si>
    <t>OSD Contract Lifecycle Management</t>
  </si>
  <si>
    <t>I258 Application Rationalization &amp; Security</t>
  </si>
  <si>
    <t>Unemployment and Career Services Systems Modernization</t>
  </si>
  <si>
    <t xml:space="preserve">I357 </t>
  </si>
  <si>
    <t xml:space="preserve">I359 </t>
  </si>
  <si>
    <t xml:space="preserve">I358 </t>
  </si>
  <si>
    <t xml:space="preserve">I360 </t>
  </si>
  <si>
    <t xml:space="preserve">I365 </t>
  </si>
  <si>
    <t xml:space="preserve">I371 </t>
  </si>
  <si>
    <t xml:space="preserve">I384 </t>
  </si>
  <si>
    <t>(DPL) Additional Online License Types</t>
  </si>
  <si>
    <t>I291</t>
  </si>
  <si>
    <t>OSA Business Performance Management</t>
  </si>
  <si>
    <t>Trial Courts Digital Transformation Initiative</t>
  </si>
  <si>
    <t xml:space="preserve">I378 </t>
  </si>
  <si>
    <t xml:space="preserve">I377 </t>
  </si>
  <si>
    <t>Please explain the impact this project will have on operating budgets, during the project execution phase and post completion? If implication for FY23, has it been submitted as part of the FY23 Operating budget?</t>
  </si>
  <si>
    <t xml:space="preserve">FY22 </t>
  </si>
  <si>
    <t>FY22 Spend Est.</t>
  </si>
  <si>
    <t>What is the impact if this project is not approved?</t>
  </si>
  <si>
    <t>Existing (funded in FY22)</t>
  </si>
  <si>
    <t>FY23 Funding Urgency Level</t>
  </si>
  <si>
    <t>Nice-to-have funding request, but could defer into FY24</t>
  </si>
  <si>
    <t>Appellate Tax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</si>
</sst>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_(* #,##0.0_);_(* \(#,##0.0\);_(*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indexed="8"/>
      <name val="Calibri"/>
      <family val="2"/>
      <scheme val="minor"/>
    </font>
    <font>
      <b/>
      <sz val="12"/>
      <color theme="1"/>
      <name val="Calibri"/>
      <family val="2"/>
      <scheme val="minor"/>
    </font>
    <font>
      <b/>
      <sz val="16"/>
      <color theme="1"/>
      <name val="Calibri"/>
      <family val="2"/>
      <scheme val="minor"/>
    </font>
    <font>
      <sz val="8"/>
      <name val="Verdana"/>
      <family val="2"/>
    </font>
    <font>
      <sz val="9"/>
      <name val="Arial"/>
      <family val="2"/>
    </font>
    <font>
      <b/>
      <sz val="10"/>
      <name val="Arial"/>
      <family val="2"/>
    </font>
    <font>
      <u/>
      <sz val="10"/>
      <color indexed="12"/>
      <name val="Arial"/>
      <family val="2"/>
    </font>
    <font>
      <b/>
      <u/>
      <sz val="11"/>
      <color theme="1"/>
      <name val="Calibri"/>
      <family val="2"/>
      <scheme val="minor"/>
    </font>
    <font>
      <b/>
      <sz val="18"/>
      <name val="Calibri"/>
      <family val="2"/>
      <scheme val="minor"/>
    </font>
    <font>
      <b/>
      <sz val="11"/>
      <name val="Calibri"/>
      <family val="2"/>
      <scheme val="minor"/>
    </font>
    <font>
      <sz val="11"/>
      <color theme="0"/>
      <name val="Calibri"/>
      <family val="2"/>
      <scheme val="minor"/>
    </font>
    <font>
      <sz val="10"/>
      <color indexed="8"/>
      <name val="Arial"/>
      <family val="2"/>
    </font>
    <font>
      <sz val="11"/>
      <color indexed="8"/>
      <name val="Calibri"/>
      <family val="2"/>
    </font>
    <font>
      <sz val="11"/>
      <name val="Calibri"/>
      <family val="2"/>
      <scheme val="minor"/>
    </font>
    <font>
      <sz val="11"/>
      <color indexed="8"/>
      <name val="Calibri"/>
      <family val="2"/>
    </font>
    <font>
      <b/>
      <sz val="18"/>
      <color theme="0"/>
      <name val="Calibri"/>
      <family val="2"/>
      <scheme val="minor"/>
    </font>
    <font>
      <b/>
      <sz val="16"/>
      <name val="Calibri"/>
      <family val="2"/>
      <scheme val="minor"/>
    </font>
    <font>
      <u/>
      <sz val="11"/>
      <color theme="10"/>
      <name val="Calibri"/>
      <family val="2"/>
      <scheme val="minor"/>
    </font>
    <font>
      <u/>
      <sz val="11"/>
      <color theme="11"/>
      <name val="Calibri"/>
      <family val="2"/>
      <scheme val="minor"/>
    </font>
    <font>
      <b/>
      <sz val="10"/>
      <color rgb="FFC00000"/>
      <name val="Arial"/>
      <family val="2"/>
    </font>
    <font>
      <i/>
      <sz val="11"/>
      <color indexed="8"/>
      <name val="Calibri"/>
      <family val="2"/>
    </font>
    <font>
      <b/>
      <sz val="16"/>
      <color theme="0"/>
      <name val="Calibri"/>
      <family val="2"/>
      <scheme val="minor"/>
    </font>
    <font>
      <b/>
      <u/>
      <sz val="11"/>
      <color indexed="8"/>
      <name val="Calibri"/>
      <family val="2"/>
    </font>
    <font>
      <i/>
      <sz val="11"/>
      <color theme="1"/>
      <name val="Calibri"/>
      <family val="2"/>
      <scheme val="minor"/>
    </font>
    <font>
      <i/>
      <sz val="11"/>
      <name val="Calibri"/>
      <family val="2"/>
      <scheme val="minor"/>
    </font>
    <font>
      <b/>
      <sz val="16"/>
      <color rgb="FFFF0000"/>
      <name val="Calibri"/>
      <family val="2"/>
      <scheme val="minor"/>
    </font>
    <font>
      <sz val="11"/>
      <color rgb="FFFF0000"/>
      <name val="Calibri"/>
      <family val="2"/>
      <scheme val="minor"/>
    </font>
    <font>
      <sz val="11"/>
      <color rgb="FF000000"/>
      <name val="Calibri"/>
      <family val="2"/>
      <scheme val="minor"/>
    </font>
    <font>
      <sz val="16"/>
      <color theme="1"/>
      <name val="Calibri"/>
      <family val="2"/>
      <scheme val="minor"/>
    </font>
    <font>
      <b/>
      <sz val="11"/>
      <color theme="0"/>
      <name val="Calibri"/>
      <family val="2"/>
      <scheme val="minor"/>
    </font>
    <font>
      <sz val="16"/>
      <name val="Calibri"/>
      <family val="2"/>
      <scheme val="minor"/>
    </font>
    <font>
      <sz val="12"/>
      <color theme="1"/>
      <name val="Calibri"/>
      <family val="2"/>
      <scheme val="minor"/>
    </font>
    <font>
      <sz val="14"/>
      <name val="Calibri"/>
      <family val="2"/>
      <scheme val="minor"/>
    </font>
    <font>
      <sz val="11"/>
      <color rgb="FF3333FF"/>
      <name val="Calibri"/>
      <family val="2"/>
      <scheme val="minor"/>
    </font>
    <font>
      <sz val="8"/>
      <name val="Calibri"/>
      <family val="2"/>
      <scheme val="minor"/>
    </font>
  </fonts>
  <fills count="17">
    <fill>
      <patternFill patternType="none"/>
    </fill>
    <fill>
      <patternFill patternType="gray125"/>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33CC33"/>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BEDAFF"/>
        <bgColor indexed="64"/>
      </patternFill>
    </fill>
    <fill>
      <patternFill patternType="solid">
        <fgColor rgb="FFD6D6D6"/>
        <bgColor indexed="64"/>
      </patternFill>
    </fill>
    <fill>
      <patternFill patternType="solid">
        <fgColor rgb="FFFFC000"/>
        <bgColor indexed="64"/>
      </patternFill>
    </fill>
    <fill>
      <patternFill patternType="solid">
        <fgColor rgb="FF00B0F0"/>
        <bgColor indexed="64"/>
      </patternFill>
    </fill>
    <fill>
      <patternFill patternType="solid">
        <fgColor theme="1"/>
        <bgColor indexed="64"/>
      </patternFill>
    </fill>
  </fills>
  <borders count="102">
    <border>
      <left/>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2"/>
      </left>
      <right style="thin">
        <color indexed="22"/>
      </right>
      <top/>
      <bottom/>
      <diagonal/>
    </border>
    <border>
      <left style="medium">
        <color auto="1"/>
      </left>
      <right/>
      <top/>
      <bottom/>
      <diagonal/>
    </border>
    <border>
      <left/>
      <right style="medium">
        <color auto="1"/>
      </right>
      <top/>
      <bottom/>
      <diagonal/>
    </border>
    <border>
      <left style="medium">
        <color indexed="64"/>
      </left>
      <right style="medium">
        <color indexed="64"/>
      </right>
      <top style="medium">
        <color indexed="64"/>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bottom style="thin">
        <color indexed="64"/>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auto="1"/>
      </top>
      <bottom style="medium">
        <color indexed="64"/>
      </bottom>
      <diagonal/>
    </border>
    <border>
      <left/>
      <right style="thin">
        <color auto="1"/>
      </right>
      <top style="medium">
        <color auto="1"/>
      </top>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auto="1"/>
      </bottom>
      <diagonal/>
    </border>
    <border>
      <left style="medium">
        <color indexed="64"/>
      </left>
      <right/>
      <top style="thin">
        <color auto="1"/>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22"/>
      </right>
      <top/>
      <bottom/>
      <diagonal/>
    </border>
    <border>
      <left style="thin">
        <color auto="1"/>
      </left>
      <right/>
      <top style="medium">
        <color auto="1"/>
      </top>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style="thin">
        <color auto="1"/>
      </top>
      <bottom style="medium">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medium">
        <color auto="1"/>
      </right>
      <top/>
      <bottom style="thin">
        <color auto="1"/>
      </bottom>
      <diagonal/>
    </border>
  </borders>
  <cellStyleXfs count="11">
    <xf numFmtId="0" fontId="0" fillId="0" borderId="0"/>
    <xf numFmtId="44" fontId="1" fillId="0" borderId="0" applyFont="0" applyFill="0" applyBorder="0" applyAlignment="0" applyProtection="0"/>
    <xf numFmtId="0" fontId="7" fillId="0" borderId="0"/>
    <xf numFmtId="0" fontId="10" fillId="0" borderId="0" applyNumberFormat="0" applyFill="0" applyBorder="0" applyAlignment="0" applyProtection="0">
      <alignment vertical="top"/>
      <protection locked="0"/>
    </xf>
    <xf numFmtId="0" fontId="3" fillId="2" borderId="9" applyNumberFormat="0" applyFont="0" applyAlignment="0" applyProtection="0"/>
    <xf numFmtId="0" fontId="15"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cellStyleXfs>
  <cellXfs count="400">
    <xf numFmtId="0" fontId="0" fillId="0" borderId="0" xfId="0"/>
    <xf numFmtId="0" fontId="8" fillId="0" borderId="0" xfId="2" applyFont="1" applyProtection="1"/>
    <xf numFmtId="49" fontId="9" fillId="0" borderId="0" xfId="2" applyNumberFormat="1" applyFont="1" applyAlignment="1" applyProtection="1">
      <alignment vertical="center"/>
    </xf>
    <xf numFmtId="0" fontId="9" fillId="0" borderId="0" xfId="2" applyFont="1" applyProtection="1"/>
    <xf numFmtId="49" fontId="9" fillId="0" borderId="0" xfId="2" applyNumberFormat="1" applyFont="1" applyBorder="1" applyAlignment="1" applyProtection="1">
      <alignment vertical="center"/>
    </xf>
    <xf numFmtId="0" fontId="0" fillId="0" borderId="0" xfId="0" applyAlignment="1">
      <alignment vertical="center"/>
    </xf>
    <xf numFmtId="0" fontId="11" fillId="0" borderId="0" xfId="0" applyFont="1"/>
    <xf numFmtId="49" fontId="9" fillId="0" borderId="0" xfId="2" applyNumberFormat="1" applyFont="1" applyFill="1" applyBorder="1" applyAlignment="1" applyProtection="1">
      <alignment vertical="center"/>
    </xf>
    <xf numFmtId="0" fontId="9" fillId="0" borderId="0" xfId="2" applyFont="1" applyFill="1" applyProtection="1"/>
    <xf numFmtId="49" fontId="9" fillId="0" borderId="0" xfId="2" applyNumberFormat="1" applyFont="1" applyFill="1" applyAlignment="1" applyProtection="1">
      <alignment vertical="center"/>
    </xf>
    <xf numFmtId="0" fontId="16" fillId="0" borderId="9" xfId="5" applyFont="1" applyFill="1" applyBorder="1" applyAlignment="1">
      <alignment wrapText="1"/>
    </xf>
    <xf numFmtId="0" fontId="16" fillId="0" borderId="9" xfId="5" applyFont="1" applyFill="1" applyBorder="1" applyAlignment="1"/>
    <xf numFmtId="0" fontId="14" fillId="0" borderId="0" xfId="0" applyFont="1" applyBorder="1" applyProtection="1">
      <protection hidden="1"/>
    </xf>
    <xf numFmtId="0" fontId="14" fillId="0" borderId="0" xfId="0" applyFont="1" applyProtection="1">
      <protection hidden="1"/>
    </xf>
    <xf numFmtId="0" fontId="0" fillId="0" borderId="0" xfId="0" applyBorder="1" applyAlignment="1">
      <alignment horizontal="left" vertical="top"/>
    </xf>
    <xf numFmtId="0" fontId="18" fillId="0" borderId="0" xfId="5" applyFont="1" applyFill="1" applyBorder="1" applyAlignment="1"/>
    <xf numFmtId="0" fontId="8" fillId="0" borderId="0" xfId="2" applyFont="1" applyProtection="1">
      <protection hidden="1"/>
    </xf>
    <xf numFmtId="49" fontId="3" fillId="0" borderId="0" xfId="2" applyNumberFormat="1" applyFont="1" applyAlignment="1" applyProtection="1">
      <alignment vertical="center"/>
      <protection hidden="1"/>
    </xf>
    <xf numFmtId="49" fontId="9" fillId="0" borderId="0" xfId="2" applyNumberFormat="1" applyFont="1" applyAlignment="1" applyProtection="1">
      <alignment vertical="center"/>
      <protection hidden="1"/>
    </xf>
    <xf numFmtId="0" fontId="0" fillId="0" borderId="0" xfId="0" applyFill="1" applyBorder="1" applyAlignment="1">
      <alignment horizontal="left" vertical="top"/>
    </xf>
    <xf numFmtId="0" fontId="14" fillId="0" borderId="0" xfId="0" quotePrefix="1" applyFont="1" applyProtection="1">
      <protection hidden="1"/>
    </xf>
    <xf numFmtId="0" fontId="9" fillId="0" borderId="0" xfId="2" applyFont="1" applyFill="1" applyBorder="1" applyAlignment="1" applyProtection="1">
      <alignment vertical="center"/>
      <protection hidden="1"/>
    </xf>
    <xf numFmtId="49" fontId="9" fillId="0" borderId="0" xfId="2" applyNumberFormat="1" applyFont="1" applyFill="1" applyBorder="1" applyAlignment="1" applyProtection="1">
      <alignment vertical="center"/>
      <protection hidden="1"/>
    </xf>
    <xf numFmtId="0" fontId="13" fillId="0" borderId="0" xfId="2" applyNumberFormat="1" applyFont="1" applyFill="1" applyBorder="1" applyAlignment="1" applyProtection="1">
      <alignment horizontal="left" vertical="center" wrapText="1"/>
      <protection hidden="1"/>
    </xf>
    <xf numFmtId="0" fontId="0" fillId="0" borderId="0" xfId="0" applyBorder="1" applyAlignment="1">
      <alignment horizontal="left" vertical="center"/>
    </xf>
    <xf numFmtId="0" fontId="19" fillId="0" borderId="0" xfId="0" applyFont="1" applyBorder="1" applyAlignment="1" applyProtection="1">
      <alignment vertical="center" wrapText="1"/>
      <protection hidden="1"/>
    </xf>
    <xf numFmtId="0" fontId="16" fillId="0" borderId="0" xfId="5" applyFont="1" applyFill="1" applyBorder="1" applyAlignment="1"/>
    <xf numFmtId="0" fontId="14" fillId="0" borderId="0" xfId="0" applyNumberFormat="1" applyFont="1" applyProtection="1">
      <protection hidden="1"/>
    </xf>
    <xf numFmtId="0" fontId="0" fillId="0" borderId="0" xfId="0" applyBorder="1" applyProtection="1">
      <protection hidden="1"/>
    </xf>
    <xf numFmtId="0" fontId="0" fillId="0" borderId="0" xfId="0" applyAlignment="1">
      <alignment wrapText="1"/>
    </xf>
    <xf numFmtId="0" fontId="0" fillId="0" borderId="0" xfId="0" applyAlignment="1" applyProtection="1">
      <alignment vertical="center"/>
      <protection hidden="1"/>
    </xf>
    <xf numFmtId="0" fontId="0" fillId="0" borderId="0" xfId="0" applyAlignment="1">
      <alignment vertical="center" wrapText="1"/>
    </xf>
    <xf numFmtId="0" fontId="20" fillId="0" borderId="0" xfId="0" applyFont="1" applyFill="1" applyBorder="1" applyAlignment="1" applyProtection="1">
      <alignment horizontal="center" vertical="center"/>
    </xf>
    <xf numFmtId="0" fontId="16" fillId="0" borderId="29" xfId="5" applyFont="1" applyFill="1" applyBorder="1" applyAlignment="1"/>
    <xf numFmtId="0" fontId="0" fillId="0" borderId="0" xfId="0"/>
    <xf numFmtId="0" fontId="0" fillId="0" borderId="27" xfId="0" applyBorder="1" applyProtection="1">
      <protection hidden="1"/>
    </xf>
    <xf numFmtId="0" fontId="11" fillId="0" borderId="0" xfId="0" applyFont="1"/>
    <xf numFmtId="0" fontId="0" fillId="0" borderId="0" xfId="0" applyProtection="1">
      <protection hidden="1"/>
    </xf>
    <xf numFmtId="0" fontId="16" fillId="0" borderId="0" xfId="5" applyFont="1" applyFill="1" applyBorder="1" applyAlignment="1"/>
    <xf numFmtId="0" fontId="0" fillId="0" borderId="0" xfId="0" applyFill="1" applyBorder="1" applyProtection="1">
      <protection hidden="1"/>
    </xf>
    <xf numFmtId="164" fontId="0" fillId="0" borderId="0" xfId="1" applyNumberFormat="1" applyFont="1" applyFill="1" applyBorder="1" applyProtection="1">
      <protection hidden="1"/>
    </xf>
    <xf numFmtId="164" fontId="4" fillId="0" borderId="0" xfId="1" applyNumberFormat="1" applyFont="1" applyFill="1" applyBorder="1" applyProtection="1">
      <protection hidden="1"/>
    </xf>
    <xf numFmtId="164" fontId="4" fillId="0" borderId="25" xfId="1" applyNumberFormat="1" applyFont="1" applyFill="1" applyBorder="1" applyProtection="1">
      <protection hidden="1"/>
    </xf>
    <xf numFmtId="0" fontId="2" fillId="0" borderId="22" xfId="0" applyFont="1" applyFill="1" applyBorder="1" applyAlignment="1" applyProtection="1">
      <alignment horizontal="center" wrapText="1"/>
      <protection hidden="1"/>
    </xf>
    <xf numFmtId="0" fontId="0" fillId="0" borderId="28" xfId="0" applyBorder="1" applyProtection="1">
      <protection hidden="1"/>
    </xf>
    <xf numFmtId="165" fontId="0" fillId="0" borderId="0" xfId="1" applyNumberFormat="1" applyFont="1" applyFill="1" applyBorder="1" applyProtection="1">
      <protection hidden="1"/>
    </xf>
    <xf numFmtId="165" fontId="4" fillId="0" borderId="0" xfId="1" applyNumberFormat="1" applyFont="1" applyFill="1" applyBorder="1" applyProtection="1">
      <protection hidden="1"/>
    </xf>
    <xf numFmtId="0" fontId="24" fillId="0" borderId="9" xfId="5" applyFont="1" applyFill="1" applyBorder="1" applyAlignment="1"/>
    <xf numFmtId="0" fontId="0" fillId="0" borderId="0" xfId="0"/>
    <xf numFmtId="0" fontId="0" fillId="0" borderId="35" xfId="0" applyBorder="1" applyProtection="1">
      <protection hidden="1"/>
    </xf>
    <xf numFmtId="0" fontId="16" fillId="0" borderId="53" xfId="5" applyFont="1" applyFill="1" applyBorder="1" applyAlignment="1"/>
    <xf numFmtId="0" fontId="0" fillId="8" borderId="0" xfId="0" applyFill="1"/>
    <xf numFmtId="0" fontId="0" fillId="6" borderId="0" xfId="0" applyFill="1"/>
    <xf numFmtId="0" fontId="0" fillId="7" borderId="0" xfId="0" applyFill="1"/>
    <xf numFmtId="0" fontId="2" fillId="3" borderId="5" xfId="0" applyFont="1" applyFill="1" applyBorder="1" applyProtection="1">
      <protection hidden="1"/>
    </xf>
    <xf numFmtId="0" fontId="2" fillId="3" borderId="32" xfId="0" applyFont="1" applyFill="1" applyBorder="1" applyAlignment="1" applyProtection="1">
      <alignment horizontal="center" wrapText="1"/>
      <protection hidden="1"/>
    </xf>
    <xf numFmtId="0" fontId="2" fillId="3" borderId="6" xfId="0" applyFont="1" applyFill="1" applyBorder="1" applyAlignment="1" applyProtection="1">
      <alignment horizontal="center" wrapText="1"/>
      <protection hidden="1"/>
    </xf>
    <xf numFmtId="0" fontId="2" fillId="3" borderId="6" xfId="0" applyFont="1" applyFill="1" applyBorder="1" applyAlignment="1" applyProtection="1">
      <alignment horizontal="center"/>
      <protection hidden="1"/>
    </xf>
    <xf numFmtId="0" fontId="2" fillId="3" borderId="5" xfId="0" applyFont="1" applyFill="1" applyBorder="1" applyAlignment="1" applyProtection="1">
      <alignment horizontal="center" wrapText="1"/>
      <protection hidden="1"/>
    </xf>
    <xf numFmtId="0" fontId="2" fillId="3" borderId="7" xfId="0" applyFont="1" applyFill="1" applyBorder="1" applyAlignment="1" applyProtection="1">
      <alignment horizontal="center"/>
      <protection hidden="1"/>
    </xf>
    <xf numFmtId="0" fontId="2" fillId="3" borderId="10" xfId="0" applyFont="1" applyFill="1" applyBorder="1" applyAlignment="1" applyProtection="1">
      <alignment horizontal="center" wrapText="1"/>
      <protection hidden="1"/>
    </xf>
    <xf numFmtId="0" fontId="26" fillId="0" borderId="53" xfId="5" applyFont="1" applyFill="1" applyBorder="1" applyAlignment="1"/>
    <xf numFmtId="0" fontId="24" fillId="0" borderId="0" xfId="5" applyFont="1" applyFill="1" applyBorder="1" applyAlignment="1"/>
    <xf numFmtId="0" fontId="0" fillId="0" borderId="53" xfId="0" applyBorder="1" applyAlignment="1">
      <alignment vertical="center"/>
    </xf>
    <xf numFmtId="0" fontId="16" fillId="0" borderId="53" xfId="5" applyFont="1" applyFill="1" applyBorder="1" applyAlignment="1">
      <alignment vertical="center"/>
    </xf>
    <xf numFmtId="0" fontId="0" fillId="0" borderId="53" xfId="0" applyBorder="1" applyProtection="1">
      <protection hidden="1"/>
    </xf>
    <xf numFmtId="0" fontId="13" fillId="10" borderId="2" xfId="2" applyFont="1" applyFill="1" applyBorder="1" applyAlignment="1" applyProtection="1">
      <alignment horizontal="left" wrapText="1"/>
      <protection hidden="1"/>
    </xf>
    <xf numFmtId="0" fontId="13" fillId="10" borderId="15" xfId="2" applyFont="1" applyFill="1" applyBorder="1" applyAlignment="1" applyProtection="1">
      <alignment horizontal="left" wrapText="1"/>
      <protection hidden="1"/>
    </xf>
    <xf numFmtId="0" fontId="2" fillId="3" borderId="32" xfId="0" applyFont="1" applyFill="1" applyBorder="1" applyAlignment="1" applyProtection="1">
      <alignment horizontal="center"/>
      <protection hidden="1"/>
    </xf>
    <xf numFmtId="0" fontId="2" fillId="3" borderId="10" xfId="0" applyFont="1" applyFill="1" applyBorder="1" applyAlignment="1" applyProtection="1">
      <alignment horizontal="center"/>
      <protection hidden="1"/>
    </xf>
    <xf numFmtId="0" fontId="2" fillId="3" borderId="13" xfId="0" applyFont="1" applyFill="1" applyBorder="1" applyAlignment="1" applyProtection="1">
      <alignment horizontal="center"/>
      <protection hidden="1"/>
    </xf>
    <xf numFmtId="165" fontId="13" fillId="0" borderId="0" xfId="1" applyNumberFormat="1" applyFont="1" applyFill="1" applyBorder="1" applyAlignment="1" applyProtection="1">
      <alignment horizontal="right" vertical="center" indent="1"/>
      <protection hidden="1"/>
    </xf>
    <xf numFmtId="165" fontId="13" fillId="0" borderId="0" xfId="1" applyNumberFormat="1" applyFont="1" applyFill="1" applyProtection="1">
      <protection hidden="1"/>
    </xf>
    <xf numFmtId="0" fontId="0" fillId="0" borderId="0" xfId="0" applyProtection="1"/>
    <xf numFmtId="0" fontId="0" fillId="0" borderId="0" xfId="0" applyFill="1" applyProtection="1"/>
    <xf numFmtId="0" fontId="14" fillId="0" borderId="0" xfId="0" applyFont="1" applyProtection="1"/>
    <xf numFmtId="0" fontId="2" fillId="4" borderId="0" xfId="0" applyFont="1" applyFill="1" applyBorder="1" applyAlignment="1" applyProtection="1">
      <alignment horizontal="left" vertical="center" wrapText="1"/>
    </xf>
    <xf numFmtId="0" fontId="0" fillId="0" borderId="0" xfId="0" applyBorder="1" applyAlignment="1" applyProtection="1">
      <alignment horizontal="left" vertical="top" wrapText="1"/>
    </xf>
    <xf numFmtId="0" fontId="0" fillId="0" borderId="0" xfId="0" applyAlignment="1" applyProtection="1"/>
    <xf numFmtId="0" fontId="0" fillId="0" borderId="0" xfId="0" applyFill="1" applyBorder="1" applyProtection="1"/>
    <xf numFmtId="0" fontId="2" fillId="0" borderId="0" xfId="0" applyFont="1" applyProtection="1"/>
    <xf numFmtId="0" fontId="0" fillId="0" borderId="56" xfId="0" applyBorder="1" applyProtection="1">
      <protection hidden="1"/>
    </xf>
    <xf numFmtId="165" fontId="2" fillId="3" borderId="32" xfId="0" applyNumberFormat="1" applyFont="1" applyFill="1" applyBorder="1" applyAlignment="1" applyProtection="1">
      <alignment horizontal="center"/>
      <protection hidden="1"/>
    </xf>
    <xf numFmtId="164" fontId="0" fillId="5" borderId="62" xfId="1" applyNumberFormat="1" applyFont="1" applyFill="1" applyBorder="1" applyAlignment="1" applyProtection="1">
      <alignment horizontal="left" vertical="top" wrapText="1"/>
      <protection locked="0"/>
    </xf>
    <xf numFmtId="0" fontId="0" fillId="5" borderId="63" xfId="0" applyFill="1" applyBorder="1" applyAlignment="1" applyProtection="1">
      <alignment horizontal="left" vertical="top" wrapText="1"/>
      <protection locked="0"/>
    </xf>
    <xf numFmtId="0" fontId="16" fillId="0" borderId="72" xfId="5" applyFont="1" applyFill="1" applyBorder="1" applyAlignment="1"/>
    <xf numFmtId="0" fontId="13" fillId="0" borderId="64" xfId="2" applyFont="1" applyFill="1" applyBorder="1" applyAlignment="1" applyProtection="1">
      <alignment vertical="center"/>
      <protection hidden="1"/>
    </xf>
    <xf numFmtId="165" fontId="17" fillId="0" borderId="64" xfId="1" applyNumberFormat="1" applyFont="1" applyFill="1" applyBorder="1" applyAlignment="1" applyProtection="1">
      <alignment horizontal="right" vertical="center" indent="1"/>
    </xf>
    <xf numFmtId="0" fontId="13" fillId="10" borderId="14" xfId="2" applyFont="1" applyFill="1" applyBorder="1" applyAlignment="1" applyProtection="1">
      <alignment horizontal="left" wrapText="1"/>
      <protection hidden="1"/>
    </xf>
    <xf numFmtId="0" fontId="13" fillId="10" borderId="15" xfId="2" applyFont="1" applyFill="1" applyBorder="1" applyAlignment="1" applyProtection="1">
      <alignment horizontal="center" wrapText="1"/>
      <protection hidden="1"/>
    </xf>
    <xf numFmtId="0" fontId="17" fillId="0" borderId="0" xfId="0" applyFont="1"/>
    <xf numFmtId="0" fontId="17" fillId="0" borderId="14" xfId="0" applyFont="1" applyBorder="1" applyAlignment="1">
      <alignment vertical="center" wrapText="1"/>
    </xf>
    <xf numFmtId="0" fontId="17" fillId="0" borderId="15" xfId="0" applyFont="1" applyBorder="1" applyAlignment="1">
      <alignment vertical="top" wrapText="1"/>
    </xf>
    <xf numFmtId="0" fontId="17" fillId="0" borderId="16" xfId="0" applyFont="1" applyBorder="1" applyAlignment="1">
      <alignment vertical="center" wrapText="1"/>
    </xf>
    <xf numFmtId="49" fontId="0" fillId="12" borderId="79" xfId="0" applyNumberFormat="1" applyFill="1" applyBorder="1" applyProtection="1">
      <protection locked="0"/>
    </xf>
    <xf numFmtId="49" fontId="0" fillId="13" borderId="79" xfId="0" applyNumberFormat="1" applyFill="1" applyBorder="1" applyProtection="1">
      <protection locked="0"/>
    </xf>
    <xf numFmtId="49" fontId="0" fillId="0" borderId="0" xfId="0" applyNumberFormat="1"/>
    <xf numFmtId="0" fontId="0" fillId="0" borderId="76" xfId="0" applyBorder="1"/>
    <xf numFmtId="0" fontId="0" fillId="14" borderId="76" xfId="0" applyFill="1" applyBorder="1"/>
    <xf numFmtId="0" fontId="0" fillId="15" borderId="76" xfId="0" applyFill="1" applyBorder="1"/>
    <xf numFmtId="0" fontId="0" fillId="0" borderId="76" xfId="0" applyBorder="1" applyAlignment="1">
      <alignment wrapText="1"/>
    </xf>
    <xf numFmtId="0" fontId="8" fillId="0" borderId="0" xfId="2" applyFont="1"/>
    <xf numFmtId="49" fontId="3" fillId="0" borderId="0" xfId="2" applyNumberFormat="1" applyFont="1" applyAlignment="1">
      <alignment vertical="center"/>
    </xf>
    <xf numFmtId="0" fontId="2" fillId="0" borderId="8" xfId="0" applyFont="1" applyFill="1" applyBorder="1" applyAlignment="1" applyProtection="1">
      <alignment horizontal="left" vertical="center" wrapText="1"/>
    </xf>
    <xf numFmtId="0" fontId="0" fillId="0" borderId="88" xfId="0" applyBorder="1" applyAlignment="1" applyProtection="1">
      <alignment horizontal="center" vertical="top"/>
      <protection hidden="1"/>
    </xf>
    <xf numFmtId="164" fontId="0" fillId="5" borderId="83" xfId="1" applyNumberFormat="1" applyFont="1" applyFill="1" applyBorder="1" applyAlignment="1" applyProtection="1">
      <alignment horizontal="left" vertical="top" wrapText="1"/>
      <protection locked="0"/>
    </xf>
    <xf numFmtId="0" fontId="0" fillId="5" borderId="89" xfId="0" applyFill="1" applyBorder="1" applyAlignment="1" applyProtection="1">
      <alignment horizontal="left" vertical="top" wrapText="1"/>
      <protection locked="0"/>
    </xf>
    <xf numFmtId="164" fontId="0" fillId="5" borderId="81" xfId="1" applyNumberFormat="1" applyFont="1" applyFill="1" applyBorder="1" applyAlignment="1" applyProtection="1">
      <alignment horizontal="left" vertical="top" wrapText="1"/>
      <protection locked="0"/>
    </xf>
    <xf numFmtId="0" fontId="0" fillId="5" borderId="89" xfId="0" applyFill="1" applyBorder="1" applyAlignment="1" applyProtection="1">
      <alignment wrapText="1"/>
      <protection locked="0"/>
    </xf>
    <xf numFmtId="0" fontId="0" fillId="5" borderId="82" xfId="0" applyFill="1" applyBorder="1" applyAlignment="1" applyProtection="1">
      <alignment wrapText="1"/>
      <protection locked="0"/>
    </xf>
    <xf numFmtId="0" fontId="27" fillId="5" borderId="54" xfId="0" applyFont="1" applyFill="1" applyBorder="1" applyAlignment="1" applyProtection="1">
      <alignment horizontal="left" vertical="top" wrapText="1"/>
      <protection locked="0"/>
    </xf>
    <xf numFmtId="165" fontId="17" fillId="5" borderId="64" xfId="1" applyNumberFormat="1" applyFont="1" applyFill="1" applyBorder="1" applyAlignment="1" applyProtection="1">
      <alignment horizontal="right" vertical="center" indent="1"/>
      <protection locked="0"/>
    </xf>
    <xf numFmtId="165" fontId="17" fillId="5" borderId="1" xfId="1" applyNumberFormat="1" applyFont="1" applyFill="1" applyBorder="1" applyAlignment="1" applyProtection="1">
      <alignment horizontal="right" vertical="center" indent="1"/>
      <protection locked="0" hidden="1"/>
    </xf>
    <xf numFmtId="0" fontId="13" fillId="4" borderId="1" xfId="2" applyFont="1" applyFill="1" applyBorder="1" applyAlignment="1" applyProtection="1">
      <alignment vertical="center" wrapText="1"/>
      <protection hidden="1"/>
    </xf>
    <xf numFmtId="0" fontId="0" fillId="5" borderId="35" xfId="0" applyFill="1" applyBorder="1" applyProtection="1">
      <protection locked="0" hidden="1"/>
    </xf>
    <xf numFmtId="0" fontId="0" fillId="5" borderId="56" xfId="0" applyFill="1" applyBorder="1" applyProtection="1">
      <protection locked="0" hidden="1"/>
    </xf>
    <xf numFmtId="165" fontId="0" fillId="5" borderId="60" xfId="0" applyNumberFormat="1" applyFill="1" applyBorder="1" applyProtection="1">
      <protection locked="0" hidden="1"/>
    </xf>
    <xf numFmtId="165" fontId="0" fillId="5" borderId="48" xfId="1" applyNumberFormat="1" applyFont="1" applyFill="1" applyBorder="1" applyProtection="1">
      <protection locked="0" hidden="1"/>
    </xf>
    <xf numFmtId="165" fontId="0" fillId="5" borderId="38" xfId="1" applyNumberFormat="1" applyFont="1" applyFill="1" applyBorder="1" applyProtection="1">
      <protection locked="0" hidden="1"/>
    </xf>
    <xf numFmtId="165" fontId="0" fillId="5" borderId="35" xfId="1" applyNumberFormat="1" applyFont="1" applyFill="1" applyBorder="1" applyProtection="1">
      <protection locked="0" hidden="1"/>
    </xf>
    <xf numFmtId="165" fontId="0" fillId="5" borderId="41" xfId="1" applyNumberFormat="1" applyFont="1" applyFill="1" applyBorder="1" applyProtection="1">
      <protection locked="0" hidden="1"/>
    </xf>
    <xf numFmtId="165" fontId="0" fillId="5" borderId="45" xfId="1" applyNumberFormat="1" applyFont="1" applyFill="1" applyBorder="1" applyProtection="1">
      <protection locked="0" hidden="1"/>
    </xf>
    <xf numFmtId="165" fontId="0" fillId="5" borderId="36" xfId="1" applyNumberFormat="1" applyFont="1" applyFill="1" applyBorder="1" applyProtection="1">
      <protection locked="0" hidden="1"/>
    </xf>
    <xf numFmtId="0" fontId="0" fillId="5" borderId="48" xfId="0" applyFill="1" applyBorder="1" applyAlignment="1" applyProtection="1">
      <alignment horizontal="left" vertical="top" wrapText="1"/>
      <protection locked="0"/>
    </xf>
    <xf numFmtId="0" fontId="0" fillId="5" borderId="82"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83" xfId="0" applyFill="1" applyBorder="1" applyAlignment="1" applyProtection="1">
      <alignment horizontal="left" vertical="top" wrapText="1"/>
      <protection locked="0"/>
    </xf>
    <xf numFmtId="0" fontId="0" fillId="5" borderId="89" xfId="0" applyFill="1" applyBorder="1" applyAlignment="1" applyProtection="1">
      <alignment horizontal="left" vertical="top"/>
      <protection locked="0"/>
    </xf>
    <xf numFmtId="0" fontId="30" fillId="0" borderId="0" xfId="0" applyFont="1" applyProtection="1"/>
    <xf numFmtId="0" fontId="31" fillId="0" borderId="0" xfId="0" applyFont="1"/>
    <xf numFmtId="0" fontId="25" fillId="9" borderId="2" xfId="0" applyFont="1" applyFill="1" applyBorder="1" applyAlignment="1" applyProtection="1">
      <alignment vertical="center"/>
    </xf>
    <xf numFmtId="0" fontId="25" fillId="9" borderId="54" xfId="0" applyFont="1" applyFill="1" applyBorder="1" applyAlignment="1" applyProtection="1">
      <alignment horizontal="center" vertical="center"/>
    </xf>
    <xf numFmtId="0" fontId="25" fillId="9" borderId="93" xfId="0" applyFont="1" applyFill="1" applyBorder="1" applyAlignment="1" applyProtection="1">
      <alignment horizontal="center" vertical="center"/>
    </xf>
    <xf numFmtId="0" fontId="25" fillId="9" borderId="96" xfId="0" applyFont="1" applyFill="1" applyBorder="1" applyAlignment="1" applyProtection="1">
      <alignment horizontal="left"/>
      <protection hidden="1"/>
    </xf>
    <xf numFmtId="0" fontId="25" fillId="9" borderId="93" xfId="0" applyFont="1" applyFill="1" applyBorder="1" applyAlignment="1" applyProtection="1">
      <alignment horizontal="left" vertical="center"/>
    </xf>
    <xf numFmtId="0" fontId="25" fillId="9" borderId="54" xfId="0" applyFont="1" applyFill="1" applyBorder="1" applyAlignment="1" applyProtection="1">
      <alignment horizontal="left" vertical="center"/>
    </xf>
    <xf numFmtId="0" fontId="25" fillId="9" borderId="96" xfId="0" applyFont="1" applyFill="1" applyBorder="1" applyAlignment="1" applyProtection="1">
      <alignment vertical="center"/>
    </xf>
    <xf numFmtId="0" fontId="25" fillId="9" borderId="4" xfId="0" applyFont="1" applyFill="1" applyBorder="1" applyAlignment="1" applyProtection="1">
      <alignment horizontal="left" vertical="center"/>
    </xf>
    <xf numFmtId="0" fontId="25" fillId="9" borderId="73" xfId="0" applyFont="1" applyFill="1" applyBorder="1" applyAlignment="1" applyProtection="1">
      <alignment vertical="center"/>
    </xf>
    <xf numFmtId="0" fontId="25" fillId="9" borderId="22" xfId="0" applyFont="1" applyFill="1" applyBorder="1" applyAlignment="1" applyProtection="1">
      <alignment vertical="center"/>
    </xf>
    <xf numFmtId="0" fontId="25" fillId="9" borderId="4" xfId="0" applyFont="1" applyFill="1" applyBorder="1" applyAlignment="1" applyProtection="1">
      <alignment vertical="center"/>
    </xf>
    <xf numFmtId="0" fontId="32" fillId="0" borderId="2" xfId="0" applyFont="1" applyFill="1" applyBorder="1" applyAlignment="1" applyProtection="1">
      <alignment vertical="top"/>
      <protection hidden="1"/>
    </xf>
    <xf numFmtId="0" fontId="32" fillId="0" borderId="4" xfId="0" applyFont="1" applyFill="1" applyBorder="1" applyAlignment="1" applyProtection="1">
      <alignment vertical="top"/>
      <protection hidden="1"/>
    </xf>
    <xf numFmtId="0" fontId="32" fillId="0" borderId="3" xfId="0" applyFont="1" applyFill="1" applyBorder="1" applyAlignment="1" applyProtection="1">
      <alignment vertical="top"/>
      <protection hidden="1"/>
    </xf>
    <xf numFmtId="0" fontId="25" fillId="9" borderId="54" xfId="0" applyFont="1" applyFill="1" applyBorder="1" applyAlignment="1" applyProtection="1">
      <alignment vertical="center"/>
    </xf>
    <xf numFmtId="0" fontId="2" fillId="11" borderId="19" xfId="0" applyFont="1" applyFill="1" applyBorder="1" applyAlignment="1" applyProtection="1">
      <alignment horizontal="center" wrapText="1"/>
      <protection hidden="1"/>
    </xf>
    <xf numFmtId="0" fontId="2" fillId="11" borderId="6" xfId="0" applyFont="1" applyFill="1" applyBorder="1" applyAlignment="1" applyProtection="1">
      <alignment horizontal="center" wrapText="1"/>
      <protection hidden="1"/>
    </xf>
    <xf numFmtId="165" fontId="17" fillId="0" borderId="1" xfId="1" applyNumberFormat="1" applyFont="1" applyFill="1" applyBorder="1" applyAlignment="1" applyProtection="1">
      <alignment horizontal="right" vertical="center" indent="1"/>
      <protection hidden="1"/>
    </xf>
    <xf numFmtId="165" fontId="13" fillId="0" borderId="17" xfId="1" applyNumberFormat="1" applyFont="1" applyFill="1" applyBorder="1" applyAlignment="1" applyProtection="1">
      <alignment horizontal="right" vertical="center" indent="1"/>
      <protection hidden="1"/>
    </xf>
    <xf numFmtId="165" fontId="13" fillId="0" borderId="70" xfId="1" applyNumberFormat="1" applyFont="1" applyFill="1" applyBorder="1" applyAlignment="1" applyProtection="1">
      <alignment horizontal="right" vertical="center" indent="1"/>
      <protection hidden="1"/>
    </xf>
    <xf numFmtId="165" fontId="13" fillId="0" borderId="71" xfId="1" applyNumberFormat="1" applyFont="1" applyFill="1" applyBorder="1" applyAlignment="1" applyProtection="1">
      <alignment horizontal="right" vertical="center" indent="1"/>
      <protection hidden="1"/>
    </xf>
    <xf numFmtId="165" fontId="13" fillId="0" borderId="65" xfId="1" applyNumberFormat="1" applyFont="1" applyFill="1" applyBorder="1" applyAlignment="1" applyProtection="1">
      <alignment horizontal="right" vertical="center" indent="1"/>
      <protection hidden="1"/>
    </xf>
    <xf numFmtId="0" fontId="13" fillId="0" borderId="83" xfId="2" applyFont="1" applyFill="1" applyBorder="1" applyAlignment="1" applyProtection="1">
      <alignment vertical="center"/>
      <protection hidden="1"/>
    </xf>
    <xf numFmtId="0" fontId="0" fillId="0" borderId="0" xfId="0" applyFont="1" applyFill="1" applyBorder="1" applyAlignment="1">
      <alignment vertical="top" wrapText="1"/>
    </xf>
    <xf numFmtId="0" fontId="0" fillId="0" borderId="100" xfId="0" applyBorder="1"/>
    <xf numFmtId="0" fontId="25" fillId="9" borderId="22" xfId="0" applyFont="1" applyFill="1" applyBorder="1" applyAlignment="1" applyProtection="1">
      <alignment horizontal="left" vertical="center"/>
    </xf>
    <xf numFmtId="0" fontId="25" fillId="9" borderId="25" xfId="0" applyFont="1" applyFill="1" applyBorder="1" applyAlignment="1" applyProtection="1">
      <alignment vertical="center"/>
    </xf>
    <xf numFmtId="0" fontId="2" fillId="0" borderId="5" xfId="0" applyFont="1" applyFill="1" applyBorder="1" applyAlignment="1" applyProtection="1">
      <alignment horizontal="left" vertical="top"/>
    </xf>
    <xf numFmtId="0" fontId="2" fillId="0" borderId="88" xfId="0" applyFont="1" applyFill="1" applyBorder="1" applyAlignment="1" applyProtection="1">
      <alignment horizontal="left" vertical="top"/>
    </xf>
    <xf numFmtId="0" fontId="2" fillId="0" borderId="90" xfId="0" applyFont="1" applyFill="1" applyBorder="1" applyAlignment="1" applyProtection="1">
      <alignment horizontal="left" vertical="top"/>
    </xf>
    <xf numFmtId="0" fontId="2" fillId="0" borderId="14"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0" fillId="0" borderId="7" xfId="0" applyFill="1" applyBorder="1" applyAlignment="1" applyProtection="1">
      <alignment horizontal="left" vertical="top"/>
      <protection locked="0"/>
    </xf>
    <xf numFmtId="0" fontId="2" fillId="0" borderId="88" xfId="0" applyFont="1" applyFill="1" applyBorder="1" applyAlignment="1" applyProtection="1">
      <alignment vertical="center" wrapText="1"/>
    </xf>
    <xf numFmtId="0" fontId="2" fillId="0" borderId="88" xfId="0" applyFont="1" applyFill="1" applyBorder="1" applyAlignment="1" applyProtection="1">
      <alignment vertical="center"/>
    </xf>
    <xf numFmtId="0" fontId="2" fillId="0" borderId="88" xfId="0" applyFont="1" applyFill="1" applyBorder="1" applyAlignment="1" applyProtection="1">
      <alignment horizontal="left"/>
    </xf>
    <xf numFmtId="14" fontId="0" fillId="5" borderId="89" xfId="0" applyNumberFormat="1" applyFill="1" applyBorder="1" applyAlignment="1" applyProtection="1">
      <alignment horizontal="left" vertical="top"/>
      <protection locked="0"/>
    </xf>
    <xf numFmtId="0" fontId="2" fillId="0" borderId="90" xfId="0" applyFont="1" applyFill="1" applyBorder="1" applyAlignment="1" applyProtection="1">
      <alignment horizontal="left"/>
    </xf>
    <xf numFmtId="14" fontId="0" fillId="5" borderId="92" xfId="0" applyNumberFormat="1" applyFill="1" applyBorder="1" applyAlignment="1" applyProtection="1">
      <alignment horizontal="left" vertical="top"/>
      <protection locked="0"/>
    </xf>
    <xf numFmtId="0" fontId="2" fillId="0" borderId="12" xfId="0" applyFont="1" applyFill="1" applyBorder="1" applyAlignment="1" applyProtection="1">
      <alignment horizontal="left" vertical="top"/>
    </xf>
    <xf numFmtId="14" fontId="0" fillId="5" borderId="89" xfId="0" applyNumberFormat="1" applyFill="1" applyBorder="1" applyAlignment="1" applyProtection="1">
      <alignment horizontal="center" vertical="top"/>
      <protection locked="0"/>
    </xf>
    <xf numFmtId="14" fontId="0" fillId="5" borderId="83" xfId="0" applyNumberFormat="1" applyFill="1" applyBorder="1" applyAlignment="1" applyProtection="1">
      <alignment horizontal="center" vertical="top"/>
      <protection locked="0"/>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0" fillId="0" borderId="90" xfId="0" applyBorder="1" applyAlignment="1" applyProtection="1">
      <alignment horizontal="center" vertical="top"/>
      <protection hidden="1"/>
    </xf>
    <xf numFmtId="14" fontId="0" fillId="5" borderId="91" xfId="0" applyNumberFormat="1" applyFill="1" applyBorder="1" applyAlignment="1" applyProtection="1">
      <alignment horizontal="center" vertical="top"/>
      <protection locked="0"/>
    </xf>
    <xf numFmtId="14" fontId="0" fillId="5" borderId="92" xfId="0" applyNumberFormat="1" applyFill="1" applyBorder="1" applyAlignment="1" applyProtection="1">
      <alignment horizontal="center" vertical="top"/>
      <protection locked="0"/>
    </xf>
    <xf numFmtId="0" fontId="2" fillId="0" borderId="88" xfId="0" applyFont="1" applyFill="1" applyBorder="1" applyAlignment="1" applyProtection="1">
      <alignment horizontal="left" vertical="center" wrapText="1"/>
    </xf>
    <xf numFmtId="0" fontId="2" fillId="0" borderId="90" xfId="0" applyFont="1" applyFill="1" applyBorder="1" applyAlignment="1" applyProtection="1">
      <alignment horizontal="left" vertical="center" wrapText="1"/>
    </xf>
    <xf numFmtId="165" fontId="4" fillId="0" borderId="48" xfId="1" applyNumberFormat="1" applyFont="1" applyFill="1" applyBorder="1" applyProtection="1">
      <protection hidden="1"/>
    </xf>
    <xf numFmtId="165" fontId="4" fillId="0" borderId="38" xfId="1" applyNumberFormat="1" applyFont="1" applyFill="1" applyBorder="1" applyProtection="1">
      <protection hidden="1"/>
    </xf>
    <xf numFmtId="165" fontId="4" fillId="0" borderId="35" xfId="1" applyNumberFormat="1" applyFont="1" applyFill="1" applyBorder="1" applyProtection="1">
      <protection hidden="1"/>
    </xf>
    <xf numFmtId="165" fontId="4" fillId="0" borderId="42" xfId="1" applyNumberFormat="1" applyFont="1" applyFill="1" applyBorder="1" applyProtection="1">
      <protection hidden="1"/>
    </xf>
    <xf numFmtId="165" fontId="4" fillId="0" borderId="41" xfId="1" applyNumberFormat="1" applyFont="1" applyFill="1" applyBorder="1" applyProtection="1">
      <protection hidden="1"/>
    </xf>
    <xf numFmtId="165" fontId="4" fillId="0" borderId="36" xfId="1" applyNumberFormat="1" applyFont="1" applyFill="1" applyBorder="1" applyProtection="1">
      <protection hidden="1"/>
    </xf>
    <xf numFmtId="165" fontId="4" fillId="0" borderId="45" xfId="1" applyNumberFormat="1" applyFont="1" applyFill="1" applyBorder="1" applyProtection="1">
      <protection hidden="1"/>
    </xf>
    <xf numFmtId="165" fontId="4" fillId="0" borderId="39" xfId="1" applyNumberFormat="1" applyFont="1" applyFill="1" applyBorder="1" applyProtection="1">
      <protection hidden="1"/>
    </xf>
    <xf numFmtId="165" fontId="4" fillId="0" borderId="39" xfId="1" applyNumberFormat="1" applyFont="1" applyFill="1" applyBorder="1" applyAlignment="1" applyProtection="1">
      <alignment horizontal="left" vertical="top"/>
      <protection hidden="1"/>
    </xf>
    <xf numFmtId="0" fontId="14" fillId="0" borderId="0" xfId="0" applyFont="1" applyFill="1" applyProtection="1">
      <protection hidden="1"/>
    </xf>
    <xf numFmtId="165" fontId="4" fillId="0" borderId="50" xfId="1" applyNumberFormat="1" applyFont="1" applyFill="1" applyBorder="1" applyProtection="1">
      <protection hidden="1"/>
    </xf>
    <xf numFmtId="165" fontId="4" fillId="0" borderId="46" xfId="1" applyNumberFormat="1" applyFont="1" applyFill="1" applyBorder="1" applyProtection="1">
      <protection hidden="1"/>
    </xf>
    <xf numFmtId="165" fontId="4" fillId="0" borderId="47" xfId="1" applyNumberFormat="1" applyFont="1" applyFill="1" applyBorder="1" applyProtection="1">
      <protection hidden="1"/>
    </xf>
    <xf numFmtId="165" fontId="4" fillId="0" borderId="44" xfId="1" applyNumberFormat="1" applyFont="1" applyFill="1" applyBorder="1" applyProtection="1">
      <protection hidden="1"/>
    </xf>
    <xf numFmtId="165" fontId="4" fillId="0" borderId="43" xfId="1" applyNumberFormat="1" applyFont="1" applyFill="1" applyBorder="1" applyProtection="1">
      <protection hidden="1"/>
    </xf>
    <xf numFmtId="165" fontId="4" fillId="0" borderId="51" xfId="1" applyNumberFormat="1" applyFont="1" applyFill="1" applyBorder="1" applyProtection="1">
      <protection hidden="1"/>
    </xf>
    <xf numFmtId="165" fontId="4" fillId="0" borderId="44" xfId="1" applyNumberFormat="1" applyFont="1" applyFill="1" applyBorder="1" applyAlignment="1" applyProtection="1">
      <alignment horizontal="left" vertical="top"/>
      <protection hidden="1"/>
    </xf>
    <xf numFmtId="0" fontId="5" fillId="0" borderId="80" xfId="0" applyFont="1" applyFill="1" applyBorder="1" applyAlignment="1" applyProtection="1">
      <alignment horizontal="center" vertical="center"/>
      <protection hidden="1"/>
    </xf>
    <xf numFmtId="0" fontId="5" fillId="0" borderId="82" xfId="0" applyFont="1" applyFill="1" applyBorder="1" applyAlignment="1" applyProtection="1">
      <alignment horizontal="center" vertical="center"/>
      <protection hidden="1"/>
    </xf>
    <xf numFmtId="0" fontId="35" fillId="0" borderId="15" xfId="0" applyFont="1" applyFill="1" applyBorder="1" applyAlignment="1" applyProtection="1">
      <alignment horizontal="center" vertical="center" wrapText="1"/>
      <protection hidden="1"/>
    </xf>
    <xf numFmtId="0" fontId="0" fillId="5" borderId="91" xfId="0" applyFill="1" applyBorder="1" applyAlignment="1" applyProtection="1">
      <alignment horizontal="left" vertical="top" wrapText="1"/>
      <protection locked="0"/>
    </xf>
    <xf numFmtId="0" fontId="0" fillId="0" borderId="14" xfId="0" applyBorder="1"/>
    <xf numFmtId="0" fontId="0" fillId="0" borderId="0" xfId="0" applyAlignment="1">
      <alignment horizontal="center" vertical="center"/>
    </xf>
    <xf numFmtId="0" fontId="0" fillId="0" borderId="78" xfId="0" applyBorder="1" applyAlignment="1">
      <alignment horizontal="left" vertical="center" wrapText="1" indent="2"/>
    </xf>
    <xf numFmtId="0" fontId="0" fillId="0" borderId="87" xfId="0" applyBorder="1" applyAlignment="1">
      <alignment horizontal="left" vertical="center" wrapText="1" indent="2"/>
    </xf>
    <xf numFmtId="0" fontId="0" fillId="0" borderId="19" xfId="0" applyBorder="1" applyAlignment="1">
      <alignment horizontal="left" vertical="center" wrapText="1" indent="2"/>
    </xf>
    <xf numFmtId="0" fontId="0" fillId="5" borderId="7" xfId="0" applyFill="1" applyBorder="1" applyAlignment="1" applyProtection="1">
      <alignment wrapText="1"/>
      <protection locked="0"/>
    </xf>
    <xf numFmtId="0" fontId="0" fillId="5" borderId="92" xfId="0" applyFill="1" applyBorder="1" applyAlignment="1" applyProtection="1">
      <alignment wrapText="1"/>
      <protection locked="0"/>
    </xf>
    <xf numFmtId="0" fontId="0" fillId="0" borderId="8" xfId="0" applyBorder="1" applyAlignment="1">
      <alignment vertical="center"/>
    </xf>
    <xf numFmtId="0" fontId="0" fillId="0" borderId="88" xfId="0" applyBorder="1" applyAlignment="1">
      <alignment vertical="center"/>
    </xf>
    <xf numFmtId="0" fontId="0" fillId="0" borderId="90" xfId="0" applyBorder="1" applyAlignment="1">
      <alignment vertical="center"/>
    </xf>
    <xf numFmtId="0" fontId="0" fillId="0" borderId="32" xfId="0" applyBorder="1" applyAlignment="1">
      <alignment vertical="center"/>
    </xf>
    <xf numFmtId="0" fontId="0" fillId="0" borderId="60" xfId="0" applyBorder="1" applyAlignment="1">
      <alignment vertical="center"/>
    </xf>
    <xf numFmtId="0" fontId="0" fillId="0" borderId="50" xfId="0" applyBorder="1" applyAlignment="1">
      <alignment vertical="center"/>
    </xf>
    <xf numFmtId="0" fontId="0" fillId="0" borderId="32"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36" fillId="0" borderId="0" xfId="0" applyFont="1" applyFill="1" applyBorder="1" applyAlignment="1" applyProtection="1">
      <alignment horizontal="left"/>
      <protection hidden="1"/>
    </xf>
    <xf numFmtId="0" fontId="36" fillId="0" borderId="30" xfId="0" applyFont="1" applyFill="1" applyBorder="1" applyAlignment="1" applyProtection="1">
      <alignment horizontal="center"/>
      <protection hidden="1"/>
    </xf>
    <xf numFmtId="0" fontId="36" fillId="0" borderId="26" xfId="0" applyFont="1" applyFill="1" applyBorder="1" applyAlignment="1" applyProtection="1">
      <protection hidden="1"/>
    </xf>
    <xf numFmtId="0" fontId="36" fillId="0" borderId="54" xfId="0" applyFont="1" applyFill="1" applyBorder="1" applyAlignment="1" applyProtection="1">
      <protection hidden="1"/>
    </xf>
    <xf numFmtId="165" fontId="1" fillId="0" borderId="39" xfId="1" applyNumberFormat="1" applyFont="1" applyFill="1" applyBorder="1" applyProtection="1">
      <protection hidden="1"/>
    </xf>
    <xf numFmtId="165" fontId="1" fillId="0" borderId="42" xfId="1" applyNumberFormat="1" applyFont="1" applyFill="1" applyBorder="1" applyProtection="1">
      <protection hidden="1"/>
    </xf>
    <xf numFmtId="0" fontId="32" fillId="0" borderId="2" xfId="0" applyFont="1" applyBorder="1" applyAlignment="1" applyProtection="1">
      <alignment vertical="top"/>
      <protection hidden="1"/>
    </xf>
    <xf numFmtId="0" fontId="32" fillId="0" borderId="3" xfId="0" applyFont="1" applyBorder="1" applyAlignment="1" applyProtection="1">
      <alignment vertical="top"/>
      <protection hidden="1"/>
    </xf>
    <xf numFmtId="0" fontId="17" fillId="0" borderId="18" xfId="0" applyFont="1" applyBorder="1" applyAlignment="1">
      <alignment vertical="center" wrapText="1"/>
    </xf>
    <xf numFmtId="0" fontId="33" fillId="16" borderId="0" xfId="0" applyFont="1" applyFill="1" applyAlignment="1">
      <alignment vertical="top" wrapText="1"/>
    </xf>
    <xf numFmtId="0" fontId="14" fillId="16" borderId="0" xfId="0" applyFont="1" applyFill="1"/>
    <xf numFmtId="0" fontId="2" fillId="0" borderId="0" xfId="0" applyFont="1" applyAlignment="1">
      <alignment horizontal="center"/>
    </xf>
    <xf numFmtId="0" fontId="17" fillId="0" borderId="14" xfId="0" applyFont="1" applyFill="1" applyBorder="1" applyAlignment="1">
      <alignment vertical="center" wrapText="1"/>
    </xf>
    <xf numFmtId="0" fontId="17" fillId="0" borderId="18" xfId="0" applyFont="1" applyFill="1" applyBorder="1" applyAlignment="1">
      <alignment vertical="center" wrapText="1"/>
    </xf>
    <xf numFmtId="0" fontId="17" fillId="0" borderId="15" xfId="0" applyFont="1" applyFill="1" applyBorder="1" applyAlignment="1">
      <alignment vertical="top" wrapText="1"/>
    </xf>
    <xf numFmtId="0" fontId="17" fillId="0" borderId="16" xfId="0" applyFont="1" applyFill="1" applyBorder="1" applyAlignment="1">
      <alignment vertical="center" wrapText="1"/>
    </xf>
    <xf numFmtId="0" fontId="33" fillId="0" borderId="68" xfId="2" applyFont="1" applyFill="1" applyBorder="1" applyAlignment="1" applyProtection="1">
      <alignment vertical="center"/>
      <protection hidden="1"/>
    </xf>
    <xf numFmtId="0" fontId="33" fillId="0" borderId="8" xfId="2" applyFont="1" applyFill="1" applyBorder="1" applyAlignment="1" applyProtection="1">
      <alignment vertical="center" wrapText="1"/>
      <protection hidden="1"/>
    </xf>
    <xf numFmtId="0" fontId="33" fillId="0" borderId="88" xfId="2" applyFont="1" applyFill="1" applyBorder="1" applyAlignment="1" applyProtection="1">
      <alignment vertical="center"/>
      <protection hidden="1"/>
    </xf>
    <xf numFmtId="0" fontId="13" fillId="0" borderId="52" xfId="2" applyFont="1" applyFill="1" applyBorder="1" applyAlignment="1" applyProtection="1">
      <alignment vertical="center" wrapText="1"/>
      <protection hidden="1"/>
    </xf>
    <xf numFmtId="0" fontId="13" fillId="0" borderId="67" xfId="2" applyFont="1" applyFill="1" applyBorder="1" applyAlignment="1" applyProtection="1">
      <alignment vertical="center"/>
      <protection hidden="1"/>
    </xf>
    <xf numFmtId="0" fontId="13" fillId="0" borderId="66" xfId="2" applyFont="1" applyFill="1" applyBorder="1" applyAlignment="1" applyProtection="1">
      <alignment vertical="center"/>
      <protection hidden="1"/>
    </xf>
    <xf numFmtId="0" fontId="13" fillId="0" borderId="69" xfId="2" applyFont="1" applyFill="1" applyBorder="1" applyAlignment="1" applyProtection="1">
      <alignment vertical="center"/>
      <protection hidden="1"/>
    </xf>
    <xf numFmtId="0" fontId="13" fillId="0" borderId="70" xfId="2" applyFont="1" applyFill="1" applyBorder="1" applyAlignment="1" applyProtection="1">
      <alignment vertical="center"/>
      <protection hidden="1"/>
    </xf>
    <xf numFmtId="0" fontId="13" fillId="0" borderId="1" xfId="2" applyFont="1" applyFill="1" applyBorder="1" applyAlignment="1" applyProtection="1">
      <alignment vertical="center" wrapText="1"/>
      <protection hidden="1"/>
    </xf>
    <xf numFmtId="0" fontId="13" fillId="10" borderId="3" xfId="2" applyFont="1" applyFill="1" applyBorder="1" applyAlignment="1" applyProtection="1">
      <alignment horizontal="center" wrapText="1"/>
      <protection hidden="1"/>
    </xf>
    <xf numFmtId="0" fontId="2" fillId="0" borderId="88" xfId="0" applyFont="1" applyFill="1" applyBorder="1" applyAlignment="1" applyProtection="1">
      <alignment horizontal="center" vertical="center"/>
    </xf>
    <xf numFmtId="0" fontId="2" fillId="0" borderId="83"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0" fillId="0" borderId="88" xfId="0" applyFont="1" applyFill="1" applyBorder="1" applyAlignment="1" applyProtection="1">
      <alignment horizontal="center" vertical="top" wrapText="1"/>
      <protection hidden="1"/>
    </xf>
    <xf numFmtId="0" fontId="0" fillId="0" borderId="61" xfId="0" applyFont="1" applyFill="1" applyBorder="1" applyAlignment="1" applyProtection="1">
      <alignment horizontal="center" vertical="top" wrapText="1"/>
      <protection hidden="1"/>
    </xf>
    <xf numFmtId="0" fontId="0" fillId="0" borderId="80" xfId="0" applyFont="1" applyFill="1" applyBorder="1" applyAlignment="1" applyProtection="1">
      <alignment horizontal="center" vertical="top" wrapText="1"/>
      <protection hidden="1"/>
    </xf>
    <xf numFmtId="0" fontId="0" fillId="0" borderId="88" xfId="0" applyFont="1" applyFill="1" applyBorder="1" applyAlignment="1" applyProtection="1">
      <alignment horizontal="center" vertical="center" wrapText="1"/>
      <protection hidden="1"/>
    </xf>
    <xf numFmtId="165" fontId="0" fillId="5" borderId="89" xfId="1" applyNumberFormat="1" applyFont="1" applyFill="1" applyBorder="1" applyAlignment="1" applyProtection="1">
      <alignment vertical="center" wrapText="1"/>
      <protection locked="0"/>
    </xf>
    <xf numFmtId="165" fontId="0" fillId="5" borderId="89" xfId="1" applyNumberFormat="1" applyFont="1" applyFill="1" applyBorder="1" applyAlignment="1" applyProtection="1">
      <alignment horizontal="right" vertical="center" wrapText="1"/>
      <protection locked="0"/>
    </xf>
    <xf numFmtId="0" fontId="0" fillId="0" borderId="90" xfId="0" applyFont="1" applyFill="1" applyBorder="1" applyAlignment="1" applyProtection="1">
      <alignment horizontal="center"/>
      <protection hidden="1"/>
    </xf>
    <xf numFmtId="165" fontId="2" fillId="0" borderId="92" xfId="1" applyNumberFormat="1" applyFont="1" applyFill="1" applyBorder="1" applyProtection="1"/>
    <xf numFmtId="165" fontId="0" fillId="0" borderId="89" xfId="1" applyNumberFormat="1" applyFont="1" applyFill="1" applyBorder="1" applyAlignment="1" applyProtection="1">
      <alignment vertical="center" wrapText="1"/>
    </xf>
    <xf numFmtId="0" fontId="0" fillId="0" borderId="88" xfId="0" applyFont="1" applyBorder="1" applyAlignment="1" applyProtection="1">
      <alignment horizontal="center" vertical="center" wrapText="1"/>
      <protection hidden="1"/>
    </xf>
    <xf numFmtId="0" fontId="2" fillId="0" borderId="32" xfId="0" applyFont="1" applyFill="1" applyBorder="1" applyAlignment="1" applyProtection="1">
      <alignment horizontal="center"/>
    </xf>
    <xf numFmtId="0" fontId="0" fillId="5" borderId="60" xfId="0" applyFill="1" applyBorder="1" applyAlignment="1" applyProtection="1">
      <alignment horizontal="left" vertical="top" wrapText="1"/>
      <protection locked="0"/>
    </xf>
    <xf numFmtId="0" fontId="0" fillId="0" borderId="50" xfId="0" applyFill="1" applyBorder="1" applyAlignment="1" applyProtection="1">
      <alignment vertical="top" wrapText="1"/>
    </xf>
    <xf numFmtId="0" fontId="0" fillId="5" borderId="7" xfId="0" applyFill="1" applyBorder="1" applyProtection="1">
      <protection locked="0"/>
    </xf>
    <xf numFmtId="0" fontId="0" fillId="5" borderId="89" xfId="0" applyFill="1" applyBorder="1" applyProtection="1">
      <protection locked="0"/>
    </xf>
    <xf numFmtId="0" fontId="0" fillId="5" borderId="92" xfId="0" applyFill="1" applyBorder="1" applyProtection="1">
      <protection locked="0"/>
    </xf>
    <xf numFmtId="165" fontId="1" fillId="0" borderId="36" xfId="1" applyNumberFormat="1" applyFont="1" applyFill="1" applyBorder="1" applyProtection="1">
      <protection hidden="1"/>
    </xf>
    <xf numFmtId="0" fontId="37" fillId="0" borderId="0" xfId="0" applyFont="1"/>
    <xf numFmtId="49" fontId="37" fillId="0" borderId="0" xfId="0" applyNumberFormat="1" applyFont="1"/>
    <xf numFmtId="0" fontId="25" fillId="9" borderId="2" xfId="0" applyFont="1" applyFill="1" applyBorder="1" applyAlignment="1" applyProtection="1">
      <alignment horizontal="center" vertical="center"/>
    </xf>
    <xf numFmtId="0" fontId="25" fillId="9" borderId="4" xfId="0" applyFont="1" applyFill="1" applyBorder="1" applyAlignment="1" applyProtection="1">
      <alignment horizontal="center" vertical="center"/>
    </xf>
    <xf numFmtId="0" fontId="13" fillId="0" borderId="10" xfId="0" applyFont="1" applyFill="1" applyBorder="1" applyAlignment="1" applyProtection="1">
      <alignment horizontal="left" vertical="center" wrapText="1"/>
      <protection hidden="1"/>
    </xf>
    <xf numFmtId="0" fontId="13" fillId="0" borderId="11" xfId="0" applyFont="1" applyFill="1" applyBorder="1" applyAlignment="1" applyProtection="1">
      <alignment horizontal="left" vertical="center"/>
      <protection hidden="1"/>
    </xf>
    <xf numFmtId="0" fontId="19" fillId="0" borderId="0" xfId="0" applyFont="1" applyBorder="1" applyAlignment="1" applyProtection="1">
      <alignment horizontal="center" vertical="center" wrapText="1"/>
      <protection hidden="1"/>
    </xf>
    <xf numFmtId="0" fontId="20" fillId="10" borderId="21" xfId="0" applyFont="1" applyFill="1" applyBorder="1" applyAlignment="1" applyProtection="1">
      <alignment horizontal="center"/>
    </xf>
    <xf numFmtId="0" fontId="20" fillId="10" borderId="23" xfId="0" applyFont="1" applyFill="1" applyBorder="1" applyAlignment="1" applyProtection="1">
      <alignment horizontal="center"/>
    </xf>
    <xf numFmtId="0" fontId="28" fillId="5" borderId="83" xfId="0" applyFont="1" applyFill="1" applyBorder="1" applyAlignment="1" applyProtection="1">
      <alignment horizontal="left" vertical="top" wrapText="1"/>
      <protection locked="0"/>
    </xf>
    <xf numFmtId="0" fontId="20" fillId="10" borderId="2" xfId="0" applyFont="1" applyFill="1" applyBorder="1" applyAlignment="1" applyProtection="1">
      <alignment horizontal="center"/>
    </xf>
    <xf numFmtId="0" fontId="20" fillId="10" borderId="4" xfId="0" applyFont="1" applyFill="1" applyBorder="1" applyAlignment="1" applyProtection="1">
      <alignment horizontal="center"/>
    </xf>
    <xf numFmtId="0" fontId="20" fillId="10" borderId="3" xfId="0" applyFont="1" applyFill="1" applyBorder="1" applyAlignment="1" applyProtection="1">
      <alignment horizontal="center"/>
    </xf>
    <xf numFmtId="0" fontId="29" fillId="9" borderId="21" xfId="0" applyFont="1" applyFill="1" applyBorder="1" applyAlignment="1" applyProtection="1">
      <alignment horizontal="center" vertical="center"/>
    </xf>
    <xf numFmtId="0" fontId="29" fillId="9" borderId="22" xfId="0" applyFont="1" applyFill="1" applyBorder="1" applyAlignment="1" applyProtection="1">
      <alignment horizontal="center" vertical="center"/>
    </xf>
    <xf numFmtId="0" fontId="28" fillId="5" borderId="91" xfId="0" applyFont="1" applyFill="1" applyBorder="1" applyAlignment="1" applyProtection="1">
      <alignment horizontal="left" vertical="top" wrapText="1"/>
      <protection locked="0"/>
    </xf>
    <xf numFmtId="0" fontId="32" fillId="0" borderId="18" xfId="0" applyFont="1" applyBorder="1" applyAlignment="1" applyProtection="1">
      <alignment horizontal="left" vertical="top"/>
      <protection hidden="1"/>
    </xf>
    <xf numFmtId="0" fontId="32" fillId="0" borderId="15" xfId="0" applyFont="1" applyBorder="1" applyAlignment="1" applyProtection="1">
      <alignment horizontal="left" vertical="top"/>
      <protection hidden="1"/>
    </xf>
    <xf numFmtId="0" fontId="32" fillId="0" borderId="16" xfId="0" applyFont="1" applyBorder="1" applyAlignment="1" applyProtection="1">
      <alignment horizontal="left" vertical="top"/>
      <protection hidden="1"/>
    </xf>
    <xf numFmtId="0" fontId="32" fillId="0" borderId="97" xfId="0" applyFont="1" applyBorder="1" applyAlignment="1" applyProtection="1">
      <alignment horizontal="left" vertical="top"/>
      <protection hidden="1"/>
    </xf>
    <xf numFmtId="0" fontId="32" fillId="0" borderId="98" xfId="0" applyFont="1" applyBorder="1" applyAlignment="1" applyProtection="1">
      <alignment horizontal="left" vertical="top"/>
      <protection hidden="1"/>
    </xf>
    <xf numFmtId="0" fontId="32" fillId="0" borderId="99" xfId="0" applyFont="1" applyBorder="1" applyAlignment="1" applyProtection="1">
      <alignment horizontal="left" vertical="top"/>
      <protection hidden="1"/>
    </xf>
    <xf numFmtId="166" fontId="32" fillId="0" borderId="22" xfId="10" applyNumberFormat="1" applyFont="1" applyBorder="1" applyAlignment="1" applyProtection="1">
      <alignment horizontal="left" vertical="top"/>
      <protection hidden="1"/>
    </xf>
    <xf numFmtId="166" fontId="32" fillId="0" borderId="23" xfId="10" applyNumberFormat="1" applyFont="1" applyBorder="1" applyAlignment="1" applyProtection="1">
      <alignment horizontal="left" vertical="top"/>
      <protection hidden="1"/>
    </xf>
    <xf numFmtId="0" fontId="20" fillId="10" borderId="14" xfId="0" applyFont="1" applyFill="1" applyBorder="1" applyAlignment="1" applyProtection="1">
      <alignment horizontal="center"/>
    </xf>
    <xf numFmtId="0" fontId="20" fillId="10" borderId="18" xfId="0" applyFont="1" applyFill="1" applyBorder="1" applyAlignment="1" applyProtection="1">
      <alignment horizontal="center"/>
    </xf>
    <xf numFmtId="0" fontId="20" fillId="10" borderId="15" xfId="0" applyFont="1" applyFill="1" applyBorder="1" applyAlignment="1" applyProtection="1">
      <alignment horizontal="center"/>
    </xf>
    <xf numFmtId="0" fontId="20" fillId="10" borderId="16" xfId="0" applyFont="1" applyFill="1" applyBorder="1" applyAlignment="1" applyProtection="1">
      <alignment horizontal="center"/>
    </xf>
    <xf numFmtId="0" fontId="0" fillId="5" borderId="1" xfId="0" applyFill="1" applyBorder="1" applyAlignment="1" applyProtection="1">
      <alignment horizontal="left" vertical="top" wrapText="1"/>
      <protection locked="0"/>
    </xf>
    <xf numFmtId="0" fontId="0" fillId="5" borderId="17" xfId="0" applyFill="1" applyBorder="1" applyAlignment="1" applyProtection="1">
      <alignment horizontal="left" vertical="top" wrapText="1"/>
      <protection locked="0"/>
    </xf>
    <xf numFmtId="0" fontId="0" fillId="5" borderId="91" xfId="0" applyFill="1" applyBorder="1" applyAlignment="1" applyProtection="1">
      <alignment horizontal="left" vertical="top" wrapText="1"/>
      <protection locked="0"/>
    </xf>
    <xf numFmtId="0" fontId="0" fillId="5" borderId="92" xfId="0" applyFill="1" applyBorder="1" applyAlignment="1" applyProtection="1">
      <alignment horizontal="left" vertical="top" wrapText="1"/>
      <protection locked="0"/>
    </xf>
    <xf numFmtId="0" fontId="0" fillId="0" borderId="20" xfId="0" applyBorder="1" applyAlignment="1">
      <alignment horizontal="left" vertical="center" wrapText="1"/>
    </xf>
    <xf numFmtId="0" fontId="0" fillId="0" borderId="34" xfId="0" applyBorder="1" applyAlignment="1">
      <alignment horizontal="left" vertical="center" wrapText="1"/>
    </xf>
    <xf numFmtId="0" fontId="0" fillId="5" borderId="33" xfId="0" applyFill="1" applyBorder="1" applyAlignment="1" applyProtection="1">
      <alignment horizontal="left" vertical="center" wrapText="1"/>
      <protection locked="0"/>
    </xf>
    <xf numFmtId="0" fontId="0" fillId="5" borderId="101" xfId="0" applyFill="1" applyBorder="1" applyAlignment="1" applyProtection="1">
      <alignment horizontal="left" vertical="center" wrapText="1"/>
      <protection locked="0"/>
    </xf>
    <xf numFmtId="0" fontId="32" fillId="0" borderId="59" xfId="0" applyFont="1" applyBorder="1" applyAlignment="1" applyProtection="1">
      <alignment horizontal="left" vertical="top"/>
      <protection hidden="1"/>
    </xf>
    <xf numFmtId="0" fontId="32" fillId="0" borderId="94" xfId="0" applyFont="1" applyBorder="1" applyAlignment="1" applyProtection="1">
      <alignment horizontal="left" vertical="top"/>
      <protection hidden="1"/>
    </xf>
    <xf numFmtId="0" fontId="32" fillId="0" borderId="95" xfId="0" applyFont="1" applyBorder="1" applyAlignment="1" applyProtection="1">
      <alignment horizontal="left" vertical="top"/>
      <protection hidden="1"/>
    </xf>
    <xf numFmtId="0" fontId="35" fillId="0" borderId="15" xfId="0" applyFont="1" applyFill="1" applyBorder="1" applyAlignment="1" applyProtection="1">
      <alignment horizontal="center" vertical="center"/>
      <protection hidden="1"/>
    </xf>
    <xf numFmtId="0" fontId="35" fillId="0" borderId="16" xfId="0" applyFont="1" applyFill="1" applyBorder="1" applyAlignment="1" applyProtection="1">
      <alignment horizontal="center" vertical="center"/>
      <protection hidden="1"/>
    </xf>
    <xf numFmtId="0" fontId="20" fillId="10" borderId="22" xfId="0" applyFont="1" applyFill="1" applyBorder="1" applyAlignment="1" applyProtection="1">
      <alignment horizontal="center"/>
    </xf>
    <xf numFmtId="0" fontId="29" fillId="9" borderId="24" xfId="0" applyFont="1" applyFill="1" applyBorder="1" applyAlignment="1" applyProtection="1">
      <alignment horizontal="center" vertical="center"/>
    </xf>
    <xf numFmtId="0" fontId="25" fillId="9" borderId="25" xfId="0" applyFont="1" applyFill="1" applyBorder="1" applyAlignment="1" applyProtection="1">
      <alignment horizontal="center" vertical="center"/>
    </xf>
    <xf numFmtId="0" fontId="25" fillId="9" borderId="26" xfId="0" applyFont="1" applyFill="1" applyBorder="1" applyAlignment="1" applyProtection="1">
      <alignment horizontal="center" vertical="center"/>
    </xf>
    <xf numFmtId="0" fontId="0" fillId="5" borderId="77" xfId="0" applyFill="1" applyBorder="1" applyAlignment="1" applyProtection="1">
      <alignment horizontal="left" vertical="center" wrapText="1" indent="1"/>
      <protection locked="0"/>
    </xf>
    <xf numFmtId="0" fontId="0" fillId="5" borderId="75" xfId="0" applyFill="1" applyBorder="1" applyAlignment="1" applyProtection="1">
      <alignment horizontal="left" vertical="center" wrapText="1" indent="1"/>
      <protection locked="0"/>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5" borderId="74" xfId="0" applyFill="1" applyBorder="1" applyAlignment="1" applyProtection="1">
      <alignment horizontal="left" vertical="center" wrapText="1"/>
      <protection locked="0"/>
    </xf>
    <xf numFmtId="0" fontId="0" fillId="5" borderId="75" xfId="0" applyFill="1" applyBorder="1" applyAlignment="1" applyProtection="1">
      <alignment horizontal="left" vertical="center" wrapText="1"/>
      <protection locked="0"/>
    </xf>
    <xf numFmtId="0" fontId="0" fillId="0" borderId="85" xfId="0" applyBorder="1" applyAlignment="1">
      <alignment horizontal="left" vertical="center" wrapText="1"/>
    </xf>
    <xf numFmtId="0" fontId="0" fillId="0" borderId="87" xfId="0" applyBorder="1" applyAlignment="1">
      <alignment horizontal="left" vertical="center" wrapText="1"/>
    </xf>
    <xf numFmtId="0" fontId="0" fillId="5" borderId="84" xfId="0" applyFill="1" applyBorder="1" applyAlignment="1" applyProtection="1">
      <alignment horizontal="left" vertical="center" wrapText="1"/>
      <protection locked="0"/>
    </xf>
    <xf numFmtId="0" fontId="0" fillId="5" borderId="86" xfId="0" applyFill="1" applyBorder="1" applyAlignment="1" applyProtection="1">
      <alignment horizontal="left" vertical="center" wrapText="1"/>
      <protection locked="0"/>
    </xf>
    <xf numFmtId="16" fontId="2" fillId="0" borderId="52" xfId="0" applyNumberFormat="1" applyFont="1" applyFill="1" applyBorder="1" applyAlignment="1" applyProtection="1">
      <alignment horizontal="left" vertical="center" wrapText="1" indent="2"/>
      <protection hidden="1"/>
    </xf>
    <xf numFmtId="0" fontId="2" fillId="0" borderId="20" xfId="0" applyFont="1" applyFill="1" applyBorder="1" applyAlignment="1" applyProtection="1">
      <alignment horizontal="left" vertical="center" wrapText="1" indent="2"/>
      <protection hidden="1"/>
    </xf>
    <xf numFmtId="0" fontId="0" fillId="0" borderId="101" xfId="0" applyFill="1" applyBorder="1" applyAlignment="1">
      <alignment horizontal="left" vertical="center" wrapText="1" indent="2"/>
    </xf>
    <xf numFmtId="0" fontId="0" fillId="5" borderId="81" xfId="0" applyFill="1" applyBorder="1" applyAlignment="1" applyProtection="1">
      <alignment horizontal="left" vertical="top" wrapText="1"/>
      <protection locked="0"/>
    </xf>
    <xf numFmtId="0" fontId="0" fillId="5" borderId="85" xfId="0" applyFill="1" applyBorder="1" applyAlignment="1" applyProtection="1">
      <alignment horizontal="left" vertical="center" wrapText="1" indent="1"/>
      <protection locked="0"/>
    </xf>
    <xf numFmtId="0" fontId="0" fillId="5" borderId="86" xfId="0" applyFill="1" applyBorder="1" applyAlignment="1" applyProtection="1">
      <alignment horizontal="left" vertical="center" wrapText="1" indent="1"/>
      <protection locked="0"/>
    </xf>
    <xf numFmtId="0" fontId="6" fillId="10" borderId="5" xfId="0" applyFont="1" applyFill="1" applyBorder="1" applyAlignment="1" applyProtection="1">
      <alignment horizontal="center" vertical="center"/>
      <protection hidden="1"/>
    </xf>
    <xf numFmtId="0" fontId="6" fillId="10" borderId="6" xfId="0" applyFont="1" applyFill="1" applyBorder="1" applyAlignment="1" applyProtection="1">
      <alignment horizontal="center" vertical="center"/>
      <protection hidden="1"/>
    </xf>
    <xf numFmtId="0" fontId="6" fillId="10" borderId="7" xfId="0" applyFont="1" applyFill="1" applyBorder="1" applyAlignment="1" applyProtection="1">
      <alignment horizontal="center" vertical="center"/>
      <protection hidden="1"/>
    </xf>
    <xf numFmtId="0" fontId="5" fillId="0" borderId="81" xfId="0" applyFont="1" applyFill="1" applyBorder="1" applyAlignment="1" applyProtection="1">
      <alignment horizontal="center" vertical="center" wrapText="1"/>
      <protection hidden="1"/>
    </xf>
    <xf numFmtId="0" fontId="2" fillId="0" borderId="12" xfId="0" applyFont="1" applyFill="1" applyBorder="1" applyAlignment="1" applyProtection="1">
      <alignment horizontal="left" vertical="center" wrapText="1" indent="2"/>
      <protection hidden="1"/>
    </xf>
    <xf numFmtId="0" fontId="2" fillId="0" borderId="11" xfId="0" applyFont="1" applyFill="1" applyBorder="1" applyAlignment="1" applyProtection="1">
      <alignment horizontal="left" vertical="center" wrapText="1" indent="2"/>
      <protection hidden="1"/>
    </xf>
    <xf numFmtId="0" fontId="0" fillId="0" borderId="13" xfId="0" applyFill="1" applyBorder="1" applyAlignment="1">
      <alignment horizontal="left" vertical="center" wrapText="1" indent="2"/>
    </xf>
    <xf numFmtId="0" fontId="0" fillId="5" borderId="83" xfId="0" applyFill="1" applyBorder="1" applyAlignment="1" applyProtection="1">
      <alignment horizontal="left" vertical="top" wrapText="1"/>
      <protection locked="0"/>
    </xf>
    <xf numFmtId="0" fontId="2" fillId="0" borderId="21" xfId="0" applyFont="1" applyFill="1" applyBorder="1" applyAlignment="1" applyProtection="1">
      <alignment horizontal="left" vertical="center" wrapText="1"/>
      <protection hidden="1"/>
    </xf>
    <xf numFmtId="0" fontId="2" fillId="0" borderId="22" xfId="0" applyFont="1" applyFill="1" applyBorder="1" applyAlignment="1" applyProtection="1">
      <alignment horizontal="left" vertical="center" wrapText="1"/>
      <protection hidden="1"/>
    </xf>
    <xf numFmtId="0" fontId="0" fillId="0" borderId="23" xfId="0" applyFill="1" applyBorder="1" applyAlignment="1">
      <alignment horizontal="left" vertical="center" wrapText="1"/>
    </xf>
    <xf numFmtId="0" fontId="0" fillId="5" borderId="6" xfId="0" applyFill="1" applyBorder="1" applyAlignment="1" applyProtection="1">
      <alignment horizontal="left" vertical="top" wrapText="1"/>
      <protection locked="0"/>
    </xf>
    <xf numFmtId="0" fontId="32" fillId="0" borderId="2" xfId="0" applyFont="1" applyBorder="1" applyAlignment="1" applyProtection="1">
      <alignment horizontal="left" vertical="top"/>
      <protection hidden="1"/>
    </xf>
    <xf numFmtId="0" fontId="32" fillId="0" borderId="4" xfId="0" applyFont="1" applyBorder="1" applyAlignment="1" applyProtection="1">
      <alignment horizontal="left" vertical="top"/>
      <protection hidden="1"/>
    </xf>
    <xf numFmtId="0" fontId="32" fillId="0" borderId="3" xfId="0" applyFont="1" applyBorder="1" applyAlignment="1" applyProtection="1">
      <alignment horizontal="left" vertical="top"/>
      <protection hidden="1"/>
    </xf>
    <xf numFmtId="0" fontId="25" fillId="9" borderId="21" xfId="0" applyFont="1" applyFill="1" applyBorder="1" applyAlignment="1" applyProtection="1">
      <alignment horizontal="center" vertical="center"/>
    </xf>
    <xf numFmtId="0" fontId="25" fillId="9" borderId="22" xfId="0" applyFont="1" applyFill="1" applyBorder="1" applyAlignment="1" applyProtection="1">
      <alignment horizontal="center" vertical="center"/>
    </xf>
    <xf numFmtId="0" fontId="25" fillId="9" borderId="23" xfId="0" applyFont="1" applyFill="1" applyBorder="1" applyAlignment="1" applyProtection="1">
      <alignment horizontal="center" vertical="center"/>
    </xf>
    <xf numFmtId="0" fontId="0" fillId="5" borderId="77" xfId="0" applyFont="1" applyFill="1" applyBorder="1" applyAlignment="1" applyProtection="1">
      <alignment horizontal="left" vertical="top" wrapText="1"/>
      <protection locked="0" hidden="1"/>
    </xf>
    <xf numFmtId="0" fontId="0" fillId="5" borderId="78" xfId="0" applyFont="1" applyFill="1" applyBorder="1" applyAlignment="1" applyProtection="1">
      <alignment horizontal="left" vertical="top" wrapText="1"/>
      <protection locked="0" hidden="1"/>
    </xf>
    <xf numFmtId="0" fontId="0" fillId="5" borderId="85" xfId="0" applyFont="1" applyFill="1" applyBorder="1" applyAlignment="1" applyProtection="1">
      <alignment horizontal="left" vertical="top" wrapText="1"/>
      <protection locked="0" hidden="1"/>
    </xf>
    <xf numFmtId="0" fontId="0" fillId="5" borderId="87" xfId="0" applyFont="1" applyFill="1" applyBorder="1" applyAlignment="1" applyProtection="1">
      <alignment horizontal="left" vertical="top" wrapText="1"/>
      <protection locked="0" hidden="1"/>
    </xf>
    <xf numFmtId="164" fontId="2" fillId="0" borderId="12" xfId="1" applyNumberFormat="1" applyFont="1" applyFill="1" applyBorder="1" applyAlignment="1" applyProtection="1">
      <alignment horizontal="center"/>
    </xf>
    <xf numFmtId="164" fontId="2" fillId="0" borderId="13" xfId="1" applyNumberFormat="1" applyFont="1" applyFill="1" applyBorder="1" applyAlignment="1" applyProtection="1">
      <alignment horizontal="center"/>
    </xf>
    <xf numFmtId="0" fontId="2" fillId="0" borderId="77" xfId="0" applyFont="1" applyFill="1" applyBorder="1" applyAlignment="1" applyProtection="1">
      <alignment horizontal="center" vertical="center"/>
    </xf>
    <xf numFmtId="0" fontId="2" fillId="0" borderId="78" xfId="0" applyFont="1" applyFill="1" applyBorder="1" applyAlignment="1" applyProtection="1">
      <alignment horizontal="center" vertical="center"/>
    </xf>
    <xf numFmtId="0" fontId="2" fillId="0" borderId="3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0" fillId="5" borderId="2"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20" fillId="10" borderId="12" xfId="0" applyFont="1" applyFill="1" applyBorder="1" applyAlignment="1" applyProtection="1">
      <alignment horizontal="center"/>
    </xf>
    <xf numFmtId="0" fontId="20" fillId="10" borderId="11" xfId="0" applyFont="1" applyFill="1" applyBorder="1" applyAlignment="1" applyProtection="1">
      <alignment horizontal="center"/>
    </xf>
    <xf numFmtId="0" fontId="20" fillId="10" borderId="13" xfId="0" applyFont="1" applyFill="1" applyBorder="1" applyAlignment="1" applyProtection="1">
      <alignment horizontal="center"/>
    </xf>
    <xf numFmtId="0" fontId="2" fillId="0" borderId="49" xfId="0" applyFont="1" applyFill="1" applyBorder="1" applyAlignment="1" applyProtection="1">
      <alignment horizontal="center"/>
      <protection hidden="1"/>
    </xf>
    <xf numFmtId="0" fontId="2" fillId="0" borderId="43" xfId="0" applyFont="1" applyFill="1" applyBorder="1" applyAlignment="1" applyProtection="1">
      <alignment horizontal="center"/>
      <protection hidden="1"/>
    </xf>
    <xf numFmtId="0" fontId="2" fillId="0" borderId="58" xfId="0" applyFont="1" applyFill="1" applyBorder="1" applyAlignment="1" applyProtection="1">
      <alignment horizontal="center"/>
      <protection hidden="1"/>
    </xf>
    <xf numFmtId="0" fontId="2" fillId="0" borderId="41" xfId="0" applyFont="1" applyFill="1" applyBorder="1" applyAlignment="1" applyProtection="1">
      <alignment horizontal="right"/>
      <protection hidden="1"/>
    </xf>
    <xf numFmtId="0" fontId="2" fillId="0" borderId="37" xfId="0" applyFont="1" applyFill="1" applyBorder="1" applyAlignment="1" applyProtection="1">
      <alignment horizontal="right"/>
      <protection hidden="1"/>
    </xf>
    <xf numFmtId="0" fontId="2" fillId="0" borderId="57" xfId="0" applyFont="1" applyFill="1" applyBorder="1" applyAlignment="1" applyProtection="1">
      <alignment horizontal="right"/>
      <protection hidden="1"/>
    </xf>
    <xf numFmtId="0" fontId="2" fillId="0" borderId="40" xfId="0" applyFont="1" applyBorder="1" applyAlignment="1" applyProtection="1">
      <alignment horizontal="center" vertical="center"/>
      <protection hidden="1"/>
    </xf>
    <xf numFmtId="0" fontId="2" fillId="0" borderId="5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10" xfId="0" applyFont="1" applyFill="1" applyBorder="1" applyAlignment="1" applyProtection="1">
      <alignment horizontal="center"/>
      <protection hidden="1"/>
    </xf>
    <xf numFmtId="0" fontId="2" fillId="3" borderId="11" xfId="0" applyFont="1" applyFill="1" applyBorder="1" applyAlignment="1" applyProtection="1">
      <alignment horizontal="center"/>
      <protection hidden="1"/>
    </xf>
    <xf numFmtId="0" fontId="36" fillId="0" borderId="2" xfId="0" applyFont="1" applyFill="1" applyBorder="1" applyAlignment="1" applyProtection="1">
      <alignment horizontal="left" wrapText="1" indent="1"/>
      <protection hidden="1"/>
    </xf>
    <xf numFmtId="0" fontId="36" fillId="0" borderId="4" xfId="0" applyFont="1" applyFill="1" applyBorder="1" applyAlignment="1" applyProtection="1">
      <alignment horizontal="left" wrapText="1" indent="1"/>
      <protection hidden="1"/>
    </xf>
    <xf numFmtId="0" fontId="36" fillId="0" borderId="3" xfId="0" applyFont="1" applyFill="1" applyBorder="1" applyAlignment="1" applyProtection="1">
      <alignment horizontal="left" wrapText="1" indent="1"/>
      <protection hidden="1"/>
    </xf>
    <xf numFmtId="0" fontId="36" fillId="0" borderId="2" xfId="0" applyFont="1" applyFill="1" applyBorder="1" applyAlignment="1" applyProtection="1">
      <alignment horizontal="left"/>
      <protection hidden="1"/>
    </xf>
    <xf numFmtId="0" fontId="36" fillId="0" borderId="4" xfId="0" applyFont="1" applyFill="1" applyBorder="1" applyAlignment="1" applyProtection="1">
      <alignment horizontal="left"/>
      <protection hidden="1"/>
    </xf>
    <xf numFmtId="0" fontId="36" fillId="0" borderId="3" xfId="0" applyFont="1" applyFill="1" applyBorder="1" applyAlignment="1" applyProtection="1">
      <alignment horizontal="left"/>
      <protection hidden="1"/>
    </xf>
    <xf numFmtId="0" fontId="32" fillId="0" borderId="2" xfId="0" applyFont="1" applyBorder="1" applyAlignment="1" applyProtection="1">
      <alignment horizontal="left"/>
    </xf>
    <xf numFmtId="0" fontId="32" fillId="0" borderId="4" xfId="0" applyFont="1" applyBorder="1" applyAlignment="1" applyProtection="1">
      <alignment horizontal="left"/>
    </xf>
    <xf numFmtId="0" fontId="32" fillId="0" borderId="3" xfId="0" applyFont="1" applyBorder="1" applyAlignment="1" applyProtection="1">
      <alignment horizontal="left"/>
    </xf>
    <xf numFmtId="0" fontId="36" fillId="0" borderId="2" xfId="0" applyFont="1" applyFill="1" applyBorder="1" applyAlignment="1" applyProtection="1">
      <alignment horizontal="center" wrapText="1"/>
      <protection hidden="1"/>
    </xf>
    <xf numFmtId="0" fontId="36" fillId="0" borderId="4" xfId="0" applyFont="1" applyFill="1" applyBorder="1" applyAlignment="1" applyProtection="1">
      <alignment horizontal="center" wrapText="1"/>
      <protection hidden="1"/>
    </xf>
    <xf numFmtId="0" fontId="12" fillId="10" borderId="2" xfId="0" applyFont="1" applyFill="1" applyBorder="1" applyAlignment="1" applyProtection="1">
      <alignment horizontal="center"/>
    </xf>
    <xf numFmtId="0" fontId="12" fillId="10" borderId="4" xfId="0" applyFont="1" applyFill="1" applyBorder="1" applyAlignment="1" applyProtection="1">
      <alignment horizontal="center"/>
    </xf>
    <xf numFmtId="0" fontId="36" fillId="0" borderId="3" xfId="0" applyFont="1" applyFill="1" applyBorder="1" applyAlignment="1" applyProtection="1">
      <alignment horizontal="center" wrapText="1"/>
      <protection hidden="1"/>
    </xf>
    <xf numFmtId="0" fontId="25" fillId="9" borderId="3" xfId="0" applyFont="1" applyFill="1" applyBorder="1" applyAlignment="1" applyProtection="1">
      <alignment horizontal="center" vertical="center"/>
    </xf>
    <xf numFmtId="49" fontId="23" fillId="0" borderId="0" xfId="2" applyNumberFormat="1" applyFont="1" applyFill="1" applyAlignment="1" applyProtection="1">
      <alignment horizontal="center" vertical="center" wrapText="1"/>
    </xf>
    <xf numFmtId="0" fontId="25" fillId="9" borderId="2" xfId="0" applyFont="1" applyFill="1" applyBorder="1" applyAlignment="1" applyProtection="1">
      <alignment horizontal="left" vertical="center"/>
    </xf>
    <xf numFmtId="0" fontId="25" fillId="9" borderId="4" xfId="0" applyFont="1" applyFill="1" applyBorder="1" applyAlignment="1" applyProtection="1">
      <alignment horizontal="left" vertical="center"/>
    </xf>
    <xf numFmtId="0" fontId="6" fillId="0" borderId="2" xfId="0" applyFont="1" applyBorder="1" applyAlignment="1" applyProtection="1">
      <alignment horizontal="left" vertical="top"/>
      <protection hidden="1"/>
    </xf>
    <xf numFmtId="0" fontId="6" fillId="0" borderId="4" xfId="0" applyFont="1" applyBorder="1" applyAlignment="1" applyProtection="1">
      <alignment horizontal="left" vertical="top"/>
      <protection hidden="1"/>
    </xf>
    <xf numFmtId="0" fontId="6" fillId="0" borderId="3" xfId="0" applyFont="1" applyBorder="1" applyAlignment="1" applyProtection="1">
      <alignment horizontal="left" vertical="top"/>
      <protection hidden="1"/>
    </xf>
    <xf numFmtId="0" fontId="6" fillId="0" borderId="24" xfId="0" applyFont="1" applyBorder="1" applyAlignment="1" applyProtection="1">
      <alignment horizontal="left" vertical="top"/>
      <protection hidden="1"/>
    </xf>
    <xf numFmtId="0" fontId="6" fillId="0" borderId="25" xfId="0" applyFont="1" applyBorder="1" applyAlignment="1" applyProtection="1">
      <alignment horizontal="left" vertical="top"/>
      <protection hidden="1"/>
    </xf>
    <xf numFmtId="0" fontId="6" fillId="0" borderId="26" xfId="0" applyFont="1" applyBorder="1" applyAlignment="1" applyProtection="1">
      <alignment horizontal="left" vertical="top"/>
      <protection hidden="1"/>
    </xf>
    <xf numFmtId="0" fontId="9" fillId="0" borderId="0" xfId="2" applyFont="1" applyAlignment="1" applyProtection="1">
      <alignment horizontal="center" wrapText="1"/>
    </xf>
    <xf numFmtId="0" fontId="9" fillId="0" borderId="0" xfId="2" applyNumberFormat="1" applyFont="1" applyFill="1" applyBorder="1" applyAlignment="1" applyProtection="1">
      <alignment vertical="center" wrapText="1"/>
      <protection hidden="1"/>
    </xf>
    <xf numFmtId="0" fontId="29" fillId="9" borderId="30" xfId="0" applyFont="1" applyFill="1" applyBorder="1" applyAlignment="1" applyProtection="1">
      <alignment horizontal="center" vertical="center"/>
    </xf>
    <xf numFmtId="0" fontId="29" fillId="9" borderId="0" xfId="0" applyFont="1" applyFill="1" applyBorder="1" applyAlignment="1" applyProtection="1">
      <alignment horizontal="center" vertical="center"/>
    </xf>
    <xf numFmtId="0" fontId="29" fillId="9" borderId="2" xfId="0" applyFont="1" applyFill="1" applyBorder="1" applyAlignment="1" applyProtection="1">
      <alignment horizontal="center" vertical="center"/>
    </xf>
    <xf numFmtId="0" fontId="29" fillId="9" borderId="4" xfId="0" applyFont="1" applyFill="1" applyBorder="1" applyAlignment="1" applyProtection="1">
      <alignment horizontal="center" vertical="center"/>
    </xf>
  </cellXfs>
  <cellStyles count="11">
    <cellStyle name="Comma" xfId="10" builtinId="3"/>
    <cellStyle name="Currency" xfId="1" builtinId="4"/>
    <cellStyle name="Followed Hyperlink" xfId="7" builtinId="9" hidden="1"/>
    <cellStyle name="Followed Hyperlink" xfId="9" builtinId="9" hidden="1"/>
    <cellStyle name="Hyperlink" xfId="6" builtinId="8" hidden="1"/>
    <cellStyle name="Hyperlink" xfId="8" builtinId="8" hidden="1"/>
    <cellStyle name="Hyperlink 2" xfId="3" xr:uid="{00000000-0005-0000-0000-000005000000}"/>
    <cellStyle name="Normal" xfId="0" builtinId="0"/>
    <cellStyle name="Normal 2" xfId="2" xr:uid="{00000000-0005-0000-0000-000007000000}"/>
    <cellStyle name="Normal_Lookups" xfId="5" xr:uid="{00000000-0005-0000-0000-000008000000}"/>
    <cellStyle name="Note 2" xfId="4" xr:uid="{00000000-0005-0000-0000-000009000000}"/>
  </cellStyles>
  <dxfs count="8">
    <dxf>
      <font>
        <b val="0"/>
        <i/>
      </font>
    </dxf>
    <dxf>
      <font>
        <b val="0"/>
        <i/>
      </font>
    </dxf>
    <dxf>
      <font>
        <b val="0"/>
        <i/>
      </font>
    </dxf>
    <dxf>
      <font>
        <b val="0"/>
        <i/>
      </font>
    </dxf>
    <dxf>
      <font>
        <b val="0"/>
        <i/>
      </font>
    </dxf>
    <dxf>
      <font>
        <b val="0"/>
        <i/>
      </font>
    </dxf>
    <dxf>
      <font>
        <b val="0"/>
        <i/>
      </font>
    </dxf>
    <dxf>
      <fill>
        <patternFill>
          <bgColor rgb="FFFF0000"/>
        </patternFill>
      </fill>
    </dxf>
  </dxfs>
  <tableStyles count="0" defaultTableStyle="TableStyleMedium2" defaultPivotStyle="PivotStyleLight16"/>
  <colors>
    <mruColors>
      <color rgb="FF33CC33"/>
      <color rgb="FFFFFFCC"/>
      <color rgb="FF99FFCC"/>
      <color rgb="FFFF99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arkin, Tim (EOTSS)" id="{997B546A-B78A-4E94-927D-FD0D15F3D3AF}" userId="S::tim.larkin@mass.gov::a995a322-7bb0-4fea-9eb3-c970e90242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N51" dT="2020-06-10T17:45:49.86" personId="{997B546A-B78A-4E94-927D-FD0D15F3D3AF}" id="{748F6F08-CAA4-4FD6-A5D2-4A6C5CCC7AA5}">
    <text>PI_I331 in the original CIP submission was "Security Orchestration, Automation &amp; Response"</text>
  </threadedComment>
  <threadedComment ref="AN52" dT="2020-06-10T17:47:38.38" personId="{997B546A-B78A-4E94-927D-FD0D15F3D3AF}" id="{7855A519-5E06-4227-952E-3DAC33686FF9}">
    <text>This was previously submitted in the CIP under PI_I350</text>
  </threadedComment>
  <threadedComment ref="AN53" dT="2020-06-10T17:49:46.71" personId="{997B546A-B78A-4E94-927D-FD0D15F3D3AF}" id="{D65C08D6-E309-4B10-8591-E27A6CF7B527}">
    <text>Previously associated in the CIP under PI_342</text>
  </threadedComment>
  <threadedComment ref="AN55" dT="2020-06-10T18:01:44.76" personId="{997B546A-B78A-4E94-927D-FD0D15F3D3AF}" id="{1C9AE67D-A5E4-4B8A-93FC-AC620469098B}">
    <text>PI_I335 on original CIP submission was 'Static Code Analysis'</text>
  </threadedComment>
  <threadedComment ref="AN56" dT="2020-06-10T18:05:48.76" personId="{997B546A-B78A-4E94-927D-FD0D15F3D3AF}" id="{98E15674-CA88-4199-9FFC-6FD1DCFFE972}">
    <text>PI_I336 on original CIP was 'Training'</text>
  </threadedComment>
  <threadedComment ref="AN57" dT="2020-06-10T18:13:56.03" personId="{997B546A-B78A-4E94-927D-FD0D15F3D3AF}" id="{F89245F0-CF6A-4363-9B5D-1B5314FC2A42}">
    <text>In the original CIP submission, PI_I337 was associated with "Data Loss Prevention for O365"</text>
  </threadedComment>
  <threadedComment ref="AN58" dT="2020-06-10T18:18:22.64" personId="{997B546A-B78A-4E94-927D-FD0D15F3D3AF}" id="{B5AD910F-C6CB-4D17-9576-398599E482D8}">
    <text>PI_I338 in the original CIP submission was associated w/"Security Monitoring to Support Multi-Vendor Cloud Infrastructure"</text>
  </threadedComment>
  <threadedComment ref="AN59" dT="2020-06-10T18:23:59.32" personId="{997B546A-B78A-4E94-927D-FD0D15F3D3AF}" id="{B0A6E47A-734D-4960-886B-383FE583F99A}">
    <text>Is this a continuation of PI_I291 - DPL Add'l Online License Types? Additionally, PI_I339 is associated with 'Initialize Azure Preparedness'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0000"/>
  </sheetPr>
  <dimension ref="A1:AP162"/>
  <sheetViews>
    <sheetView workbookViewId="0">
      <selection activeCell="E2" sqref="E2"/>
    </sheetView>
  </sheetViews>
  <sheetFormatPr defaultColWidth="8.81640625" defaultRowHeight="14.5" x14ac:dyDescent="0.35"/>
  <cols>
    <col min="1" max="1" width="37" bestFit="1" customWidth="1"/>
    <col min="2" max="2" width="43.7265625" bestFit="1" customWidth="1"/>
    <col min="3" max="3" width="16.26953125" bestFit="1" customWidth="1"/>
    <col min="4" max="4" width="18.26953125" bestFit="1" customWidth="1"/>
    <col min="5" max="5" width="47.453125" bestFit="1" customWidth="1"/>
    <col min="6" max="6" width="16.26953125" bestFit="1" customWidth="1"/>
    <col min="7" max="7" width="44.26953125" bestFit="1" customWidth="1"/>
    <col min="8" max="8" width="41.54296875" style="34" customWidth="1"/>
    <col min="9" max="9" width="40.26953125" style="34" customWidth="1"/>
    <col min="10" max="10" width="41.453125" bestFit="1" customWidth="1"/>
    <col min="11" max="11" width="44.453125" bestFit="1" customWidth="1"/>
    <col min="12" max="12" width="44.7265625" bestFit="1" customWidth="1"/>
    <col min="13" max="13" width="39.7265625" bestFit="1" customWidth="1"/>
    <col min="14" max="14" width="47.453125" bestFit="1" customWidth="1"/>
    <col min="15" max="15" width="46.453125" bestFit="1" customWidth="1"/>
    <col min="16" max="16" width="46.1796875" bestFit="1" customWidth="1"/>
    <col min="17" max="17" width="44.26953125" bestFit="1" customWidth="1"/>
    <col min="18" max="18" width="39.453125" bestFit="1" customWidth="1"/>
    <col min="19" max="19" width="32.7265625" bestFit="1" customWidth="1"/>
    <col min="20" max="20" width="24.453125" bestFit="1" customWidth="1"/>
    <col min="21" max="21" width="10.7265625" customWidth="1"/>
    <col min="22" max="22" width="44.1796875" customWidth="1"/>
    <col min="23" max="23" width="45.26953125" customWidth="1"/>
    <col min="24" max="24" width="141.453125" bestFit="1" customWidth="1"/>
    <col min="25" max="25" width="43.81640625" bestFit="1" customWidth="1"/>
    <col min="26" max="26" width="69.26953125" bestFit="1" customWidth="1"/>
    <col min="27" max="27" width="64.453125" bestFit="1" customWidth="1"/>
    <col min="28" max="28" width="13.453125" bestFit="1" customWidth="1"/>
    <col min="29" max="29" width="75.1796875" bestFit="1" customWidth="1"/>
    <col min="30" max="30" width="78" bestFit="1" customWidth="1"/>
    <col min="31" max="31" width="176.26953125" bestFit="1" customWidth="1"/>
    <col min="32" max="32" width="23.81640625" customWidth="1"/>
    <col min="35" max="35" width="14.1796875" customWidth="1"/>
    <col min="36" max="36" width="20.453125" customWidth="1"/>
    <col min="37" max="37" width="71.54296875" customWidth="1"/>
    <col min="41" max="41" width="56.81640625" customWidth="1"/>
    <col min="42" max="42" width="58.54296875" customWidth="1"/>
  </cols>
  <sheetData>
    <row r="1" spans="1:42" x14ac:dyDescent="0.35">
      <c r="A1" s="6" t="s">
        <v>84</v>
      </c>
      <c r="B1" s="6" t="s">
        <v>92</v>
      </c>
      <c r="C1" s="6" t="s">
        <v>93</v>
      </c>
      <c r="D1" s="6" t="s">
        <v>94</v>
      </c>
      <c r="E1" s="6" t="s">
        <v>91</v>
      </c>
      <c r="F1" s="6" t="s">
        <v>93</v>
      </c>
      <c r="G1" s="6" t="s">
        <v>96</v>
      </c>
      <c r="H1" s="36" t="s">
        <v>543</v>
      </c>
      <c r="I1" s="36" t="s">
        <v>544</v>
      </c>
      <c r="J1" s="6" t="s">
        <v>514</v>
      </c>
      <c r="K1" s="6" t="s">
        <v>130</v>
      </c>
      <c r="L1" s="6" t="s">
        <v>190</v>
      </c>
      <c r="M1" s="6" t="s">
        <v>208</v>
      </c>
      <c r="N1" s="6" t="s">
        <v>244</v>
      </c>
      <c r="O1" s="6" t="s">
        <v>380</v>
      </c>
      <c r="P1" s="6" t="s">
        <v>397</v>
      </c>
      <c r="Q1" s="6" t="s">
        <v>425</v>
      </c>
      <c r="R1" s="6" t="s">
        <v>266</v>
      </c>
      <c r="S1" s="6" t="s">
        <v>364</v>
      </c>
      <c r="T1" s="6" t="s">
        <v>390</v>
      </c>
      <c r="U1" s="6" t="s">
        <v>476</v>
      </c>
      <c r="V1" s="36" t="s">
        <v>1012</v>
      </c>
      <c r="W1" s="36" t="s">
        <v>826</v>
      </c>
      <c r="AF1" s="6" t="s">
        <v>495</v>
      </c>
      <c r="AI1" s="36" t="s">
        <v>685</v>
      </c>
      <c r="AJ1" s="36" t="s">
        <v>686</v>
      </c>
      <c r="AK1" s="36" t="s">
        <v>686</v>
      </c>
    </row>
    <row r="2" spans="1:42" ht="15" customHeight="1" x14ac:dyDescent="0.35">
      <c r="A2" s="19" t="s">
        <v>494</v>
      </c>
      <c r="B2" s="11" t="s">
        <v>494</v>
      </c>
      <c r="C2" s="10" t="s">
        <v>495</v>
      </c>
      <c r="D2" s="11" t="s">
        <v>97</v>
      </c>
      <c r="E2" s="11" t="s">
        <v>1014</v>
      </c>
      <c r="F2" s="11" t="s">
        <v>96</v>
      </c>
      <c r="G2" s="11" t="s">
        <v>1014</v>
      </c>
      <c r="H2" s="47" t="s">
        <v>545</v>
      </c>
      <c r="I2" s="47" t="s">
        <v>546</v>
      </c>
      <c r="J2" s="11" t="s">
        <v>515</v>
      </c>
      <c r="K2" s="11" t="s">
        <v>129</v>
      </c>
      <c r="L2" s="11" t="s">
        <v>189</v>
      </c>
      <c r="M2" s="11" t="s">
        <v>207</v>
      </c>
      <c r="N2" s="11" t="s">
        <v>243</v>
      </c>
      <c r="O2" s="11" t="s">
        <v>379</v>
      </c>
      <c r="P2" s="11" t="s">
        <v>396</v>
      </c>
      <c r="Q2" s="11" t="s">
        <v>424</v>
      </c>
      <c r="R2" s="11" t="s">
        <v>265</v>
      </c>
      <c r="S2" s="11" t="s">
        <v>363</v>
      </c>
      <c r="T2" s="11" t="s">
        <v>389</v>
      </c>
      <c r="U2" s="19" t="s">
        <v>494</v>
      </c>
      <c r="V2" s="19" t="s">
        <v>494</v>
      </c>
      <c r="W2" s="19" t="s">
        <v>494</v>
      </c>
      <c r="AF2" s="19" t="s">
        <v>494</v>
      </c>
      <c r="AI2" s="94" t="s">
        <v>626</v>
      </c>
      <c r="AJ2" s="95" t="s">
        <v>687</v>
      </c>
      <c r="AK2" s="19" t="s">
        <v>494</v>
      </c>
      <c r="AN2" s="97" t="s">
        <v>759</v>
      </c>
      <c r="AO2" s="100" t="s">
        <v>746</v>
      </c>
      <c r="AP2" s="19" t="s">
        <v>494</v>
      </c>
    </row>
    <row r="3" spans="1:42" ht="15" customHeight="1" x14ac:dyDescent="0.35">
      <c r="A3" t="s">
        <v>85</v>
      </c>
      <c r="B3" s="11" t="s">
        <v>95</v>
      </c>
      <c r="C3" s="10" t="s">
        <v>96</v>
      </c>
      <c r="D3" s="11" t="s">
        <v>99</v>
      </c>
      <c r="E3" s="11" t="s">
        <v>98</v>
      </c>
      <c r="F3" s="11" t="s">
        <v>96</v>
      </c>
      <c r="G3" s="11" t="s">
        <v>98</v>
      </c>
      <c r="H3" s="35" t="s">
        <v>39</v>
      </c>
      <c r="I3" s="44" t="s">
        <v>40</v>
      </c>
      <c r="J3" s="33" t="s">
        <v>516</v>
      </c>
      <c r="K3" s="11" t="s">
        <v>132</v>
      </c>
      <c r="L3" s="11" t="s">
        <v>192</v>
      </c>
      <c r="M3" s="11" t="s">
        <v>210</v>
      </c>
      <c r="N3" s="11" t="s">
        <v>246</v>
      </c>
      <c r="O3" s="11" t="s">
        <v>382</v>
      </c>
      <c r="P3" s="11" t="s">
        <v>399</v>
      </c>
      <c r="Q3" s="11" t="s">
        <v>427</v>
      </c>
      <c r="R3" s="11" t="s">
        <v>268</v>
      </c>
      <c r="S3" s="11" t="s">
        <v>366</v>
      </c>
      <c r="T3" s="11" t="s">
        <v>392</v>
      </c>
      <c r="U3" s="15">
        <v>5</v>
      </c>
      <c r="V3" s="38" t="s">
        <v>828</v>
      </c>
      <c r="W3" s="38" t="s">
        <v>1011</v>
      </c>
      <c r="AF3" s="19"/>
      <c r="AI3" s="94" t="s">
        <v>627</v>
      </c>
      <c r="AJ3" s="95" t="s">
        <v>688</v>
      </c>
      <c r="AK3" s="264" t="str">
        <f t="shared" ref="AK3:AK20" si="0">AI2&amp;AJ2</f>
        <v>I013 Digitizing Executive Office of Energy and Environmental Affairs permitting</v>
      </c>
      <c r="AN3" s="97"/>
      <c r="AO3" s="100" t="s">
        <v>688</v>
      </c>
      <c r="AP3" s="263" t="s">
        <v>877</v>
      </c>
    </row>
    <row r="4" spans="1:42" ht="15" customHeight="1" x14ac:dyDescent="0.35">
      <c r="A4" t="s">
        <v>80</v>
      </c>
      <c r="B4" s="11" t="s">
        <v>513</v>
      </c>
      <c r="C4" s="10" t="s">
        <v>514</v>
      </c>
      <c r="D4" s="11" t="s">
        <v>101</v>
      </c>
      <c r="E4" s="11" t="s">
        <v>100</v>
      </c>
      <c r="F4" s="11" t="s">
        <v>96</v>
      </c>
      <c r="G4" s="11" t="s">
        <v>100</v>
      </c>
      <c r="H4" s="35" t="s">
        <v>41</v>
      </c>
      <c r="I4" s="44" t="s">
        <v>42</v>
      </c>
      <c r="J4" s="33" t="s">
        <v>517</v>
      </c>
      <c r="K4" s="11" t="s">
        <v>134</v>
      </c>
      <c r="L4" s="11" t="s">
        <v>194</v>
      </c>
      <c r="M4" s="11" t="s">
        <v>212</v>
      </c>
      <c r="N4" s="11" t="s">
        <v>248</v>
      </c>
      <c r="O4" s="11" t="s">
        <v>384</v>
      </c>
      <c r="P4" s="11" t="s">
        <v>401</v>
      </c>
      <c r="Q4" s="11" t="s">
        <v>429</v>
      </c>
      <c r="R4" s="11" t="s">
        <v>270</v>
      </c>
      <c r="S4" s="11" t="s">
        <v>368</v>
      </c>
      <c r="T4" s="11" t="s">
        <v>393</v>
      </c>
      <c r="U4" s="15">
        <v>4</v>
      </c>
      <c r="V4" s="38" t="s">
        <v>829</v>
      </c>
      <c r="W4" s="38" t="s">
        <v>827</v>
      </c>
      <c r="AI4" s="94" t="s">
        <v>628</v>
      </c>
      <c r="AJ4" s="95" t="s">
        <v>689</v>
      </c>
      <c r="AK4" s="264" t="str">
        <f t="shared" si="0"/>
        <v>I022 Health Insurance Exchange (HIX) Integrated Eligibility System</v>
      </c>
      <c r="AN4" s="97" t="s">
        <v>760</v>
      </c>
      <c r="AO4" s="100" t="s">
        <v>747</v>
      </c>
      <c r="AP4" s="263" t="s">
        <v>878</v>
      </c>
    </row>
    <row r="5" spans="1:42" ht="15" customHeight="1" x14ac:dyDescent="0.35">
      <c r="A5" t="s">
        <v>79</v>
      </c>
      <c r="B5" s="11" t="s">
        <v>128</v>
      </c>
      <c r="C5" s="10" t="s">
        <v>130</v>
      </c>
      <c r="D5" s="11" t="s">
        <v>103</v>
      </c>
      <c r="E5" s="11" t="s">
        <v>102</v>
      </c>
      <c r="F5" s="11" t="s">
        <v>96</v>
      </c>
      <c r="G5" s="11" t="s">
        <v>102</v>
      </c>
      <c r="H5" s="35" t="s">
        <v>43</v>
      </c>
      <c r="I5" s="44" t="s">
        <v>44</v>
      </c>
      <c r="J5" s="26" t="s">
        <v>518</v>
      </c>
      <c r="K5" s="11" t="s">
        <v>136</v>
      </c>
      <c r="L5" s="11" t="s">
        <v>196</v>
      </c>
      <c r="M5" s="11" t="s">
        <v>214</v>
      </c>
      <c r="N5" s="11" t="s">
        <v>250</v>
      </c>
      <c r="O5" s="11" t="s">
        <v>386</v>
      </c>
      <c r="P5" s="11" t="s">
        <v>403</v>
      </c>
      <c r="Q5" s="11" t="s">
        <v>430</v>
      </c>
      <c r="R5" s="11" t="s">
        <v>272</v>
      </c>
      <c r="S5" s="11" t="s">
        <v>370</v>
      </c>
      <c r="U5" s="15">
        <v>3</v>
      </c>
      <c r="V5" s="38" t="s">
        <v>830</v>
      </c>
      <c r="AI5" s="94" t="s">
        <v>629</v>
      </c>
      <c r="AJ5" s="95" t="s">
        <v>690</v>
      </c>
      <c r="AK5" s="96" t="str">
        <f t="shared" si="0"/>
        <v>I053 Child Support &amp; Enforcement System (COMETS HD)</v>
      </c>
      <c r="AN5" s="97" t="s">
        <v>761</v>
      </c>
      <c r="AO5" s="100" t="s">
        <v>747</v>
      </c>
      <c r="AP5" t="s">
        <v>879</v>
      </c>
    </row>
    <row r="6" spans="1:42" ht="15" customHeight="1" x14ac:dyDescent="0.35">
      <c r="A6" t="s">
        <v>81</v>
      </c>
      <c r="B6" s="11" t="s">
        <v>188</v>
      </c>
      <c r="C6" s="10" t="s">
        <v>190</v>
      </c>
      <c r="D6" s="11" t="s">
        <v>105</v>
      </c>
      <c r="E6" s="11" t="s">
        <v>104</v>
      </c>
      <c r="F6" s="11" t="s">
        <v>96</v>
      </c>
      <c r="G6" s="11" t="s">
        <v>104</v>
      </c>
      <c r="H6" s="35" t="s">
        <v>45</v>
      </c>
      <c r="I6" s="44" t="s">
        <v>46</v>
      </c>
      <c r="J6" s="26" t="s">
        <v>519</v>
      </c>
      <c r="K6" s="11" t="s">
        <v>138</v>
      </c>
      <c r="L6" s="11" t="s">
        <v>198</v>
      </c>
      <c r="M6" s="11" t="s">
        <v>216</v>
      </c>
      <c r="N6" s="11" t="s">
        <v>252</v>
      </c>
      <c r="P6" s="11" t="s">
        <v>405</v>
      </c>
      <c r="Q6" s="11" t="s">
        <v>432</v>
      </c>
      <c r="R6" s="11" t="s">
        <v>274</v>
      </c>
      <c r="S6" s="11" t="s">
        <v>372</v>
      </c>
      <c r="U6" s="15">
        <v>2</v>
      </c>
      <c r="V6" s="38" t="s">
        <v>894</v>
      </c>
      <c r="AI6" s="94" t="s">
        <v>630</v>
      </c>
      <c r="AJ6" s="95" t="s">
        <v>691</v>
      </c>
      <c r="AK6" s="264" t="str">
        <f t="shared" si="0"/>
        <v>I102 EHS Health Information Exchange Phase 2</v>
      </c>
      <c r="AN6" s="97" t="s">
        <v>763</v>
      </c>
      <c r="AO6" s="100" t="s">
        <v>689</v>
      </c>
      <c r="AP6" s="263" t="s">
        <v>881</v>
      </c>
    </row>
    <row r="7" spans="1:42" ht="15" customHeight="1" x14ac:dyDescent="0.35">
      <c r="A7" t="s">
        <v>86</v>
      </c>
      <c r="B7" s="11" t="s">
        <v>206</v>
      </c>
      <c r="C7" s="10" t="s">
        <v>208</v>
      </c>
      <c r="D7" s="11" t="s">
        <v>107</v>
      </c>
      <c r="E7" s="11" t="s">
        <v>106</v>
      </c>
      <c r="F7" s="11" t="s">
        <v>96</v>
      </c>
      <c r="G7" s="11" t="s">
        <v>106</v>
      </c>
      <c r="H7" s="35" t="s">
        <v>47</v>
      </c>
      <c r="I7" s="44" t="s">
        <v>48</v>
      </c>
      <c r="K7" s="11" t="s">
        <v>140</v>
      </c>
      <c r="L7" s="11" t="s">
        <v>200</v>
      </c>
      <c r="M7" s="11" t="s">
        <v>218</v>
      </c>
      <c r="N7" s="11" t="s">
        <v>254</v>
      </c>
      <c r="P7" s="11" t="s">
        <v>407</v>
      </c>
      <c r="R7" s="11" t="s">
        <v>276</v>
      </c>
      <c r="S7" s="11" t="s">
        <v>374</v>
      </c>
      <c r="U7" s="15">
        <v>1</v>
      </c>
      <c r="V7" s="38" t="s">
        <v>1013</v>
      </c>
      <c r="AI7" s="94" t="s">
        <v>631</v>
      </c>
      <c r="AJ7" s="95" t="s">
        <v>692</v>
      </c>
      <c r="AK7" s="264" t="str">
        <f t="shared" si="0"/>
        <v>I110 Energy/Environmental Information and Public Access System</v>
      </c>
      <c r="AN7" s="97" t="s">
        <v>762</v>
      </c>
      <c r="AO7" s="100" t="s">
        <v>690</v>
      </c>
      <c r="AP7" t="s">
        <v>882</v>
      </c>
    </row>
    <row r="8" spans="1:42" ht="15" customHeight="1" x14ac:dyDescent="0.35">
      <c r="A8" s="5"/>
      <c r="B8" s="11" t="s">
        <v>242</v>
      </c>
      <c r="C8" s="10" t="s">
        <v>244</v>
      </c>
      <c r="D8" s="11" t="s">
        <v>109</v>
      </c>
      <c r="E8" s="11" t="s">
        <v>108</v>
      </c>
      <c r="F8" s="11" t="s">
        <v>96</v>
      </c>
      <c r="G8" s="11" t="s">
        <v>108</v>
      </c>
      <c r="H8" s="35" t="s">
        <v>49</v>
      </c>
      <c r="I8" s="44" t="s">
        <v>50</v>
      </c>
      <c r="K8" s="11" t="s">
        <v>142</v>
      </c>
      <c r="L8" s="11" t="s">
        <v>202</v>
      </c>
      <c r="M8" s="11" t="s">
        <v>220</v>
      </c>
      <c r="N8" s="11" t="s">
        <v>256</v>
      </c>
      <c r="P8" s="11" t="s">
        <v>409</v>
      </c>
      <c r="R8" s="11" t="s">
        <v>278</v>
      </c>
      <c r="S8" s="11" t="s">
        <v>376</v>
      </c>
      <c r="U8" s="26">
        <v>0</v>
      </c>
      <c r="AI8" s="94" t="s">
        <v>632</v>
      </c>
      <c r="AJ8" s="95" t="s">
        <v>693</v>
      </c>
      <c r="AK8" s="264" t="str">
        <f t="shared" si="0"/>
        <v>I115 State Library Digitization Project</v>
      </c>
      <c r="AN8" s="97" t="s">
        <v>764</v>
      </c>
      <c r="AO8" s="100" t="s">
        <v>691</v>
      </c>
      <c r="AP8" s="263" t="s">
        <v>883</v>
      </c>
    </row>
    <row r="9" spans="1:42" ht="15" customHeight="1" x14ac:dyDescent="0.35">
      <c r="A9" s="5"/>
      <c r="B9" s="11" t="s">
        <v>378</v>
      </c>
      <c r="C9" s="10" t="s">
        <v>380</v>
      </c>
      <c r="D9" s="11" t="s">
        <v>111</v>
      </c>
      <c r="E9" s="11" t="s">
        <v>110</v>
      </c>
      <c r="F9" s="11" t="s">
        <v>96</v>
      </c>
      <c r="G9" s="11" t="s">
        <v>110</v>
      </c>
      <c r="H9" s="35" t="s">
        <v>51</v>
      </c>
      <c r="I9" s="44" t="s">
        <v>52</v>
      </c>
      <c r="K9" s="11" t="s">
        <v>144</v>
      </c>
      <c r="L9" s="11" t="s">
        <v>204</v>
      </c>
      <c r="M9" s="11" t="s">
        <v>222</v>
      </c>
      <c r="N9" s="11" t="s">
        <v>258</v>
      </c>
      <c r="P9" s="11" t="s">
        <v>411</v>
      </c>
      <c r="R9" s="11" t="s">
        <v>280</v>
      </c>
      <c r="AI9" s="94" t="s">
        <v>633</v>
      </c>
      <c r="AJ9" s="95" t="s">
        <v>694</v>
      </c>
      <c r="AK9" s="264" t="str">
        <f t="shared" si="0"/>
        <v>I161 Digital file transfer technology upgrade</v>
      </c>
      <c r="AN9" s="97" t="s">
        <v>765</v>
      </c>
      <c r="AO9" s="100" t="s">
        <v>692</v>
      </c>
      <c r="AP9" s="263" t="s">
        <v>884</v>
      </c>
    </row>
    <row r="10" spans="1:42" ht="15" customHeight="1" x14ac:dyDescent="0.35">
      <c r="B10" s="11" t="s">
        <v>395</v>
      </c>
      <c r="C10" s="10" t="s">
        <v>397</v>
      </c>
      <c r="D10" s="11" t="s">
        <v>113</v>
      </c>
      <c r="E10" s="11" t="s">
        <v>112</v>
      </c>
      <c r="F10" s="11" t="s">
        <v>96</v>
      </c>
      <c r="G10" s="11" t="s">
        <v>112</v>
      </c>
      <c r="H10" s="35" t="s">
        <v>53</v>
      </c>
      <c r="I10" s="44" t="s">
        <v>54</v>
      </c>
      <c r="K10" s="11" t="s">
        <v>146</v>
      </c>
      <c r="M10" s="11" t="s">
        <v>224</v>
      </c>
      <c r="N10" s="11" t="s">
        <v>260</v>
      </c>
      <c r="P10" s="11" t="s">
        <v>413</v>
      </c>
      <c r="R10" s="11" t="s">
        <v>282</v>
      </c>
      <c r="AI10" s="94" t="s">
        <v>634</v>
      </c>
      <c r="AJ10" s="95" t="s">
        <v>695</v>
      </c>
      <c r="AK10" s="96" t="str">
        <f t="shared" si="0"/>
        <v>I201 Ethics Conflict of Interest Law Training</v>
      </c>
      <c r="AN10" s="97" t="s">
        <v>766</v>
      </c>
      <c r="AO10" s="100" t="s">
        <v>748</v>
      </c>
      <c r="AP10" t="s">
        <v>885</v>
      </c>
    </row>
    <row r="11" spans="1:42" ht="15" customHeight="1" x14ac:dyDescent="0.35">
      <c r="B11" s="11" t="s">
        <v>423</v>
      </c>
      <c r="C11" s="10" t="s">
        <v>425</v>
      </c>
      <c r="D11" s="11" t="s">
        <v>115</v>
      </c>
      <c r="E11" s="11" t="s">
        <v>114</v>
      </c>
      <c r="F11" s="11" t="s">
        <v>96</v>
      </c>
      <c r="G11" s="11" t="s">
        <v>114</v>
      </c>
      <c r="H11" s="35" t="s">
        <v>55</v>
      </c>
      <c r="I11" s="44" t="s">
        <v>56</v>
      </c>
      <c r="K11" s="11" t="s">
        <v>148</v>
      </c>
      <c r="M11" s="11" t="s">
        <v>226</v>
      </c>
      <c r="N11" s="11" t="s">
        <v>262</v>
      </c>
      <c r="P11" s="11" t="s">
        <v>415</v>
      </c>
      <c r="R11" s="11" t="s">
        <v>284</v>
      </c>
      <c r="AI11" s="94" t="s">
        <v>635</v>
      </c>
      <c r="AJ11" s="95" t="s">
        <v>696</v>
      </c>
      <c r="AK11" s="96" t="str">
        <f t="shared" si="0"/>
        <v>I213 Comprehensive Security</v>
      </c>
      <c r="AN11" s="97" t="s">
        <v>509</v>
      </c>
      <c r="AO11" s="100" t="s">
        <v>694</v>
      </c>
      <c r="AP11" s="263" t="s">
        <v>886</v>
      </c>
    </row>
    <row r="12" spans="1:42" ht="15" customHeight="1" x14ac:dyDescent="0.35">
      <c r="B12" s="11" t="s">
        <v>264</v>
      </c>
      <c r="C12" s="10" t="s">
        <v>266</v>
      </c>
      <c r="D12" s="11" t="s">
        <v>117</v>
      </c>
      <c r="E12" s="11" t="s">
        <v>116</v>
      </c>
      <c r="F12" s="11" t="s">
        <v>96</v>
      </c>
      <c r="G12" s="11" t="s">
        <v>116</v>
      </c>
      <c r="H12" s="35" t="s">
        <v>57</v>
      </c>
      <c r="I12" s="44" t="s">
        <v>58</v>
      </c>
      <c r="K12" s="11" t="s">
        <v>150</v>
      </c>
      <c r="M12" s="11" t="s">
        <v>228</v>
      </c>
      <c r="P12" s="11" t="s">
        <v>417</v>
      </c>
      <c r="R12" s="11" t="s">
        <v>286</v>
      </c>
      <c r="AI12" s="94" t="s">
        <v>636</v>
      </c>
      <c r="AJ12" s="95" t="s">
        <v>697</v>
      </c>
      <c r="AK12" s="264" t="str">
        <f t="shared" si="0"/>
        <v>I214 Desktop Mobility Program</v>
      </c>
      <c r="AN12" s="97"/>
      <c r="AO12" s="100" t="s">
        <v>695</v>
      </c>
      <c r="AP12" t="s">
        <v>887</v>
      </c>
    </row>
    <row r="13" spans="1:42" ht="15" customHeight="1" x14ac:dyDescent="0.35">
      <c r="B13" s="11" t="s">
        <v>362</v>
      </c>
      <c r="C13" s="10" t="s">
        <v>364</v>
      </c>
      <c r="D13" s="11" t="s">
        <v>119</v>
      </c>
      <c r="E13" s="11" t="s">
        <v>118</v>
      </c>
      <c r="F13" s="11" t="s">
        <v>96</v>
      </c>
      <c r="G13" s="11" t="s">
        <v>118</v>
      </c>
      <c r="H13" s="35" t="s">
        <v>59</v>
      </c>
      <c r="I13" s="44" t="s">
        <v>60</v>
      </c>
      <c r="K13" s="11" t="s">
        <v>152</v>
      </c>
      <c r="M13" s="11" t="s">
        <v>230</v>
      </c>
      <c r="P13" s="11" t="s">
        <v>419</v>
      </c>
      <c r="R13" s="11" t="s">
        <v>288</v>
      </c>
      <c r="AI13" s="94" t="s">
        <v>637</v>
      </c>
      <c r="AJ13" s="95" t="s">
        <v>698</v>
      </c>
      <c r="AK13" s="264" t="str">
        <f t="shared" si="0"/>
        <v>I215 Enhanced Background Checks</v>
      </c>
      <c r="AN13" s="97" t="s">
        <v>767</v>
      </c>
      <c r="AO13" s="100" t="s">
        <v>749</v>
      </c>
      <c r="AP13" s="263" t="s">
        <v>888</v>
      </c>
    </row>
    <row r="14" spans="1:42" ht="15" customHeight="1" x14ac:dyDescent="0.35">
      <c r="B14" s="11" t="s">
        <v>388</v>
      </c>
      <c r="C14" s="10" t="s">
        <v>390</v>
      </c>
      <c r="D14" s="11" t="s">
        <v>121</v>
      </c>
      <c r="E14" s="11" t="s">
        <v>120</v>
      </c>
      <c r="F14" s="11" t="s">
        <v>96</v>
      </c>
      <c r="G14" s="11" t="s">
        <v>120</v>
      </c>
      <c r="H14" s="35" t="s">
        <v>61</v>
      </c>
      <c r="I14" s="44" t="s">
        <v>62</v>
      </c>
      <c r="K14" s="11" t="s">
        <v>154</v>
      </c>
      <c r="M14" s="11" t="s">
        <v>232</v>
      </c>
      <c r="P14" s="11" t="s">
        <v>421</v>
      </c>
      <c r="R14" s="11" t="s">
        <v>290</v>
      </c>
      <c r="AI14" s="94" t="s">
        <v>638</v>
      </c>
      <c r="AJ14" s="95" t="s">
        <v>699</v>
      </c>
      <c r="AK14" s="264" t="str">
        <f t="shared" si="0"/>
        <v>I226 Portfolio Contingency Reserve</v>
      </c>
      <c r="AN14" s="97"/>
      <c r="AO14" s="100" t="s">
        <v>696</v>
      </c>
      <c r="AP14" s="263" t="s">
        <v>889</v>
      </c>
    </row>
    <row r="15" spans="1:42" ht="15" customHeight="1" x14ac:dyDescent="0.35">
      <c r="D15" s="11" t="s">
        <v>123</v>
      </c>
      <c r="E15" s="11" t="s">
        <v>122</v>
      </c>
      <c r="F15" s="11" t="s">
        <v>96</v>
      </c>
      <c r="G15" s="11" t="s">
        <v>122</v>
      </c>
      <c r="H15" s="35" t="s">
        <v>63</v>
      </c>
      <c r="I15" s="44" t="s">
        <v>64</v>
      </c>
      <c r="K15" s="11" t="s">
        <v>156</v>
      </c>
      <c r="M15" s="11" t="s">
        <v>234</v>
      </c>
      <c r="R15" s="11" t="s">
        <v>292</v>
      </c>
      <c r="AI15" s="94" t="s">
        <v>639</v>
      </c>
      <c r="AJ15" s="95" t="s">
        <v>700</v>
      </c>
      <c r="AK15" s="96" t="str">
        <f t="shared" si="0"/>
        <v>I231 Alcoholic Beverages Control Commission (ABCC) eLicensing Support</v>
      </c>
      <c r="AN15" s="97" t="s">
        <v>768</v>
      </c>
      <c r="AO15" s="100" t="s">
        <v>750</v>
      </c>
      <c r="AP15" s="263" t="s">
        <v>890</v>
      </c>
    </row>
    <row r="16" spans="1:42" ht="15" customHeight="1" x14ac:dyDescent="0.35">
      <c r="C16" s="10"/>
      <c r="D16" s="11" t="s">
        <v>125</v>
      </c>
      <c r="E16" s="11" t="s">
        <v>124</v>
      </c>
      <c r="F16" s="11" t="s">
        <v>96</v>
      </c>
      <c r="G16" s="11" t="s">
        <v>124</v>
      </c>
      <c r="H16" s="38" t="s">
        <v>30</v>
      </c>
      <c r="I16" s="63" t="s">
        <v>31</v>
      </c>
      <c r="J16" s="38" t="s">
        <v>581</v>
      </c>
      <c r="K16" s="11" t="s">
        <v>158</v>
      </c>
      <c r="M16" s="11" t="s">
        <v>236</v>
      </c>
      <c r="R16" s="11" t="s">
        <v>294</v>
      </c>
      <c r="AI16" s="94" t="s">
        <v>640</v>
      </c>
      <c r="AJ16" s="95" t="s">
        <v>701</v>
      </c>
      <c r="AK16" s="264" t="str">
        <f t="shared" si="0"/>
        <v>I234 MassHealth technology systems upgrades</v>
      </c>
      <c r="AN16" s="97" t="s">
        <v>769</v>
      </c>
      <c r="AO16" s="100" t="s">
        <v>697</v>
      </c>
      <c r="AP16" s="263" t="s">
        <v>963</v>
      </c>
    </row>
    <row r="17" spans="2:42" ht="15" customHeight="1" x14ac:dyDescent="0.35">
      <c r="D17" s="11" t="s">
        <v>127</v>
      </c>
      <c r="E17" s="11" t="s">
        <v>126</v>
      </c>
      <c r="F17" s="11" t="s">
        <v>96</v>
      </c>
      <c r="G17" s="11" t="s">
        <v>126</v>
      </c>
      <c r="H17" s="38" t="s">
        <v>32</v>
      </c>
      <c r="I17" s="63" t="s">
        <v>33</v>
      </c>
      <c r="J17" s="38" t="s">
        <v>581</v>
      </c>
      <c r="K17" s="11" t="s">
        <v>160</v>
      </c>
      <c r="M17" s="11" t="s">
        <v>238</v>
      </c>
      <c r="R17" s="11" t="s">
        <v>296</v>
      </c>
      <c r="AI17" s="94" t="s">
        <v>641</v>
      </c>
      <c r="AJ17" s="95" t="s">
        <v>702</v>
      </c>
      <c r="AK17" s="264" t="str">
        <f t="shared" si="0"/>
        <v>I243 Business Enterprise Systems Transformation (BEST) Program</v>
      </c>
      <c r="AN17" s="97" t="s">
        <v>770</v>
      </c>
      <c r="AO17" s="100" t="s">
        <v>698</v>
      </c>
      <c r="AP17" t="s">
        <v>891</v>
      </c>
    </row>
    <row r="18" spans="2:42" ht="15" customHeight="1" x14ac:dyDescent="0.35">
      <c r="D18" s="11" t="s">
        <v>521</v>
      </c>
      <c r="E18" s="11" t="s">
        <v>520</v>
      </c>
      <c r="F18" s="11" t="s">
        <v>514</v>
      </c>
      <c r="K18" s="11" t="s">
        <v>162</v>
      </c>
      <c r="M18" s="11" t="s">
        <v>240</v>
      </c>
      <c r="R18" s="11" t="s">
        <v>298</v>
      </c>
      <c r="AI18" s="94" t="s">
        <v>642</v>
      </c>
      <c r="AJ18" s="95" t="s">
        <v>703</v>
      </c>
      <c r="AK18" s="264" t="str">
        <f t="shared" si="0"/>
        <v>I244 Public Safety Telecoms Modernization</v>
      </c>
      <c r="AN18" s="97" t="s">
        <v>771</v>
      </c>
      <c r="AO18" s="100" t="s">
        <v>699</v>
      </c>
      <c r="AP18" t="s">
        <v>893</v>
      </c>
    </row>
    <row r="19" spans="2:42" ht="15" customHeight="1" x14ac:dyDescent="0.35">
      <c r="D19" s="11" t="s">
        <v>131</v>
      </c>
      <c r="E19" s="11" t="s">
        <v>129</v>
      </c>
      <c r="F19" s="11" t="s">
        <v>130</v>
      </c>
      <c r="K19" s="11" t="s">
        <v>164</v>
      </c>
      <c r="R19" s="11" t="s">
        <v>300</v>
      </c>
      <c r="AI19" s="94" t="s">
        <v>643</v>
      </c>
      <c r="AJ19" s="95" t="s">
        <v>704</v>
      </c>
      <c r="AK19" s="264" t="str">
        <f t="shared" si="0"/>
        <v>I252 Integrated Digital Data Service Platform (IDDS)</v>
      </c>
      <c r="AN19" s="97"/>
      <c r="AO19" s="100" t="s">
        <v>751</v>
      </c>
      <c r="AP19" s="263" t="s">
        <v>831</v>
      </c>
    </row>
    <row r="20" spans="2:42" ht="15" customHeight="1" x14ac:dyDescent="0.35">
      <c r="B20" s="11"/>
      <c r="C20" s="11"/>
      <c r="D20" s="11" t="s">
        <v>133</v>
      </c>
      <c r="E20" s="11" t="s">
        <v>132</v>
      </c>
      <c r="F20" s="11" t="s">
        <v>130</v>
      </c>
      <c r="K20" s="11" t="s">
        <v>166</v>
      </c>
      <c r="R20" s="11" t="s">
        <v>302</v>
      </c>
      <c r="AI20" s="94" t="s">
        <v>644</v>
      </c>
      <c r="AJ20" s="95" t="s">
        <v>705</v>
      </c>
      <c r="AK20" s="96" t="str">
        <f t="shared" si="0"/>
        <v>I253 Department of Labor Statistics (DLS) - e-Licensing for Asbestos &amp; Lead</v>
      </c>
      <c r="AN20" s="97" t="s">
        <v>772</v>
      </c>
      <c r="AO20" s="100" t="s">
        <v>752</v>
      </c>
      <c r="AP20" s="263" t="s">
        <v>832</v>
      </c>
    </row>
    <row r="21" spans="2:42" ht="15" customHeight="1" x14ac:dyDescent="0.35">
      <c r="B21" s="11"/>
      <c r="C21" s="11"/>
      <c r="D21" s="11" t="s">
        <v>135</v>
      </c>
      <c r="E21" s="11" t="s">
        <v>134</v>
      </c>
      <c r="F21" s="11" t="s">
        <v>130</v>
      </c>
      <c r="K21" s="11" t="s">
        <v>168</v>
      </c>
      <c r="R21" s="11" t="s">
        <v>304</v>
      </c>
      <c r="AI21" s="94" t="s">
        <v>645</v>
      </c>
      <c r="AJ21" s="95" t="s">
        <v>706</v>
      </c>
      <c r="AK21" s="263" t="s">
        <v>992</v>
      </c>
      <c r="AN21" s="97" t="s">
        <v>773</v>
      </c>
      <c r="AO21" s="100" t="s">
        <v>753</v>
      </c>
      <c r="AP21" s="263" t="s">
        <v>833</v>
      </c>
    </row>
    <row r="22" spans="2:42" ht="15" customHeight="1" x14ac:dyDescent="0.35">
      <c r="B22" s="11"/>
      <c r="C22" s="11"/>
      <c r="D22" s="11" t="s">
        <v>137</v>
      </c>
      <c r="E22" s="11" t="s">
        <v>136</v>
      </c>
      <c r="F22" s="11" t="s">
        <v>130</v>
      </c>
      <c r="K22" s="11" t="s">
        <v>170</v>
      </c>
      <c r="R22" s="11" t="s">
        <v>306</v>
      </c>
      <c r="AI22" s="94" t="s">
        <v>646</v>
      </c>
      <c r="AJ22" s="95" t="s">
        <v>707</v>
      </c>
      <c r="AK22" s="96" t="str">
        <f t="shared" ref="AK22:AK27" si="1">AI20&amp;AJ20</f>
        <v>I260 Statewide Case Management System</v>
      </c>
      <c r="AN22" s="97" t="s">
        <v>774</v>
      </c>
      <c r="AO22" s="100" t="s">
        <v>754</v>
      </c>
      <c r="AP22" s="263" t="s">
        <v>834</v>
      </c>
    </row>
    <row r="23" spans="2:42" ht="15" customHeight="1" x14ac:dyDescent="0.35">
      <c r="B23" s="11"/>
      <c r="C23" s="11"/>
      <c r="D23" s="11" t="s">
        <v>139</v>
      </c>
      <c r="E23" s="11" t="s">
        <v>138</v>
      </c>
      <c r="F23" s="11" t="s">
        <v>130</v>
      </c>
      <c r="K23" s="11" t="s">
        <v>172</v>
      </c>
      <c r="R23" s="11" t="s">
        <v>308</v>
      </c>
      <c r="AI23" s="94" t="s">
        <v>647</v>
      </c>
      <c r="AJ23" s="95" t="s">
        <v>708</v>
      </c>
      <c r="AK23" s="96" t="str">
        <f t="shared" si="1"/>
        <v>I279 Performance Management System</v>
      </c>
      <c r="AN23" s="97" t="s">
        <v>775</v>
      </c>
      <c r="AO23" s="100" t="s">
        <v>701</v>
      </c>
      <c r="AP23" s="263" t="s">
        <v>835</v>
      </c>
    </row>
    <row r="24" spans="2:42" ht="15" customHeight="1" x14ac:dyDescent="0.35">
      <c r="B24" s="11"/>
      <c r="C24" s="11"/>
      <c r="D24" s="11" t="s">
        <v>141</v>
      </c>
      <c r="E24" s="11" t="s">
        <v>140</v>
      </c>
      <c r="F24" s="11" t="s">
        <v>130</v>
      </c>
      <c r="K24" s="11" t="s">
        <v>174</v>
      </c>
      <c r="R24" s="11" t="s">
        <v>310</v>
      </c>
      <c r="AI24" s="94" t="s">
        <v>648</v>
      </c>
      <c r="AJ24" s="95" t="s">
        <v>709</v>
      </c>
      <c r="AK24" s="264" t="str">
        <f t="shared" si="1"/>
        <v>I280 Group Insurance Commission (GIC) Strategic Transformation</v>
      </c>
      <c r="AN24" s="97" t="s">
        <v>776</v>
      </c>
      <c r="AO24" s="100" t="s">
        <v>702</v>
      </c>
      <c r="AP24" s="263" t="s">
        <v>836</v>
      </c>
    </row>
    <row r="25" spans="2:42" ht="15" customHeight="1" x14ac:dyDescent="0.35">
      <c r="B25" s="11"/>
      <c r="C25" s="11"/>
      <c r="D25" s="11" t="s">
        <v>143</v>
      </c>
      <c r="E25" s="11" t="s">
        <v>142</v>
      </c>
      <c r="F25" s="11" t="s">
        <v>130</v>
      </c>
      <c r="K25" s="11" t="s">
        <v>176</v>
      </c>
      <c r="R25" s="11" t="s">
        <v>312</v>
      </c>
      <c r="AI25" s="94" t="s">
        <v>1002</v>
      </c>
      <c r="AJ25" s="95" t="s">
        <v>1001</v>
      </c>
      <c r="AK25" s="264" t="str">
        <f t="shared" si="1"/>
        <v>I283 EOHHS Cybersecurity Improvements</v>
      </c>
      <c r="AN25" s="97" t="s">
        <v>777</v>
      </c>
      <c r="AO25" s="100" t="s">
        <v>703</v>
      </c>
      <c r="AP25" s="263" t="s">
        <v>876</v>
      </c>
    </row>
    <row r="26" spans="2:42" ht="15" customHeight="1" x14ac:dyDescent="0.35">
      <c r="B26" s="11"/>
      <c r="C26" s="11"/>
      <c r="D26" s="11" t="s">
        <v>145</v>
      </c>
      <c r="E26" s="11" t="s">
        <v>144</v>
      </c>
      <c r="F26" s="11" t="s">
        <v>130</v>
      </c>
      <c r="H26" s="50" t="s">
        <v>549</v>
      </c>
      <c r="K26" s="11" t="s">
        <v>178</v>
      </c>
      <c r="R26" s="11" t="s">
        <v>314</v>
      </c>
      <c r="AI26" s="94" t="s">
        <v>649</v>
      </c>
      <c r="AJ26" s="95" t="s">
        <v>710</v>
      </c>
      <c r="AK26" s="96" t="str">
        <f t="shared" si="1"/>
        <v>I285 Integrated Laboratory Information Management System (LIMS)</v>
      </c>
      <c r="AN26" s="98" t="s">
        <v>778</v>
      </c>
      <c r="AO26" s="100" t="s">
        <v>704</v>
      </c>
      <c r="AP26" s="263" t="s">
        <v>837</v>
      </c>
    </row>
    <row r="27" spans="2:42" ht="15" customHeight="1" x14ac:dyDescent="0.35">
      <c r="B27" s="11"/>
      <c r="C27" s="11"/>
      <c r="D27" s="11" t="s">
        <v>147</v>
      </c>
      <c r="E27" s="11" t="s">
        <v>146</v>
      </c>
      <c r="F27" s="11" t="s">
        <v>130</v>
      </c>
      <c r="H27" s="51"/>
      <c r="K27" s="11" t="s">
        <v>180</v>
      </c>
      <c r="R27" s="11" t="s">
        <v>316</v>
      </c>
      <c r="AI27" s="94" t="s">
        <v>650</v>
      </c>
      <c r="AJ27" s="95" t="s">
        <v>711</v>
      </c>
      <c r="AK27" s="96" t="str">
        <f t="shared" si="1"/>
        <v>I291(DPL) Additional Online License Types</v>
      </c>
      <c r="AN27" s="97" t="s">
        <v>779</v>
      </c>
      <c r="AO27" s="100" t="s">
        <v>705</v>
      </c>
      <c r="AP27" s="263" t="s">
        <v>838</v>
      </c>
    </row>
    <row r="28" spans="2:42" ht="15" customHeight="1" x14ac:dyDescent="0.35">
      <c r="B28" s="11"/>
      <c r="C28" s="11"/>
      <c r="D28" s="11" t="s">
        <v>149</v>
      </c>
      <c r="E28" s="11" t="s">
        <v>148</v>
      </c>
      <c r="F28" s="11" t="s">
        <v>130</v>
      </c>
      <c r="G28" s="61" t="s">
        <v>604</v>
      </c>
      <c r="H28" s="52"/>
      <c r="K28" s="11" t="s">
        <v>182</v>
      </c>
      <c r="R28" s="11" t="s">
        <v>318</v>
      </c>
      <c r="AI28" s="94" t="s">
        <v>651</v>
      </c>
      <c r="AJ28" s="95" t="s">
        <v>712</v>
      </c>
      <c r="AK28" s="96" t="str">
        <f t="shared" ref="AK28:AK69" si="2">AI26&amp;AJ26</f>
        <v>I296 Modernizing State Lottery Terminals and Software</v>
      </c>
      <c r="AN28" s="97" t="s">
        <v>780</v>
      </c>
      <c r="AO28" s="100" t="s">
        <v>706</v>
      </c>
      <c r="AP28" s="263" t="s">
        <v>839</v>
      </c>
    </row>
    <row r="29" spans="2:42" ht="15" customHeight="1" x14ac:dyDescent="0.35">
      <c r="B29" s="11"/>
      <c r="C29" s="11"/>
      <c r="D29" s="11" t="s">
        <v>151</v>
      </c>
      <c r="E29" s="11" t="s">
        <v>150</v>
      </c>
      <c r="F29" s="11" t="s">
        <v>130</v>
      </c>
      <c r="G29" s="19" t="s">
        <v>494</v>
      </c>
      <c r="H29" s="53"/>
      <c r="K29" s="11" t="s">
        <v>184</v>
      </c>
      <c r="R29" s="11" t="s">
        <v>320</v>
      </c>
      <c r="AI29" s="94" t="s">
        <v>652</v>
      </c>
      <c r="AJ29" s="95" t="s">
        <v>713</v>
      </c>
      <c r="AK29" s="96" t="str">
        <f t="shared" si="2"/>
        <v>I297 State Lottery Cyber Security Program</v>
      </c>
      <c r="AN29" s="97" t="s">
        <v>781</v>
      </c>
      <c r="AO29" s="100" t="s">
        <v>707</v>
      </c>
      <c r="AP29" s="263" t="s">
        <v>840</v>
      </c>
    </row>
    <row r="30" spans="2:42" ht="15" customHeight="1" x14ac:dyDescent="0.35">
      <c r="B30" s="11"/>
      <c r="C30" s="11"/>
      <c r="D30" s="11" t="s">
        <v>153</v>
      </c>
      <c r="E30" s="11" t="s">
        <v>152</v>
      </c>
      <c r="F30" s="11" t="s">
        <v>130</v>
      </c>
      <c r="G30" s="33" t="s">
        <v>607</v>
      </c>
      <c r="K30" s="11" t="s">
        <v>186</v>
      </c>
      <c r="R30" s="11" t="s">
        <v>322</v>
      </c>
      <c r="AI30" s="94" t="s">
        <v>653</v>
      </c>
      <c r="AJ30" s="95" t="s">
        <v>714</v>
      </c>
      <c r="AK30" s="264" t="str">
        <f t="shared" si="2"/>
        <v>I298 Criminal Justice Reform - Inmate Data</v>
      </c>
      <c r="AN30" s="97" t="s">
        <v>782</v>
      </c>
      <c r="AO30" s="100" t="s">
        <v>708</v>
      </c>
      <c r="AP30" s="263" t="s">
        <v>841</v>
      </c>
    </row>
    <row r="31" spans="2:42" ht="15" customHeight="1" x14ac:dyDescent="0.35">
      <c r="B31" s="11"/>
      <c r="C31" s="11"/>
      <c r="D31" s="11" t="s">
        <v>155</v>
      </c>
      <c r="E31" s="11" t="s">
        <v>154</v>
      </c>
      <c r="F31" s="11" t="s">
        <v>130</v>
      </c>
      <c r="G31" s="33" t="s">
        <v>608</v>
      </c>
      <c r="H31" s="50" t="s">
        <v>551</v>
      </c>
      <c r="R31" s="11" t="s">
        <v>324</v>
      </c>
      <c r="AI31" s="94" t="s">
        <v>654</v>
      </c>
      <c r="AJ31" s="95" t="s">
        <v>715</v>
      </c>
      <c r="AK31" s="264" t="str">
        <f t="shared" si="2"/>
        <v>I300 Core Network Re-Design &amp; Buildout</v>
      </c>
      <c r="AN31" s="97" t="s">
        <v>783</v>
      </c>
      <c r="AO31" s="100" t="s">
        <v>709</v>
      </c>
      <c r="AP31" s="263" t="s">
        <v>842</v>
      </c>
    </row>
    <row r="32" spans="2:42" ht="15" customHeight="1" x14ac:dyDescent="0.35">
      <c r="B32" s="11"/>
      <c r="C32" s="11"/>
      <c r="D32" s="11" t="s">
        <v>157</v>
      </c>
      <c r="E32" s="11" t="s">
        <v>156</v>
      </c>
      <c r="F32" s="11" t="s">
        <v>130</v>
      </c>
      <c r="G32" s="50" t="s">
        <v>609</v>
      </c>
      <c r="H32" s="50" t="s">
        <v>552</v>
      </c>
      <c r="R32" s="11" t="s">
        <v>326</v>
      </c>
      <c r="AI32" s="94" t="s">
        <v>655</v>
      </c>
      <c r="AJ32" s="95" t="s">
        <v>716</v>
      </c>
      <c r="AK32" s="264" t="str">
        <f t="shared" si="2"/>
        <v>I302 IT Security Operations Center</v>
      </c>
      <c r="AN32" s="97" t="s">
        <v>784</v>
      </c>
      <c r="AO32" s="100" t="s">
        <v>710</v>
      </c>
      <c r="AP32" s="263" t="s">
        <v>967</v>
      </c>
    </row>
    <row r="33" spans="1:42" ht="15" customHeight="1" x14ac:dyDescent="0.35">
      <c r="B33" s="61" t="s">
        <v>554</v>
      </c>
      <c r="C33" s="11"/>
      <c r="D33" s="11" t="s">
        <v>159</v>
      </c>
      <c r="E33" s="11" t="s">
        <v>158</v>
      </c>
      <c r="F33" s="11" t="s">
        <v>130</v>
      </c>
      <c r="H33" s="50" t="s">
        <v>550</v>
      </c>
      <c r="I33" s="33"/>
      <c r="R33" s="11" t="s">
        <v>328</v>
      </c>
      <c r="AI33" s="94" t="s">
        <v>656</v>
      </c>
      <c r="AJ33" s="95" t="s">
        <v>717</v>
      </c>
      <c r="AK33" s="96" t="str">
        <f t="shared" si="2"/>
        <v>I306 Implementation of Network Technologies to Connect Municipal Assets</v>
      </c>
      <c r="AN33" s="97" t="s">
        <v>785</v>
      </c>
      <c r="AO33" s="100" t="s">
        <v>711</v>
      </c>
      <c r="AP33" s="263" t="s">
        <v>968</v>
      </c>
    </row>
    <row r="34" spans="1:42" ht="15" customHeight="1" x14ac:dyDescent="0.35">
      <c r="B34" s="47" t="s">
        <v>546</v>
      </c>
      <c r="C34" s="11"/>
      <c r="D34" s="11" t="s">
        <v>161</v>
      </c>
      <c r="E34" s="11" t="s">
        <v>160</v>
      </c>
      <c r="F34" s="11" t="s">
        <v>130</v>
      </c>
      <c r="G34" s="61" t="s">
        <v>610</v>
      </c>
      <c r="I34" s="50"/>
      <c r="R34" s="11" t="s">
        <v>330</v>
      </c>
      <c r="AI34" s="94" t="s">
        <v>657</v>
      </c>
      <c r="AJ34" s="95" t="s">
        <v>718</v>
      </c>
      <c r="AK34" s="264" t="str">
        <f t="shared" si="2"/>
        <v>I307 Public Safety Records and Data Systems Improvements</v>
      </c>
      <c r="AN34" s="97" t="s">
        <v>786</v>
      </c>
      <c r="AO34" s="100" t="s">
        <v>712</v>
      </c>
      <c r="AP34" s="263" t="s">
        <v>969</v>
      </c>
    </row>
    <row r="35" spans="1:42" ht="15" customHeight="1" x14ac:dyDescent="0.35">
      <c r="A35" s="63"/>
      <c r="B35" s="50" t="s">
        <v>556</v>
      </c>
      <c r="C35" s="63" t="s">
        <v>8</v>
      </c>
      <c r="D35" s="11" t="s">
        <v>163</v>
      </c>
      <c r="E35" s="11" t="s">
        <v>162</v>
      </c>
      <c r="F35" s="11" t="s">
        <v>130</v>
      </c>
      <c r="G35" s="50" t="s">
        <v>522</v>
      </c>
      <c r="I35" s="50"/>
      <c r="R35" s="11" t="s">
        <v>334</v>
      </c>
      <c r="AI35" s="94" t="s">
        <v>658</v>
      </c>
      <c r="AJ35" s="95" t="s">
        <v>993</v>
      </c>
      <c r="AK35" s="96" t="str">
        <f t="shared" si="2"/>
        <v>I316 Electrician License Types</v>
      </c>
      <c r="AN35" s="97" t="s">
        <v>787</v>
      </c>
      <c r="AO35" s="100" t="s">
        <v>713</v>
      </c>
      <c r="AP35" s="263" t="s">
        <v>971</v>
      </c>
    </row>
    <row r="36" spans="1:42" ht="15" customHeight="1" x14ac:dyDescent="0.35">
      <c r="A36" s="63"/>
      <c r="B36" s="65" t="s">
        <v>555</v>
      </c>
      <c r="C36" s="64" t="s">
        <v>38</v>
      </c>
      <c r="D36" s="11" t="s">
        <v>165</v>
      </c>
      <c r="E36" s="11" t="s">
        <v>164</v>
      </c>
      <c r="F36" s="11" t="s">
        <v>130</v>
      </c>
      <c r="G36" s="50" t="s">
        <v>522</v>
      </c>
      <c r="I36" s="38"/>
      <c r="R36" s="11" t="s">
        <v>434</v>
      </c>
      <c r="AI36" s="94" t="s">
        <v>659</v>
      </c>
      <c r="AJ36" s="95" t="s">
        <v>720</v>
      </c>
      <c r="AK36" s="96" t="str">
        <f t="shared" si="2"/>
        <v>I318 Commonwealth Alerting System (AlertsMA)</v>
      </c>
      <c r="AN36" s="99" t="s">
        <v>788</v>
      </c>
      <c r="AO36" s="100" t="s">
        <v>714</v>
      </c>
      <c r="AP36" s="263" t="s">
        <v>972</v>
      </c>
    </row>
    <row r="37" spans="1:42" ht="15" customHeight="1" x14ac:dyDescent="0.35">
      <c r="A37" s="63"/>
      <c r="B37" s="38" t="s">
        <v>557</v>
      </c>
      <c r="C37" s="63" t="s">
        <v>8</v>
      </c>
      <c r="D37" s="11" t="s">
        <v>167</v>
      </c>
      <c r="E37" s="11" t="s">
        <v>166</v>
      </c>
      <c r="F37" s="11" t="s">
        <v>130</v>
      </c>
      <c r="G37" s="50" t="s">
        <v>522</v>
      </c>
      <c r="I37" s="38"/>
      <c r="R37" s="11" t="s">
        <v>338</v>
      </c>
      <c r="AI37" s="94" t="s">
        <v>660</v>
      </c>
      <c r="AJ37" s="95" t="s">
        <v>721</v>
      </c>
      <c r="AK37" s="264" t="str">
        <f t="shared" si="2"/>
        <v>I319 Unemployment and Career Services Systems Modernization</v>
      </c>
      <c r="AN37" s="97" t="s">
        <v>789</v>
      </c>
      <c r="AO37" s="100" t="s">
        <v>716</v>
      </c>
      <c r="AP37" s="90" t="s">
        <v>843</v>
      </c>
    </row>
    <row r="38" spans="1:42" ht="15" customHeight="1" x14ac:dyDescent="0.35">
      <c r="A38" s="63"/>
      <c r="B38" s="28" t="s">
        <v>569</v>
      </c>
      <c r="C38" s="64" t="s">
        <v>38</v>
      </c>
      <c r="D38" s="11" t="s">
        <v>169</v>
      </c>
      <c r="E38" s="11" t="s">
        <v>168</v>
      </c>
      <c r="F38" s="11" t="s">
        <v>130</v>
      </c>
      <c r="G38" s="50" t="s">
        <v>522</v>
      </c>
      <c r="R38" s="11" t="s">
        <v>340</v>
      </c>
      <c r="AI38" s="94" t="s">
        <v>661</v>
      </c>
      <c r="AJ38" s="95" t="s">
        <v>722</v>
      </c>
      <c r="AK38" s="96" t="str">
        <f t="shared" si="2"/>
        <v>I321 Human Resources Division Diversity Workflow</v>
      </c>
      <c r="AN38" s="97" t="s">
        <v>790</v>
      </c>
      <c r="AO38" s="100" t="s">
        <v>717</v>
      </c>
      <c r="AP38" s="90" t="s">
        <v>844</v>
      </c>
    </row>
    <row r="39" spans="1:42" ht="15" customHeight="1" x14ac:dyDescent="0.35">
      <c r="A39" s="63"/>
      <c r="B39" s="38" t="s">
        <v>558</v>
      </c>
      <c r="C39" s="63" t="s">
        <v>8</v>
      </c>
      <c r="D39" s="11" t="s">
        <v>171</v>
      </c>
      <c r="E39" s="11" t="s">
        <v>170</v>
      </c>
      <c r="F39" s="11" t="s">
        <v>130</v>
      </c>
      <c r="R39" s="11" t="s">
        <v>342</v>
      </c>
      <c r="AI39" s="94" t="s">
        <v>662</v>
      </c>
      <c r="AJ39" s="95" t="s">
        <v>723</v>
      </c>
      <c r="AK39" s="96" t="str">
        <f t="shared" si="2"/>
        <v>I322 Human Resources Division systems consolidation</v>
      </c>
      <c r="AN39" s="97" t="s">
        <v>791</v>
      </c>
      <c r="AO39" s="100" t="s">
        <v>718</v>
      </c>
      <c r="AP39" s="90" t="s">
        <v>845</v>
      </c>
    </row>
    <row r="40" spans="1:42" ht="15" customHeight="1" x14ac:dyDescent="0.35">
      <c r="A40" s="63"/>
      <c r="B40" s="28" t="s">
        <v>570</v>
      </c>
      <c r="C40" s="64" t="s">
        <v>38</v>
      </c>
      <c r="D40" s="11" t="s">
        <v>173</v>
      </c>
      <c r="E40" s="11" t="s">
        <v>172</v>
      </c>
      <c r="F40" s="11" t="s">
        <v>130</v>
      </c>
      <c r="R40" s="11" t="s">
        <v>344</v>
      </c>
      <c r="AI40" s="94" t="s">
        <v>663</v>
      </c>
      <c r="AJ40" s="95" t="s">
        <v>724</v>
      </c>
      <c r="AK40" s="264" t="str">
        <f t="shared" si="2"/>
        <v>I323 Electronic Medical Records implementation for Department of Veterans' Services</v>
      </c>
      <c r="AN40" s="97"/>
      <c r="AO40" s="100" t="s">
        <v>719</v>
      </c>
      <c r="AP40" s="90" t="s">
        <v>846</v>
      </c>
    </row>
    <row r="41" spans="1:42" ht="15" customHeight="1" x14ac:dyDescent="0.35">
      <c r="A41" s="63"/>
      <c r="B41" s="38" t="s">
        <v>568</v>
      </c>
      <c r="C41" s="63" t="s">
        <v>34</v>
      </c>
      <c r="D41" s="11" t="s">
        <v>175</v>
      </c>
      <c r="E41" s="11" t="s">
        <v>174</v>
      </c>
      <c r="F41" s="11" t="s">
        <v>130</v>
      </c>
      <c r="G41" s="61" t="s">
        <v>605</v>
      </c>
      <c r="R41" s="11" t="s">
        <v>346</v>
      </c>
      <c r="AI41" s="94" t="s">
        <v>664</v>
      </c>
      <c r="AJ41" s="95" t="s">
        <v>725</v>
      </c>
      <c r="AK41" s="264" t="str">
        <f t="shared" si="2"/>
        <v>I324 Integrated Eligibility &amp; Enrollment Readiness</v>
      </c>
      <c r="AN41" s="97" t="s">
        <v>792</v>
      </c>
      <c r="AO41" s="100" t="s">
        <v>755</v>
      </c>
      <c r="AP41" s="263" t="s">
        <v>847</v>
      </c>
    </row>
    <row r="42" spans="1:42" ht="15" customHeight="1" x14ac:dyDescent="0.35">
      <c r="A42" s="63"/>
      <c r="B42" s="28" t="s">
        <v>571</v>
      </c>
      <c r="C42" s="64" t="s">
        <v>38</v>
      </c>
      <c r="D42" s="11" t="s">
        <v>177</v>
      </c>
      <c r="E42" s="11" t="s">
        <v>176</v>
      </c>
      <c r="F42" s="11" t="s">
        <v>130</v>
      </c>
      <c r="G42" s="19" t="s">
        <v>494</v>
      </c>
      <c r="R42" s="11" t="s">
        <v>348</v>
      </c>
      <c r="AI42" s="94" t="s">
        <v>665</v>
      </c>
      <c r="AJ42" s="95" t="s">
        <v>726</v>
      </c>
      <c r="AK42" s="264" t="str">
        <f t="shared" si="2"/>
        <v>I325 OneMRC (Massachusetts Rehabilitation Commission Systems Modernization)</v>
      </c>
      <c r="AN42" s="98" t="s">
        <v>796</v>
      </c>
      <c r="AO42" s="100" t="s">
        <v>720</v>
      </c>
      <c r="AP42" s="263" t="s">
        <v>848</v>
      </c>
    </row>
    <row r="43" spans="1:42" ht="15" customHeight="1" x14ac:dyDescent="0.35">
      <c r="A43" s="63"/>
      <c r="B43" s="28" t="s">
        <v>572</v>
      </c>
      <c r="C43" s="64" t="s">
        <v>38</v>
      </c>
      <c r="D43" s="11" t="s">
        <v>179</v>
      </c>
      <c r="E43" s="11" t="s">
        <v>178</v>
      </c>
      <c r="F43" s="11" t="s">
        <v>130</v>
      </c>
      <c r="G43" s="85" t="s">
        <v>908</v>
      </c>
      <c r="R43" s="11" t="s">
        <v>350</v>
      </c>
      <c r="AI43" s="94" t="s">
        <v>666</v>
      </c>
      <c r="AJ43" s="95" t="s">
        <v>727</v>
      </c>
      <c r="AK43" s="264" t="str">
        <f t="shared" si="2"/>
        <v>I326 Registry of Vital Records and Statistics digital system upgrade</v>
      </c>
      <c r="AN43" s="98" t="s">
        <v>793</v>
      </c>
      <c r="AO43" s="100" t="s">
        <v>756</v>
      </c>
      <c r="AP43" s="263" t="s">
        <v>849</v>
      </c>
    </row>
    <row r="44" spans="1:42" ht="15" customHeight="1" x14ac:dyDescent="0.35">
      <c r="A44" s="63"/>
      <c r="B44" s="28" t="s">
        <v>573</v>
      </c>
      <c r="C44" s="64" t="s">
        <v>38</v>
      </c>
      <c r="D44" s="11" t="s">
        <v>181</v>
      </c>
      <c r="E44" s="11" t="s">
        <v>180</v>
      </c>
      <c r="F44" s="11" t="s">
        <v>130</v>
      </c>
      <c r="G44" s="85" t="s">
        <v>909</v>
      </c>
      <c r="R44" s="11" t="s">
        <v>352</v>
      </c>
      <c r="AI44" s="94" t="s">
        <v>667</v>
      </c>
      <c r="AJ44" s="95" t="s">
        <v>728</v>
      </c>
      <c r="AK44" s="264" t="str">
        <f t="shared" si="2"/>
        <v>I327 Department of Transitional Assistance (DTA) Notice Engine Re-design</v>
      </c>
      <c r="AN44" s="98" t="s">
        <v>794</v>
      </c>
      <c r="AO44" s="100" t="s">
        <v>722</v>
      </c>
      <c r="AP44" s="263" t="s">
        <v>850</v>
      </c>
    </row>
    <row r="45" spans="1:42" ht="15" customHeight="1" x14ac:dyDescent="0.35">
      <c r="A45" s="63"/>
      <c r="B45" s="38" t="s">
        <v>567</v>
      </c>
      <c r="C45" s="63" t="s">
        <v>34</v>
      </c>
      <c r="D45" s="11" t="s">
        <v>183</v>
      </c>
      <c r="E45" s="11" t="s">
        <v>182</v>
      </c>
      <c r="F45" s="11" t="s">
        <v>130</v>
      </c>
      <c r="G45" s="38" t="s">
        <v>910</v>
      </c>
      <c r="R45" s="11" t="s">
        <v>354</v>
      </c>
      <c r="AI45" s="94" t="s">
        <v>668</v>
      </c>
      <c r="AJ45" s="95" t="s">
        <v>729</v>
      </c>
      <c r="AK45" s="264" t="str">
        <f t="shared" si="2"/>
        <v>I329 Digitization of Treasury Check and Bank Records</v>
      </c>
      <c r="AN45" s="98" t="s">
        <v>795</v>
      </c>
      <c r="AO45" s="100" t="s">
        <v>723</v>
      </c>
      <c r="AP45" s="263" t="s">
        <v>851</v>
      </c>
    </row>
    <row r="46" spans="1:42" ht="15" customHeight="1" x14ac:dyDescent="0.35">
      <c r="A46" s="63"/>
      <c r="B46" s="28" t="s">
        <v>574</v>
      </c>
      <c r="C46" s="64" t="s">
        <v>38</v>
      </c>
      <c r="D46" s="11" t="s">
        <v>185</v>
      </c>
      <c r="E46" s="11" t="s">
        <v>184</v>
      </c>
      <c r="F46" s="11" t="s">
        <v>130</v>
      </c>
      <c r="G46" s="38" t="s">
        <v>911</v>
      </c>
      <c r="R46" s="11" t="s">
        <v>356</v>
      </c>
      <c r="AI46" s="94" t="s">
        <v>669</v>
      </c>
      <c r="AJ46" s="95" t="s">
        <v>730</v>
      </c>
      <c r="AK46" s="264" t="str">
        <f t="shared" si="2"/>
        <v>I330 Office of the State Auditor Business Analytics</v>
      </c>
      <c r="AN46" s="98" t="s">
        <v>797</v>
      </c>
      <c r="AO46" s="100" t="s">
        <v>724</v>
      </c>
      <c r="AP46" s="263" t="s">
        <v>973</v>
      </c>
    </row>
    <row r="47" spans="1:42" ht="15" customHeight="1" x14ac:dyDescent="0.35">
      <c r="A47" s="63"/>
      <c r="B47" s="28" t="s">
        <v>575</v>
      </c>
      <c r="C47" s="64" t="s">
        <v>38</v>
      </c>
      <c r="D47" s="11" t="s">
        <v>187</v>
      </c>
      <c r="E47" s="11" t="s">
        <v>186</v>
      </c>
      <c r="F47" s="11" t="s">
        <v>130</v>
      </c>
      <c r="G47" s="38" t="s">
        <v>912</v>
      </c>
      <c r="R47" s="11" t="s">
        <v>358</v>
      </c>
      <c r="AI47" s="94" t="s">
        <v>670</v>
      </c>
      <c r="AJ47" s="95" t="s">
        <v>731</v>
      </c>
      <c r="AK47" s="264" t="str">
        <f t="shared" si="2"/>
        <v>I331 Hosting Services Program</v>
      </c>
      <c r="AN47" s="98" t="s">
        <v>798</v>
      </c>
      <c r="AO47" s="100" t="s">
        <v>757</v>
      </c>
      <c r="AP47" s="263" t="s">
        <v>975</v>
      </c>
    </row>
    <row r="48" spans="1:42" ht="15" customHeight="1" x14ac:dyDescent="0.35">
      <c r="A48" s="63"/>
      <c r="B48" s="28" t="s">
        <v>576</v>
      </c>
      <c r="C48" s="64" t="s">
        <v>38</v>
      </c>
      <c r="D48" s="11" t="s">
        <v>191</v>
      </c>
      <c r="E48" s="11" t="s">
        <v>189</v>
      </c>
      <c r="F48" s="11" t="s">
        <v>190</v>
      </c>
      <c r="G48" s="38" t="s">
        <v>913</v>
      </c>
      <c r="R48" s="11" t="s">
        <v>360</v>
      </c>
      <c r="AI48" s="94" t="s">
        <v>671</v>
      </c>
      <c r="AJ48" s="95" t="s">
        <v>732</v>
      </c>
      <c r="AK48" s="264" t="str">
        <f t="shared" si="2"/>
        <v>I332 Executive Office of Housing and Economic Development Security Vulnerability Remediation</v>
      </c>
      <c r="AN48" s="98" t="s">
        <v>799</v>
      </c>
      <c r="AO48" s="100" t="s">
        <v>726</v>
      </c>
      <c r="AP48" s="263" t="s">
        <v>852</v>
      </c>
    </row>
    <row r="49" spans="1:42" ht="15" customHeight="1" x14ac:dyDescent="0.35">
      <c r="A49" s="63"/>
      <c r="B49" s="28" t="s">
        <v>577</v>
      </c>
      <c r="C49" s="64" t="s">
        <v>38</v>
      </c>
      <c r="D49" s="11" t="s">
        <v>193</v>
      </c>
      <c r="E49" s="11" t="s">
        <v>192</v>
      </c>
      <c r="F49" s="11" t="s">
        <v>190</v>
      </c>
      <c r="I49" s="62"/>
      <c r="AI49" s="94" t="s">
        <v>672</v>
      </c>
      <c r="AJ49" s="95" t="s">
        <v>733</v>
      </c>
      <c r="AK49" s="264" t="str">
        <f t="shared" si="2"/>
        <v>I333 Digital Service Delivery &amp; Customer Engagement</v>
      </c>
      <c r="AN49" s="98" t="s">
        <v>800</v>
      </c>
      <c r="AO49" s="100" t="s">
        <v>727</v>
      </c>
      <c r="AP49" s="263" t="s">
        <v>853</v>
      </c>
    </row>
    <row r="50" spans="1:42" ht="15" customHeight="1" x14ac:dyDescent="0.35">
      <c r="A50" s="64"/>
      <c r="D50" s="11" t="s">
        <v>195</v>
      </c>
      <c r="E50" s="11" t="s">
        <v>194</v>
      </c>
      <c r="F50" s="11" t="s">
        <v>190</v>
      </c>
      <c r="I50" s="28"/>
      <c r="AI50" s="94" t="s">
        <v>673</v>
      </c>
      <c r="AJ50" s="95" t="s">
        <v>734</v>
      </c>
      <c r="AK50" s="264" t="str">
        <f t="shared" si="2"/>
        <v>I334 Business Intelligence &amp; Strategic Planning</v>
      </c>
      <c r="AN50" s="98" t="s">
        <v>801</v>
      </c>
      <c r="AO50" s="100" t="s">
        <v>728</v>
      </c>
      <c r="AP50" s="90" t="s">
        <v>854</v>
      </c>
    </row>
    <row r="51" spans="1:42" ht="15" customHeight="1" x14ac:dyDescent="0.35">
      <c r="A51" s="64"/>
      <c r="D51" s="11" t="s">
        <v>197</v>
      </c>
      <c r="E51" s="11" t="s">
        <v>196</v>
      </c>
      <c r="F51" s="11" t="s">
        <v>190</v>
      </c>
      <c r="I51" s="28"/>
      <c r="AI51" s="94" t="s">
        <v>674</v>
      </c>
      <c r="AJ51" s="95" t="s">
        <v>735</v>
      </c>
      <c r="AK51" s="96" t="str">
        <f t="shared" si="2"/>
        <v>I335 Telecom Optimization Phase 2</v>
      </c>
      <c r="AN51" s="98" t="s">
        <v>802</v>
      </c>
      <c r="AO51" s="100" t="s">
        <v>729</v>
      </c>
      <c r="AP51" s="263" t="s">
        <v>855</v>
      </c>
    </row>
    <row r="52" spans="1:42" ht="15" customHeight="1" x14ac:dyDescent="0.35">
      <c r="A52" s="64"/>
      <c r="B52" s="38" t="s">
        <v>562</v>
      </c>
      <c r="C52" s="63" t="s">
        <v>19</v>
      </c>
      <c r="D52" s="11" t="s">
        <v>199</v>
      </c>
      <c r="E52" s="11" t="s">
        <v>198</v>
      </c>
      <c r="F52" s="11" t="s">
        <v>190</v>
      </c>
      <c r="G52" s="61" t="s">
        <v>606</v>
      </c>
      <c r="I52" s="28"/>
      <c r="AI52" s="94" t="s">
        <v>675</v>
      </c>
      <c r="AJ52" s="95" t="s">
        <v>736</v>
      </c>
      <c r="AK52" s="264" t="str">
        <f t="shared" si="2"/>
        <v>I336 Vulnerability Remediation Program</v>
      </c>
      <c r="AN52" s="98" t="s">
        <v>803</v>
      </c>
      <c r="AO52" s="100" t="s">
        <v>730</v>
      </c>
      <c r="AP52" s="263" t="s">
        <v>856</v>
      </c>
    </row>
    <row r="53" spans="1:42" ht="15" customHeight="1" x14ac:dyDescent="0.35">
      <c r="A53" s="64"/>
      <c r="B53" s="28" t="s">
        <v>578</v>
      </c>
      <c r="C53" s="64" t="s">
        <v>38</v>
      </c>
      <c r="D53" s="11" t="s">
        <v>201</v>
      </c>
      <c r="E53" s="11" t="s">
        <v>200</v>
      </c>
      <c r="F53" s="11" t="s">
        <v>190</v>
      </c>
      <c r="G53" s="19" t="s">
        <v>494</v>
      </c>
      <c r="I53" s="28"/>
      <c r="AI53" s="94" t="s">
        <v>676</v>
      </c>
      <c r="AJ53" s="95" t="s">
        <v>737</v>
      </c>
      <c r="AK53" s="264" t="str">
        <f t="shared" si="2"/>
        <v>I337 Massachusetts Environmental Police Workforce Management Solution</v>
      </c>
      <c r="AN53" s="98" t="s">
        <v>804</v>
      </c>
      <c r="AO53" s="100" t="s">
        <v>731</v>
      </c>
      <c r="AP53" s="263" t="s">
        <v>857</v>
      </c>
    </row>
    <row r="54" spans="1:42" ht="15" customHeight="1" x14ac:dyDescent="0.35">
      <c r="A54" s="64"/>
      <c r="B54" s="38" t="s">
        <v>559</v>
      </c>
      <c r="C54" s="63" t="s">
        <v>8</v>
      </c>
      <c r="D54" s="11" t="s">
        <v>203</v>
      </c>
      <c r="E54" s="11" t="s">
        <v>202</v>
      </c>
      <c r="F54" s="11" t="s">
        <v>190</v>
      </c>
      <c r="G54" s="85" t="s">
        <v>914</v>
      </c>
      <c r="I54" s="28"/>
      <c r="AI54" s="94" t="s">
        <v>677</v>
      </c>
      <c r="AJ54" s="95" t="s">
        <v>738</v>
      </c>
      <c r="AK54" s="264" t="str">
        <f t="shared" si="2"/>
        <v>I338 Office of the State Auditor (OSA) Enterprise IT Roadmap</v>
      </c>
      <c r="AN54" s="98" t="s">
        <v>805</v>
      </c>
      <c r="AO54" s="100" t="s">
        <v>732</v>
      </c>
      <c r="AP54" s="263" t="s">
        <v>858</v>
      </c>
    </row>
    <row r="55" spans="1:42" ht="15" customHeight="1" x14ac:dyDescent="0.35">
      <c r="A55" s="64"/>
      <c r="B55" s="38" t="s">
        <v>563</v>
      </c>
      <c r="C55" s="63" t="s">
        <v>19</v>
      </c>
      <c r="D55" s="11" t="s">
        <v>205</v>
      </c>
      <c r="E55" s="11" t="s">
        <v>204</v>
      </c>
      <c r="F55" s="11" t="s">
        <v>190</v>
      </c>
      <c r="G55" s="85" t="s">
        <v>915</v>
      </c>
      <c r="I55" s="28"/>
      <c r="AI55" s="94" t="s">
        <v>678</v>
      </c>
      <c r="AJ55" s="95" t="s">
        <v>739</v>
      </c>
      <c r="AK55" s="264" t="str">
        <f t="shared" si="2"/>
        <v>I339 Enhancements to License Types</v>
      </c>
      <c r="AN55" s="98" t="s">
        <v>806</v>
      </c>
      <c r="AO55" s="100" t="s">
        <v>733</v>
      </c>
      <c r="AP55" s="263" t="s">
        <v>859</v>
      </c>
    </row>
    <row r="56" spans="1:42" ht="15" customHeight="1" x14ac:dyDescent="0.35">
      <c r="A56" s="64"/>
      <c r="B56" s="38" t="s">
        <v>564</v>
      </c>
      <c r="C56" s="63" t="s">
        <v>19</v>
      </c>
      <c r="D56" s="11" t="s">
        <v>209</v>
      </c>
      <c r="E56" s="11" t="s">
        <v>207</v>
      </c>
      <c r="F56" s="11" t="s">
        <v>208</v>
      </c>
      <c r="G56" s="38" t="s">
        <v>916</v>
      </c>
      <c r="I56" s="28"/>
      <c r="AI56" s="94" t="s">
        <v>679</v>
      </c>
      <c r="AJ56" s="95" t="s">
        <v>740</v>
      </c>
      <c r="AK56" s="96" t="str">
        <f t="shared" si="2"/>
        <v>I340 Outyears - Infrastructure Modernization Phase 2</v>
      </c>
      <c r="AN56" s="98" t="s">
        <v>807</v>
      </c>
      <c r="AO56" s="100" t="s">
        <v>734</v>
      </c>
      <c r="AP56" s="263" t="s">
        <v>880</v>
      </c>
    </row>
    <row r="57" spans="1:42" ht="15" customHeight="1" x14ac:dyDescent="0.35">
      <c r="A57" s="64"/>
      <c r="B57" s="38" t="s">
        <v>565</v>
      </c>
      <c r="C57" s="63" t="s">
        <v>19</v>
      </c>
      <c r="D57" s="11" t="s">
        <v>211</v>
      </c>
      <c r="E57" s="11" t="s">
        <v>210</v>
      </c>
      <c r="F57" s="11" t="s">
        <v>208</v>
      </c>
      <c r="I57" s="28"/>
      <c r="AI57" s="94" t="s">
        <v>680</v>
      </c>
      <c r="AJ57" s="95" t="s">
        <v>741</v>
      </c>
      <c r="AK57" s="96" t="str">
        <f t="shared" si="2"/>
        <v>I341 Outyears - Networks &amp; Communications Program</v>
      </c>
      <c r="AN57" s="98" t="s">
        <v>808</v>
      </c>
      <c r="AO57" s="100" t="s">
        <v>735</v>
      </c>
      <c r="AP57" s="263" t="s">
        <v>977</v>
      </c>
    </row>
    <row r="58" spans="1:42" ht="15" customHeight="1" x14ac:dyDescent="0.35">
      <c r="A58" s="64"/>
      <c r="B58" s="38" t="s">
        <v>566</v>
      </c>
      <c r="C58" s="63" t="s">
        <v>19</v>
      </c>
      <c r="D58" s="11" t="s">
        <v>213</v>
      </c>
      <c r="E58" s="11" t="s">
        <v>212</v>
      </c>
      <c r="F58" s="11" t="s">
        <v>208</v>
      </c>
      <c r="I58" s="28"/>
      <c r="AI58" s="94" t="s">
        <v>681</v>
      </c>
      <c r="AJ58" s="95" t="s">
        <v>742</v>
      </c>
      <c r="AK58" s="96" t="str">
        <f t="shared" si="2"/>
        <v>I345 Update Massachusetts Bureau of Geographic Information interface</v>
      </c>
      <c r="AN58" s="98" t="s">
        <v>809</v>
      </c>
      <c r="AO58" s="100" t="s">
        <v>736</v>
      </c>
      <c r="AP58" s="263" t="s">
        <v>976</v>
      </c>
    </row>
    <row r="59" spans="1:42" ht="15" customHeight="1" x14ac:dyDescent="0.35">
      <c r="A59" s="64"/>
      <c r="B59" s="38" t="s">
        <v>561</v>
      </c>
      <c r="C59" s="63" t="s">
        <v>8</v>
      </c>
      <c r="D59" s="11" t="s">
        <v>215</v>
      </c>
      <c r="E59" s="11" t="s">
        <v>214</v>
      </c>
      <c r="F59" s="11" t="s">
        <v>208</v>
      </c>
      <c r="I59" s="28"/>
      <c r="AI59" s="94" t="s">
        <v>682</v>
      </c>
      <c r="AJ59" s="95" t="s">
        <v>743</v>
      </c>
      <c r="AK59" s="264" t="str">
        <f t="shared" si="2"/>
        <v>I351 Executive Office of Energy and Environmental Affairs Per- and Polyfluoroalkyl Substances (PFAS) Program</v>
      </c>
      <c r="AN59" s="98" t="s">
        <v>810</v>
      </c>
      <c r="AO59" s="100" t="s">
        <v>737</v>
      </c>
      <c r="AP59" s="90" t="s">
        <v>860</v>
      </c>
    </row>
    <row r="60" spans="1:42" ht="15" customHeight="1" x14ac:dyDescent="0.35">
      <c r="A60" s="64"/>
      <c r="B60" s="38" t="s">
        <v>560</v>
      </c>
      <c r="C60" s="63" t="s">
        <v>8</v>
      </c>
      <c r="D60" s="11" t="s">
        <v>217</v>
      </c>
      <c r="E60" s="11" t="s">
        <v>216</v>
      </c>
      <c r="F60" s="11" t="s">
        <v>208</v>
      </c>
      <c r="I60" s="28"/>
      <c r="AI60" s="94" t="s">
        <v>683</v>
      </c>
      <c r="AJ60" s="95" t="s">
        <v>744</v>
      </c>
      <c r="AK60" s="96" t="str">
        <f t="shared" si="2"/>
        <v>I352 Outyears - Digital Identity Program</v>
      </c>
      <c r="AN60" s="98" t="s">
        <v>811</v>
      </c>
      <c r="AO60" s="100" t="s">
        <v>758</v>
      </c>
      <c r="AP60" s="129" t="s">
        <v>861</v>
      </c>
    </row>
    <row r="61" spans="1:42" ht="15" customHeight="1" x14ac:dyDescent="0.35">
      <c r="A61" s="64"/>
      <c r="B61" s="28" t="s">
        <v>579</v>
      </c>
      <c r="C61" s="64" t="s">
        <v>38</v>
      </c>
      <c r="D61" s="11" t="s">
        <v>219</v>
      </c>
      <c r="E61" s="11" t="s">
        <v>218</v>
      </c>
      <c r="F61" s="11" t="s">
        <v>208</v>
      </c>
      <c r="I61" s="28"/>
      <c r="AI61" s="94" t="s">
        <v>684</v>
      </c>
      <c r="AJ61" s="95" t="s">
        <v>745</v>
      </c>
      <c r="AK61" s="96" t="str">
        <f t="shared" si="2"/>
        <v>I354 Outyears - Business Applications Program</v>
      </c>
      <c r="AN61" s="98" t="s">
        <v>812</v>
      </c>
      <c r="AO61" s="100" t="s">
        <v>741</v>
      </c>
      <c r="AP61" s="263" t="s">
        <v>862</v>
      </c>
    </row>
    <row r="62" spans="1:42" ht="15" customHeight="1" x14ac:dyDescent="0.35">
      <c r="A62" s="64"/>
      <c r="B62" s="28" t="s">
        <v>580</v>
      </c>
      <c r="C62" s="64" t="s">
        <v>38</v>
      </c>
      <c r="D62" s="11" t="s">
        <v>221</v>
      </c>
      <c r="E62" s="11" t="s">
        <v>220</v>
      </c>
      <c r="F62" s="11" t="s">
        <v>208</v>
      </c>
      <c r="I62" s="28"/>
      <c r="AI62" s="94" t="s">
        <v>994</v>
      </c>
      <c r="AJ62" s="263" t="s">
        <v>990</v>
      </c>
      <c r="AK62" s="96" t="str">
        <f t="shared" si="2"/>
        <v>I355 Workforce Mobility Devices &amp; Deployment</v>
      </c>
      <c r="AN62" s="99" t="s">
        <v>813</v>
      </c>
      <c r="AO62" s="100" t="s">
        <v>744</v>
      </c>
      <c r="AP62" s="263" t="s">
        <v>863</v>
      </c>
    </row>
    <row r="63" spans="1:42" ht="15" customHeight="1" x14ac:dyDescent="0.35">
      <c r="B63" s="11"/>
      <c r="C63" s="11"/>
      <c r="D63" s="11" t="s">
        <v>223</v>
      </c>
      <c r="E63" s="11" t="s">
        <v>222</v>
      </c>
      <c r="F63" s="11" t="s">
        <v>208</v>
      </c>
      <c r="AI63" s="94" t="s">
        <v>995</v>
      </c>
      <c r="AJ63" s="263" t="s">
        <v>964</v>
      </c>
      <c r="AK63" s="264" t="str">
        <f t="shared" si="2"/>
        <v>I356 Public Higher Education Cybersecurity Grants</v>
      </c>
      <c r="AN63" s="98" t="s">
        <v>814</v>
      </c>
      <c r="AO63" s="100" t="s">
        <v>745</v>
      </c>
      <c r="AP63" s="263" t="s">
        <v>864</v>
      </c>
    </row>
    <row r="64" spans="1:42" x14ac:dyDescent="0.35">
      <c r="B64" s="11"/>
      <c r="C64" s="11"/>
      <c r="D64" s="11" t="s">
        <v>225</v>
      </c>
      <c r="E64" s="11" t="s">
        <v>224</v>
      </c>
      <c r="F64" s="11" t="s">
        <v>208</v>
      </c>
      <c r="AI64" s="94" t="s">
        <v>996</v>
      </c>
      <c r="AJ64" s="263" t="s">
        <v>965</v>
      </c>
      <c r="AK64" s="264" t="str">
        <f t="shared" si="2"/>
        <v>I357 Detailed Elevation Mapping for Central and Eastern MA</v>
      </c>
      <c r="AP64" s="90" t="s">
        <v>865</v>
      </c>
    </row>
    <row r="65" spans="2:42" x14ac:dyDescent="0.35">
      <c r="B65" s="11"/>
      <c r="C65" s="11"/>
      <c r="D65" s="11" t="s">
        <v>227</v>
      </c>
      <c r="E65" s="11" t="s">
        <v>226</v>
      </c>
      <c r="F65" s="11" t="s">
        <v>208</v>
      </c>
      <c r="AI65" s="94" t="s">
        <v>997</v>
      </c>
      <c r="AJ65" s="263" t="s">
        <v>966</v>
      </c>
      <c r="AK65" s="264" t="str">
        <f t="shared" si="2"/>
        <v>I359 Electronic Laboratory Reporting and IT staffing</v>
      </c>
      <c r="AP65" s="263" t="s">
        <v>866</v>
      </c>
    </row>
    <row r="66" spans="2:42" x14ac:dyDescent="0.35">
      <c r="B66" s="19" t="s">
        <v>494</v>
      </c>
      <c r="C66" s="11"/>
      <c r="D66" s="11" t="s">
        <v>229</v>
      </c>
      <c r="E66" s="11" t="s">
        <v>228</v>
      </c>
      <c r="F66" s="11" t="s">
        <v>208</v>
      </c>
      <c r="AI66" s="94" t="s">
        <v>998</v>
      </c>
      <c r="AJ66" s="263" t="s">
        <v>970</v>
      </c>
      <c r="AK66" s="264" t="str">
        <f t="shared" si="2"/>
        <v>I358 Pre-planning - Public Health New Sys</v>
      </c>
      <c r="AP66" s="90" t="s">
        <v>867</v>
      </c>
    </row>
    <row r="67" spans="2:42" x14ac:dyDescent="0.35">
      <c r="B67" s="11" t="s">
        <v>818</v>
      </c>
      <c r="C67" s="11"/>
      <c r="D67" s="11" t="s">
        <v>231</v>
      </c>
      <c r="E67" s="11" t="s">
        <v>230</v>
      </c>
      <c r="F67" s="11" t="s">
        <v>208</v>
      </c>
      <c r="AI67" s="94" t="s">
        <v>999</v>
      </c>
      <c r="AJ67" s="263" t="s">
        <v>974</v>
      </c>
      <c r="AK67" s="264" t="str">
        <f t="shared" si="2"/>
        <v>I360 Virtual Gateway</v>
      </c>
      <c r="AP67" s="263" t="s">
        <v>868</v>
      </c>
    </row>
    <row r="68" spans="2:42" x14ac:dyDescent="0.35">
      <c r="B68" s="11" t="s">
        <v>819</v>
      </c>
      <c r="C68" s="11"/>
      <c r="D68" s="11" t="s">
        <v>233</v>
      </c>
      <c r="E68" s="11" t="s">
        <v>232</v>
      </c>
      <c r="F68" s="11" t="s">
        <v>208</v>
      </c>
      <c r="AI68" s="94" t="s">
        <v>1006</v>
      </c>
      <c r="AJ68" s="90" t="s">
        <v>1003</v>
      </c>
      <c r="AK68" s="264" t="str">
        <f t="shared" si="2"/>
        <v>I365 The Commonwealth Diversity Spending Compliance (DSC) System</v>
      </c>
      <c r="AP68" s="90" t="s">
        <v>869</v>
      </c>
    </row>
    <row r="69" spans="2:42" x14ac:dyDescent="0.35">
      <c r="B69" s="11"/>
      <c r="C69" s="11"/>
      <c r="D69" s="11" t="s">
        <v>235</v>
      </c>
      <c r="E69" s="11" t="s">
        <v>234</v>
      </c>
      <c r="F69" s="11" t="s">
        <v>208</v>
      </c>
      <c r="AI69" s="94" t="s">
        <v>1005</v>
      </c>
      <c r="AJ69" t="s">
        <v>1004</v>
      </c>
      <c r="AK69" s="264" t="str">
        <f t="shared" si="2"/>
        <v xml:space="preserve">I371 Firearms Licensing and Registration System </v>
      </c>
      <c r="AP69" s="263" t="s">
        <v>870</v>
      </c>
    </row>
    <row r="70" spans="2:42" x14ac:dyDescent="0.35">
      <c r="B70" s="11"/>
      <c r="C70" s="11"/>
      <c r="D70" s="11" t="s">
        <v>237</v>
      </c>
      <c r="E70" s="11" t="s">
        <v>236</v>
      </c>
      <c r="F70" s="11" t="s">
        <v>208</v>
      </c>
      <c r="AI70" s="94" t="s">
        <v>1000</v>
      </c>
      <c r="AJ70" s="263" t="s">
        <v>991</v>
      </c>
      <c r="AK70" s="264" t="str">
        <f t="shared" ref="AK70:AK72" si="3">AI68&amp;AJ68</f>
        <v>I377 OSA Business Performance Management</v>
      </c>
      <c r="AP70" s="263" t="s">
        <v>978</v>
      </c>
    </row>
    <row r="71" spans="2:42" x14ac:dyDescent="0.35">
      <c r="B71" s="11"/>
      <c r="C71" s="11"/>
      <c r="D71" s="11" t="s">
        <v>239</v>
      </c>
      <c r="E71" s="11" t="s">
        <v>238</v>
      </c>
      <c r="F71" s="11" t="s">
        <v>208</v>
      </c>
      <c r="AK71" s="264" t="str">
        <f t="shared" si="3"/>
        <v>I378 Trial Courts Digital Transformation Initiative</v>
      </c>
      <c r="AP71" s="263" t="s">
        <v>979</v>
      </c>
    </row>
    <row r="72" spans="2:42" x14ac:dyDescent="0.35">
      <c r="B72" s="11"/>
      <c r="C72" s="11"/>
      <c r="D72" s="11" t="s">
        <v>241</v>
      </c>
      <c r="E72" s="11" t="s">
        <v>240</v>
      </c>
      <c r="F72" s="11" t="s">
        <v>208</v>
      </c>
      <c r="AK72" s="264" t="str">
        <f t="shared" si="3"/>
        <v>I384 OSD Contract Lifecycle Management</v>
      </c>
      <c r="AP72" s="263" t="s">
        <v>871</v>
      </c>
    </row>
    <row r="73" spans="2:42" x14ac:dyDescent="0.35">
      <c r="D73" s="11" t="s">
        <v>245</v>
      </c>
      <c r="E73" s="11" t="s">
        <v>243</v>
      </c>
      <c r="F73" s="11" t="s">
        <v>244</v>
      </c>
      <c r="AK73" s="263" t="s">
        <v>898</v>
      </c>
      <c r="AP73" s="263" t="s">
        <v>892</v>
      </c>
    </row>
    <row r="74" spans="2:42" x14ac:dyDescent="0.35">
      <c r="B74" s="11"/>
      <c r="C74" s="11"/>
      <c r="D74" s="11" t="s">
        <v>247</v>
      </c>
      <c r="E74" s="11" t="s">
        <v>246</v>
      </c>
      <c r="F74" s="11" t="s">
        <v>244</v>
      </c>
      <c r="AP74" s="263" t="s">
        <v>872</v>
      </c>
    </row>
    <row r="75" spans="2:42" x14ac:dyDescent="0.35">
      <c r="B75" s="11"/>
      <c r="C75" s="11"/>
      <c r="D75" s="11" t="s">
        <v>249</v>
      </c>
      <c r="E75" s="11" t="s">
        <v>248</v>
      </c>
      <c r="F75" s="11" t="s">
        <v>244</v>
      </c>
      <c r="AP75" s="263" t="s">
        <v>873</v>
      </c>
    </row>
    <row r="76" spans="2:42" x14ac:dyDescent="0.35">
      <c r="B76" s="11"/>
      <c r="C76" s="11"/>
      <c r="D76" s="11" t="s">
        <v>251</v>
      </c>
      <c r="E76" s="11" t="s">
        <v>250</v>
      </c>
      <c r="F76" s="11" t="s">
        <v>244</v>
      </c>
      <c r="AP76" s="263" t="s">
        <v>874</v>
      </c>
    </row>
    <row r="77" spans="2:42" x14ac:dyDescent="0.35">
      <c r="B77" s="11"/>
      <c r="C77" s="11"/>
      <c r="D77" s="11" t="s">
        <v>253</v>
      </c>
      <c r="E77" s="11" t="s">
        <v>252</v>
      </c>
      <c r="F77" s="11" t="s">
        <v>244</v>
      </c>
      <c r="AP77" s="263" t="s">
        <v>875</v>
      </c>
    </row>
    <row r="78" spans="2:42" x14ac:dyDescent="0.35">
      <c r="B78" s="11"/>
      <c r="C78" s="11"/>
      <c r="D78" s="11" t="s">
        <v>255</v>
      </c>
      <c r="E78" s="11" t="s">
        <v>254</v>
      </c>
      <c r="F78" s="11" t="s">
        <v>244</v>
      </c>
      <c r="AP78" s="90" t="s">
        <v>898</v>
      </c>
    </row>
    <row r="79" spans="2:42" x14ac:dyDescent="0.35">
      <c r="B79" s="11"/>
      <c r="C79" s="11"/>
      <c r="D79" s="11" t="s">
        <v>257</v>
      </c>
      <c r="E79" s="11" t="s">
        <v>256</v>
      </c>
      <c r="F79" s="11" t="s">
        <v>244</v>
      </c>
    </row>
    <row r="80" spans="2:42" x14ac:dyDescent="0.35">
      <c r="B80" s="11"/>
      <c r="C80" s="11"/>
      <c r="D80" s="11" t="s">
        <v>259</v>
      </c>
      <c r="E80" s="11" t="s">
        <v>258</v>
      </c>
      <c r="F80" s="11" t="s">
        <v>244</v>
      </c>
    </row>
    <row r="81" spans="2:42" x14ac:dyDescent="0.35">
      <c r="B81" s="11"/>
      <c r="C81" s="11"/>
      <c r="D81" s="11" t="s">
        <v>261</v>
      </c>
      <c r="E81" s="11" t="s">
        <v>260</v>
      </c>
      <c r="F81" s="11" t="s">
        <v>244</v>
      </c>
    </row>
    <row r="82" spans="2:42" x14ac:dyDescent="0.35">
      <c r="B82" s="11"/>
      <c r="C82" s="11"/>
      <c r="D82" s="11" t="s">
        <v>263</v>
      </c>
      <c r="E82" s="11" t="s">
        <v>262</v>
      </c>
      <c r="F82" s="11" t="s">
        <v>244</v>
      </c>
    </row>
    <row r="83" spans="2:42" x14ac:dyDescent="0.35">
      <c r="D83" s="11" t="s">
        <v>267</v>
      </c>
      <c r="E83" s="11" t="s">
        <v>265</v>
      </c>
      <c r="F83" s="11" t="s">
        <v>266</v>
      </c>
      <c r="AP83" s="48"/>
    </row>
    <row r="84" spans="2:42" x14ac:dyDescent="0.35">
      <c r="B84" s="11"/>
      <c r="C84" s="11"/>
      <c r="D84" s="11" t="s">
        <v>269</v>
      </c>
      <c r="E84" s="11" t="s">
        <v>268</v>
      </c>
      <c r="F84" s="11" t="s">
        <v>266</v>
      </c>
      <c r="AP84" s="48"/>
    </row>
    <row r="85" spans="2:42" x14ac:dyDescent="0.35">
      <c r="B85" s="11"/>
      <c r="C85" s="11"/>
      <c r="D85" s="11" t="s">
        <v>271</v>
      </c>
      <c r="E85" s="11" t="s">
        <v>270</v>
      </c>
      <c r="F85" s="11" t="s">
        <v>266</v>
      </c>
      <c r="AP85" s="48"/>
    </row>
    <row r="86" spans="2:42" x14ac:dyDescent="0.35">
      <c r="B86" s="11"/>
      <c r="C86" s="11"/>
      <c r="D86" s="11" t="s">
        <v>273</v>
      </c>
      <c r="E86" s="11" t="s">
        <v>272</v>
      </c>
      <c r="F86" s="11" t="s">
        <v>266</v>
      </c>
      <c r="AP86" s="48"/>
    </row>
    <row r="87" spans="2:42" x14ac:dyDescent="0.35">
      <c r="B87" s="11"/>
      <c r="C87" s="11"/>
      <c r="D87" s="11" t="s">
        <v>275</v>
      </c>
      <c r="E87" s="11" t="s">
        <v>274</v>
      </c>
      <c r="F87" s="11" t="s">
        <v>266</v>
      </c>
      <c r="AP87" s="48"/>
    </row>
    <row r="88" spans="2:42" x14ac:dyDescent="0.35">
      <c r="B88" s="11"/>
      <c r="C88" s="11"/>
      <c r="D88" s="11" t="s">
        <v>277</v>
      </c>
      <c r="E88" s="11" t="s">
        <v>276</v>
      </c>
      <c r="F88" s="11" t="s">
        <v>266</v>
      </c>
      <c r="AP88" s="48"/>
    </row>
    <row r="89" spans="2:42" x14ac:dyDescent="0.35">
      <c r="B89" s="11"/>
      <c r="C89" s="11"/>
      <c r="D89" s="11" t="s">
        <v>279</v>
      </c>
      <c r="E89" s="11" t="s">
        <v>278</v>
      </c>
      <c r="F89" s="11" t="s">
        <v>266</v>
      </c>
      <c r="AP89" s="48"/>
    </row>
    <row r="90" spans="2:42" x14ac:dyDescent="0.35">
      <c r="B90" s="11"/>
      <c r="C90" s="11"/>
      <c r="D90" s="11" t="s">
        <v>281</v>
      </c>
      <c r="E90" s="11" t="s">
        <v>280</v>
      </c>
      <c r="F90" s="11" t="s">
        <v>266</v>
      </c>
      <c r="AP90" s="48"/>
    </row>
    <row r="91" spans="2:42" x14ac:dyDescent="0.35">
      <c r="B91" s="11"/>
      <c r="C91" s="11"/>
      <c r="D91" s="11" t="s">
        <v>283</v>
      </c>
      <c r="E91" s="11" t="s">
        <v>282</v>
      </c>
      <c r="F91" s="11" t="s">
        <v>266</v>
      </c>
      <c r="AP91" s="48"/>
    </row>
    <row r="92" spans="2:42" x14ac:dyDescent="0.35">
      <c r="B92" s="11"/>
      <c r="C92" s="11"/>
      <c r="D92" s="11" t="s">
        <v>285</v>
      </c>
      <c r="E92" s="11" t="s">
        <v>284</v>
      </c>
      <c r="F92" s="11" t="s">
        <v>266</v>
      </c>
      <c r="AP92" s="48"/>
    </row>
    <row r="93" spans="2:42" x14ac:dyDescent="0.35">
      <c r="B93" s="11"/>
      <c r="C93" s="11"/>
      <c r="D93" s="11" t="s">
        <v>287</v>
      </c>
      <c r="E93" s="11" t="s">
        <v>286</v>
      </c>
      <c r="F93" s="11" t="s">
        <v>266</v>
      </c>
      <c r="AP93" s="48"/>
    </row>
    <row r="94" spans="2:42" x14ac:dyDescent="0.35">
      <c r="B94" s="11"/>
      <c r="C94" s="11"/>
      <c r="D94" s="11" t="s">
        <v>289</v>
      </c>
      <c r="E94" s="11" t="s">
        <v>288</v>
      </c>
      <c r="F94" s="11" t="s">
        <v>266</v>
      </c>
      <c r="AP94" s="48"/>
    </row>
    <row r="95" spans="2:42" x14ac:dyDescent="0.35">
      <c r="B95" s="11"/>
      <c r="C95" s="11"/>
      <c r="D95" s="11" t="s">
        <v>291</v>
      </c>
      <c r="E95" s="11" t="s">
        <v>290</v>
      </c>
      <c r="F95" s="11" t="s">
        <v>266</v>
      </c>
      <c r="AP95" s="48"/>
    </row>
    <row r="96" spans="2:42" x14ac:dyDescent="0.35">
      <c r="B96" s="11"/>
      <c r="C96" s="11"/>
      <c r="D96" s="11" t="s">
        <v>293</v>
      </c>
      <c r="E96" s="11" t="s">
        <v>292</v>
      </c>
      <c r="F96" s="11" t="s">
        <v>266</v>
      </c>
      <c r="AP96" s="48"/>
    </row>
    <row r="97" spans="2:42" x14ac:dyDescent="0.35">
      <c r="B97" s="11"/>
      <c r="C97" s="11"/>
      <c r="D97" s="11" t="s">
        <v>295</v>
      </c>
      <c r="E97" s="11" t="s">
        <v>294</v>
      </c>
      <c r="F97" s="11" t="s">
        <v>266</v>
      </c>
      <c r="AP97" s="48"/>
    </row>
    <row r="98" spans="2:42" x14ac:dyDescent="0.35">
      <c r="B98" s="11"/>
      <c r="C98" s="11"/>
      <c r="D98" s="11" t="s">
        <v>297</v>
      </c>
      <c r="E98" s="11" t="s">
        <v>296</v>
      </c>
      <c r="F98" s="11" t="s">
        <v>266</v>
      </c>
      <c r="AP98" s="48"/>
    </row>
    <row r="99" spans="2:42" x14ac:dyDescent="0.35">
      <c r="B99" s="11"/>
      <c r="C99" s="11"/>
      <c r="D99" s="11" t="s">
        <v>299</v>
      </c>
      <c r="E99" s="11" t="s">
        <v>298</v>
      </c>
      <c r="F99" s="11" t="s">
        <v>266</v>
      </c>
      <c r="AP99" s="48"/>
    </row>
    <row r="100" spans="2:42" x14ac:dyDescent="0.35">
      <c r="B100" s="11"/>
      <c r="C100" s="11"/>
      <c r="D100" s="11" t="s">
        <v>301</v>
      </c>
      <c r="E100" s="11" t="s">
        <v>300</v>
      </c>
      <c r="F100" s="11" t="s">
        <v>266</v>
      </c>
      <c r="AP100" s="48"/>
    </row>
    <row r="101" spans="2:42" x14ac:dyDescent="0.35">
      <c r="B101" s="11"/>
      <c r="C101" s="11"/>
      <c r="D101" s="11" t="s">
        <v>303</v>
      </c>
      <c r="E101" s="11" t="s">
        <v>302</v>
      </c>
      <c r="F101" s="11" t="s">
        <v>266</v>
      </c>
      <c r="AP101" s="48"/>
    </row>
    <row r="102" spans="2:42" x14ac:dyDescent="0.35">
      <c r="B102" s="11"/>
      <c r="C102" s="11"/>
      <c r="D102" s="11" t="s">
        <v>305</v>
      </c>
      <c r="E102" s="11" t="s">
        <v>304</v>
      </c>
      <c r="F102" s="11" t="s">
        <v>266</v>
      </c>
      <c r="AP102" s="48"/>
    </row>
    <row r="103" spans="2:42" x14ac:dyDescent="0.35">
      <c r="B103" s="11"/>
      <c r="C103" s="11"/>
      <c r="D103" s="11" t="s">
        <v>307</v>
      </c>
      <c r="E103" s="11" t="s">
        <v>306</v>
      </c>
      <c r="F103" s="11" t="s">
        <v>266</v>
      </c>
      <c r="AP103" s="48"/>
    </row>
    <row r="104" spans="2:42" x14ac:dyDescent="0.35">
      <c r="B104" s="11"/>
      <c r="C104" s="11"/>
      <c r="D104" s="11" t="s">
        <v>309</v>
      </c>
      <c r="E104" s="11" t="s">
        <v>308</v>
      </c>
      <c r="F104" s="11" t="s">
        <v>266</v>
      </c>
      <c r="AP104" s="48"/>
    </row>
    <row r="105" spans="2:42" x14ac:dyDescent="0.35">
      <c r="B105" s="11"/>
      <c r="C105" s="11"/>
      <c r="D105" s="11" t="s">
        <v>311</v>
      </c>
      <c r="E105" s="11" t="s">
        <v>310</v>
      </c>
      <c r="F105" s="11" t="s">
        <v>266</v>
      </c>
      <c r="AP105" s="48"/>
    </row>
    <row r="106" spans="2:42" x14ac:dyDescent="0.35">
      <c r="B106" s="11"/>
      <c r="C106" s="11"/>
      <c r="D106" s="11" t="s">
        <v>313</v>
      </c>
      <c r="E106" s="11" t="s">
        <v>312</v>
      </c>
      <c r="F106" s="11" t="s">
        <v>266</v>
      </c>
      <c r="AP106" s="48"/>
    </row>
    <row r="107" spans="2:42" x14ac:dyDescent="0.35">
      <c r="B107" s="11"/>
      <c r="C107" s="11"/>
      <c r="D107" s="11" t="s">
        <v>315</v>
      </c>
      <c r="E107" s="11" t="s">
        <v>314</v>
      </c>
      <c r="F107" s="11" t="s">
        <v>266</v>
      </c>
      <c r="AP107" s="48"/>
    </row>
    <row r="108" spans="2:42" x14ac:dyDescent="0.35">
      <c r="B108" s="11"/>
      <c r="C108" s="11"/>
      <c r="D108" s="11" t="s">
        <v>317</v>
      </c>
      <c r="E108" s="11" t="s">
        <v>316</v>
      </c>
      <c r="F108" s="11" t="s">
        <v>266</v>
      </c>
      <c r="AP108" s="48"/>
    </row>
    <row r="109" spans="2:42" x14ac:dyDescent="0.35">
      <c r="B109" s="11"/>
      <c r="C109" s="11"/>
      <c r="D109" s="11" t="s">
        <v>319</v>
      </c>
      <c r="E109" s="11" t="s">
        <v>318</v>
      </c>
      <c r="F109" s="11" t="s">
        <v>266</v>
      </c>
      <c r="AP109" s="48"/>
    </row>
    <row r="110" spans="2:42" x14ac:dyDescent="0.35">
      <c r="B110" s="11"/>
      <c r="C110" s="11"/>
      <c r="D110" s="11" t="s">
        <v>321</v>
      </c>
      <c r="E110" s="11" t="s">
        <v>320</v>
      </c>
      <c r="F110" s="11" t="s">
        <v>266</v>
      </c>
      <c r="AP110" s="48"/>
    </row>
    <row r="111" spans="2:42" x14ac:dyDescent="0.35">
      <c r="B111" s="11"/>
      <c r="C111" s="11"/>
      <c r="D111" s="11" t="s">
        <v>323</v>
      </c>
      <c r="E111" s="11" t="s">
        <v>322</v>
      </c>
      <c r="F111" s="11" t="s">
        <v>266</v>
      </c>
      <c r="AP111" s="48"/>
    </row>
    <row r="112" spans="2:42" x14ac:dyDescent="0.35">
      <c r="B112" s="11"/>
      <c r="C112" s="11"/>
      <c r="D112" s="11" t="s">
        <v>325</v>
      </c>
      <c r="E112" s="11" t="s">
        <v>324</v>
      </c>
      <c r="F112" s="11" t="s">
        <v>266</v>
      </c>
      <c r="AP112" s="48"/>
    </row>
    <row r="113" spans="2:42" x14ac:dyDescent="0.35">
      <c r="B113" s="11"/>
      <c r="C113" s="11"/>
      <c r="D113" s="11" t="s">
        <v>327</v>
      </c>
      <c r="E113" s="11" t="s">
        <v>326</v>
      </c>
      <c r="F113" s="11" t="s">
        <v>266</v>
      </c>
      <c r="AP113" s="48"/>
    </row>
    <row r="114" spans="2:42" x14ac:dyDescent="0.35">
      <c r="B114" s="11"/>
      <c r="C114" s="11"/>
      <c r="D114" s="11" t="s">
        <v>329</v>
      </c>
      <c r="E114" s="11" t="s">
        <v>328</v>
      </c>
      <c r="F114" s="11" t="s">
        <v>266</v>
      </c>
      <c r="AP114" s="48"/>
    </row>
    <row r="115" spans="2:42" x14ac:dyDescent="0.35">
      <c r="B115" s="11"/>
      <c r="C115" s="11"/>
      <c r="D115" s="11" t="s">
        <v>331</v>
      </c>
      <c r="E115" s="11" t="s">
        <v>330</v>
      </c>
      <c r="F115" s="11" t="s">
        <v>266</v>
      </c>
      <c r="AP115" s="48"/>
    </row>
    <row r="116" spans="2:42" x14ac:dyDescent="0.35">
      <c r="B116" s="11"/>
      <c r="C116" s="11"/>
      <c r="D116" s="11" t="s">
        <v>333</v>
      </c>
      <c r="E116" s="11" t="s">
        <v>332</v>
      </c>
      <c r="F116" s="11" t="s">
        <v>266</v>
      </c>
      <c r="AP116" s="48"/>
    </row>
    <row r="117" spans="2:42" x14ac:dyDescent="0.35">
      <c r="B117" s="11"/>
      <c r="C117" s="11"/>
      <c r="D117" s="11" t="s">
        <v>335</v>
      </c>
      <c r="E117" s="11" t="s">
        <v>334</v>
      </c>
      <c r="F117" s="11" t="s">
        <v>266</v>
      </c>
      <c r="AP117" s="48"/>
    </row>
    <row r="118" spans="2:42" x14ac:dyDescent="0.35">
      <c r="B118" s="11"/>
      <c r="C118" s="11"/>
      <c r="D118" s="11" t="s">
        <v>337</v>
      </c>
      <c r="E118" s="11" t="s">
        <v>336</v>
      </c>
      <c r="F118" s="11" t="s">
        <v>266</v>
      </c>
      <c r="AP118" s="48"/>
    </row>
    <row r="119" spans="2:42" x14ac:dyDescent="0.35">
      <c r="B119" s="11"/>
      <c r="C119" s="11"/>
      <c r="D119" s="11" t="s">
        <v>339</v>
      </c>
      <c r="E119" s="11" t="s">
        <v>338</v>
      </c>
      <c r="F119" s="11" t="s">
        <v>266</v>
      </c>
      <c r="AP119" s="48"/>
    </row>
    <row r="120" spans="2:42" x14ac:dyDescent="0.35">
      <c r="B120" s="11"/>
      <c r="C120" s="11"/>
      <c r="D120" s="11" t="s">
        <v>341</v>
      </c>
      <c r="E120" s="11" t="s">
        <v>340</v>
      </c>
      <c r="F120" s="11" t="s">
        <v>266</v>
      </c>
      <c r="AP120" s="48"/>
    </row>
    <row r="121" spans="2:42" x14ac:dyDescent="0.35">
      <c r="B121" s="11"/>
      <c r="C121" s="11"/>
      <c r="D121" s="11" t="s">
        <v>343</v>
      </c>
      <c r="E121" s="11" t="s">
        <v>342</v>
      </c>
      <c r="F121" s="11" t="s">
        <v>266</v>
      </c>
      <c r="AP121" s="48"/>
    </row>
    <row r="122" spans="2:42" x14ac:dyDescent="0.35">
      <c r="B122" s="11"/>
      <c r="C122" s="11"/>
      <c r="D122" s="11" t="s">
        <v>345</v>
      </c>
      <c r="E122" s="11" t="s">
        <v>344</v>
      </c>
      <c r="F122" s="11" t="s">
        <v>266</v>
      </c>
      <c r="AP122" s="48"/>
    </row>
    <row r="123" spans="2:42" x14ac:dyDescent="0.35">
      <c r="B123" s="11"/>
      <c r="C123" s="11"/>
      <c r="D123" s="11" t="s">
        <v>347</v>
      </c>
      <c r="E123" s="11" t="s">
        <v>346</v>
      </c>
      <c r="F123" s="11" t="s">
        <v>266</v>
      </c>
      <c r="AP123" s="48"/>
    </row>
    <row r="124" spans="2:42" x14ac:dyDescent="0.35">
      <c r="B124" s="11"/>
      <c r="C124" s="11"/>
      <c r="D124" s="11" t="s">
        <v>349</v>
      </c>
      <c r="E124" s="11" t="s">
        <v>348</v>
      </c>
      <c r="F124" s="11" t="s">
        <v>266</v>
      </c>
      <c r="AP124" s="48"/>
    </row>
    <row r="125" spans="2:42" x14ac:dyDescent="0.35">
      <c r="B125" s="11"/>
      <c r="C125" s="11"/>
      <c r="D125" s="11" t="s">
        <v>351</v>
      </c>
      <c r="E125" s="11" t="s">
        <v>350</v>
      </c>
      <c r="F125" s="11" t="s">
        <v>266</v>
      </c>
      <c r="AP125" s="48"/>
    </row>
    <row r="126" spans="2:42" x14ac:dyDescent="0.35">
      <c r="B126" s="11"/>
      <c r="C126" s="11"/>
      <c r="D126" s="11" t="s">
        <v>353</v>
      </c>
      <c r="E126" s="11" t="s">
        <v>352</v>
      </c>
      <c r="F126" s="11" t="s">
        <v>266</v>
      </c>
      <c r="AP126" s="48"/>
    </row>
    <row r="127" spans="2:42" x14ac:dyDescent="0.35">
      <c r="B127" s="11"/>
      <c r="C127" s="11"/>
      <c r="D127" s="11" t="s">
        <v>355</v>
      </c>
      <c r="E127" s="11" t="s">
        <v>354</v>
      </c>
      <c r="F127" s="11" t="s">
        <v>266</v>
      </c>
      <c r="AP127" s="48"/>
    </row>
    <row r="128" spans="2:42" x14ac:dyDescent="0.35">
      <c r="B128" s="11"/>
      <c r="C128" s="11"/>
      <c r="D128" s="11" t="s">
        <v>357</v>
      </c>
      <c r="E128" s="11" t="s">
        <v>356</v>
      </c>
      <c r="F128" s="11" t="s">
        <v>266</v>
      </c>
      <c r="AP128" s="48"/>
    </row>
    <row r="129" spans="2:42" x14ac:dyDescent="0.35">
      <c r="B129" s="11"/>
      <c r="C129" s="11"/>
      <c r="D129" s="11" t="s">
        <v>359</v>
      </c>
      <c r="E129" s="11" t="s">
        <v>358</v>
      </c>
      <c r="F129" s="11" t="s">
        <v>266</v>
      </c>
      <c r="AP129" s="48"/>
    </row>
    <row r="130" spans="2:42" x14ac:dyDescent="0.35">
      <c r="B130" s="11"/>
      <c r="C130" s="11"/>
      <c r="D130" s="11" t="s">
        <v>361</v>
      </c>
      <c r="E130" s="11" t="s">
        <v>360</v>
      </c>
      <c r="F130" s="11" t="s">
        <v>266</v>
      </c>
      <c r="AP130" s="48"/>
    </row>
    <row r="131" spans="2:42" x14ac:dyDescent="0.35">
      <c r="D131" s="11" t="s">
        <v>365</v>
      </c>
      <c r="E131" s="11" t="s">
        <v>363</v>
      </c>
      <c r="F131" s="11" t="s">
        <v>364</v>
      </c>
      <c r="AP131" s="48"/>
    </row>
    <row r="132" spans="2:42" x14ac:dyDescent="0.35">
      <c r="B132" s="11"/>
      <c r="C132" s="11"/>
      <c r="D132" s="11" t="s">
        <v>367</v>
      </c>
      <c r="E132" s="11" t="s">
        <v>366</v>
      </c>
      <c r="F132" s="11" t="s">
        <v>364</v>
      </c>
      <c r="AP132" s="48"/>
    </row>
    <row r="133" spans="2:42" x14ac:dyDescent="0.35">
      <c r="B133" s="11"/>
      <c r="C133" s="11"/>
      <c r="D133" s="11" t="s">
        <v>369</v>
      </c>
      <c r="E133" s="11" t="s">
        <v>368</v>
      </c>
      <c r="F133" s="11" t="s">
        <v>364</v>
      </c>
      <c r="AP133" s="48"/>
    </row>
    <row r="134" spans="2:42" x14ac:dyDescent="0.35">
      <c r="B134" s="11"/>
      <c r="C134" s="11"/>
      <c r="D134" s="11" t="s">
        <v>371</v>
      </c>
      <c r="E134" s="11" t="s">
        <v>370</v>
      </c>
      <c r="F134" s="11" t="s">
        <v>364</v>
      </c>
      <c r="AP134" s="48"/>
    </row>
    <row r="135" spans="2:42" x14ac:dyDescent="0.35">
      <c r="B135" s="11"/>
      <c r="C135" s="11"/>
      <c r="D135" s="11" t="s">
        <v>373</v>
      </c>
      <c r="E135" s="11" t="s">
        <v>372</v>
      </c>
      <c r="F135" s="11" t="s">
        <v>364</v>
      </c>
      <c r="AP135" s="48"/>
    </row>
    <row r="136" spans="2:42" x14ac:dyDescent="0.35">
      <c r="B136" s="11"/>
      <c r="C136" s="11"/>
      <c r="D136" s="11" t="s">
        <v>375</v>
      </c>
      <c r="E136" s="11" t="s">
        <v>374</v>
      </c>
      <c r="F136" s="11" t="s">
        <v>364</v>
      </c>
      <c r="AP136" s="48"/>
    </row>
    <row r="137" spans="2:42" x14ac:dyDescent="0.35">
      <c r="B137" s="11"/>
      <c r="C137" s="11"/>
      <c r="D137" s="11" t="s">
        <v>377</v>
      </c>
      <c r="E137" s="11" t="s">
        <v>376</v>
      </c>
      <c r="F137" s="11" t="s">
        <v>364</v>
      </c>
      <c r="AP137" s="48"/>
    </row>
    <row r="138" spans="2:42" x14ac:dyDescent="0.35">
      <c r="D138" s="11" t="s">
        <v>381</v>
      </c>
      <c r="E138" s="11" t="s">
        <v>379</v>
      </c>
      <c r="F138" s="11" t="s">
        <v>380</v>
      </c>
      <c r="AP138" s="48"/>
    </row>
    <row r="139" spans="2:42" x14ac:dyDescent="0.35">
      <c r="B139" s="11"/>
      <c r="C139" s="11"/>
      <c r="D139" s="11" t="s">
        <v>383</v>
      </c>
      <c r="E139" s="11" t="s">
        <v>382</v>
      </c>
      <c r="F139" s="11" t="s">
        <v>380</v>
      </c>
      <c r="AP139" s="48"/>
    </row>
    <row r="140" spans="2:42" x14ac:dyDescent="0.35">
      <c r="B140" s="11"/>
      <c r="C140" s="11"/>
      <c r="D140" s="11" t="s">
        <v>385</v>
      </c>
      <c r="E140" s="11" t="s">
        <v>384</v>
      </c>
      <c r="F140" s="11" t="s">
        <v>380</v>
      </c>
      <c r="AP140" s="48"/>
    </row>
    <row r="141" spans="2:42" x14ac:dyDescent="0.35">
      <c r="B141" s="11"/>
      <c r="C141" s="11"/>
      <c r="D141" s="11" t="s">
        <v>387</v>
      </c>
      <c r="E141" s="11" t="s">
        <v>386</v>
      </c>
      <c r="F141" s="11" t="s">
        <v>380</v>
      </c>
      <c r="AP141" s="48"/>
    </row>
    <row r="142" spans="2:42" x14ac:dyDescent="0.35">
      <c r="D142" s="11" t="s">
        <v>391</v>
      </c>
      <c r="E142" s="11" t="s">
        <v>389</v>
      </c>
      <c r="F142" s="11" t="s">
        <v>390</v>
      </c>
      <c r="AP142" s="48"/>
    </row>
    <row r="143" spans="2:42" x14ac:dyDescent="0.35">
      <c r="B143" s="11"/>
      <c r="C143" s="11"/>
      <c r="D143" s="11" t="s">
        <v>390</v>
      </c>
      <c r="E143" s="11" t="s">
        <v>392</v>
      </c>
      <c r="F143" s="11" t="s">
        <v>390</v>
      </c>
      <c r="AP143" s="48"/>
    </row>
    <row r="144" spans="2:42" x14ac:dyDescent="0.35">
      <c r="B144" s="11"/>
      <c r="C144" s="11"/>
      <c r="D144" s="11" t="s">
        <v>394</v>
      </c>
      <c r="E144" s="11" t="s">
        <v>393</v>
      </c>
      <c r="F144" s="11" t="s">
        <v>390</v>
      </c>
      <c r="AP144" t="s">
        <v>38</v>
      </c>
    </row>
    <row r="145" spans="2:6" x14ac:dyDescent="0.35">
      <c r="D145" s="11" t="s">
        <v>398</v>
      </c>
      <c r="E145" s="11" t="s">
        <v>396</v>
      </c>
      <c r="F145" s="11" t="s">
        <v>397</v>
      </c>
    </row>
    <row r="146" spans="2:6" x14ac:dyDescent="0.35">
      <c r="B146" s="11"/>
      <c r="C146" s="11"/>
      <c r="D146" s="11" t="s">
        <v>400</v>
      </c>
      <c r="E146" s="11" t="s">
        <v>399</v>
      </c>
      <c r="F146" s="11" t="s">
        <v>397</v>
      </c>
    </row>
    <row r="147" spans="2:6" x14ac:dyDescent="0.35">
      <c r="B147" s="11"/>
      <c r="C147" s="11"/>
      <c r="D147" s="11" t="s">
        <v>402</v>
      </c>
      <c r="E147" s="11" t="s">
        <v>401</v>
      </c>
      <c r="F147" s="11" t="s">
        <v>397</v>
      </c>
    </row>
    <row r="148" spans="2:6" x14ac:dyDescent="0.35">
      <c r="B148" s="11"/>
      <c r="C148" s="11"/>
      <c r="D148" s="11" t="s">
        <v>404</v>
      </c>
      <c r="E148" s="11" t="s">
        <v>403</v>
      </c>
      <c r="F148" s="11" t="s">
        <v>397</v>
      </c>
    </row>
    <row r="149" spans="2:6" x14ac:dyDescent="0.35">
      <c r="B149" s="11"/>
      <c r="C149" s="11"/>
      <c r="D149" s="11" t="s">
        <v>406</v>
      </c>
      <c r="E149" s="11" t="s">
        <v>405</v>
      </c>
      <c r="F149" s="11" t="s">
        <v>397</v>
      </c>
    </row>
    <row r="150" spans="2:6" x14ac:dyDescent="0.35">
      <c r="B150" s="11"/>
      <c r="C150" s="11"/>
      <c r="D150" s="11" t="s">
        <v>408</v>
      </c>
      <c r="E150" s="11" t="s">
        <v>407</v>
      </c>
      <c r="F150" s="11" t="s">
        <v>397</v>
      </c>
    </row>
    <row r="151" spans="2:6" x14ac:dyDescent="0.35">
      <c r="B151" s="11"/>
      <c r="C151" s="11"/>
      <c r="D151" s="11" t="s">
        <v>410</v>
      </c>
      <c r="E151" s="11" t="s">
        <v>409</v>
      </c>
      <c r="F151" s="11" t="s">
        <v>397</v>
      </c>
    </row>
    <row r="152" spans="2:6" x14ac:dyDescent="0.35">
      <c r="B152" s="11"/>
      <c r="C152" s="11"/>
      <c r="D152" s="11" t="s">
        <v>412</v>
      </c>
      <c r="E152" s="11" t="s">
        <v>411</v>
      </c>
      <c r="F152" s="11" t="s">
        <v>397</v>
      </c>
    </row>
    <row r="153" spans="2:6" x14ac:dyDescent="0.35">
      <c r="B153" s="11"/>
      <c r="C153" s="11"/>
      <c r="D153" s="11" t="s">
        <v>414</v>
      </c>
      <c r="E153" s="11" t="s">
        <v>413</v>
      </c>
      <c r="F153" s="11" t="s">
        <v>397</v>
      </c>
    </row>
    <row r="154" spans="2:6" x14ac:dyDescent="0.35">
      <c r="B154" s="11"/>
      <c r="C154" s="11"/>
      <c r="D154" s="11" t="s">
        <v>416</v>
      </c>
      <c r="E154" s="11" t="s">
        <v>415</v>
      </c>
      <c r="F154" s="11" t="s">
        <v>397</v>
      </c>
    </row>
    <row r="155" spans="2:6" x14ac:dyDescent="0.35">
      <c r="B155" s="11"/>
      <c r="C155" s="11"/>
      <c r="D155" s="11" t="s">
        <v>418</v>
      </c>
      <c r="E155" s="11" t="s">
        <v>417</v>
      </c>
      <c r="F155" s="11" t="s">
        <v>397</v>
      </c>
    </row>
    <row r="156" spans="2:6" x14ac:dyDescent="0.35">
      <c r="B156" s="11"/>
      <c r="C156" s="11"/>
      <c r="D156" s="11" t="s">
        <v>420</v>
      </c>
      <c r="E156" s="11" t="s">
        <v>419</v>
      </c>
      <c r="F156" s="11" t="s">
        <v>397</v>
      </c>
    </row>
    <row r="157" spans="2:6" x14ac:dyDescent="0.35">
      <c r="B157" s="11"/>
      <c r="C157" s="11"/>
      <c r="D157" s="11" t="s">
        <v>422</v>
      </c>
      <c r="E157" s="11" t="s">
        <v>421</v>
      </c>
      <c r="F157" s="11" t="s">
        <v>397</v>
      </c>
    </row>
    <row r="158" spans="2:6" x14ac:dyDescent="0.35">
      <c r="D158" s="11" t="s">
        <v>426</v>
      </c>
      <c r="E158" s="11" t="s">
        <v>424</v>
      </c>
      <c r="F158" s="11" t="s">
        <v>425</v>
      </c>
    </row>
    <row r="159" spans="2:6" x14ac:dyDescent="0.35">
      <c r="B159" s="11"/>
      <c r="C159" s="11"/>
      <c r="D159" s="11" t="s">
        <v>428</v>
      </c>
      <c r="E159" s="11" t="s">
        <v>427</v>
      </c>
      <c r="F159" s="11" t="s">
        <v>425</v>
      </c>
    </row>
    <row r="160" spans="2:6" x14ac:dyDescent="0.35">
      <c r="B160" s="11"/>
      <c r="C160" s="11"/>
      <c r="D160" s="11" t="s">
        <v>425</v>
      </c>
      <c r="E160" s="11" t="s">
        <v>429</v>
      </c>
      <c r="F160" s="11" t="s">
        <v>425</v>
      </c>
    </row>
    <row r="161" spans="2:6" x14ac:dyDescent="0.35">
      <c r="B161" s="11"/>
      <c r="C161" s="11"/>
      <c r="D161" s="11" t="s">
        <v>431</v>
      </c>
      <c r="E161" s="11" t="s">
        <v>430</v>
      </c>
      <c r="F161" s="11" t="s">
        <v>425</v>
      </c>
    </row>
    <row r="162" spans="2:6" x14ac:dyDescent="0.35">
      <c r="B162" s="11"/>
      <c r="C162" s="11"/>
      <c r="D162" s="11" t="s">
        <v>433</v>
      </c>
      <c r="E162" s="11" t="s">
        <v>432</v>
      </c>
      <c r="F162" s="11" t="s">
        <v>425</v>
      </c>
    </row>
  </sheetData>
  <sortState xmlns:xlrd2="http://schemas.microsoft.com/office/spreadsheetml/2017/richdata2" ref="B35:C62">
    <sortCondition ref="B35:B62"/>
  </sortState>
  <phoneticPr fontId="38" type="noConversion"/>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E973-FC51-4781-B3D8-1FC75DF8CC34}">
  <dimension ref="A1"/>
  <sheetViews>
    <sheetView workbookViewId="0">
      <selection activeCell="F20" sqref="F20"/>
    </sheetView>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EBF4-B92C-43AC-BB9C-A99F6C3C7D78}">
  <dimension ref="A1"/>
  <sheetViews>
    <sheetView workbookViewId="0">
      <selection activeCell="F20" sqref="F20"/>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3"/>
  <sheetViews>
    <sheetView showGridLines="0" tabSelected="1" workbookViewId="0">
      <pane ySplit="2" topLeftCell="A12" activePane="bottomLeft" state="frozen"/>
      <selection pane="bottomLeft" activeCell="F20" sqref="F20"/>
    </sheetView>
  </sheetViews>
  <sheetFormatPr defaultColWidth="8.81640625" defaultRowHeight="14.5" x14ac:dyDescent="0.35"/>
  <cols>
    <col min="1" max="1" width="2.7265625" style="73" customWidth="1"/>
    <col min="2" max="2" width="10" style="73" customWidth="1"/>
    <col min="3" max="3" width="11.7265625" style="73" customWidth="1"/>
    <col min="4" max="4" width="6.453125" style="73" customWidth="1"/>
    <col min="5" max="5" width="39.54296875" style="73" customWidth="1"/>
    <col min="6" max="6" width="66" style="73" customWidth="1"/>
    <col min="7" max="9" width="14.7265625" style="73" customWidth="1"/>
    <col min="10" max="11" width="8.81640625" style="73"/>
    <col min="12" max="12" width="23.7265625" style="73" customWidth="1"/>
    <col min="13" max="16384" width="8.81640625" style="73"/>
  </cols>
  <sheetData>
    <row r="1" spans="1:15" ht="15" thickBot="1" x14ac:dyDescent="0.4">
      <c r="A1" s="13">
        <v>2023</v>
      </c>
    </row>
    <row r="2" spans="1:15" ht="22" customHeight="1" thickBot="1" x14ac:dyDescent="0.4">
      <c r="B2" s="265" t="str">
        <f>CONCATENATE("FY"&amp;A1&amp;" - FY"&amp;A1+4&amp;" IT CAPITAL INVESTMENT SUBMISSION")</f>
        <v>FY2023 - FY2027 IT CAPITAL INVESTMENT SUBMISSION</v>
      </c>
      <c r="C2" s="266"/>
      <c r="D2" s="266"/>
      <c r="E2" s="266"/>
      <c r="F2" s="266"/>
      <c r="G2" s="266"/>
      <c r="H2" s="266"/>
    </row>
    <row r="3" spans="1:15" ht="21.5" thickBot="1" x14ac:dyDescent="0.4">
      <c r="B3" s="276" t="s">
        <v>595</v>
      </c>
      <c r="C3" s="277"/>
      <c r="D3" s="277"/>
      <c r="E3" s="277"/>
      <c r="F3" s="277"/>
      <c r="G3" s="277"/>
      <c r="H3" s="277"/>
    </row>
    <row r="4" spans="1:15" ht="21.5" thickBot="1" x14ac:dyDescent="0.55000000000000004">
      <c r="E4" s="270" t="s">
        <v>592</v>
      </c>
      <c r="F4" s="271"/>
    </row>
    <row r="5" spans="1:15" x14ac:dyDescent="0.35">
      <c r="E5" s="157" t="s">
        <v>899</v>
      </c>
      <c r="F5" s="162" t="s">
        <v>902</v>
      </c>
    </row>
    <row r="6" spans="1:15" x14ac:dyDescent="0.35">
      <c r="E6" s="158" t="s">
        <v>5</v>
      </c>
      <c r="F6" s="127" t="s">
        <v>494</v>
      </c>
      <c r="H6" s="12" t="str">
        <f>VLOOKUP(F6,Lookups!B2:C14,2,FALSE)</f>
        <v>PickOne</v>
      </c>
      <c r="I6" s="74"/>
    </row>
    <row r="7" spans="1:15" x14ac:dyDescent="0.35">
      <c r="E7" s="158" t="s">
        <v>4</v>
      </c>
      <c r="F7" s="127" t="s">
        <v>494</v>
      </c>
    </row>
    <row r="8" spans="1:15" x14ac:dyDescent="0.35">
      <c r="E8" s="158" t="s">
        <v>2</v>
      </c>
      <c r="F8" s="127" t="s">
        <v>901</v>
      </c>
    </row>
    <row r="9" spans="1:15" x14ac:dyDescent="0.35">
      <c r="E9" s="158" t="s">
        <v>825</v>
      </c>
      <c r="F9" s="127" t="s">
        <v>494</v>
      </c>
    </row>
    <row r="10" spans="1:15" x14ac:dyDescent="0.35">
      <c r="E10" s="158" t="s">
        <v>0</v>
      </c>
      <c r="F10" s="127" t="s">
        <v>898</v>
      </c>
      <c r="G10" s="128" t="s">
        <v>509</v>
      </c>
    </row>
    <row r="11" spans="1:15" x14ac:dyDescent="0.35">
      <c r="E11" s="158" t="s">
        <v>1</v>
      </c>
      <c r="F11" s="127" t="s">
        <v>494</v>
      </c>
      <c r="G11" s="128" t="s">
        <v>509</v>
      </c>
    </row>
    <row r="12" spans="1:15" ht="15" customHeight="1" x14ac:dyDescent="0.35">
      <c r="E12" s="163" t="s">
        <v>900</v>
      </c>
      <c r="F12" s="127" t="s">
        <v>901</v>
      </c>
      <c r="G12" s="128" t="s">
        <v>509</v>
      </c>
      <c r="O12" s="78"/>
    </row>
    <row r="13" spans="1:15" x14ac:dyDescent="0.35">
      <c r="E13" s="164" t="s">
        <v>3</v>
      </c>
      <c r="F13" s="127" t="s">
        <v>901</v>
      </c>
      <c r="G13" s="128" t="s">
        <v>509</v>
      </c>
    </row>
    <row r="14" spans="1:15" x14ac:dyDescent="0.35">
      <c r="E14" s="165" t="s">
        <v>82</v>
      </c>
      <c r="F14" s="166" t="s">
        <v>917</v>
      </c>
      <c r="G14" s="128" t="s">
        <v>509</v>
      </c>
    </row>
    <row r="15" spans="1:15" ht="15" thickBot="1" x14ac:dyDescent="0.4">
      <c r="E15" s="167" t="s">
        <v>83</v>
      </c>
      <c r="F15" s="168" t="s">
        <v>917</v>
      </c>
      <c r="G15" s="128" t="s">
        <v>509</v>
      </c>
    </row>
    <row r="16" spans="1:15" ht="12" customHeight="1" thickBot="1" x14ac:dyDescent="0.4">
      <c r="G16" s="128" t="s">
        <v>509</v>
      </c>
    </row>
    <row r="17" spans="1:14" ht="15.75" customHeight="1" x14ac:dyDescent="0.35">
      <c r="E17" s="169" t="s">
        <v>604</v>
      </c>
      <c r="F17" s="259" t="s">
        <v>494</v>
      </c>
    </row>
    <row r="18" spans="1:14" ht="15.75" customHeight="1" x14ac:dyDescent="0.35">
      <c r="E18" s="158" t="s">
        <v>605</v>
      </c>
      <c r="F18" s="260" t="s">
        <v>494</v>
      </c>
    </row>
    <row r="19" spans="1:14" ht="15.75" customHeight="1" x14ac:dyDescent="0.35">
      <c r="E19" s="158" t="s">
        <v>606</v>
      </c>
      <c r="F19" s="260" t="s">
        <v>494</v>
      </c>
    </row>
    <row r="20" spans="1:14" ht="15.75" customHeight="1" thickBot="1" x14ac:dyDescent="0.4">
      <c r="E20" s="159" t="s">
        <v>824</v>
      </c>
      <c r="F20" s="261" t="s">
        <v>494</v>
      </c>
      <c r="G20" s="128" t="s">
        <v>509</v>
      </c>
    </row>
    <row r="21" spans="1:14" ht="12" customHeight="1" thickBot="1" x14ac:dyDescent="0.4"/>
    <row r="22" spans="1:14" ht="137.25" customHeight="1" thickBot="1" x14ac:dyDescent="0.4">
      <c r="A22" s="20">
        <f>LEN(TRIM(F22))-LEN(SUBSTITUTE(F22," ",""))+1</f>
        <v>29</v>
      </c>
      <c r="E22" s="160" t="s">
        <v>957</v>
      </c>
      <c r="F22" s="110" t="s">
        <v>583</v>
      </c>
    </row>
    <row r="23" spans="1:14" ht="18.75" customHeight="1" thickBot="1" x14ac:dyDescent="0.4">
      <c r="A23" s="20"/>
      <c r="E23" s="76"/>
      <c r="F23" s="77"/>
    </row>
    <row r="24" spans="1:14" ht="110.25" customHeight="1" thickBot="1" x14ac:dyDescent="0.4">
      <c r="A24" s="20"/>
      <c r="E24" s="161" t="s">
        <v>956</v>
      </c>
      <c r="F24" s="110" t="s">
        <v>584</v>
      </c>
    </row>
    <row r="25" spans="1:14" ht="15.75" customHeight="1" x14ac:dyDescent="0.35">
      <c r="C25" s="269" t="str">
        <f>IF(A22&gt;100,"Please keep the length of the Project Summary to 100 words or less!","")</f>
        <v/>
      </c>
      <c r="D25" s="269"/>
      <c r="E25" s="269"/>
      <c r="F25" s="269"/>
      <c r="G25" s="25"/>
      <c r="H25" s="25"/>
    </row>
    <row r="26" spans="1:14" ht="5.15" customHeight="1" thickBot="1" x14ac:dyDescent="0.4">
      <c r="B26" s="25"/>
      <c r="C26" s="25"/>
      <c r="D26" s="25"/>
      <c r="E26" s="25"/>
      <c r="F26" s="25"/>
      <c r="G26" s="25"/>
      <c r="H26" s="25"/>
    </row>
    <row r="27" spans="1:14" ht="21.5" thickBot="1" x14ac:dyDescent="0.55000000000000004">
      <c r="B27" s="273" t="s">
        <v>435</v>
      </c>
      <c r="C27" s="274"/>
      <c r="D27" s="274"/>
      <c r="E27" s="274"/>
      <c r="F27" s="274"/>
      <c r="G27" s="274"/>
      <c r="H27" s="274"/>
      <c r="I27" s="275"/>
    </row>
    <row r="28" spans="1:14" ht="29" x14ac:dyDescent="0.35">
      <c r="B28" s="172" t="s">
        <v>483</v>
      </c>
      <c r="C28" s="267" t="s">
        <v>920</v>
      </c>
      <c r="D28" s="268"/>
      <c r="E28" s="268"/>
      <c r="F28" s="268"/>
      <c r="G28" s="173" t="s">
        <v>477</v>
      </c>
      <c r="H28" s="173" t="s">
        <v>918</v>
      </c>
      <c r="I28" s="174" t="s">
        <v>919</v>
      </c>
      <c r="N28" s="75"/>
    </row>
    <row r="29" spans="1:14" ht="15" customHeight="1" x14ac:dyDescent="0.35">
      <c r="B29" s="104">
        <v>1</v>
      </c>
      <c r="C29" s="272" t="s">
        <v>613</v>
      </c>
      <c r="D29" s="272"/>
      <c r="E29" s="272"/>
      <c r="F29" s="272"/>
      <c r="G29" s="171" t="s">
        <v>917</v>
      </c>
      <c r="H29" s="171" t="s">
        <v>917</v>
      </c>
      <c r="I29" s="170" t="s">
        <v>917</v>
      </c>
      <c r="N29" s="75" t="str">
        <f t="shared" ref="N29:N43" si="0">C29</f>
        <v>TBD By Business</v>
      </c>
    </row>
    <row r="30" spans="1:14" ht="15" customHeight="1" x14ac:dyDescent="0.35">
      <c r="B30" s="104">
        <v>2</v>
      </c>
      <c r="C30" s="272" t="s">
        <v>613</v>
      </c>
      <c r="D30" s="272"/>
      <c r="E30" s="272"/>
      <c r="F30" s="272"/>
      <c r="G30" s="171" t="s">
        <v>917</v>
      </c>
      <c r="H30" s="171" t="s">
        <v>917</v>
      </c>
      <c r="I30" s="170" t="s">
        <v>917</v>
      </c>
      <c r="N30" s="75" t="str">
        <f t="shared" si="0"/>
        <v>TBD By Business</v>
      </c>
    </row>
    <row r="31" spans="1:14" ht="15" customHeight="1" x14ac:dyDescent="0.35">
      <c r="B31" s="104">
        <v>3</v>
      </c>
      <c r="C31" s="272" t="s">
        <v>613</v>
      </c>
      <c r="D31" s="272"/>
      <c r="E31" s="272"/>
      <c r="F31" s="272"/>
      <c r="G31" s="171" t="s">
        <v>917</v>
      </c>
      <c r="H31" s="171" t="s">
        <v>917</v>
      </c>
      <c r="I31" s="170" t="s">
        <v>917</v>
      </c>
      <c r="N31" s="75" t="str">
        <f t="shared" si="0"/>
        <v>TBD By Business</v>
      </c>
    </row>
    <row r="32" spans="1:14" ht="15" customHeight="1" x14ac:dyDescent="0.35">
      <c r="B32" s="104">
        <v>4</v>
      </c>
      <c r="C32" s="272" t="s">
        <v>613</v>
      </c>
      <c r="D32" s="272"/>
      <c r="E32" s="272"/>
      <c r="F32" s="272"/>
      <c r="G32" s="171" t="s">
        <v>917</v>
      </c>
      <c r="H32" s="171" t="s">
        <v>917</v>
      </c>
      <c r="I32" s="170" t="s">
        <v>917</v>
      </c>
      <c r="N32" s="75"/>
    </row>
    <row r="33" spans="2:14" ht="15" customHeight="1" x14ac:dyDescent="0.35">
      <c r="B33" s="104">
        <v>5</v>
      </c>
      <c r="C33" s="272" t="s">
        <v>613</v>
      </c>
      <c r="D33" s="272"/>
      <c r="E33" s="272"/>
      <c r="F33" s="272"/>
      <c r="G33" s="171" t="s">
        <v>917</v>
      </c>
      <c r="H33" s="171" t="s">
        <v>917</v>
      </c>
      <c r="I33" s="170" t="s">
        <v>917</v>
      </c>
      <c r="N33" s="75"/>
    </row>
    <row r="34" spans="2:14" ht="15" customHeight="1" x14ac:dyDescent="0.35">
      <c r="B34" s="104">
        <v>6</v>
      </c>
      <c r="C34" s="272" t="s">
        <v>613</v>
      </c>
      <c r="D34" s="272"/>
      <c r="E34" s="272"/>
      <c r="F34" s="272"/>
      <c r="G34" s="171" t="s">
        <v>917</v>
      </c>
      <c r="H34" s="171" t="s">
        <v>917</v>
      </c>
      <c r="I34" s="170" t="s">
        <v>917</v>
      </c>
      <c r="N34" s="75" t="str">
        <f t="shared" si="0"/>
        <v>TBD By Business</v>
      </c>
    </row>
    <row r="35" spans="2:14" ht="15" customHeight="1" x14ac:dyDescent="0.35">
      <c r="B35" s="104">
        <v>7</v>
      </c>
      <c r="C35" s="272" t="s">
        <v>613</v>
      </c>
      <c r="D35" s="272"/>
      <c r="E35" s="272"/>
      <c r="F35" s="272"/>
      <c r="G35" s="171" t="s">
        <v>917</v>
      </c>
      <c r="H35" s="171" t="s">
        <v>917</v>
      </c>
      <c r="I35" s="170" t="s">
        <v>917</v>
      </c>
      <c r="N35" s="75"/>
    </row>
    <row r="36" spans="2:14" ht="15" customHeight="1" x14ac:dyDescent="0.35">
      <c r="B36" s="104">
        <v>8</v>
      </c>
      <c r="C36" s="272" t="s">
        <v>613</v>
      </c>
      <c r="D36" s="272"/>
      <c r="E36" s="272"/>
      <c r="F36" s="272"/>
      <c r="G36" s="171" t="s">
        <v>917</v>
      </c>
      <c r="H36" s="171" t="s">
        <v>917</v>
      </c>
      <c r="I36" s="170" t="s">
        <v>917</v>
      </c>
      <c r="N36" s="75" t="str">
        <f t="shared" si="0"/>
        <v>TBD By Business</v>
      </c>
    </row>
    <row r="37" spans="2:14" ht="15" customHeight="1" x14ac:dyDescent="0.35">
      <c r="B37" s="104">
        <v>9</v>
      </c>
      <c r="C37" s="272" t="s">
        <v>613</v>
      </c>
      <c r="D37" s="272"/>
      <c r="E37" s="272"/>
      <c r="F37" s="272"/>
      <c r="G37" s="171" t="s">
        <v>917</v>
      </c>
      <c r="H37" s="171" t="s">
        <v>917</v>
      </c>
      <c r="I37" s="170" t="s">
        <v>917</v>
      </c>
      <c r="N37" s="75" t="str">
        <f t="shared" si="0"/>
        <v>TBD By Business</v>
      </c>
    </row>
    <row r="38" spans="2:14" x14ac:dyDescent="0.35">
      <c r="B38" s="104">
        <v>10</v>
      </c>
      <c r="C38" s="272" t="s">
        <v>613</v>
      </c>
      <c r="D38" s="272"/>
      <c r="E38" s="272"/>
      <c r="F38" s="272"/>
      <c r="G38" s="171" t="s">
        <v>917</v>
      </c>
      <c r="H38" s="171" t="s">
        <v>917</v>
      </c>
      <c r="I38" s="170" t="s">
        <v>917</v>
      </c>
      <c r="N38" s="75" t="str">
        <f t="shared" si="0"/>
        <v>TBD By Business</v>
      </c>
    </row>
    <row r="39" spans="2:14" x14ac:dyDescent="0.35">
      <c r="B39" s="104">
        <v>11</v>
      </c>
      <c r="C39" s="272" t="s">
        <v>613</v>
      </c>
      <c r="D39" s="272"/>
      <c r="E39" s="272"/>
      <c r="F39" s="272"/>
      <c r="G39" s="171" t="s">
        <v>917</v>
      </c>
      <c r="H39" s="171" t="s">
        <v>917</v>
      </c>
      <c r="I39" s="170" t="s">
        <v>917</v>
      </c>
      <c r="N39" s="75"/>
    </row>
    <row r="40" spans="2:14" x14ac:dyDescent="0.35">
      <c r="B40" s="104">
        <v>12</v>
      </c>
      <c r="C40" s="272" t="s">
        <v>613</v>
      </c>
      <c r="D40" s="272"/>
      <c r="E40" s="272"/>
      <c r="F40" s="272"/>
      <c r="G40" s="171" t="s">
        <v>917</v>
      </c>
      <c r="H40" s="171" t="s">
        <v>917</v>
      </c>
      <c r="I40" s="170" t="s">
        <v>917</v>
      </c>
      <c r="N40" s="75"/>
    </row>
    <row r="41" spans="2:14" x14ac:dyDescent="0.35">
      <c r="B41" s="104">
        <v>13</v>
      </c>
      <c r="C41" s="272" t="s">
        <v>613</v>
      </c>
      <c r="D41" s="272"/>
      <c r="E41" s="272"/>
      <c r="F41" s="272"/>
      <c r="G41" s="171" t="s">
        <v>917</v>
      </c>
      <c r="H41" s="171" t="s">
        <v>917</v>
      </c>
      <c r="I41" s="170" t="s">
        <v>917</v>
      </c>
      <c r="N41" s="75" t="str">
        <f t="shared" si="0"/>
        <v>TBD By Business</v>
      </c>
    </row>
    <row r="42" spans="2:14" x14ac:dyDescent="0.35">
      <c r="B42" s="104">
        <v>14</v>
      </c>
      <c r="C42" s="272" t="s">
        <v>613</v>
      </c>
      <c r="D42" s="272"/>
      <c r="E42" s="272"/>
      <c r="F42" s="272"/>
      <c r="G42" s="171" t="s">
        <v>917</v>
      </c>
      <c r="H42" s="171" t="s">
        <v>917</v>
      </c>
      <c r="I42" s="170" t="s">
        <v>917</v>
      </c>
      <c r="N42" s="75" t="str">
        <f t="shared" si="0"/>
        <v>TBD By Business</v>
      </c>
    </row>
    <row r="43" spans="2:14" ht="15.75" customHeight="1" thickBot="1" x14ac:dyDescent="0.4">
      <c r="B43" s="175">
        <v>15</v>
      </c>
      <c r="C43" s="278" t="s">
        <v>613</v>
      </c>
      <c r="D43" s="278"/>
      <c r="E43" s="278"/>
      <c r="F43" s="278"/>
      <c r="G43" s="176" t="s">
        <v>917</v>
      </c>
      <c r="H43" s="176" t="s">
        <v>917</v>
      </c>
      <c r="I43" s="177" t="s">
        <v>917</v>
      </c>
      <c r="N43" s="75" t="str">
        <f t="shared" si="0"/>
        <v>TBD By Business</v>
      </c>
    </row>
  </sheetData>
  <sheetProtection algorithmName="SHA-512" hashValue="ZTHAqZUbI6Kh0cFh4kxkCr/lHD22qAVxFVyPMM1DrtgkfgnUMj1VYHnKplbx1U5A62QFdkjKmQKFNv+LHNRgWA==" saltValue="WDDk3uhXTjbvX69ROoeQPg==" spinCount="100000" sheet="1" formatCells="0" selectLockedCells="1"/>
  <mergeCells count="21">
    <mergeCell ref="C39:F39"/>
    <mergeCell ref="C43:F43"/>
    <mergeCell ref="C42:F42"/>
    <mergeCell ref="C36:F36"/>
    <mergeCell ref="C37:F37"/>
    <mergeCell ref="C38:F38"/>
    <mergeCell ref="C41:F41"/>
    <mergeCell ref="C40:F40"/>
    <mergeCell ref="C31:F31"/>
    <mergeCell ref="C34:F34"/>
    <mergeCell ref="C32:F32"/>
    <mergeCell ref="C33:F33"/>
    <mergeCell ref="C35:F35"/>
    <mergeCell ref="B2:H2"/>
    <mergeCell ref="C28:F28"/>
    <mergeCell ref="C25:F25"/>
    <mergeCell ref="E4:F4"/>
    <mergeCell ref="C30:F30"/>
    <mergeCell ref="C29:F29"/>
    <mergeCell ref="B27:I27"/>
    <mergeCell ref="B3:H3"/>
  </mergeCells>
  <conditionalFormatting sqref="C25">
    <cfRule type="expression" dxfId="7" priority="5">
      <formula>A22&gt;100</formula>
    </cfRule>
  </conditionalFormatting>
  <conditionalFormatting sqref="F6:F7 F9">
    <cfRule type="cellIs" dxfId="6" priority="4" operator="equal">
      <formula>"Please pick one from the list…"</formula>
    </cfRule>
  </conditionalFormatting>
  <dataValidations count="2">
    <dataValidation type="list" allowBlank="1" showInputMessage="1" showErrorMessage="1" sqref="F6" xr:uid="{00000000-0002-0000-0000-000000000000}">
      <formula1>Secretariats</formula1>
    </dataValidation>
    <dataValidation type="list" allowBlank="1" showInputMessage="1" showErrorMessage="1" sqref="F7" xr:uid="{00000000-0002-0000-0000-000001000000}">
      <formula1>INDIRECT(H6)</formula1>
    </dataValidation>
  </dataValidations>
  <printOptions horizontalCentered="1"/>
  <pageMargins left="0.25" right="0.25" top="0.5" bottom="0.25" header="0.3" footer="0.3"/>
  <pageSetup scale="74"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3A3DEB93-B5B1-4FB4-B969-AC6BA7EB2132}">
          <x14:formula1>
            <xm:f>Lookups!$W$2:$W$4</xm:f>
          </x14:formula1>
          <xm:sqref>F9</xm:sqref>
        </x14:dataValidation>
        <x14:dataValidation type="list" allowBlank="1" showInputMessage="1" showErrorMessage="1" xr:uid="{97D38C49-D3E8-42C6-8E0E-3B7AB94CDE32}">
          <x14:formula1>
            <xm:f>Lookups!$V$2:$V$7</xm:f>
          </x14:formula1>
          <xm:sqref>F20</xm:sqref>
        </x14:dataValidation>
        <x14:dataValidation type="list" allowBlank="1" showInputMessage="1" showErrorMessage="1" xr:uid="{8638E4B4-3610-4E96-B9AE-CE25DD0CB03F}">
          <x14:formula1>
            <xm:f>Lookups!$G$42:$G$48</xm:f>
          </x14:formula1>
          <xm:sqref>F18</xm:sqref>
        </x14:dataValidation>
        <x14:dataValidation type="list" allowBlank="1" showInputMessage="1" showErrorMessage="1" xr:uid="{ADE09835-B04C-4D94-9F42-CB1AC93AB093}">
          <x14:formula1>
            <xm:f>Lookups!$G$53:$G$56</xm:f>
          </x14:formula1>
          <xm:sqref>F19</xm:sqref>
        </x14:dataValidation>
        <x14:dataValidation type="list" allowBlank="1" showInputMessage="1" showErrorMessage="1" xr:uid="{8A3A852F-D8BA-40BE-8564-6E741F3ABF67}">
          <x14:formula1>
            <xm:f>Lookups!$G$29:$G$32</xm:f>
          </x14:formula1>
          <xm:sqref>F17</xm:sqref>
        </x14:dataValidation>
        <x14:dataValidation type="list" allowBlank="1" showInputMessage="1" showErrorMessage="1" xr:uid="{21CACE21-49B6-43DA-B713-86D2C240B2FF}">
          <x14:formula1>
            <xm:f>Lookups!$AP$2:$AP$78</xm:f>
          </x14:formula1>
          <xm:sqref>F11</xm:sqref>
        </x14:dataValidation>
        <x14:dataValidation type="list" allowBlank="1" showInputMessage="1" showErrorMessage="1" xr:uid="{4EF79846-D7E2-4823-89AE-51523945E0B6}">
          <x14:formula1>
            <xm:f>Lookups!$AK$2:$AK$73</xm:f>
          </x14:formula1>
          <xm:sqref>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91A8-7593-4366-B375-F2B1EBF5338B}">
  <sheetPr codeName="Sheet4"/>
  <dimension ref="B1:I14"/>
  <sheetViews>
    <sheetView showGridLines="0" zoomScale="90" zoomScaleNormal="90" workbookViewId="0">
      <pane ySplit="4" topLeftCell="A9" activePane="bottomLeft" state="frozen"/>
      <selection activeCell="F20" sqref="F20"/>
      <selection pane="bottomLeft" activeCell="D8" sqref="D8:I8"/>
    </sheetView>
  </sheetViews>
  <sheetFormatPr defaultColWidth="9.1796875" defaultRowHeight="14.5" x14ac:dyDescent="0.35"/>
  <cols>
    <col min="1" max="1" width="2.453125" style="48" customWidth="1"/>
    <col min="2" max="2" width="3.7265625" style="48" customWidth="1"/>
    <col min="3" max="3" width="58.1796875" style="48" customWidth="1"/>
    <col min="4" max="4" width="11.26953125" style="48" customWidth="1"/>
    <col min="5" max="7" width="16.1796875" style="48" customWidth="1"/>
    <col min="8" max="8" width="15.7265625" style="48" customWidth="1"/>
    <col min="9" max="9" width="55.453125" style="48" customWidth="1"/>
    <col min="10" max="16384" width="9.1796875" style="48"/>
  </cols>
  <sheetData>
    <row r="1" spans="2:9" ht="15" thickBot="1" x14ac:dyDescent="0.4"/>
    <row r="2" spans="2:9" ht="21.5" thickBot="1" x14ac:dyDescent="0.4">
      <c r="B2" s="134" t="s">
        <v>590</v>
      </c>
      <c r="C2" s="155"/>
      <c r="D2" s="285" t="str">
        <f>'1. Project Info'!F8</f>
        <v>&lt;name&gt;</v>
      </c>
      <c r="E2" s="285"/>
      <c r="F2" s="285"/>
      <c r="G2" s="285"/>
      <c r="H2" s="285"/>
      <c r="I2" s="286"/>
    </row>
    <row r="3" spans="2:9" ht="21.5" thickBot="1" x14ac:dyDescent="0.4">
      <c r="B3" s="135" t="s">
        <v>0</v>
      </c>
      <c r="C3" s="137"/>
      <c r="D3" s="279" t="str">
        <f>IF(ISBLANK('1. Project Info'!F10),"",'1. Project Info'!F10)</f>
        <v>New/Other</v>
      </c>
      <c r="E3" s="280"/>
      <c r="F3" s="280"/>
      <c r="G3" s="280"/>
      <c r="H3" s="280"/>
      <c r="I3" s="281"/>
    </row>
    <row r="4" spans="2:9" ht="21.5" thickBot="1" x14ac:dyDescent="0.4">
      <c r="B4" s="136" t="s">
        <v>1</v>
      </c>
      <c r="C4" s="156"/>
      <c r="D4" s="282" t="str">
        <f>IF(ISBLANK('1. Project Info'!F11),"",'1. Project Info'!F11)</f>
        <v>Please pick one from the list…</v>
      </c>
      <c r="E4" s="283"/>
      <c r="F4" s="283"/>
      <c r="G4" s="283"/>
      <c r="H4" s="283"/>
      <c r="I4" s="284"/>
    </row>
    <row r="5" spans="2:9" ht="21" x14ac:dyDescent="0.35">
      <c r="B5" s="276" t="s">
        <v>595</v>
      </c>
      <c r="C5" s="277"/>
      <c r="D5" s="277"/>
      <c r="E5" s="277"/>
      <c r="F5" s="277"/>
      <c r="G5" s="277"/>
      <c r="H5" s="277"/>
      <c r="I5" s="277"/>
    </row>
    <row r="6" spans="2:9" ht="15" thickBot="1" x14ac:dyDescent="0.4"/>
    <row r="7" spans="2:9" ht="21.5" thickBot="1" x14ac:dyDescent="0.55000000000000004">
      <c r="B7" s="287" t="s">
        <v>816</v>
      </c>
      <c r="C7" s="288"/>
      <c r="D7" s="289"/>
      <c r="E7" s="289"/>
      <c r="F7" s="289"/>
      <c r="G7" s="289"/>
      <c r="H7" s="289"/>
      <c r="I7" s="290"/>
    </row>
    <row r="8" spans="2:9" ht="123" customHeight="1" x14ac:dyDescent="0.35">
      <c r="B8" s="103">
        <v>1</v>
      </c>
      <c r="C8" s="103" t="s">
        <v>1007</v>
      </c>
      <c r="D8" s="291" t="s">
        <v>958</v>
      </c>
      <c r="E8" s="291"/>
      <c r="F8" s="291"/>
      <c r="G8" s="291"/>
      <c r="H8" s="291"/>
      <c r="I8" s="292"/>
    </row>
    <row r="9" spans="2:9" ht="123" customHeight="1" x14ac:dyDescent="0.35">
      <c r="B9" s="178">
        <v>2</v>
      </c>
      <c r="C9" s="178" t="s">
        <v>903</v>
      </c>
      <c r="D9" s="291" t="s">
        <v>958</v>
      </c>
      <c r="E9" s="291"/>
      <c r="F9" s="291"/>
      <c r="G9" s="291"/>
      <c r="H9" s="291"/>
      <c r="I9" s="292"/>
    </row>
    <row r="10" spans="2:9" ht="123" customHeight="1" x14ac:dyDescent="0.35">
      <c r="B10" s="178">
        <v>3</v>
      </c>
      <c r="C10" s="178" t="s">
        <v>904</v>
      </c>
      <c r="D10" s="291" t="s">
        <v>958</v>
      </c>
      <c r="E10" s="291"/>
      <c r="F10" s="291"/>
      <c r="G10" s="291"/>
      <c r="H10" s="291"/>
      <c r="I10" s="292"/>
    </row>
    <row r="11" spans="2:9" ht="123" customHeight="1" x14ac:dyDescent="0.35">
      <c r="B11" s="178">
        <v>4</v>
      </c>
      <c r="C11" s="178" t="s">
        <v>907</v>
      </c>
      <c r="D11" s="291" t="s">
        <v>958</v>
      </c>
      <c r="E11" s="291"/>
      <c r="F11" s="291"/>
      <c r="G11" s="291"/>
      <c r="H11" s="291"/>
      <c r="I11" s="292"/>
    </row>
    <row r="12" spans="2:9" ht="123" customHeight="1" x14ac:dyDescent="0.35">
      <c r="B12" s="178">
        <v>5</v>
      </c>
      <c r="C12" s="178" t="s">
        <v>905</v>
      </c>
      <c r="D12" s="291" t="s">
        <v>958</v>
      </c>
      <c r="E12" s="291"/>
      <c r="F12" s="291"/>
      <c r="G12" s="291"/>
      <c r="H12" s="291"/>
      <c r="I12" s="292"/>
    </row>
    <row r="13" spans="2:9" ht="123" customHeight="1" x14ac:dyDescent="0.35">
      <c r="B13" s="178">
        <v>6</v>
      </c>
      <c r="C13" s="178" t="s">
        <v>1010</v>
      </c>
      <c r="D13" s="291" t="s">
        <v>958</v>
      </c>
      <c r="E13" s="291"/>
      <c r="F13" s="291"/>
      <c r="G13" s="291"/>
      <c r="H13" s="291"/>
      <c r="I13" s="292"/>
    </row>
    <row r="14" spans="2:9" ht="123" customHeight="1" thickBot="1" x14ac:dyDescent="0.4">
      <c r="B14" s="179">
        <v>7</v>
      </c>
      <c r="C14" s="179" t="s">
        <v>906</v>
      </c>
      <c r="D14" s="293" t="s">
        <v>958</v>
      </c>
      <c r="E14" s="293"/>
      <c r="F14" s="293"/>
      <c r="G14" s="293"/>
      <c r="H14" s="293"/>
      <c r="I14" s="294"/>
    </row>
  </sheetData>
  <sheetProtection algorithmName="SHA-512" hashValue="Xag1XfdaP+bjFlVVRfxypnmkD4JCBEyC5EzoTKBKHHLYrBwAIad59C+i1l5GMWOHyyYzcY6JzPSWvswPDKai3Q==" saltValue="1KkLkItnKyhA8O0sHGP9Mw==" spinCount="100000" sheet="1" objects="1" scenarios="1"/>
  <mergeCells count="12">
    <mergeCell ref="D14:I14"/>
    <mergeCell ref="D9:I9"/>
    <mergeCell ref="D10:I10"/>
    <mergeCell ref="D11:I11"/>
    <mergeCell ref="D12:I12"/>
    <mergeCell ref="D13:I13"/>
    <mergeCell ref="D3:I3"/>
    <mergeCell ref="D4:I4"/>
    <mergeCell ref="D2:I2"/>
    <mergeCell ref="B7:I7"/>
    <mergeCell ref="D8:I8"/>
    <mergeCell ref="B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7BAC7-AE3C-42D1-962F-FE0A8A151D39}">
  <sheetPr codeName="Sheet5">
    <pageSetUpPr fitToPage="1"/>
  </sheetPr>
  <dimension ref="A1:T70"/>
  <sheetViews>
    <sheetView showGridLines="0" zoomScale="90" zoomScaleNormal="90" workbookViewId="0">
      <pane ySplit="4" topLeftCell="A5" activePane="bottomLeft" state="frozen"/>
      <selection activeCell="F20" sqref="F20"/>
      <selection pane="bottomLeft" activeCell="D33" sqref="D33:F33"/>
    </sheetView>
  </sheetViews>
  <sheetFormatPr defaultColWidth="8.81640625" defaultRowHeight="14.5" x14ac:dyDescent="0.35"/>
  <cols>
    <col min="1" max="1" width="2.453125" style="48" customWidth="1"/>
    <col min="2" max="2" width="3.1796875" style="48" bestFit="1" customWidth="1"/>
    <col min="3" max="3" width="37.81640625" style="48" customWidth="1"/>
    <col min="4" max="4" width="23" style="48" customWidth="1"/>
    <col min="5" max="5" width="17.453125" style="48" customWidth="1"/>
    <col min="6" max="6" width="19.26953125" style="48" customWidth="1"/>
    <col min="7" max="7" width="80.1796875" style="48" customWidth="1"/>
    <col min="8" max="8" width="15.1796875" style="48" customWidth="1"/>
    <col min="9" max="10" width="8.81640625" style="48"/>
    <col min="11" max="11" width="90.1796875" style="48" bestFit="1" customWidth="1"/>
    <col min="12" max="12" width="108.7265625" style="48" bestFit="1" customWidth="1"/>
    <col min="13" max="13" width="153" style="48" bestFit="1" customWidth="1"/>
    <col min="14" max="14" width="47.54296875" style="48" bestFit="1" customWidth="1"/>
    <col min="15" max="16384" width="8.81640625" style="48"/>
  </cols>
  <sheetData>
    <row r="1" spans="1:17" ht="15.65" customHeight="1" thickBot="1" x14ac:dyDescent="0.4"/>
    <row r="2" spans="1:17" ht="25.5" customHeight="1" thickBot="1" x14ac:dyDescent="0.4">
      <c r="C2" s="132" t="s">
        <v>74</v>
      </c>
      <c r="D2" s="299" t="str">
        <f>IF(ISBLANK('1. Project Info'!F8),"",'1. Project Info'!F8)</f>
        <v>&lt;name&gt;</v>
      </c>
      <c r="E2" s="300"/>
      <c r="F2" s="300"/>
      <c r="G2" s="301"/>
    </row>
    <row r="3" spans="1:17" ht="27.75" customHeight="1" thickBot="1" x14ac:dyDescent="0.4">
      <c r="C3" s="131" t="s">
        <v>73</v>
      </c>
      <c r="D3" s="279" t="str">
        <f>IF(ISBLANK('1. Project Info'!F10),"",'1. Project Info'!F10)</f>
        <v>New/Other</v>
      </c>
      <c r="E3" s="280"/>
      <c r="F3" s="280"/>
      <c r="G3" s="281"/>
    </row>
    <row r="4" spans="1:17" s="101" customFormat="1" ht="27.75" customHeight="1" thickBot="1" x14ac:dyDescent="0.55000000000000004">
      <c r="A4" s="16"/>
      <c r="B4" s="16"/>
      <c r="C4" s="133" t="s">
        <v>75</v>
      </c>
      <c r="D4" s="282" t="str">
        <f>IF(ISBLANK('1. Project Info'!F11),"",'1. Project Info'!F11)</f>
        <v>Please pick one from the list…</v>
      </c>
      <c r="E4" s="283"/>
      <c r="F4" s="283"/>
      <c r="G4" s="284"/>
      <c r="H4" s="17"/>
      <c r="I4" s="48"/>
      <c r="J4" s="48"/>
      <c r="K4" s="48"/>
      <c r="L4" s="16"/>
      <c r="M4" s="16"/>
    </row>
    <row r="5" spans="1:17" s="101" customFormat="1" ht="27.75" customHeight="1" thickBot="1" x14ac:dyDescent="0.4">
      <c r="A5" s="16"/>
      <c r="B5" s="16"/>
      <c r="C5" s="305" t="s">
        <v>595</v>
      </c>
      <c r="D5" s="306"/>
      <c r="E5" s="306"/>
      <c r="F5" s="306"/>
      <c r="G5" s="307"/>
      <c r="H5" s="17"/>
      <c r="I5" s="48"/>
      <c r="J5" s="48"/>
      <c r="K5" s="48"/>
      <c r="L5" s="16"/>
      <c r="M5" s="16"/>
    </row>
    <row r="6" spans="1:17" s="102" customFormat="1" ht="12" customHeight="1" thickBot="1" x14ac:dyDescent="0.4">
      <c r="A6" s="17"/>
      <c r="B6" s="17"/>
      <c r="C6" s="17"/>
      <c r="D6" s="17"/>
      <c r="E6" s="17"/>
      <c r="F6" s="17"/>
      <c r="G6" s="17"/>
      <c r="H6" s="17"/>
      <c r="I6" s="48"/>
      <c r="J6" s="48"/>
      <c r="K6" s="48"/>
      <c r="L6" s="18"/>
      <c r="M6" s="18"/>
      <c r="O6" s="101"/>
      <c r="P6" s="101"/>
      <c r="Q6" s="101"/>
    </row>
    <row r="7" spans="1:17" ht="26.15" customHeight="1" thickBot="1" x14ac:dyDescent="0.55000000000000004">
      <c r="B7" s="270" t="s">
        <v>895</v>
      </c>
      <c r="C7" s="304"/>
      <c r="D7" s="304"/>
      <c r="E7" s="304"/>
      <c r="F7" s="304"/>
      <c r="G7" s="271"/>
    </row>
    <row r="8" spans="1:17" ht="20.149999999999999" customHeight="1" thickBot="1" x14ac:dyDescent="0.4">
      <c r="B8" s="201"/>
      <c r="C8" s="302" t="s">
        <v>930</v>
      </c>
      <c r="D8" s="302"/>
      <c r="E8" s="199" t="s">
        <v>501</v>
      </c>
      <c r="F8" s="302" t="s">
        <v>502</v>
      </c>
      <c r="G8" s="303"/>
    </row>
    <row r="9" spans="1:17" ht="42.75" customHeight="1" x14ac:dyDescent="0.35">
      <c r="B9" s="208">
        <v>1</v>
      </c>
      <c r="C9" s="295" t="s">
        <v>503</v>
      </c>
      <c r="D9" s="296"/>
      <c r="E9" s="125" t="s">
        <v>494</v>
      </c>
      <c r="F9" s="297"/>
      <c r="G9" s="298"/>
      <c r="H9" s="29"/>
    </row>
    <row r="10" spans="1:17" ht="42.75" customHeight="1" x14ac:dyDescent="0.35">
      <c r="B10" s="209">
        <v>2</v>
      </c>
      <c r="C10" s="310" t="s">
        <v>504</v>
      </c>
      <c r="D10" s="311"/>
      <c r="E10" s="126" t="s">
        <v>494</v>
      </c>
      <c r="F10" s="312"/>
      <c r="G10" s="313"/>
      <c r="H10" s="29"/>
    </row>
    <row r="11" spans="1:17" ht="42.75" customHeight="1" x14ac:dyDescent="0.35">
      <c r="B11" s="209">
        <v>3</v>
      </c>
      <c r="C11" s="310" t="s">
        <v>505</v>
      </c>
      <c r="D11" s="311"/>
      <c r="E11" s="126" t="s">
        <v>494</v>
      </c>
      <c r="F11" s="312"/>
      <c r="G11" s="313"/>
      <c r="H11" s="29"/>
    </row>
    <row r="12" spans="1:17" ht="42.75" customHeight="1" x14ac:dyDescent="0.35">
      <c r="B12" s="209">
        <v>4</v>
      </c>
      <c r="C12" s="310" t="s">
        <v>506</v>
      </c>
      <c r="D12" s="311"/>
      <c r="E12" s="126" t="s">
        <v>494</v>
      </c>
      <c r="F12" s="312"/>
      <c r="G12" s="313"/>
      <c r="H12" s="29"/>
    </row>
    <row r="13" spans="1:17" ht="42.75" customHeight="1" x14ac:dyDescent="0.35">
      <c r="B13" s="209">
        <v>5</v>
      </c>
      <c r="C13" s="310" t="s">
        <v>507</v>
      </c>
      <c r="D13" s="311"/>
      <c r="E13" s="126" t="s">
        <v>494</v>
      </c>
      <c r="F13" s="312"/>
      <c r="G13" s="313"/>
      <c r="H13" s="29"/>
    </row>
    <row r="14" spans="1:17" ht="42.75" customHeight="1" thickBot="1" x14ac:dyDescent="0.4">
      <c r="B14" s="210">
        <v>6</v>
      </c>
      <c r="C14" s="314" t="s">
        <v>508</v>
      </c>
      <c r="D14" s="315"/>
      <c r="E14" s="200" t="s">
        <v>494</v>
      </c>
      <c r="F14" s="316"/>
      <c r="G14" s="317"/>
      <c r="H14" s="29"/>
    </row>
    <row r="15" spans="1:17" ht="22" customHeight="1" thickBot="1" x14ac:dyDescent="0.4">
      <c r="B15" s="5"/>
      <c r="C15" s="318" t="s">
        <v>921</v>
      </c>
      <c r="D15" s="319"/>
      <c r="E15" s="319"/>
      <c r="F15" s="319"/>
      <c r="G15" s="320"/>
      <c r="H15" s="29"/>
    </row>
    <row r="16" spans="1:17" ht="24" customHeight="1" x14ac:dyDescent="0.35">
      <c r="B16" s="211">
        <v>1</v>
      </c>
      <c r="C16" s="308" t="s">
        <v>922</v>
      </c>
      <c r="D16" s="308"/>
      <c r="E16" s="308"/>
      <c r="F16" s="308"/>
      <c r="G16" s="309"/>
      <c r="H16" s="29"/>
    </row>
    <row r="17" spans="2:8" ht="24" customHeight="1" x14ac:dyDescent="0.35">
      <c r="B17" s="212">
        <v>2</v>
      </c>
      <c r="C17" s="308" t="s">
        <v>923</v>
      </c>
      <c r="D17" s="308"/>
      <c r="E17" s="308"/>
      <c r="F17" s="308"/>
      <c r="G17" s="309"/>
      <c r="H17" s="29"/>
    </row>
    <row r="18" spans="2:8" ht="24" customHeight="1" thickBot="1" x14ac:dyDescent="0.4">
      <c r="B18" s="213">
        <v>3</v>
      </c>
      <c r="C18" s="322" t="s">
        <v>924</v>
      </c>
      <c r="D18" s="322"/>
      <c r="E18" s="322"/>
      <c r="F18" s="322"/>
      <c r="G18" s="323"/>
      <c r="H18" s="29"/>
    </row>
    <row r="19" spans="2:8" ht="30" customHeight="1" thickBot="1" x14ac:dyDescent="0.4">
      <c r="B19" s="5"/>
    </row>
    <row r="20" spans="2:8" ht="26.15" customHeight="1" x14ac:dyDescent="0.35">
      <c r="B20" s="5"/>
      <c r="C20" s="324" t="s">
        <v>68</v>
      </c>
      <c r="D20" s="325"/>
      <c r="E20" s="325"/>
      <c r="F20" s="325"/>
      <c r="G20" s="326"/>
    </row>
    <row r="21" spans="2:8" ht="20.149999999999999" customHeight="1" thickBot="1" x14ac:dyDescent="0.4">
      <c r="B21" s="5"/>
      <c r="C21" s="197" t="s">
        <v>7</v>
      </c>
      <c r="D21" s="327" t="s">
        <v>510</v>
      </c>
      <c r="E21" s="327"/>
      <c r="F21" s="327"/>
      <c r="G21" s="198" t="s">
        <v>817</v>
      </c>
    </row>
    <row r="22" spans="2:8" s="5" customFormat="1" ht="22" customHeight="1" thickBot="1" x14ac:dyDescent="0.4">
      <c r="B22" s="202"/>
      <c r="C22" s="328" t="s">
        <v>945</v>
      </c>
      <c r="D22" s="329"/>
      <c r="E22" s="329"/>
      <c r="F22" s="329"/>
      <c r="G22" s="330"/>
      <c r="H22" s="30"/>
    </row>
    <row r="23" spans="2:8" ht="43.5" x14ac:dyDescent="0.35">
      <c r="B23" s="214" t="s">
        <v>929</v>
      </c>
      <c r="C23" s="203" t="s">
        <v>949</v>
      </c>
      <c r="D23" s="331" t="s">
        <v>494</v>
      </c>
      <c r="E23" s="331"/>
      <c r="F23" s="331"/>
      <c r="G23" s="108"/>
      <c r="H23" s="29"/>
    </row>
    <row r="24" spans="2:8" ht="49.5" customHeight="1" x14ac:dyDescent="0.35">
      <c r="B24" s="215" t="s">
        <v>931</v>
      </c>
      <c r="C24" s="203" t="s">
        <v>478</v>
      </c>
      <c r="D24" s="331" t="s">
        <v>494</v>
      </c>
      <c r="E24" s="331"/>
      <c r="F24" s="331"/>
      <c r="G24" s="108"/>
      <c r="H24" s="29"/>
    </row>
    <row r="25" spans="2:8" ht="49.5" customHeight="1" thickBot="1" x14ac:dyDescent="0.4">
      <c r="B25" s="216" t="s">
        <v>932</v>
      </c>
      <c r="C25" s="204" t="s">
        <v>479</v>
      </c>
      <c r="D25" s="321" t="s">
        <v>494</v>
      </c>
      <c r="E25" s="321"/>
      <c r="F25" s="321"/>
      <c r="G25" s="109"/>
      <c r="H25" s="29"/>
    </row>
    <row r="26" spans="2:8" s="5" customFormat="1" ht="22" customHeight="1" thickBot="1" x14ac:dyDescent="0.4">
      <c r="B26" s="202"/>
      <c r="C26" s="328" t="s">
        <v>950</v>
      </c>
      <c r="D26" s="329"/>
      <c r="E26" s="329"/>
      <c r="F26" s="329"/>
      <c r="G26" s="330"/>
      <c r="H26" s="31"/>
    </row>
    <row r="27" spans="2:8" ht="58" x14ac:dyDescent="0.35">
      <c r="B27" s="214" t="s">
        <v>933</v>
      </c>
      <c r="C27" s="203" t="s">
        <v>952</v>
      </c>
      <c r="D27" s="331" t="s">
        <v>494</v>
      </c>
      <c r="E27" s="331"/>
      <c r="F27" s="331"/>
      <c r="G27" s="108"/>
      <c r="H27" s="29"/>
    </row>
    <row r="28" spans="2:8" ht="43.5" x14ac:dyDescent="0.35">
      <c r="B28" s="215" t="s">
        <v>934</v>
      </c>
      <c r="C28" s="203" t="s">
        <v>953</v>
      </c>
      <c r="D28" s="331" t="s">
        <v>494</v>
      </c>
      <c r="E28" s="331"/>
      <c r="F28" s="331"/>
      <c r="G28" s="108"/>
      <c r="H28" s="29"/>
    </row>
    <row r="29" spans="2:8" ht="58.5" thickBot="1" x14ac:dyDescent="0.4">
      <c r="B29" s="216" t="s">
        <v>935</v>
      </c>
      <c r="C29" s="204" t="s">
        <v>959</v>
      </c>
      <c r="D29" s="321" t="s">
        <v>494</v>
      </c>
      <c r="E29" s="321"/>
      <c r="F29" s="321"/>
      <c r="G29" s="109"/>
      <c r="H29" s="29"/>
    </row>
    <row r="30" spans="2:8" s="5" customFormat="1" ht="22" customHeight="1" thickBot="1" x14ac:dyDescent="0.4">
      <c r="B30" s="202"/>
      <c r="C30" s="332" t="s">
        <v>951</v>
      </c>
      <c r="D30" s="333"/>
      <c r="E30" s="333"/>
      <c r="F30" s="333"/>
      <c r="G30" s="334"/>
      <c r="H30" s="31"/>
    </row>
    <row r="31" spans="2:8" ht="47.25" customHeight="1" x14ac:dyDescent="0.35">
      <c r="B31" s="214" t="s">
        <v>936</v>
      </c>
      <c r="C31" s="205" t="s">
        <v>960</v>
      </c>
      <c r="D31" s="335" t="s">
        <v>494</v>
      </c>
      <c r="E31" s="335"/>
      <c r="F31" s="335"/>
      <c r="G31" s="206"/>
      <c r="H31" s="29"/>
    </row>
    <row r="32" spans="2:8" ht="47.25" customHeight="1" x14ac:dyDescent="0.35">
      <c r="B32" s="215" t="s">
        <v>938</v>
      </c>
      <c r="C32" s="203" t="s">
        <v>954</v>
      </c>
      <c r="D32" s="331" t="s">
        <v>494</v>
      </c>
      <c r="E32" s="331"/>
      <c r="F32" s="331"/>
      <c r="G32" s="108"/>
      <c r="H32" s="29"/>
    </row>
    <row r="33" spans="2:8" ht="87" x14ac:dyDescent="0.35">
      <c r="B33" s="215" t="s">
        <v>937</v>
      </c>
      <c r="C33" s="203" t="s">
        <v>961</v>
      </c>
      <c r="D33" s="331" t="s">
        <v>494</v>
      </c>
      <c r="E33" s="331"/>
      <c r="F33" s="331"/>
      <c r="G33" s="108"/>
      <c r="H33" s="29"/>
    </row>
    <row r="34" spans="2:8" ht="58.5" thickBot="1" x14ac:dyDescent="0.4">
      <c r="B34" s="216" t="s">
        <v>939</v>
      </c>
      <c r="C34" s="204" t="s">
        <v>955</v>
      </c>
      <c r="D34" s="293" t="s">
        <v>494</v>
      </c>
      <c r="E34" s="293"/>
      <c r="F34" s="293"/>
      <c r="G34" s="207"/>
      <c r="H34" s="29"/>
    </row>
    <row r="35" spans="2:8" x14ac:dyDescent="0.35">
      <c r="B35" s="5"/>
    </row>
    <row r="36" spans="2:8" hidden="1" x14ac:dyDescent="0.35">
      <c r="B36" s="5"/>
      <c r="C36" s="48" t="s">
        <v>946</v>
      </c>
    </row>
    <row r="37" spans="2:8" hidden="1" x14ac:dyDescent="0.35">
      <c r="B37" s="5"/>
      <c r="C37" s="48" t="s">
        <v>947</v>
      </c>
    </row>
    <row r="38" spans="2:8" hidden="1" x14ac:dyDescent="0.35">
      <c r="C38" s="48" t="s">
        <v>948</v>
      </c>
    </row>
    <row r="39" spans="2:8" hidden="1" x14ac:dyDescent="0.35"/>
    <row r="40" spans="2:8" hidden="1" x14ac:dyDescent="0.35"/>
    <row r="41" spans="2:8" hidden="1" x14ac:dyDescent="0.35"/>
    <row r="42" spans="2:8" hidden="1" x14ac:dyDescent="0.35"/>
    <row r="43" spans="2:8" hidden="1" x14ac:dyDescent="0.35"/>
    <row r="44" spans="2:8" hidden="1" x14ac:dyDescent="0.35"/>
    <row r="45" spans="2:8" hidden="1" x14ac:dyDescent="0.35"/>
    <row r="46" spans="2:8" hidden="1" x14ac:dyDescent="0.35"/>
    <row r="47" spans="2:8" hidden="1" x14ac:dyDescent="0.35"/>
    <row r="48" spans="2:8" hidden="1" x14ac:dyDescent="0.35"/>
    <row r="49" spans="11:20" hidden="1" x14ac:dyDescent="0.35"/>
    <row r="50" spans="11:20" hidden="1" x14ac:dyDescent="0.35"/>
    <row r="51" spans="11:20" hidden="1" x14ac:dyDescent="0.35"/>
    <row r="52" spans="11:20" hidden="1" x14ac:dyDescent="0.35">
      <c r="K52" s="6" t="s">
        <v>87</v>
      </c>
      <c r="L52" s="6" t="s">
        <v>70</v>
      </c>
      <c r="M52" s="6" t="s">
        <v>90</v>
      </c>
      <c r="N52" s="6" t="s">
        <v>71</v>
      </c>
      <c r="O52" s="6" t="s">
        <v>88</v>
      </c>
      <c r="P52" s="6" t="s">
        <v>450</v>
      </c>
      <c r="Q52" s="6" t="s">
        <v>496</v>
      </c>
      <c r="R52" s="6" t="s">
        <v>72</v>
      </c>
      <c r="S52" s="6" t="s">
        <v>89</v>
      </c>
      <c r="T52" s="6" t="s">
        <v>480</v>
      </c>
    </row>
    <row r="53" spans="11:20" hidden="1" x14ac:dyDescent="0.35">
      <c r="K53" s="5" t="s">
        <v>437</v>
      </c>
      <c r="L53" s="14" t="s">
        <v>441</v>
      </c>
      <c r="M53" s="14" t="s">
        <v>446</v>
      </c>
      <c r="N53" s="14" t="s">
        <v>451</v>
      </c>
      <c r="O53" s="14" t="s">
        <v>452</v>
      </c>
      <c r="P53" s="14" t="s">
        <v>453</v>
      </c>
      <c r="Q53" s="14" t="s">
        <v>454</v>
      </c>
      <c r="R53" s="14" t="s">
        <v>455</v>
      </c>
      <c r="S53" s="14" t="s">
        <v>456</v>
      </c>
      <c r="T53" s="24" t="s">
        <v>488</v>
      </c>
    </row>
    <row r="54" spans="11:20" hidden="1" x14ac:dyDescent="0.35">
      <c r="K54" s="5" t="s">
        <v>438</v>
      </c>
      <c r="L54" s="14" t="s">
        <v>442</v>
      </c>
      <c r="M54" s="14" t="s">
        <v>447</v>
      </c>
      <c r="N54" s="14" t="s">
        <v>457</v>
      </c>
      <c r="O54" s="14" t="s">
        <v>458</v>
      </c>
      <c r="P54" s="14" t="s">
        <v>459</v>
      </c>
      <c r="Q54" s="14" t="s">
        <v>460</v>
      </c>
      <c r="R54" s="14" t="s">
        <v>481</v>
      </c>
      <c r="S54" s="14" t="s">
        <v>461</v>
      </c>
      <c r="T54" s="24" t="s">
        <v>489</v>
      </c>
    </row>
    <row r="55" spans="11:20" hidden="1" x14ac:dyDescent="0.35">
      <c r="K55" s="5" t="s">
        <v>439</v>
      </c>
      <c r="L55" s="14" t="s">
        <v>443</v>
      </c>
      <c r="M55" s="14" t="s">
        <v>448</v>
      </c>
      <c r="N55" s="14" t="s">
        <v>462</v>
      </c>
      <c r="O55" s="14" t="s">
        <v>463</v>
      </c>
      <c r="P55" s="14" t="s">
        <v>464</v>
      </c>
      <c r="Q55" s="14" t="s">
        <v>465</v>
      </c>
      <c r="R55" s="14" t="s">
        <v>482</v>
      </c>
      <c r="S55" s="14" t="s">
        <v>466</v>
      </c>
      <c r="T55" s="24" t="s">
        <v>490</v>
      </c>
    </row>
    <row r="56" spans="11:20" hidden="1" x14ac:dyDescent="0.35">
      <c r="K56" s="5" t="s">
        <v>440</v>
      </c>
      <c r="L56" s="14" t="s">
        <v>444</v>
      </c>
      <c r="M56" s="14" t="s">
        <v>449</v>
      </c>
      <c r="N56" s="14" t="s">
        <v>467</v>
      </c>
      <c r="O56" s="14" t="s">
        <v>468</v>
      </c>
      <c r="P56" s="14" t="s">
        <v>469</v>
      </c>
      <c r="Q56" s="14" t="s">
        <v>470</v>
      </c>
      <c r="R56" s="14" t="s">
        <v>498</v>
      </c>
      <c r="S56" s="14" t="s">
        <v>471</v>
      </c>
      <c r="T56" s="24" t="s">
        <v>491</v>
      </c>
    </row>
    <row r="57" spans="11:20" hidden="1" x14ac:dyDescent="0.35">
      <c r="K57" s="5" t="s">
        <v>436</v>
      </c>
      <c r="L57" s="14" t="s">
        <v>445</v>
      </c>
      <c r="M57" s="14" t="s">
        <v>497</v>
      </c>
      <c r="N57" s="14" t="s">
        <v>472</v>
      </c>
      <c r="O57" s="14" t="s">
        <v>473</v>
      </c>
      <c r="P57" s="14" t="s">
        <v>474</v>
      </c>
      <c r="Q57" s="14" t="s">
        <v>475</v>
      </c>
      <c r="R57" s="14" t="s">
        <v>499</v>
      </c>
      <c r="S57" s="14" t="s">
        <v>500</v>
      </c>
      <c r="T57" s="24" t="s">
        <v>492</v>
      </c>
    </row>
    <row r="58" spans="11:20" hidden="1" x14ac:dyDescent="0.35">
      <c r="K58" s="5" t="s">
        <v>494</v>
      </c>
      <c r="L58" s="5" t="s">
        <v>494</v>
      </c>
      <c r="M58" s="5" t="s">
        <v>494</v>
      </c>
      <c r="N58" s="5" t="s">
        <v>494</v>
      </c>
      <c r="O58" s="5" t="s">
        <v>494</v>
      </c>
      <c r="P58" s="5" t="s">
        <v>494</v>
      </c>
      <c r="Q58" s="5" t="s">
        <v>494</v>
      </c>
      <c r="R58" s="5" t="s">
        <v>494</v>
      </c>
      <c r="S58" s="5" t="s">
        <v>494</v>
      </c>
      <c r="T58" s="5" t="s">
        <v>494</v>
      </c>
    </row>
    <row r="59" spans="11:20" hidden="1" x14ac:dyDescent="0.35"/>
    <row r="60" spans="11:20" hidden="1" x14ac:dyDescent="0.35"/>
    <row r="61" spans="11:20" hidden="1" x14ac:dyDescent="0.35"/>
    <row r="62" spans="11:20" hidden="1" x14ac:dyDescent="0.35"/>
    <row r="63" spans="11:20" hidden="1" x14ac:dyDescent="0.35"/>
    <row r="64" spans="11:20" hidden="1" x14ac:dyDescent="0.35"/>
    <row r="65" hidden="1" x14ac:dyDescent="0.35"/>
    <row r="66" hidden="1" x14ac:dyDescent="0.35"/>
    <row r="67" hidden="1" x14ac:dyDescent="0.35"/>
    <row r="68" hidden="1" x14ac:dyDescent="0.35"/>
    <row r="69" hidden="1" x14ac:dyDescent="0.35"/>
    <row r="70" hidden="1" x14ac:dyDescent="0.35"/>
  </sheetData>
  <sheetProtection algorithmName="SHA-512" hashValue="ybPkasD4C41TSAKNh0Az62Ufu1C9w27+fYUPcD8dsY+qrUtH1uNhFC50cAS4t+2Zt41krQkRQV59RwWsEkPAiA==" saltValue="MpScxi0ryTpA6KncdjiP5Q==" spinCount="100000" sheet="1" formatCells="0" formatColumns="0" formatRows="0"/>
  <mergeCells count="38">
    <mergeCell ref="C30:G30"/>
    <mergeCell ref="D31:F31"/>
    <mergeCell ref="D32:F32"/>
    <mergeCell ref="D33:F33"/>
    <mergeCell ref="D34:F34"/>
    <mergeCell ref="D29:F29"/>
    <mergeCell ref="C17:G17"/>
    <mergeCell ref="C18:G18"/>
    <mergeCell ref="C20:G20"/>
    <mergeCell ref="D21:F21"/>
    <mergeCell ref="C22:G22"/>
    <mergeCell ref="D23:F23"/>
    <mergeCell ref="D24:F24"/>
    <mergeCell ref="D25:F25"/>
    <mergeCell ref="C26:G26"/>
    <mergeCell ref="D27:F27"/>
    <mergeCell ref="D28:F28"/>
    <mergeCell ref="C16:G16"/>
    <mergeCell ref="C10:D10"/>
    <mergeCell ref="F10:G10"/>
    <mergeCell ref="C11:D11"/>
    <mergeCell ref="F11:G11"/>
    <mergeCell ref="C12:D12"/>
    <mergeCell ref="F12:G12"/>
    <mergeCell ref="C13:D13"/>
    <mergeCell ref="F13:G13"/>
    <mergeCell ref="C14:D14"/>
    <mergeCell ref="F14:G14"/>
    <mergeCell ref="C15:G15"/>
    <mergeCell ref="C9:D9"/>
    <mergeCell ref="F9:G9"/>
    <mergeCell ref="D2:G2"/>
    <mergeCell ref="C8:D8"/>
    <mergeCell ref="F8:G8"/>
    <mergeCell ref="D4:G4"/>
    <mergeCell ref="D3:G3"/>
    <mergeCell ref="B7:G7"/>
    <mergeCell ref="C5:G5"/>
  </mergeCells>
  <conditionalFormatting sqref="E9:F14">
    <cfRule type="cellIs" dxfId="5" priority="4" operator="equal">
      <formula>"Please pick one from the list…"</formula>
    </cfRule>
  </conditionalFormatting>
  <conditionalFormatting sqref="D23:F25">
    <cfRule type="cellIs" dxfId="4" priority="3" operator="equal">
      <formula>"Please pick one from the list…"</formula>
    </cfRule>
  </conditionalFormatting>
  <conditionalFormatting sqref="D27:F29">
    <cfRule type="cellIs" dxfId="3" priority="2" operator="equal">
      <formula>"Please pick one from the list…"</formula>
    </cfRule>
  </conditionalFormatting>
  <conditionalFormatting sqref="D31:F34">
    <cfRule type="cellIs" dxfId="2" priority="1" operator="equal">
      <formula>"Please pick one from the list…"</formula>
    </cfRule>
  </conditionalFormatting>
  <dataValidations count="10">
    <dataValidation type="list" allowBlank="1" showInputMessage="1" showErrorMessage="1" sqref="D23:F23" xr:uid="{97F07999-AE62-4627-A355-4B47497E1666}">
      <formula1>$K$53:$K$58</formula1>
    </dataValidation>
    <dataValidation type="list" allowBlank="1" showInputMessage="1" showErrorMessage="1" sqref="D24:F24" xr:uid="{03C70223-7B74-4492-8B50-90AFB8C6645F}">
      <formula1>$L$53:$L$58</formula1>
    </dataValidation>
    <dataValidation type="list" allowBlank="1" showInputMessage="1" showErrorMessage="1" sqref="D25:F25" xr:uid="{08AFBF37-D7B9-45FF-AA61-BE6F27B2FCA1}">
      <formula1>$M$53:$M$58</formula1>
    </dataValidation>
    <dataValidation type="list" allowBlank="1" showInputMessage="1" showErrorMessage="1" sqref="D27:F27" xr:uid="{CB186E95-C46B-4E5D-AAE3-9383CB91C3F1}">
      <formula1>$N$53:$N$58</formula1>
    </dataValidation>
    <dataValidation type="list" allowBlank="1" showInputMessage="1" showErrorMessage="1" sqref="D28:F28" xr:uid="{76E918D7-87EC-4941-A5F2-9B0C15AC8725}">
      <formula1>$O$53:$O$58</formula1>
    </dataValidation>
    <dataValidation type="list" allowBlank="1" showInputMessage="1" showErrorMessage="1" sqref="D29:F29" xr:uid="{C59A66CD-D544-47C9-BADB-13EA9B3FA8F1}">
      <formula1>$P$53:$P$58</formula1>
    </dataValidation>
    <dataValidation type="list" allowBlank="1" showInputMessage="1" showErrorMessage="1" sqref="D31:F31" xr:uid="{8414CD28-888D-4148-BFDA-F8198126E480}">
      <formula1>$Q$53:$Q$58</formula1>
    </dataValidation>
    <dataValidation type="list" allowBlank="1" showInputMessage="1" showErrorMessage="1" sqref="D32:F32" xr:uid="{131AB663-D620-4B65-BDD7-304EDBC1361A}">
      <formula1>$R$53:$R$58</formula1>
    </dataValidation>
    <dataValidation type="list" allowBlank="1" showInputMessage="1" showErrorMessage="1" sqref="D33:F33" xr:uid="{7C99807F-44B3-4832-8979-BDA76D1E46E5}">
      <formula1>$S$53:$S$58</formula1>
    </dataValidation>
    <dataValidation type="list" allowBlank="1" showInputMessage="1" showErrorMessage="1" sqref="D34:F34" xr:uid="{D38092AF-38F2-4C5B-840C-73039278D226}">
      <formula1>$T$53:$T$58</formula1>
    </dataValidation>
  </dataValidations>
  <printOptions horizontalCentered="1"/>
  <pageMargins left="0.2" right="0.2" top="0.5" bottom="0.25" header="0.3" footer="0.3"/>
  <pageSetup scale="72"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269215AA-190B-45B5-AF16-EAECFCDC55F0}">
          <x14:formula1>
            <xm:f>Lookups!$B$66:$B$68</xm:f>
          </x14:formula1>
          <xm:sqref>E9:E14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K30"/>
  <sheetViews>
    <sheetView showGridLines="0" zoomScale="80" zoomScaleNormal="80" workbookViewId="0">
      <pane ySplit="4" topLeftCell="A5" activePane="bottomLeft" state="frozen"/>
      <selection activeCell="F20" sqref="F20"/>
      <selection pane="bottomLeft" activeCell="D25" sqref="D25:E25"/>
    </sheetView>
  </sheetViews>
  <sheetFormatPr defaultColWidth="8.81640625" defaultRowHeight="14.5" x14ac:dyDescent="0.35"/>
  <cols>
    <col min="1" max="1" width="2.7265625" style="73" customWidth="1"/>
    <col min="2" max="2" width="30" style="73" customWidth="1"/>
    <col min="3" max="3" width="41.7265625" style="73" customWidth="1"/>
    <col min="4" max="4" width="18" style="73" customWidth="1"/>
    <col min="5" max="5" width="26.1796875" style="73" customWidth="1"/>
    <col min="6" max="6" width="63" style="73" customWidth="1"/>
    <col min="7" max="16384" width="8.81640625" style="73"/>
  </cols>
  <sheetData>
    <row r="1" spans="1:11" ht="8.5" customHeight="1" thickBot="1" x14ac:dyDescent="0.4"/>
    <row r="2" spans="1:11" ht="24.75" customHeight="1" thickBot="1" x14ac:dyDescent="0.4">
      <c r="B2" s="135" t="s">
        <v>590</v>
      </c>
      <c r="C2" s="336" t="str">
        <f>IF(ISBLANK('1. Project Info'!F8),"",'1. Project Info'!F8)</f>
        <v>&lt;name&gt;</v>
      </c>
      <c r="D2" s="337"/>
      <c r="E2" s="337"/>
      <c r="F2" s="338"/>
    </row>
    <row r="3" spans="1:11" s="1" customFormat="1" ht="24.75" customHeight="1" thickBot="1" x14ac:dyDescent="0.4">
      <c r="B3" s="135" t="s">
        <v>0</v>
      </c>
      <c r="C3" s="336" t="str">
        <f>IF(ISBLANK('1. Project Info'!F10),"",'1. Project Info'!F10)</f>
        <v>New/Other</v>
      </c>
      <c r="D3" s="337"/>
      <c r="E3" s="337"/>
      <c r="F3" s="338"/>
      <c r="G3" s="73"/>
      <c r="H3" s="73"/>
      <c r="I3" s="73"/>
      <c r="J3" s="16"/>
      <c r="K3" s="16"/>
    </row>
    <row r="4" spans="1:11" s="1" customFormat="1" ht="24.75" customHeight="1" thickBot="1" x14ac:dyDescent="0.4">
      <c r="B4" s="144" t="s">
        <v>1</v>
      </c>
      <c r="C4" s="141" t="str">
        <f>IF(ISBLANK('1. Project Info'!F11),"",'1. Project Info'!F11)</f>
        <v>Please pick one from the list…</v>
      </c>
      <c r="D4" s="142"/>
      <c r="E4" s="142"/>
      <c r="F4" s="143"/>
      <c r="G4" s="73"/>
      <c r="H4" s="73"/>
      <c r="I4" s="73"/>
      <c r="J4" s="16"/>
      <c r="K4" s="16"/>
    </row>
    <row r="5" spans="1:11" s="1" customFormat="1" ht="8.5" customHeight="1" thickBot="1" x14ac:dyDescent="0.4">
      <c r="A5" s="16"/>
      <c r="B5" s="16"/>
      <c r="C5" s="16"/>
      <c r="D5" s="16"/>
      <c r="E5" s="16"/>
      <c r="F5" s="16"/>
      <c r="G5" s="73"/>
      <c r="H5" s="73"/>
      <c r="I5" s="73"/>
      <c r="J5" s="16"/>
      <c r="K5" s="16"/>
    </row>
    <row r="6" spans="1:11" ht="21" x14ac:dyDescent="0.35">
      <c r="B6" s="339" t="s">
        <v>594</v>
      </c>
      <c r="C6" s="340"/>
      <c r="D6" s="340"/>
      <c r="E6" s="340"/>
      <c r="F6" s="341"/>
    </row>
    <row r="7" spans="1:11" ht="21.5" thickBot="1" x14ac:dyDescent="0.4">
      <c r="B7" s="305" t="s">
        <v>595</v>
      </c>
      <c r="C7" s="306"/>
      <c r="D7" s="306"/>
      <c r="E7" s="306"/>
      <c r="F7" s="307"/>
    </row>
    <row r="8" spans="1:11" s="74" customFormat="1" ht="6" customHeight="1" thickBot="1" x14ac:dyDescent="0.4">
      <c r="B8" s="32"/>
      <c r="C8" s="32"/>
      <c r="D8" s="32"/>
      <c r="E8" s="32"/>
      <c r="F8" s="32"/>
    </row>
    <row r="9" spans="1:11" s="74" customFormat="1" ht="24" customHeight="1" thickBot="1" x14ac:dyDescent="0.55000000000000004">
      <c r="B9" s="273" t="s">
        <v>612</v>
      </c>
      <c r="C9" s="274"/>
      <c r="D9" s="274"/>
      <c r="E9" s="274"/>
      <c r="F9" s="275"/>
    </row>
    <row r="10" spans="1:11" ht="18" customHeight="1" x14ac:dyDescent="0.35">
      <c r="B10" s="346" t="s">
        <v>927</v>
      </c>
      <c r="C10" s="347"/>
      <c r="D10" s="346" t="s">
        <v>926</v>
      </c>
      <c r="E10" s="347"/>
      <c r="F10" s="256" t="s">
        <v>69</v>
      </c>
    </row>
    <row r="11" spans="1:11" ht="33" customHeight="1" x14ac:dyDescent="0.35">
      <c r="B11" s="249" t="s">
        <v>1008</v>
      </c>
      <c r="C11" s="250">
        <v>0</v>
      </c>
      <c r="D11" s="249" t="s">
        <v>1009</v>
      </c>
      <c r="E11" s="254">
        <f>'5. OnCap Funding Request'!U31</f>
        <v>0</v>
      </c>
      <c r="F11" s="257"/>
    </row>
    <row r="12" spans="1:11" ht="33" customHeight="1" x14ac:dyDescent="0.35">
      <c r="B12" s="249" t="s">
        <v>540</v>
      </c>
      <c r="C12" s="250">
        <v>0</v>
      </c>
      <c r="D12" s="249" t="s">
        <v>540</v>
      </c>
      <c r="E12" s="254">
        <f>'5. OnCap Funding Request'!AA31</f>
        <v>0</v>
      </c>
      <c r="F12" s="257"/>
    </row>
    <row r="13" spans="1:11" ht="33" customHeight="1" x14ac:dyDescent="0.35">
      <c r="B13" s="249" t="s">
        <v>541</v>
      </c>
      <c r="C13" s="250">
        <v>0</v>
      </c>
      <c r="D13" s="249" t="s">
        <v>541</v>
      </c>
      <c r="E13" s="254">
        <f>'5. OnCap Funding Request'!AB31</f>
        <v>0</v>
      </c>
      <c r="F13" s="257" t="s">
        <v>509</v>
      </c>
    </row>
    <row r="14" spans="1:11" ht="33" customHeight="1" x14ac:dyDescent="0.35">
      <c r="B14" s="249" t="s">
        <v>542</v>
      </c>
      <c r="C14" s="250">
        <v>0</v>
      </c>
      <c r="D14" s="249" t="s">
        <v>542</v>
      </c>
      <c r="E14" s="254">
        <f>'5. OnCap Funding Request'!AC31</f>
        <v>0</v>
      </c>
      <c r="F14" s="257"/>
    </row>
    <row r="15" spans="1:11" ht="33" customHeight="1" x14ac:dyDescent="0.35">
      <c r="B15" s="249" t="s">
        <v>582</v>
      </c>
      <c r="C15" s="250">
        <v>0</v>
      </c>
      <c r="D15" s="249" t="s">
        <v>597</v>
      </c>
      <c r="E15" s="254">
        <f>'5. OnCap Funding Request'!AD31</f>
        <v>0</v>
      </c>
      <c r="F15" s="257"/>
    </row>
    <row r="16" spans="1:11" ht="33" customHeight="1" x14ac:dyDescent="0.35">
      <c r="B16" s="249" t="s">
        <v>815</v>
      </c>
      <c r="C16" s="251" t="s">
        <v>815</v>
      </c>
      <c r="D16" s="255" t="s">
        <v>988</v>
      </c>
      <c r="E16" s="254">
        <f>'5. OnCap Funding Request'!AE31</f>
        <v>0</v>
      </c>
      <c r="F16" s="257"/>
    </row>
    <row r="17" spans="2:6" ht="18" customHeight="1" thickBot="1" x14ac:dyDescent="0.4">
      <c r="B17" s="252" t="s">
        <v>65</v>
      </c>
      <c r="C17" s="253">
        <f>SUM(C11:C16)</f>
        <v>0</v>
      </c>
      <c r="D17" s="252" t="s">
        <v>65</v>
      </c>
      <c r="E17" s="253">
        <f>SUM(E11:E16)</f>
        <v>0</v>
      </c>
      <c r="F17" s="258"/>
    </row>
    <row r="18" spans="2:6" s="79" customFormat="1" ht="21.5" thickBot="1" x14ac:dyDescent="0.4">
      <c r="B18" s="32"/>
      <c r="C18" s="32"/>
      <c r="D18" s="32"/>
      <c r="E18" s="32"/>
      <c r="F18" s="32"/>
    </row>
    <row r="19" spans="2:6" s="74" customFormat="1" ht="24" customHeight="1" thickBot="1" x14ac:dyDescent="0.55000000000000004">
      <c r="B19" s="273" t="s">
        <v>591</v>
      </c>
      <c r="C19" s="274"/>
      <c r="D19" s="274"/>
      <c r="E19" s="274"/>
      <c r="F19" s="275"/>
    </row>
    <row r="20" spans="2:6" ht="32.25" customHeight="1" thickBot="1" x14ac:dyDescent="0.4">
      <c r="B20" s="350" t="s">
        <v>548</v>
      </c>
      <c r="C20" s="351"/>
      <c r="D20" s="351"/>
      <c r="E20" s="351"/>
      <c r="F20" s="352"/>
    </row>
    <row r="21" spans="2:6" ht="128.25" customHeight="1" thickBot="1" x14ac:dyDescent="0.4">
      <c r="B21" s="353"/>
      <c r="C21" s="354"/>
      <c r="D21" s="354"/>
      <c r="E21" s="354"/>
      <c r="F21" s="355"/>
    </row>
    <row r="22" spans="2:6" s="74" customFormat="1" ht="21.5" thickBot="1" x14ac:dyDescent="0.4">
      <c r="B22" s="32"/>
      <c r="C22" s="32"/>
      <c r="D22" s="32"/>
      <c r="E22" s="32"/>
      <c r="F22" s="32"/>
    </row>
    <row r="23" spans="2:6" s="74" customFormat="1" ht="24" customHeight="1" x14ac:dyDescent="0.5">
      <c r="B23" s="356" t="s">
        <v>925</v>
      </c>
      <c r="C23" s="357"/>
      <c r="D23" s="357"/>
      <c r="E23" s="357"/>
      <c r="F23" s="358"/>
    </row>
    <row r="24" spans="2:6" ht="18" customHeight="1" x14ac:dyDescent="0.35">
      <c r="B24" s="243" t="s">
        <v>509</v>
      </c>
      <c r="C24" s="244" t="s">
        <v>512</v>
      </c>
      <c r="D24" s="348" t="s">
        <v>511</v>
      </c>
      <c r="E24" s="349"/>
      <c r="F24" s="245" t="s">
        <v>69</v>
      </c>
    </row>
    <row r="25" spans="2:6" ht="50.25" customHeight="1" x14ac:dyDescent="0.35">
      <c r="B25" s="246" t="s">
        <v>539</v>
      </c>
      <c r="C25" s="105"/>
      <c r="D25" s="342"/>
      <c r="E25" s="343"/>
      <c r="F25" s="106"/>
    </row>
    <row r="26" spans="2:6" ht="50.25" customHeight="1" x14ac:dyDescent="0.35">
      <c r="B26" s="246" t="s">
        <v>540</v>
      </c>
      <c r="C26" s="105"/>
      <c r="D26" s="342"/>
      <c r="E26" s="343"/>
      <c r="F26" s="106"/>
    </row>
    <row r="27" spans="2:6" ht="50.25" customHeight="1" x14ac:dyDescent="0.35">
      <c r="B27" s="246" t="s">
        <v>541</v>
      </c>
      <c r="C27" s="105"/>
      <c r="D27" s="342"/>
      <c r="E27" s="343"/>
      <c r="F27" s="106"/>
    </row>
    <row r="28" spans="2:6" ht="50.25" customHeight="1" x14ac:dyDescent="0.35">
      <c r="B28" s="246" t="s">
        <v>542</v>
      </c>
      <c r="C28" s="105"/>
      <c r="D28" s="342"/>
      <c r="E28" s="343"/>
      <c r="F28" s="106"/>
    </row>
    <row r="29" spans="2:6" ht="50.25" customHeight="1" x14ac:dyDescent="0.35">
      <c r="B29" s="247" t="s">
        <v>597</v>
      </c>
      <c r="C29" s="83"/>
      <c r="D29" s="342"/>
      <c r="E29" s="343"/>
      <c r="F29" s="84"/>
    </row>
    <row r="30" spans="2:6" ht="50.25" customHeight="1" thickBot="1" x14ac:dyDescent="0.4">
      <c r="B30" s="248" t="s">
        <v>988</v>
      </c>
      <c r="C30" s="107"/>
      <c r="D30" s="344"/>
      <c r="E30" s="345"/>
      <c r="F30" s="124"/>
    </row>
  </sheetData>
  <sheetProtection algorithmName="SHA-512" hashValue="IYfyccQ/IzRDaGdaCZhKFl1plJ6pUPMZalVQ/rEKWdJqDTfeYFoeS6xbWG92+uxa5r1E6KIt+eSV5TvLPBA9Ag==" saltValue="AigAHfp8Jze6cvxPjTEBeQ==" spinCount="100000" sheet="1" formatCells="0" selectLockedCells="1"/>
  <mergeCells count="18">
    <mergeCell ref="D28:E28"/>
    <mergeCell ref="D30:E30"/>
    <mergeCell ref="D29:E29"/>
    <mergeCell ref="B10:C10"/>
    <mergeCell ref="D10:E10"/>
    <mergeCell ref="D24:E24"/>
    <mergeCell ref="B20:F20"/>
    <mergeCell ref="B21:F21"/>
    <mergeCell ref="B19:F19"/>
    <mergeCell ref="B23:F23"/>
    <mergeCell ref="D25:E25"/>
    <mergeCell ref="D26:E26"/>
    <mergeCell ref="C2:F2"/>
    <mergeCell ref="B6:F6"/>
    <mergeCell ref="B7:F7"/>
    <mergeCell ref="D27:E27"/>
    <mergeCell ref="B9:F9"/>
    <mergeCell ref="C3:F3"/>
  </mergeCells>
  <printOptions horizontalCentered="1"/>
  <pageMargins left="0.2" right="0.2" top="0.25" bottom="0.25" header="0.3" footer="0.3"/>
  <pageSetup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B1:AH32"/>
  <sheetViews>
    <sheetView showGridLines="0" zoomScale="80" zoomScaleNormal="80" workbookViewId="0">
      <pane xSplit="4" ySplit="9" topLeftCell="AB20" activePane="bottomRight" state="frozen"/>
      <selection activeCell="F20" sqref="F20"/>
      <selection pane="topRight" activeCell="F20" sqref="F20"/>
      <selection pane="bottomLeft" activeCell="F20" sqref="F20"/>
      <selection pane="bottomRight" activeCell="AG26" activeCellId="16" sqref="F9 E10:T15 E17:T21 E23:T24 C26:T29 W10:Z15 W17:Z21 W23:Z24 W26:Z29 AB10:AE15 AB17:AE21 AB23:AE24 AB26:AE29 AG10:AG15 AG17:AG21 AG23:AG24 AG26:AG29"/>
    </sheetView>
  </sheetViews>
  <sheetFormatPr defaultColWidth="8.81640625" defaultRowHeight="14.5" outlineLevelCol="2" x14ac:dyDescent="0.35"/>
  <cols>
    <col min="1" max="1" width="2.7265625" style="73" customWidth="1"/>
    <col min="2" max="2" width="11.7265625" style="73" customWidth="1"/>
    <col min="3" max="3" width="8.453125" style="73" customWidth="1"/>
    <col min="4" max="4" width="40.81640625" style="73" bestFit="1" customWidth="1"/>
    <col min="5" max="5" width="17.81640625" style="73" customWidth="1"/>
    <col min="6" max="6" width="18.26953125" style="73" customWidth="1"/>
    <col min="7" max="20" width="14.26953125" style="73" customWidth="1" outlineLevel="2"/>
    <col min="21" max="21" width="14.7265625" style="79" customWidth="1"/>
    <col min="22" max="22" width="3.453125" style="73" customWidth="1"/>
    <col min="23" max="26" width="14.26953125" style="73" customWidth="1" outlineLevel="2"/>
    <col min="27" max="27" width="14.26953125" style="73" customWidth="1"/>
    <col min="28" max="31" width="14.26953125" style="73" customWidth="1" outlineLevel="1"/>
    <col min="32" max="32" width="16.453125" style="73" customWidth="1"/>
    <col min="33" max="33" width="80.81640625" style="73" customWidth="1"/>
    <col min="34" max="16384" width="8.81640625" style="73"/>
  </cols>
  <sheetData>
    <row r="1" spans="2:34" ht="15" thickBot="1" x14ac:dyDescent="0.4"/>
    <row r="2" spans="2:34" ht="21.5" thickBot="1" x14ac:dyDescent="0.4">
      <c r="B2" s="265" t="s">
        <v>590</v>
      </c>
      <c r="C2" s="266"/>
      <c r="D2" s="266"/>
      <c r="E2" s="336" t="str">
        <f>IF(ISBLANK('1. Project Info'!F8),"",'1. Project Info'!F8)</f>
        <v>&lt;name&gt;</v>
      </c>
      <c r="F2" s="337"/>
      <c r="G2" s="337"/>
      <c r="H2" s="337"/>
      <c r="I2" s="338"/>
    </row>
    <row r="3" spans="2:34" ht="21.5" thickBot="1" x14ac:dyDescent="0.4">
      <c r="B3" s="265" t="s">
        <v>0</v>
      </c>
      <c r="C3" s="266"/>
      <c r="D3" s="266"/>
      <c r="E3" s="336" t="str">
        <f>IF(ISBLANK('1. Project Info'!F10),"",'1. Project Info'!F10)</f>
        <v>New/Other</v>
      </c>
      <c r="F3" s="337"/>
      <c r="G3" s="337"/>
      <c r="H3" s="337"/>
      <c r="I3" s="338"/>
      <c r="T3" s="79"/>
      <c r="U3" s="73"/>
    </row>
    <row r="4" spans="2:34" ht="21.5" thickBot="1" x14ac:dyDescent="0.55000000000000004">
      <c r="B4" s="265" t="s">
        <v>1</v>
      </c>
      <c r="C4" s="266"/>
      <c r="D4" s="266"/>
      <c r="E4" s="376" t="str">
        <f>IF(ISBLANK('1. Project Info'!F11),"",'1. Project Info'!F11)</f>
        <v>Please pick one from the list…</v>
      </c>
      <c r="F4" s="377"/>
      <c r="G4" s="377"/>
      <c r="H4" s="377"/>
      <c r="I4" s="378"/>
      <c r="T4" s="79"/>
      <c r="U4" s="73"/>
    </row>
    <row r="5" spans="2:34" ht="21" x14ac:dyDescent="0.35">
      <c r="B5" s="276" t="s">
        <v>595</v>
      </c>
      <c r="C5" s="277"/>
      <c r="D5" s="277"/>
      <c r="E5" s="277"/>
      <c r="F5" s="277"/>
      <c r="G5" s="277"/>
      <c r="H5" s="277"/>
      <c r="I5" s="277"/>
      <c r="T5" s="79"/>
      <c r="U5" s="73"/>
    </row>
    <row r="6" spans="2:34" ht="15" thickBot="1" x14ac:dyDescent="0.4">
      <c r="B6" s="37"/>
      <c r="C6" s="37"/>
      <c r="D6" s="37"/>
      <c r="E6" s="37"/>
      <c r="F6" s="37"/>
      <c r="G6" s="37"/>
      <c r="H6" s="37"/>
      <c r="I6" s="37"/>
      <c r="J6" s="37"/>
      <c r="K6" s="37"/>
      <c r="L6" s="37"/>
      <c r="M6" s="37"/>
      <c r="N6" s="37"/>
      <c r="O6" s="37"/>
      <c r="P6" s="39"/>
      <c r="Q6" s="37"/>
      <c r="R6" s="37"/>
      <c r="S6" s="37"/>
      <c r="T6" s="37"/>
      <c r="U6" s="37"/>
      <c r="V6" s="37"/>
      <c r="W6" s="37"/>
      <c r="X6" s="37"/>
      <c r="Y6" s="37"/>
      <c r="Z6" s="37"/>
    </row>
    <row r="7" spans="2:34" ht="24" thickBot="1" x14ac:dyDescent="0.6">
      <c r="B7" s="381" t="s">
        <v>538</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2:34" ht="19" thickBot="1" x14ac:dyDescent="0.5">
      <c r="B8" s="373" t="s">
        <v>593</v>
      </c>
      <c r="C8" s="374"/>
      <c r="D8" s="375"/>
      <c r="E8" s="217" t="s">
        <v>980</v>
      </c>
      <c r="F8" s="218" t="s">
        <v>981</v>
      </c>
      <c r="G8" s="370" t="s">
        <v>986</v>
      </c>
      <c r="H8" s="371"/>
      <c r="I8" s="371"/>
      <c r="J8" s="371"/>
      <c r="K8" s="371"/>
      <c r="L8" s="371"/>
      <c r="M8" s="371"/>
      <c r="N8" s="371"/>
      <c r="O8" s="371"/>
      <c r="P8" s="371"/>
      <c r="Q8" s="371"/>
      <c r="R8" s="371"/>
      <c r="S8" s="371"/>
      <c r="T8" s="371"/>
      <c r="U8" s="372"/>
      <c r="V8" s="219"/>
      <c r="W8" s="379" t="s">
        <v>940</v>
      </c>
      <c r="X8" s="380"/>
      <c r="Y8" s="380"/>
      <c r="Z8" s="380"/>
      <c r="AA8" s="380"/>
      <c r="AB8" s="379" t="s">
        <v>987</v>
      </c>
      <c r="AC8" s="380"/>
      <c r="AD8" s="380"/>
      <c r="AE8" s="380"/>
      <c r="AF8" s="383"/>
      <c r="AG8" s="220"/>
    </row>
    <row r="9" spans="2:34" x14ac:dyDescent="0.35">
      <c r="B9" s="54" t="s">
        <v>6</v>
      </c>
      <c r="C9" s="368" t="s">
        <v>553</v>
      </c>
      <c r="D9" s="369"/>
      <c r="E9" s="82" t="s">
        <v>547</v>
      </c>
      <c r="F9" s="55" t="s">
        <v>547</v>
      </c>
      <c r="G9" s="145" t="s">
        <v>523</v>
      </c>
      <c r="H9" s="146" t="s">
        <v>524</v>
      </c>
      <c r="I9" s="146" t="s">
        <v>525</v>
      </c>
      <c r="J9" s="146" t="s">
        <v>526</v>
      </c>
      <c r="K9" s="56" t="s">
        <v>527</v>
      </c>
      <c r="L9" s="56" t="s">
        <v>528</v>
      </c>
      <c r="M9" s="57" t="s">
        <v>529</v>
      </c>
      <c r="N9" s="56" t="s">
        <v>530</v>
      </c>
      <c r="O9" s="56" t="s">
        <v>531</v>
      </c>
      <c r="P9" s="56" t="s">
        <v>532</v>
      </c>
      <c r="Q9" s="56" t="s">
        <v>533</v>
      </c>
      <c r="R9" s="56" t="s">
        <v>534</v>
      </c>
      <c r="S9" s="56" t="s">
        <v>523</v>
      </c>
      <c r="T9" s="56" t="s">
        <v>524</v>
      </c>
      <c r="U9" s="70" t="s">
        <v>598</v>
      </c>
      <c r="V9" s="43"/>
      <c r="W9" s="58" t="s">
        <v>535</v>
      </c>
      <c r="X9" s="56" t="s">
        <v>536</v>
      </c>
      <c r="Y9" s="56" t="s">
        <v>537</v>
      </c>
      <c r="Z9" s="56" t="s">
        <v>962</v>
      </c>
      <c r="AA9" s="69" t="s">
        <v>599</v>
      </c>
      <c r="AB9" s="58" t="s">
        <v>541</v>
      </c>
      <c r="AC9" s="60" t="s">
        <v>542</v>
      </c>
      <c r="AD9" s="60" t="s">
        <v>597</v>
      </c>
      <c r="AE9" s="60" t="s">
        <v>988</v>
      </c>
      <c r="AF9" s="59" t="s">
        <v>989</v>
      </c>
      <c r="AG9" s="68" t="s">
        <v>493</v>
      </c>
    </row>
    <row r="10" spans="2:34" x14ac:dyDescent="0.35">
      <c r="B10" s="365" t="s">
        <v>8</v>
      </c>
      <c r="C10" s="49" t="s">
        <v>9</v>
      </c>
      <c r="D10" s="81" t="s">
        <v>10</v>
      </c>
      <c r="E10" s="116">
        <v>0</v>
      </c>
      <c r="F10" s="117">
        <v>0</v>
      </c>
      <c r="G10" s="118">
        <v>0</v>
      </c>
      <c r="H10" s="119">
        <v>0</v>
      </c>
      <c r="I10" s="119">
        <v>0</v>
      </c>
      <c r="J10" s="119">
        <v>0</v>
      </c>
      <c r="K10" s="119">
        <v>0</v>
      </c>
      <c r="L10" s="119">
        <v>0</v>
      </c>
      <c r="M10" s="119">
        <v>0</v>
      </c>
      <c r="N10" s="119">
        <v>0</v>
      </c>
      <c r="O10" s="119">
        <v>0</v>
      </c>
      <c r="P10" s="119">
        <v>0</v>
      </c>
      <c r="Q10" s="119">
        <v>0</v>
      </c>
      <c r="R10" s="119">
        <v>0</v>
      </c>
      <c r="S10" s="119">
        <v>0</v>
      </c>
      <c r="T10" s="119">
        <v>0</v>
      </c>
      <c r="U10" s="221">
        <f>SUM(G10:T10)</f>
        <v>0</v>
      </c>
      <c r="V10" s="45"/>
      <c r="W10" s="120">
        <v>0</v>
      </c>
      <c r="X10" s="119">
        <v>0</v>
      </c>
      <c r="Y10" s="119">
        <v>0</v>
      </c>
      <c r="Z10" s="119">
        <v>0</v>
      </c>
      <c r="AA10" s="262">
        <f>SUM(W10:Z10)</f>
        <v>0</v>
      </c>
      <c r="AB10" s="121">
        <v>0</v>
      </c>
      <c r="AC10" s="122">
        <v>0</v>
      </c>
      <c r="AD10" s="122">
        <v>0</v>
      </c>
      <c r="AE10" s="122">
        <v>0</v>
      </c>
      <c r="AF10" s="221">
        <f t="shared" ref="AF10:AF15" si="0">SUM(AB10:AE10)</f>
        <v>0</v>
      </c>
      <c r="AG10" s="123"/>
      <c r="AH10" s="27">
        <f t="shared" ref="AH10:AH15" si="1">LEN(TRIM(AG10))-LEN(SUBSTITUTE(AG10," ",""))+1</f>
        <v>1</v>
      </c>
    </row>
    <row r="11" spans="2:34" x14ac:dyDescent="0.35">
      <c r="B11" s="366"/>
      <c r="C11" s="49" t="s">
        <v>11</v>
      </c>
      <c r="D11" s="81" t="s">
        <v>12</v>
      </c>
      <c r="E11" s="116">
        <v>0</v>
      </c>
      <c r="F11" s="117">
        <v>0</v>
      </c>
      <c r="G11" s="118">
        <v>0</v>
      </c>
      <c r="H11" s="119">
        <v>0</v>
      </c>
      <c r="I11" s="119">
        <v>0</v>
      </c>
      <c r="J11" s="119">
        <v>0</v>
      </c>
      <c r="K11" s="119">
        <v>0</v>
      </c>
      <c r="L11" s="119">
        <v>0</v>
      </c>
      <c r="M11" s="119">
        <v>0</v>
      </c>
      <c r="N11" s="119">
        <v>0</v>
      </c>
      <c r="O11" s="119">
        <v>0</v>
      </c>
      <c r="P11" s="119">
        <v>0</v>
      </c>
      <c r="Q11" s="119">
        <v>0</v>
      </c>
      <c r="R11" s="119">
        <v>0</v>
      </c>
      <c r="S11" s="119">
        <v>0</v>
      </c>
      <c r="T11" s="119">
        <v>0</v>
      </c>
      <c r="U11" s="221">
        <f t="shared" ref="U11:U15" si="2">SUM(G11:T11)</f>
        <v>0</v>
      </c>
      <c r="V11" s="45"/>
      <c r="W11" s="120">
        <v>0</v>
      </c>
      <c r="X11" s="119">
        <v>0</v>
      </c>
      <c r="Y11" s="119">
        <v>0</v>
      </c>
      <c r="Z11" s="119">
        <v>0</v>
      </c>
      <c r="AA11" s="262">
        <f t="shared" ref="AA11:AA15" si="3">SUM(W11:Z11)</f>
        <v>0</v>
      </c>
      <c r="AB11" s="121">
        <v>0</v>
      </c>
      <c r="AC11" s="122">
        <v>0</v>
      </c>
      <c r="AD11" s="122">
        <v>0</v>
      </c>
      <c r="AE11" s="122">
        <v>0</v>
      </c>
      <c r="AF11" s="221">
        <f t="shared" si="0"/>
        <v>0</v>
      </c>
      <c r="AG11" s="123"/>
      <c r="AH11" s="27">
        <f t="shared" si="1"/>
        <v>1</v>
      </c>
    </row>
    <row r="12" spans="2:34" x14ac:dyDescent="0.35">
      <c r="B12" s="366"/>
      <c r="C12" s="49" t="s">
        <v>13</v>
      </c>
      <c r="D12" s="81" t="s">
        <v>14</v>
      </c>
      <c r="E12" s="116">
        <v>0</v>
      </c>
      <c r="F12" s="117">
        <v>0</v>
      </c>
      <c r="G12" s="118">
        <v>0</v>
      </c>
      <c r="H12" s="119">
        <v>0</v>
      </c>
      <c r="I12" s="119">
        <v>0</v>
      </c>
      <c r="J12" s="119">
        <v>0</v>
      </c>
      <c r="K12" s="119">
        <v>0</v>
      </c>
      <c r="L12" s="119">
        <v>0</v>
      </c>
      <c r="M12" s="119">
        <v>0</v>
      </c>
      <c r="N12" s="119">
        <v>0</v>
      </c>
      <c r="O12" s="119">
        <v>0</v>
      </c>
      <c r="P12" s="119">
        <v>0</v>
      </c>
      <c r="Q12" s="119">
        <v>0</v>
      </c>
      <c r="R12" s="119">
        <v>0</v>
      </c>
      <c r="S12" s="119">
        <v>0</v>
      </c>
      <c r="T12" s="119">
        <v>0</v>
      </c>
      <c r="U12" s="221">
        <f t="shared" si="2"/>
        <v>0</v>
      </c>
      <c r="V12" s="45"/>
      <c r="W12" s="120">
        <v>0</v>
      </c>
      <c r="X12" s="119">
        <v>0</v>
      </c>
      <c r="Y12" s="119">
        <v>0</v>
      </c>
      <c r="Z12" s="119">
        <v>0</v>
      </c>
      <c r="AA12" s="262">
        <f t="shared" si="3"/>
        <v>0</v>
      </c>
      <c r="AB12" s="121">
        <v>0</v>
      </c>
      <c r="AC12" s="122">
        <v>0</v>
      </c>
      <c r="AD12" s="122">
        <v>0</v>
      </c>
      <c r="AE12" s="122">
        <v>0</v>
      </c>
      <c r="AF12" s="221">
        <f t="shared" si="0"/>
        <v>0</v>
      </c>
      <c r="AG12" s="123"/>
      <c r="AH12" s="27">
        <f t="shared" si="1"/>
        <v>1</v>
      </c>
    </row>
    <row r="13" spans="2:34" x14ac:dyDescent="0.35">
      <c r="B13" s="366"/>
      <c r="C13" s="49" t="s">
        <v>15</v>
      </c>
      <c r="D13" s="81" t="s">
        <v>16</v>
      </c>
      <c r="E13" s="116">
        <v>0</v>
      </c>
      <c r="F13" s="117">
        <v>0</v>
      </c>
      <c r="G13" s="118">
        <v>0</v>
      </c>
      <c r="H13" s="119">
        <v>0</v>
      </c>
      <c r="I13" s="119">
        <v>0</v>
      </c>
      <c r="J13" s="119">
        <v>0</v>
      </c>
      <c r="K13" s="119">
        <v>0</v>
      </c>
      <c r="L13" s="119">
        <v>0</v>
      </c>
      <c r="M13" s="119">
        <v>0</v>
      </c>
      <c r="N13" s="119">
        <v>0</v>
      </c>
      <c r="O13" s="119">
        <v>0</v>
      </c>
      <c r="P13" s="119">
        <v>0</v>
      </c>
      <c r="Q13" s="119">
        <v>0</v>
      </c>
      <c r="R13" s="119">
        <v>0</v>
      </c>
      <c r="S13" s="119">
        <v>0</v>
      </c>
      <c r="T13" s="119">
        <v>0</v>
      </c>
      <c r="U13" s="221">
        <f t="shared" si="2"/>
        <v>0</v>
      </c>
      <c r="V13" s="45"/>
      <c r="W13" s="120">
        <v>0</v>
      </c>
      <c r="X13" s="119">
        <v>0</v>
      </c>
      <c r="Y13" s="119">
        <v>0</v>
      </c>
      <c r="Z13" s="119">
        <v>0</v>
      </c>
      <c r="AA13" s="262">
        <f t="shared" si="3"/>
        <v>0</v>
      </c>
      <c r="AB13" s="121">
        <v>0</v>
      </c>
      <c r="AC13" s="122">
        <v>0</v>
      </c>
      <c r="AD13" s="122">
        <v>0</v>
      </c>
      <c r="AE13" s="122">
        <v>0</v>
      </c>
      <c r="AF13" s="221">
        <f t="shared" si="0"/>
        <v>0</v>
      </c>
      <c r="AG13" s="123"/>
      <c r="AH13" s="27">
        <f t="shared" si="1"/>
        <v>1</v>
      </c>
    </row>
    <row r="14" spans="2:34" x14ac:dyDescent="0.35">
      <c r="B14" s="366"/>
      <c r="C14" s="49" t="s">
        <v>928</v>
      </c>
      <c r="D14" s="81" t="s">
        <v>17</v>
      </c>
      <c r="E14" s="116">
        <v>0</v>
      </c>
      <c r="F14" s="117">
        <v>0</v>
      </c>
      <c r="G14" s="118">
        <v>0</v>
      </c>
      <c r="H14" s="119">
        <v>0</v>
      </c>
      <c r="I14" s="119">
        <v>0</v>
      </c>
      <c r="J14" s="119">
        <v>0</v>
      </c>
      <c r="K14" s="119">
        <v>0</v>
      </c>
      <c r="L14" s="119">
        <v>0</v>
      </c>
      <c r="M14" s="119">
        <v>0</v>
      </c>
      <c r="N14" s="119">
        <v>0</v>
      </c>
      <c r="O14" s="119">
        <v>0</v>
      </c>
      <c r="P14" s="119">
        <v>0</v>
      </c>
      <c r="Q14" s="119">
        <v>0</v>
      </c>
      <c r="R14" s="119">
        <v>0</v>
      </c>
      <c r="S14" s="119">
        <v>0</v>
      </c>
      <c r="T14" s="119">
        <v>0</v>
      </c>
      <c r="U14" s="221">
        <f t="shared" si="2"/>
        <v>0</v>
      </c>
      <c r="V14" s="45"/>
      <c r="W14" s="120">
        <v>0</v>
      </c>
      <c r="X14" s="119">
        <v>0</v>
      </c>
      <c r="Y14" s="119">
        <v>0</v>
      </c>
      <c r="Z14" s="119">
        <v>0</v>
      </c>
      <c r="AA14" s="262">
        <f t="shared" si="3"/>
        <v>0</v>
      </c>
      <c r="AB14" s="121">
        <v>0</v>
      </c>
      <c r="AC14" s="122">
        <v>0</v>
      </c>
      <c r="AD14" s="122">
        <v>0</v>
      </c>
      <c r="AE14" s="122">
        <v>0</v>
      </c>
      <c r="AF14" s="221">
        <f t="shared" si="0"/>
        <v>0</v>
      </c>
      <c r="AG14" s="123"/>
      <c r="AH14" s="27">
        <f t="shared" si="1"/>
        <v>1</v>
      </c>
    </row>
    <row r="15" spans="2:34" x14ac:dyDescent="0.35">
      <c r="B15" s="367"/>
      <c r="C15" s="49" t="s">
        <v>928</v>
      </c>
      <c r="D15" s="81" t="s">
        <v>18</v>
      </c>
      <c r="E15" s="116">
        <v>0</v>
      </c>
      <c r="F15" s="117">
        <v>0</v>
      </c>
      <c r="G15" s="118">
        <v>0</v>
      </c>
      <c r="H15" s="119">
        <v>0</v>
      </c>
      <c r="I15" s="119">
        <v>0</v>
      </c>
      <c r="J15" s="119">
        <v>0</v>
      </c>
      <c r="K15" s="119">
        <v>0</v>
      </c>
      <c r="L15" s="119">
        <v>0</v>
      </c>
      <c r="M15" s="119">
        <v>0</v>
      </c>
      <c r="N15" s="119">
        <v>0</v>
      </c>
      <c r="O15" s="119">
        <v>0</v>
      </c>
      <c r="P15" s="119">
        <v>0</v>
      </c>
      <c r="Q15" s="119">
        <v>0</v>
      </c>
      <c r="R15" s="119">
        <v>0</v>
      </c>
      <c r="S15" s="119">
        <v>0</v>
      </c>
      <c r="T15" s="119">
        <v>0</v>
      </c>
      <c r="U15" s="221">
        <f t="shared" si="2"/>
        <v>0</v>
      </c>
      <c r="V15" s="45"/>
      <c r="W15" s="120">
        <v>0</v>
      </c>
      <c r="X15" s="119">
        <v>0</v>
      </c>
      <c r="Y15" s="119">
        <v>0</v>
      </c>
      <c r="Z15" s="119">
        <v>0</v>
      </c>
      <c r="AA15" s="262">
        <f t="shared" si="3"/>
        <v>0</v>
      </c>
      <c r="AB15" s="121">
        <v>0</v>
      </c>
      <c r="AC15" s="122">
        <v>0</v>
      </c>
      <c r="AD15" s="122">
        <v>0</v>
      </c>
      <c r="AE15" s="122">
        <v>0</v>
      </c>
      <c r="AF15" s="221">
        <f t="shared" si="0"/>
        <v>0</v>
      </c>
      <c r="AG15" s="123"/>
      <c r="AH15" s="27">
        <f t="shared" si="1"/>
        <v>1</v>
      </c>
    </row>
    <row r="16" spans="2:34" x14ac:dyDescent="0.35">
      <c r="B16" s="362" t="s">
        <v>66</v>
      </c>
      <c r="C16" s="363"/>
      <c r="D16" s="364"/>
      <c r="E16" s="180">
        <f>SUM(E10:E15)</f>
        <v>0</v>
      </c>
      <c r="F16" s="180">
        <f>SUM(F10:F15)</f>
        <v>0</v>
      </c>
      <c r="G16" s="181">
        <f t="shared" ref="G16:M16" si="4">SUM(G10:G15)</f>
        <v>0</v>
      </c>
      <c r="H16" s="182">
        <f t="shared" si="4"/>
        <v>0</v>
      </c>
      <c r="I16" s="182">
        <f t="shared" si="4"/>
        <v>0</v>
      </c>
      <c r="J16" s="182">
        <f t="shared" si="4"/>
        <v>0</v>
      </c>
      <c r="K16" s="182">
        <f t="shared" si="4"/>
        <v>0</v>
      </c>
      <c r="L16" s="182">
        <f t="shared" si="4"/>
        <v>0</v>
      </c>
      <c r="M16" s="182">
        <f t="shared" si="4"/>
        <v>0</v>
      </c>
      <c r="N16" s="182">
        <f t="shared" ref="N16:Z16" si="5">SUM(N10:N15)</f>
        <v>0</v>
      </c>
      <c r="O16" s="182">
        <f t="shared" si="5"/>
        <v>0</v>
      </c>
      <c r="P16" s="182">
        <f t="shared" si="5"/>
        <v>0</v>
      </c>
      <c r="Q16" s="182">
        <f t="shared" si="5"/>
        <v>0</v>
      </c>
      <c r="R16" s="182">
        <f t="shared" si="5"/>
        <v>0</v>
      </c>
      <c r="S16" s="182">
        <f t="shared" si="5"/>
        <v>0</v>
      </c>
      <c r="T16" s="182">
        <f t="shared" si="5"/>
        <v>0</v>
      </c>
      <c r="U16" s="183">
        <f>SUM(U10:U15)</f>
        <v>0</v>
      </c>
      <c r="V16" s="46"/>
      <c r="W16" s="184">
        <f t="shared" si="5"/>
        <v>0</v>
      </c>
      <c r="X16" s="182">
        <f t="shared" si="5"/>
        <v>0</v>
      </c>
      <c r="Y16" s="182">
        <f t="shared" si="5"/>
        <v>0</v>
      </c>
      <c r="Z16" s="182">
        <f t="shared" si="5"/>
        <v>0</v>
      </c>
      <c r="AA16" s="185">
        <f>SUM(AA10:AA15)</f>
        <v>0</v>
      </c>
      <c r="AB16" s="186">
        <f>SUM(AB10:AB15)</f>
        <v>0</v>
      </c>
      <c r="AC16" s="182">
        <f t="shared" ref="AC16:AE16" si="6">SUM(AC10:AC15)</f>
        <v>0</v>
      </c>
      <c r="AD16" s="182">
        <f t="shared" si="6"/>
        <v>0</v>
      </c>
      <c r="AE16" s="182">
        <f t="shared" si="6"/>
        <v>0</v>
      </c>
      <c r="AF16" s="187">
        <f>SUM(AF10:AF15)</f>
        <v>0</v>
      </c>
      <c r="AG16" s="188"/>
      <c r="AH16" s="13"/>
    </row>
    <row r="17" spans="2:34" x14ac:dyDescent="0.35">
      <c r="B17" s="365" t="s">
        <v>19</v>
      </c>
      <c r="C17" s="49" t="s">
        <v>20</v>
      </c>
      <c r="D17" s="81" t="s">
        <v>21</v>
      </c>
      <c r="E17" s="116">
        <v>0</v>
      </c>
      <c r="F17" s="117">
        <v>0</v>
      </c>
      <c r="G17" s="118">
        <v>0</v>
      </c>
      <c r="H17" s="119">
        <v>0</v>
      </c>
      <c r="I17" s="119">
        <v>0</v>
      </c>
      <c r="J17" s="119">
        <v>0</v>
      </c>
      <c r="K17" s="119">
        <v>0</v>
      </c>
      <c r="L17" s="119">
        <v>0</v>
      </c>
      <c r="M17" s="119">
        <v>0</v>
      </c>
      <c r="N17" s="119">
        <v>0</v>
      </c>
      <c r="O17" s="119">
        <v>0</v>
      </c>
      <c r="P17" s="119">
        <v>0</v>
      </c>
      <c r="Q17" s="119">
        <v>0</v>
      </c>
      <c r="R17" s="119">
        <v>0</v>
      </c>
      <c r="S17" s="119">
        <v>0</v>
      </c>
      <c r="T17" s="119">
        <v>0</v>
      </c>
      <c r="U17" s="222">
        <f>SUM(G17:T17)</f>
        <v>0</v>
      </c>
      <c r="V17" s="45"/>
      <c r="W17" s="120">
        <v>0</v>
      </c>
      <c r="X17" s="119">
        <v>0</v>
      </c>
      <c r="Y17" s="119">
        <v>0</v>
      </c>
      <c r="Z17" s="119">
        <v>0</v>
      </c>
      <c r="AA17" s="262">
        <f>SUM(W17:Z17)</f>
        <v>0</v>
      </c>
      <c r="AB17" s="121">
        <v>0</v>
      </c>
      <c r="AC17" s="119">
        <v>0</v>
      </c>
      <c r="AD17" s="119">
        <v>0</v>
      </c>
      <c r="AE17" s="119">
        <v>0</v>
      </c>
      <c r="AF17" s="221">
        <f>SUM(AB17:AE17)</f>
        <v>0</v>
      </c>
      <c r="AG17" s="123"/>
      <c r="AH17" s="27">
        <f>LEN(TRIM(AG17))-LEN(SUBSTITUTE(AG17," ",""))+1</f>
        <v>1</v>
      </c>
    </row>
    <row r="18" spans="2:34" x14ac:dyDescent="0.35">
      <c r="B18" s="366"/>
      <c r="C18" s="49" t="s">
        <v>22</v>
      </c>
      <c r="D18" s="81" t="s">
        <v>23</v>
      </c>
      <c r="E18" s="116">
        <v>0</v>
      </c>
      <c r="F18" s="117">
        <v>0</v>
      </c>
      <c r="G18" s="118">
        <v>0</v>
      </c>
      <c r="H18" s="119">
        <v>0</v>
      </c>
      <c r="I18" s="119">
        <v>0</v>
      </c>
      <c r="J18" s="119">
        <v>0</v>
      </c>
      <c r="K18" s="119">
        <v>0</v>
      </c>
      <c r="L18" s="119">
        <v>0</v>
      </c>
      <c r="M18" s="119">
        <v>0</v>
      </c>
      <c r="N18" s="119">
        <v>0</v>
      </c>
      <c r="O18" s="119">
        <v>0</v>
      </c>
      <c r="P18" s="119">
        <v>0</v>
      </c>
      <c r="Q18" s="119">
        <v>0</v>
      </c>
      <c r="R18" s="119">
        <v>0</v>
      </c>
      <c r="S18" s="119">
        <v>0</v>
      </c>
      <c r="T18" s="119">
        <v>0</v>
      </c>
      <c r="U18" s="222">
        <f t="shared" ref="U18:U21" si="7">SUM(G18:T18)</f>
        <v>0</v>
      </c>
      <c r="V18" s="45"/>
      <c r="W18" s="120">
        <v>0</v>
      </c>
      <c r="X18" s="119">
        <v>0</v>
      </c>
      <c r="Y18" s="119">
        <v>0</v>
      </c>
      <c r="Z18" s="119">
        <v>0</v>
      </c>
      <c r="AA18" s="262">
        <f t="shared" ref="AA18:AA21" si="8">SUM(W18:Z18)</f>
        <v>0</v>
      </c>
      <c r="AB18" s="121">
        <v>0</v>
      </c>
      <c r="AC18" s="119">
        <v>0</v>
      </c>
      <c r="AD18" s="119">
        <v>0</v>
      </c>
      <c r="AE18" s="119">
        <v>0</v>
      </c>
      <c r="AF18" s="221">
        <f>SUM(AB18:AE18)</f>
        <v>0</v>
      </c>
      <c r="AG18" s="123"/>
      <c r="AH18" s="27">
        <f>LEN(TRIM(AG18))-LEN(SUBSTITUTE(AG18," ",""))+1</f>
        <v>1</v>
      </c>
    </row>
    <row r="19" spans="2:34" x14ac:dyDescent="0.35">
      <c r="B19" s="366"/>
      <c r="C19" s="49" t="s">
        <v>24</v>
      </c>
      <c r="D19" s="81" t="s">
        <v>25</v>
      </c>
      <c r="E19" s="116">
        <v>0</v>
      </c>
      <c r="F19" s="117">
        <v>0</v>
      </c>
      <c r="G19" s="118">
        <v>0</v>
      </c>
      <c r="H19" s="119">
        <v>0</v>
      </c>
      <c r="I19" s="119">
        <v>0</v>
      </c>
      <c r="J19" s="119">
        <v>0</v>
      </c>
      <c r="K19" s="119">
        <v>0</v>
      </c>
      <c r="L19" s="119">
        <v>0</v>
      </c>
      <c r="M19" s="119">
        <v>0</v>
      </c>
      <c r="N19" s="119">
        <v>0</v>
      </c>
      <c r="O19" s="119">
        <v>0</v>
      </c>
      <c r="P19" s="119">
        <v>0</v>
      </c>
      <c r="Q19" s="119">
        <v>0</v>
      </c>
      <c r="R19" s="119">
        <v>0</v>
      </c>
      <c r="S19" s="119">
        <v>0</v>
      </c>
      <c r="T19" s="119">
        <v>0</v>
      </c>
      <c r="U19" s="222">
        <f t="shared" si="7"/>
        <v>0</v>
      </c>
      <c r="V19" s="40"/>
      <c r="W19" s="120">
        <v>0</v>
      </c>
      <c r="X19" s="119">
        <v>0</v>
      </c>
      <c r="Y19" s="119">
        <v>0</v>
      </c>
      <c r="Z19" s="119">
        <v>0</v>
      </c>
      <c r="AA19" s="262">
        <f t="shared" si="8"/>
        <v>0</v>
      </c>
      <c r="AB19" s="121">
        <v>0</v>
      </c>
      <c r="AC19" s="119">
        <v>0</v>
      </c>
      <c r="AD19" s="119">
        <v>0</v>
      </c>
      <c r="AE19" s="119">
        <v>0</v>
      </c>
      <c r="AF19" s="221">
        <f>SUM(AB19:AE19)</f>
        <v>0</v>
      </c>
      <c r="AG19" s="123"/>
      <c r="AH19" s="27">
        <f>LEN(TRIM(AG19))-LEN(SUBSTITUTE(AG19," ",""))+1</f>
        <v>1</v>
      </c>
    </row>
    <row r="20" spans="2:34" x14ac:dyDescent="0.35">
      <c r="B20" s="366"/>
      <c r="C20" s="49" t="s">
        <v>26</v>
      </c>
      <c r="D20" s="81" t="s">
        <v>27</v>
      </c>
      <c r="E20" s="116">
        <v>0</v>
      </c>
      <c r="F20" s="117">
        <v>0</v>
      </c>
      <c r="G20" s="118">
        <v>0</v>
      </c>
      <c r="H20" s="119">
        <v>0</v>
      </c>
      <c r="I20" s="119">
        <v>0</v>
      </c>
      <c r="J20" s="119">
        <v>0</v>
      </c>
      <c r="K20" s="119">
        <v>0</v>
      </c>
      <c r="L20" s="119">
        <v>0</v>
      </c>
      <c r="M20" s="119">
        <v>0</v>
      </c>
      <c r="N20" s="119">
        <v>0</v>
      </c>
      <c r="O20" s="119">
        <v>0</v>
      </c>
      <c r="P20" s="119">
        <v>0</v>
      </c>
      <c r="Q20" s="119">
        <v>0</v>
      </c>
      <c r="R20" s="119">
        <v>0</v>
      </c>
      <c r="S20" s="119">
        <v>0</v>
      </c>
      <c r="T20" s="119">
        <v>0</v>
      </c>
      <c r="U20" s="222">
        <f t="shared" si="7"/>
        <v>0</v>
      </c>
      <c r="V20" s="40"/>
      <c r="W20" s="120">
        <v>0</v>
      </c>
      <c r="X20" s="119">
        <v>0</v>
      </c>
      <c r="Y20" s="119">
        <v>0</v>
      </c>
      <c r="Z20" s="119">
        <v>0</v>
      </c>
      <c r="AA20" s="262">
        <f t="shared" si="8"/>
        <v>0</v>
      </c>
      <c r="AB20" s="121">
        <v>0</v>
      </c>
      <c r="AC20" s="119">
        <v>0</v>
      </c>
      <c r="AD20" s="119">
        <v>0</v>
      </c>
      <c r="AE20" s="119">
        <v>0</v>
      </c>
      <c r="AF20" s="221">
        <f>SUM(AB20:AE20)</f>
        <v>0</v>
      </c>
      <c r="AG20" s="123"/>
      <c r="AH20" s="27">
        <f>LEN(TRIM(AG20))-LEN(SUBSTITUTE(AG20," ",""))+1</f>
        <v>1</v>
      </c>
    </row>
    <row r="21" spans="2:34" x14ac:dyDescent="0.35">
      <c r="B21" s="367"/>
      <c r="C21" s="49" t="s">
        <v>28</v>
      </c>
      <c r="D21" s="81" t="s">
        <v>29</v>
      </c>
      <c r="E21" s="116">
        <v>0</v>
      </c>
      <c r="F21" s="117">
        <v>0</v>
      </c>
      <c r="G21" s="118">
        <v>0</v>
      </c>
      <c r="H21" s="119">
        <v>0</v>
      </c>
      <c r="I21" s="119">
        <v>0</v>
      </c>
      <c r="J21" s="119">
        <v>0</v>
      </c>
      <c r="K21" s="119">
        <v>0</v>
      </c>
      <c r="L21" s="119">
        <v>0</v>
      </c>
      <c r="M21" s="119">
        <v>0</v>
      </c>
      <c r="N21" s="119">
        <v>0</v>
      </c>
      <c r="O21" s="119">
        <v>0</v>
      </c>
      <c r="P21" s="119">
        <v>0</v>
      </c>
      <c r="Q21" s="119">
        <v>0</v>
      </c>
      <c r="R21" s="119">
        <v>0</v>
      </c>
      <c r="S21" s="119">
        <v>0</v>
      </c>
      <c r="T21" s="119">
        <v>0</v>
      </c>
      <c r="U21" s="222">
        <f t="shared" si="7"/>
        <v>0</v>
      </c>
      <c r="V21" s="40"/>
      <c r="W21" s="120">
        <v>0</v>
      </c>
      <c r="X21" s="119">
        <v>0</v>
      </c>
      <c r="Y21" s="119">
        <v>0</v>
      </c>
      <c r="Z21" s="119">
        <v>0</v>
      </c>
      <c r="AA21" s="262">
        <f t="shared" si="8"/>
        <v>0</v>
      </c>
      <c r="AB21" s="121">
        <v>0</v>
      </c>
      <c r="AC21" s="119">
        <v>0</v>
      </c>
      <c r="AD21" s="119">
        <v>0</v>
      </c>
      <c r="AE21" s="119">
        <v>0</v>
      </c>
      <c r="AF21" s="221">
        <f>SUM(AB21:AE21)</f>
        <v>0</v>
      </c>
      <c r="AG21" s="123"/>
      <c r="AH21" s="27">
        <f>LEN(TRIM(AG21))-LEN(SUBSTITUTE(AG21," ",""))+1</f>
        <v>1</v>
      </c>
    </row>
    <row r="22" spans="2:34" s="74" customFormat="1" x14ac:dyDescent="0.35">
      <c r="B22" s="362" t="s">
        <v>66</v>
      </c>
      <c r="C22" s="363"/>
      <c r="D22" s="364"/>
      <c r="E22" s="180">
        <f>SUM(E17:E21)</f>
        <v>0</v>
      </c>
      <c r="F22" s="180">
        <f>SUM(F17:F21)</f>
        <v>0</v>
      </c>
      <c r="G22" s="181">
        <f t="shared" ref="G22:M22" si="9">SUM(G17:G21)</f>
        <v>0</v>
      </c>
      <c r="H22" s="182">
        <f t="shared" si="9"/>
        <v>0</v>
      </c>
      <c r="I22" s="182">
        <f t="shared" si="9"/>
        <v>0</v>
      </c>
      <c r="J22" s="182">
        <f t="shared" si="9"/>
        <v>0</v>
      </c>
      <c r="K22" s="182">
        <f t="shared" si="9"/>
        <v>0</v>
      </c>
      <c r="L22" s="182">
        <f t="shared" si="9"/>
        <v>0</v>
      </c>
      <c r="M22" s="182">
        <f t="shared" si="9"/>
        <v>0</v>
      </c>
      <c r="N22" s="182">
        <f t="shared" ref="N22:Z22" si="10">SUM(N17:N21)</f>
        <v>0</v>
      </c>
      <c r="O22" s="182">
        <f t="shared" si="10"/>
        <v>0</v>
      </c>
      <c r="P22" s="182">
        <f t="shared" si="10"/>
        <v>0</v>
      </c>
      <c r="Q22" s="182">
        <f t="shared" si="10"/>
        <v>0</v>
      </c>
      <c r="R22" s="182">
        <f t="shared" si="10"/>
        <v>0</v>
      </c>
      <c r="S22" s="182">
        <f t="shared" si="10"/>
        <v>0</v>
      </c>
      <c r="T22" s="182">
        <f t="shared" si="10"/>
        <v>0</v>
      </c>
      <c r="U22" s="183">
        <f>SUM(U17:U21)</f>
        <v>0</v>
      </c>
      <c r="V22" s="41"/>
      <c r="W22" s="184">
        <f t="shared" si="10"/>
        <v>0</v>
      </c>
      <c r="X22" s="182">
        <f t="shared" si="10"/>
        <v>0</v>
      </c>
      <c r="Y22" s="182">
        <f t="shared" si="10"/>
        <v>0</v>
      </c>
      <c r="Z22" s="182">
        <f t="shared" si="10"/>
        <v>0</v>
      </c>
      <c r="AA22" s="185">
        <f>SUM(AA17:AA21)</f>
        <v>0</v>
      </c>
      <c r="AB22" s="186">
        <f>SUM(AB17:AB21)</f>
        <v>0</v>
      </c>
      <c r="AC22" s="182">
        <f t="shared" ref="AC22:AE22" si="11">SUM(AC17:AC21)</f>
        <v>0</v>
      </c>
      <c r="AD22" s="182">
        <f t="shared" si="11"/>
        <v>0</v>
      </c>
      <c r="AE22" s="182">
        <f t="shared" si="11"/>
        <v>0</v>
      </c>
      <c r="AF22" s="187">
        <f>SUM(AF17:AF21)</f>
        <v>0</v>
      </c>
      <c r="AG22" s="188"/>
      <c r="AH22" s="189"/>
    </row>
    <row r="23" spans="2:34" x14ac:dyDescent="0.35">
      <c r="B23" s="365" t="s">
        <v>34</v>
      </c>
      <c r="C23" s="49" t="s">
        <v>35</v>
      </c>
      <c r="D23" s="81" t="s">
        <v>34</v>
      </c>
      <c r="E23" s="116">
        <v>0</v>
      </c>
      <c r="F23" s="117">
        <v>0</v>
      </c>
      <c r="G23" s="118">
        <v>0</v>
      </c>
      <c r="H23" s="119">
        <v>0</v>
      </c>
      <c r="I23" s="119">
        <v>0</v>
      </c>
      <c r="J23" s="119">
        <v>0</v>
      </c>
      <c r="K23" s="119">
        <v>0</v>
      </c>
      <c r="L23" s="119">
        <v>0</v>
      </c>
      <c r="M23" s="119">
        <v>0</v>
      </c>
      <c r="N23" s="119">
        <v>0</v>
      </c>
      <c r="O23" s="119">
        <v>0</v>
      </c>
      <c r="P23" s="119">
        <v>0</v>
      </c>
      <c r="Q23" s="119">
        <v>0</v>
      </c>
      <c r="R23" s="119">
        <v>0</v>
      </c>
      <c r="S23" s="119">
        <v>0</v>
      </c>
      <c r="T23" s="119">
        <v>0</v>
      </c>
      <c r="U23" s="222">
        <f>SUM(G23:T23)</f>
        <v>0</v>
      </c>
      <c r="V23" s="40"/>
      <c r="W23" s="121">
        <v>0</v>
      </c>
      <c r="X23" s="119">
        <v>0</v>
      </c>
      <c r="Y23" s="119">
        <v>0</v>
      </c>
      <c r="Z23" s="119">
        <v>0</v>
      </c>
      <c r="AA23" s="262">
        <f>SUM(W23:Z23)</f>
        <v>0</v>
      </c>
      <c r="AB23" s="121">
        <v>0</v>
      </c>
      <c r="AC23" s="119">
        <v>0</v>
      </c>
      <c r="AD23" s="119">
        <v>0</v>
      </c>
      <c r="AE23" s="119">
        <v>0</v>
      </c>
      <c r="AF23" s="221">
        <f>SUM(AB23:AE23)</f>
        <v>0</v>
      </c>
      <c r="AG23" s="123"/>
      <c r="AH23" s="27">
        <f>LEN(TRIM(AG23))-LEN(SUBSTITUTE(AG23," ",""))+1</f>
        <v>1</v>
      </c>
    </row>
    <row r="24" spans="2:34" x14ac:dyDescent="0.35">
      <c r="B24" s="367"/>
      <c r="C24" s="49" t="s">
        <v>36</v>
      </c>
      <c r="D24" s="81" t="s">
        <v>37</v>
      </c>
      <c r="E24" s="116">
        <v>0</v>
      </c>
      <c r="F24" s="117">
        <v>0</v>
      </c>
      <c r="G24" s="118">
        <v>0</v>
      </c>
      <c r="H24" s="119">
        <v>0</v>
      </c>
      <c r="I24" s="119">
        <v>0</v>
      </c>
      <c r="J24" s="119">
        <v>0</v>
      </c>
      <c r="K24" s="119">
        <v>0</v>
      </c>
      <c r="L24" s="119">
        <v>0</v>
      </c>
      <c r="M24" s="119">
        <v>0</v>
      </c>
      <c r="N24" s="119">
        <v>0</v>
      </c>
      <c r="O24" s="119">
        <v>0</v>
      </c>
      <c r="P24" s="119">
        <v>0</v>
      </c>
      <c r="Q24" s="119">
        <v>0</v>
      </c>
      <c r="R24" s="119">
        <v>0</v>
      </c>
      <c r="S24" s="119">
        <v>0</v>
      </c>
      <c r="T24" s="119">
        <v>0</v>
      </c>
      <c r="U24" s="222">
        <f>SUM(G24:T24)</f>
        <v>0</v>
      </c>
      <c r="V24" s="40"/>
      <c r="W24" s="121">
        <v>0</v>
      </c>
      <c r="X24" s="119">
        <v>0</v>
      </c>
      <c r="Y24" s="119">
        <v>0</v>
      </c>
      <c r="Z24" s="119">
        <v>0</v>
      </c>
      <c r="AA24" s="262">
        <f>SUM(W24:Z24)</f>
        <v>0</v>
      </c>
      <c r="AB24" s="121">
        <v>0</v>
      </c>
      <c r="AC24" s="119">
        <v>0</v>
      </c>
      <c r="AD24" s="119">
        <v>0</v>
      </c>
      <c r="AE24" s="119">
        <v>0</v>
      </c>
      <c r="AF24" s="221">
        <f>SUM(AB24:AE24)</f>
        <v>0</v>
      </c>
      <c r="AG24" s="123"/>
      <c r="AH24" s="27">
        <f>LEN(TRIM(AG24))-LEN(SUBSTITUTE(AG24," ",""))+1</f>
        <v>1</v>
      </c>
    </row>
    <row r="25" spans="2:34" s="74" customFormat="1" x14ac:dyDescent="0.35">
      <c r="B25" s="362" t="s">
        <v>66</v>
      </c>
      <c r="C25" s="363"/>
      <c r="D25" s="364"/>
      <c r="E25" s="180">
        <f>SUM(E23:E24)</f>
        <v>0</v>
      </c>
      <c r="F25" s="180">
        <f>SUM(F23:F24)</f>
        <v>0</v>
      </c>
      <c r="G25" s="181">
        <f t="shared" ref="G25:M25" si="12">SUM(G23:G24)</f>
        <v>0</v>
      </c>
      <c r="H25" s="182">
        <f t="shared" si="12"/>
        <v>0</v>
      </c>
      <c r="I25" s="182">
        <f t="shared" si="12"/>
        <v>0</v>
      </c>
      <c r="J25" s="182">
        <f t="shared" si="12"/>
        <v>0</v>
      </c>
      <c r="K25" s="182">
        <f t="shared" si="12"/>
        <v>0</v>
      </c>
      <c r="L25" s="182">
        <f t="shared" si="12"/>
        <v>0</v>
      </c>
      <c r="M25" s="182">
        <f t="shared" si="12"/>
        <v>0</v>
      </c>
      <c r="N25" s="182">
        <f t="shared" ref="N25:Z25" si="13">SUM(N23:N24)</f>
        <v>0</v>
      </c>
      <c r="O25" s="182">
        <f t="shared" si="13"/>
        <v>0</v>
      </c>
      <c r="P25" s="182">
        <f t="shared" si="13"/>
        <v>0</v>
      </c>
      <c r="Q25" s="182">
        <f t="shared" si="13"/>
        <v>0</v>
      </c>
      <c r="R25" s="182">
        <f t="shared" si="13"/>
        <v>0</v>
      </c>
      <c r="S25" s="182">
        <f t="shared" si="13"/>
        <v>0</v>
      </c>
      <c r="T25" s="182">
        <f t="shared" si="13"/>
        <v>0</v>
      </c>
      <c r="U25" s="183">
        <f>SUM(U23:U24)</f>
        <v>0</v>
      </c>
      <c r="V25" s="41"/>
      <c r="W25" s="186">
        <f t="shared" si="13"/>
        <v>0</v>
      </c>
      <c r="X25" s="182">
        <f t="shared" si="13"/>
        <v>0</v>
      </c>
      <c r="Y25" s="182">
        <f t="shared" si="13"/>
        <v>0</v>
      </c>
      <c r="Z25" s="182">
        <f t="shared" si="13"/>
        <v>0</v>
      </c>
      <c r="AA25" s="185">
        <f>SUM(AA23:AA24)</f>
        <v>0</v>
      </c>
      <c r="AB25" s="186">
        <f>SUM(AB23:AB24)</f>
        <v>0</v>
      </c>
      <c r="AC25" s="182">
        <f t="shared" ref="AC25:AE25" si="14">SUM(AC23:AC24)</f>
        <v>0</v>
      </c>
      <c r="AD25" s="182">
        <f t="shared" si="14"/>
        <v>0</v>
      </c>
      <c r="AE25" s="182">
        <f t="shared" si="14"/>
        <v>0</v>
      </c>
      <c r="AF25" s="187">
        <f>SUM(AF23:AF24)</f>
        <v>0</v>
      </c>
      <c r="AG25" s="188"/>
      <c r="AH25" s="189"/>
    </row>
    <row r="26" spans="2:34" x14ac:dyDescent="0.35">
      <c r="B26" s="365" t="s">
        <v>38</v>
      </c>
      <c r="C26" s="114" t="s">
        <v>545</v>
      </c>
      <c r="D26" s="115"/>
      <c r="E26" s="117">
        <v>0</v>
      </c>
      <c r="F26" s="117">
        <v>0</v>
      </c>
      <c r="G26" s="118">
        <v>0</v>
      </c>
      <c r="H26" s="119">
        <v>0</v>
      </c>
      <c r="I26" s="119">
        <v>0</v>
      </c>
      <c r="J26" s="119">
        <v>0</v>
      </c>
      <c r="K26" s="119">
        <v>0</v>
      </c>
      <c r="L26" s="119">
        <v>0</v>
      </c>
      <c r="M26" s="119">
        <v>0</v>
      </c>
      <c r="N26" s="119">
        <v>0</v>
      </c>
      <c r="O26" s="119">
        <v>0</v>
      </c>
      <c r="P26" s="119">
        <v>0</v>
      </c>
      <c r="Q26" s="119">
        <v>0</v>
      </c>
      <c r="R26" s="119">
        <v>0</v>
      </c>
      <c r="S26" s="119">
        <v>0</v>
      </c>
      <c r="T26" s="119">
        <v>0</v>
      </c>
      <c r="U26" s="222">
        <f>SUM(G26:T26)</f>
        <v>0</v>
      </c>
      <c r="V26" s="40"/>
      <c r="W26" s="121">
        <v>0</v>
      </c>
      <c r="X26" s="119">
        <v>0</v>
      </c>
      <c r="Y26" s="119">
        <v>0</v>
      </c>
      <c r="Z26" s="119">
        <v>0</v>
      </c>
      <c r="AA26" s="262">
        <f>SUM(W26:Z26)</f>
        <v>0</v>
      </c>
      <c r="AB26" s="121">
        <v>0</v>
      </c>
      <c r="AC26" s="119">
        <v>0</v>
      </c>
      <c r="AD26" s="119">
        <v>0</v>
      </c>
      <c r="AE26" s="119">
        <v>0</v>
      </c>
      <c r="AF26" s="221">
        <f>SUM(AB26:AE26)</f>
        <v>0</v>
      </c>
      <c r="AG26" s="123"/>
      <c r="AH26" s="27">
        <f t="shared" ref="AH26:AH29" si="15">LEN(TRIM(AG26))-LEN(SUBSTITUTE(AG26," ",""))+1</f>
        <v>1</v>
      </c>
    </row>
    <row r="27" spans="2:34" x14ac:dyDescent="0.35">
      <c r="B27" s="366"/>
      <c r="C27" s="114" t="s">
        <v>545</v>
      </c>
      <c r="D27" s="115" t="s">
        <v>546</v>
      </c>
      <c r="E27" s="117">
        <v>0</v>
      </c>
      <c r="F27" s="117">
        <v>0</v>
      </c>
      <c r="G27" s="118">
        <v>0</v>
      </c>
      <c r="H27" s="119">
        <v>0</v>
      </c>
      <c r="I27" s="119">
        <v>0</v>
      </c>
      <c r="J27" s="119">
        <v>0</v>
      </c>
      <c r="K27" s="119">
        <v>0</v>
      </c>
      <c r="L27" s="119">
        <v>0</v>
      </c>
      <c r="M27" s="119">
        <v>0</v>
      </c>
      <c r="N27" s="119">
        <v>0</v>
      </c>
      <c r="O27" s="119">
        <v>0</v>
      </c>
      <c r="P27" s="119">
        <v>0</v>
      </c>
      <c r="Q27" s="119">
        <v>0</v>
      </c>
      <c r="R27" s="119">
        <v>0</v>
      </c>
      <c r="S27" s="119">
        <v>0</v>
      </c>
      <c r="T27" s="119">
        <v>0</v>
      </c>
      <c r="U27" s="222">
        <f t="shared" ref="U27:U29" si="16">SUM(G27:T27)</f>
        <v>0</v>
      </c>
      <c r="V27" s="40"/>
      <c r="W27" s="121">
        <v>0</v>
      </c>
      <c r="X27" s="119">
        <v>0</v>
      </c>
      <c r="Y27" s="119">
        <v>0</v>
      </c>
      <c r="Z27" s="119">
        <v>0</v>
      </c>
      <c r="AA27" s="262">
        <f t="shared" ref="AA27:AA28" si="17">SUM(W27:Z27)</f>
        <v>0</v>
      </c>
      <c r="AB27" s="121">
        <v>0</v>
      </c>
      <c r="AC27" s="119">
        <v>0</v>
      </c>
      <c r="AD27" s="119">
        <v>0</v>
      </c>
      <c r="AE27" s="119">
        <v>0</v>
      </c>
      <c r="AF27" s="221">
        <f>SUM(AB27:AE27)</f>
        <v>0</v>
      </c>
      <c r="AG27" s="123"/>
      <c r="AH27" s="27"/>
    </row>
    <row r="28" spans="2:34" x14ac:dyDescent="0.35">
      <c r="B28" s="366"/>
      <c r="C28" s="114" t="s">
        <v>545</v>
      </c>
      <c r="D28" s="115" t="s">
        <v>546</v>
      </c>
      <c r="E28" s="117">
        <v>0</v>
      </c>
      <c r="F28" s="117">
        <v>0</v>
      </c>
      <c r="G28" s="118">
        <v>0</v>
      </c>
      <c r="H28" s="119">
        <v>0</v>
      </c>
      <c r="I28" s="119">
        <v>0</v>
      </c>
      <c r="J28" s="119">
        <v>0</v>
      </c>
      <c r="K28" s="119">
        <v>0</v>
      </c>
      <c r="L28" s="119">
        <v>0</v>
      </c>
      <c r="M28" s="119">
        <v>0</v>
      </c>
      <c r="N28" s="119">
        <v>0</v>
      </c>
      <c r="O28" s="119">
        <v>0</v>
      </c>
      <c r="P28" s="119">
        <v>0</v>
      </c>
      <c r="Q28" s="119">
        <v>0</v>
      </c>
      <c r="R28" s="119">
        <v>0</v>
      </c>
      <c r="S28" s="119">
        <v>0</v>
      </c>
      <c r="T28" s="119">
        <v>0</v>
      </c>
      <c r="U28" s="222">
        <f t="shared" si="16"/>
        <v>0</v>
      </c>
      <c r="V28" s="40"/>
      <c r="W28" s="121">
        <v>0</v>
      </c>
      <c r="X28" s="119">
        <v>0</v>
      </c>
      <c r="Y28" s="119">
        <v>0</v>
      </c>
      <c r="Z28" s="119">
        <v>0</v>
      </c>
      <c r="AA28" s="262">
        <f t="shared" si="17"/>
        <v>0</v>
      </c>
      <c r="AB28" s="121">
        <v>0</v>
      </c>
      <c r="AC28" s="119">
        <v>0</v>
      </c>
      <c r="AD28" s="119">
        <v>0</v>
      </c>
      <c r="AE28" s="119">
        <v>0</v>
      </c>
      <c r="AF28" s="221">
        <f>SUM(AB28:AE28)</f>
        <v>0</v>
      </c>
      <c r="AG28" s="123"/>
      <c r="AH28" s="27"/>
    </row>
    <row r="29" spans="2:34" x14ac:dyDescent="0.35">
      <c r="B29" s="367"/>
      <c r="C29" s="114" t="s">
        <v>545</v>
      </c>
      <c r="D29" s="115" t="s">
        <v>546</v>
      </c>
      <c r="E29" s="117">
        <v>0</v>
      </c>
      <c r="F29" s="117">
        <v>0</v>
      </c>
      <c r="G29" s="118">
        <v>0</v>
      </c>
      <c r="H29" s="119">
        <v>0</v>
      </c>
      <c r="I29" s="119">
        <v>0</v>
      </c>
      <c r="J29" s="119">
        <v>0</v>
      </c>
      <c r="K29" s="119">
        <v>0</v>
      </c>
      <c r="L29" s="119">
        <v>0</v>
      </c>
      <c r="M29" s="119">
        <v>0</v>
      </c>
      <c r="N29" s="119">
        <v>0</v>
      </c>
      <c r="O29" s="119">
        <v>0</v>
      </c>
      <c r="P29" s="119">
        <v>0</v>
      </c>
      <c r="Q29" s="119">
        <v>0</v>
      </c>
      <c r="R29" s="119">
        <v>0</v>
      </c>
      <c r="S29" s="119">
        <v>0</v>
      </c>
      <c r="T29" s="119">
        <v>0</v>
      </c>
      <c r="U29" s="222">
        <f t="shared" si="16"/>
        <v>0</v>
      </c>
      <c r="V29" s="40"/>
      <c r="W29" s="121">
        <v>0</v>
      </c>
      <c r="X29" s="119">
        <v>0</v>
      </c>
      <c r="Y29" s="119">
        <v>0</v>
      </c>
      <c r="Z29" s="119">
        <v>0</v>
      </c>
      <c r="AA29" s="262">
        <f t="shared" ref="AA29" si="18">SUM(W29:Z29)</f>
        <v>0</v>
      </c>
      <c r="AB29" s="121">
        <v>0</v>
      </c>
      <c r="AC29" s="119">
        <v>0</v>
      </c>
      <c r="AD29" s="119">
        <v>0</v>
      </c>
      <c r="AE29" s="119">
        <v>0</v>
      </c>
      <c r="AF29" s="221">
        <f>SUM(AB29:AE29)</f>
        <v>0</v>
      </c>
      <c r="AG29" s="123"/>
      <c r="AH29" s="27">
        <f t="shared" si="15"/>
        <v>1</v>
      </c>
    </row>
    <row r="30" spans="2:34" s="74" customFormat="1" x14ac:dyDescent="0.35">
      <c r="B30" s="362" t="s">
        <v>66</v>
      </c>
      <c r="C30" s="363"/>
      <c r="D30" s="364"/>
      <c r="E30" s="180">
        <f>SUM(E26:E29)</f>
        <v>0</v>
      </c>
      <c r="F30" s="180">
        <f>SUM(F26:F29)</f>
        <v>0</v>
      </c>
      <c r="G30" s="181">
        <f t="shared" ref="G30:M30" si="19">SUM(G26:G29)</f>
        <v>0</v>
      </c>
      <c r="H30" s="182">
        <f t="shared" si="19"/>
        <v>0</v>
      </c>
      <c r="I30" s="182">
        <f t="shared" si="19"/>
        <v>0</v>
      </c>
      <c r="J30" s="182">
        <f t="shared" si="19"/>
        <v>0</v>
      </c>
      <c r="K30" s="182">
        <f t="shared" si="19"/>
        <v>0</v>
      </c>
      <c r="L30" s="182">
        <f t="shared" si="19"/>
        <v>0</v>
      </c>
      <c r="M30" s="182">
        <f t="shared" si="19"/>
        <v>0</v>
      </c>
      <c r="N30" s="182">
        <f t="shared" ref="N30:U30" si="20">SUM(N26:N29)</f>
        <v>0</v>
      </c>
      <c r="O30" s="182">
        <f t="shared" si="20"/>
        <v>0</v>
      </c>
      <c r="P30" s="182">
        <f t="shared" si="20"/>
        <v>0</v>
      </c>
      <c r="Q30" s="182">
        <f t="shared" si="20"/>
        <v>0</v>
      </c>
      <c r="R30" s="182">
        <f t="shared" si="20"/>
        <v>0</v>
      </c>
      <c r="S30" s="182">
        <f t="shared" si="20"/>
        <v>0</v>
      </c>
      <c r="T30" s="182">
        <f t="shared" si="20"/>
        <v>0</v>
      </c>
      <c r="U30" s="183">
        <f t="shared" si="20"/>
        <v>0</v>
      </c>
      <c r="V30" s="41"/>
      <c r="W30" s="186">
        <f t="shared" ref="W30:AF30" si="21">SUM(W26:W29)</f>
        <v>0</v>
      </c>
      <c r="X30" s="182">
        <f t="shared" si="21"/>
        <v>0</v>
      </c>
      <c r="Y30" s="182">
        <f t="shared" si="21"/>
        <v>0</v>
      </c>
      <c r="Z30" s="182">
        <f t="shared" si="21"/>
        <v>0</v>
      </c>
      <c r="AA30" s="185">
        <f t="shared" si="21"/>
        <v>0</v>
      </c>
      <c r="AB30" s="186">
        <f t="shared" si="21"/>
        <v>0</v>
      </c>
      <c r="AC30" s="182">
        <f t="shared" si="21"/>
        <v>0</v>
      </c>
      <c r="AD30" s="182">
        <f t="shared" si="21"/>
        <v>0</v>
      </c>
      <c r="AE30" s="182">
        <f t="shared" si="21"/>
        <v>0</v>
      </c>
      <c r="AF30" s="187">
        <f t="shared" si="21"/>
        <v>0</v>
      </c>
      <c r="AG30" s="188"/>
    </row>
    <row r="31" spans="2:34" s="74" customFormat="1" ht="15" thickBot="1" x14ac:dyDescent="0.4">
      <c r="B31" s="359" t="s">
        <v>67</v>
      </c>
      <c r="C31" s="360"/>
      <c r="D31" s="361"/>
      <c r="E31" s="190">
        <f>E16+E22+E25+E30</f>
        <v>0</v>
      </c>
      <c r="F31" s="190">
        <f>F16+F22+F25+F30</f>
        <v>0</v>
      </c>
      <c r="G31" s="191">
        <f t="shared" ref="G31:U31" si="22">G16+G22+G25+G30</f>
        <v>0</v>
      </c>
      <c r="H31" s="192">
        <f t="shared" si="22"/>
        <v>0</v>
      </c>
      <c r="I31" s="192">
        <f t="shared" si="22"/>
        <v>0</v>
      </c>
      <c r="J31" s="192">
        <f t="shared" si="22"/>
        <v>0</v>
      </c>
      <c r="K31" s="192">
        <f t="shared" si="22"/>
        <v>0</v>
      </c>
      <c r="L31" s="192">
        <f t="shared" si="22"/>
        <v>0</v>
      </c>
      <c r="M31" s="192">
        <f t="shared" si="22"/>
        <v>0</v>
      </c>
      <c r="N31" s="192">
        <f t="shared" si="22"/>
        <v>0</v>
      </c>
      <c r="O31" s="192">
        <f t="shared" si="22"/>
        <v>0</v>
      </c>
      <c r="P31" s="192">
        <f t="shared" si="22"/>
        <v>0</v>
      </c>
      <c r="Q31" s="192">
        <f t="shared" si="22"/>
        <v>0</v>
      </c>
      <c r="R31" s="192">
        <f t="shared" si="22"/>
        <v>0</v>
      </c>
      <c r="S31" s="192">
        <f t="shared" si="22"/>
        <v>0</v>
      </c>
      <c r="T31" s="192">
        <f t="shared" si="22"/>
        <v>0</v>
      </c>
      <c r="U31" s="193">
        <f t="shared" si="22"/>
        <v>0</v>
      </c>
      <c r="V31" s="42"/>
      <c r="W31" s="191">
        <f>SUM(W30,W25,W22,W16)</f>
        <v>0</v>
      </c>
      <c r="X31" s="192">
        <f t="shared" ref="X31:Z31" si="23">SUM(X30,X25,X22,X16)</f>
        <v>0</v>
      </c>
      <c r="Y31" s="192">
        <f t="shared" si="23"/>
        <v>0</v>
      </c>
      <c r="Z31" s="192">
        <f t="shared" si="23"/>
        <v>0</v>
      </c>
      <c r="AA31" s="194">
        <f>SUM(AA30,AA25,AA22,AA16)</f>
        <v>0</v>
      </c>
      <c r="AB31" s="191">
        <f t="shared" ref="AB31:AF31" si="24">SUM(AB30,AB25,AB22,AB16)</f>
        <v>0</v>
      </c>
      <c r="AC31" s="195">
        <f t="shared" si="24"/>
        <v>0</v>
      </c>
      <c r="AD31" s="195">
        <f t="shared" si="24"/>
        <v>0</v>
      </c>
      <c r="AE31" s="195">
        <f t="shared" si="24"/>
        <v>0</v>
      </c>
      <c r="AF31" s="193">
        <f t="shared" si="24"/>
        <v>0</v>
      </c>
      <c r="AG31" s="196"/>
    </row>
    <row r="32" spans="2:34" x14ac:dyDescent="0.35">
      <c r="C32" s="79"/>
      <c r="D32" s="79"/>
      <c r="E32" s="79"/>
      <c r="Z32" s="80"/>
      <c r="AA32" s="80"/>
      <c r="AB32" s="80"/>
      <c r="AC32" s="80"/>
      <c r="AD32" s="80"/>
      <c r="AE32" s="80"/>
    </row>
  </sheetData>
  <sheetProtection algorithmName="SHA-512" hashValue="6ltzCo51c8RpeUr/Xv3zlFQ0o+llK+XrEG1Z64o5ydhiiU+WEh/gO8MF+JvzWioNNiZWCRCK52NA+ObkCVYENA==" saltValue="yciGkcicALvE6T+L0GuY3A==" spinCount="100000" sheet="1" formatCells="0" formatColumns="0"/>
  <mergeCells count="22">
    <mergeCell ref="W8:AA8"/>
    <mergeCell ref="B7:AG7"/>
    <mergeCell ref="AB8:AF8"/>
    <mergeCell ref="E2:I2"/>
    <mergeCell ref="B3:D3"/>
    <mergeCell ref="B2:D2"/>
    <mergeCell ref="E3:I3"/>
    <mergeCell ref="B10:B15"/>
    <mergeCell ref="B4:D4"/>
    <mergeCell ref="C9:D9"/>
    <mergeCell ref="G8:U8"/>
    <mergeCell ref="B8:D8"/>
    <mergeCell ref="E4:I4"/>
    <mergeCell ref="B5:I5"/>
    <mergeCell ref="B31:D31"/>
    <mergeCell ref="B16:D16"/>
    <mergeCell ref="B17:B21"/>
    <mergeCell ref="B22:D22"/>
    <mergeCell ref="B23:B24"/>
    <mergeCell ref="B26:B29"/>
    <mergeCell ref="B25:D25"/>
    <mergeCell ref="B30:D30"/>
  </mergeCells>
  <dataValidations count="1">
    <dataValidation type="whole" operator="greaterThanOrEqual" allowBlank="1" showInputMessage="1" showErrorMessage="1" errorTitle="Whole Dollars Only" error="Please use whole dollars without cents." sqref="E25:E31 E16 E22 F10:AF31" xr:uid="{00000000-0002-0000-0400-000000000000}">
      <formula1>0</formula1>
    </dataValidation>
  </dataValidations>
  <printOptions horizontalCentered="1"/>
  <pageMargins left="0.2" right="0.2" top="0.5" bottom="0.25" header="0.3" footer="0.3"/>
  <pageSetup scale="54"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10B4CB8A-DE13-4C0C-894A-F72851064643}">
          <x14:formula1>
            <xm:f>Lookups!$I$2:$I$17</xm:f>
          </x14:formula1>
          <xm:sqref>D26:D29</xm:sqref>
        </x14:dataValidation>
        <x14:dataValidation type="list" allowBlank="1" showInputMessage="1" showErrorMessage="1" xr:uid="{EC01EA0A-2C2D-45BB-B35A-9303C1C9DC65}">
          <x14:formula1>
            <xm:f>Lookups!$H$2:$H$17</xm:f>
          </x14:formula1>
          <xm:sqref>C26:C29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B1:T77"/>
  <sheetViews>
    <sheetView showGridLines="0" zoomScale="80" zoomScaleNormal="80" workbookViewId="0">
      <pane ySplit="4" topLeftCell="A8" activePane="bottomLeft" state="frozen"/>
      <selection activeCell="F20" sqref="F20"/>
      <selection pane="bottomLeft" activeCell="D20" activeCellId="1" sqref="D11:K14 D20:K22"/>
    </sheetView>
  </sheetViews>
  <sheetFormatPr defaultColWidth="8.1796875" defaultRowHeight="13" x14ac:dyDescent="0.3"/>
  <cols>
    <col min="1" max="1" width="2.81640625" style="3" customWidth="1"/>
    <col min="2" max="2" width="15.81640625" style="3" customWidth="1"/>
    <col min="3" max="3" width="34" style="3" customWidth="1"/>
    <col min="4" max="12" width="14.453125" style="3" customWidth="1"/>
    <col min="13" max="13" width="13.453125" style="3" bestFit="1" customWidth="1"/>
    <col min="14" max="251" width="8.1796875" style="3"/>
    <col min="252" max="252" width="1.453125" style="3" customWidth="1"/>
    <col min="253" max="253" width="24.26953125" style="3" customWidth="1"/>
    <col min="254" max="254" width="16.453125" style="3" bestFit="1" customWidth="1"/>
    <col min="255" max="258" width="12.453125" style="3" bestFit="1" customWidth="1"/>
    <col min="259" max="259" width="11.26953125" style="3" customWidth="1"/>
    <col min="260" max="260" width="11.81640625" style="3" bestFit="1" customWidth="1"/>
    <col min="261" max="263" width="13.453125" style="3" bestFit="1" customWidth="1"/>
    <col min="264" max="507" width="8.1796875" style="3"/>
    <col min="508" max="508" width="1.453125" style="3" customWidth="1"/>
    <col min="509" max="509" width="24.26953125" style="3" customWidth="1"/>
    <col min="510" max="510" width="16.453125" style="3" bestFit="1" customWidth="1"/>
    <col min="511" max="514" width="12.453125" style="3" bestFit="1" customWidth="1"/>
    <col min="515" max="515" width="11.26953125" style="3" customWidth="1"/>
    <col min="516" max="516" width="11.81640625" style="3" bestFit="1" customWidth="1"/>
    <col min="517" max="519" width="13.453125" style="3" bestFit="1" customWidth="1"/>
    <col min="520" max="763" width="8.1796875" style="3"/>
    <col min="764" max="764" width="1.453125" style="3" customWidth="1"/>
    <col min="765" max="765" width="24.26953125" style="3" customWidth="1"/>
    <col min="766" max="766" width="16.453125" style="3" bestFit="1" customWidth="1"/>
    <col min="767" max="770" width="12.453125" style="3" bestFit="1" customWidth="1"/>
    <col min="771" max="771" width="11.26953125" style="3" customWidth="1"/>
    <col min="772" max="772" width="11.81640625" style="3" bestFit="1" customWidth="1"/>
    <col min="773" max="775" width="13.453125" style="3" bestFit="1" customWidth="1"/>
    <col min="776" max="1019" width="8.1796875" style="3"/>
    <col min="1020" max="1020" width="1.453125" style="3" customWidth="1"/>
    <col min="1021" max="1021" width="24.26953125" style="3" customWidth="1"/>
    <col min="1022" max="1022" width="16.453125" style="3" bestFit="1" customWidth="1"/>
    <col min="1023" max="1026" width="12.453125" style="3" bestFit="1" customWidth="1"/>
    <col min="1027" max="1027" width="11.26953125" style="3" customWidth="1"/>
    <col min="1028" max="1028" width="11.81640625" style="3" bestFit="1" customWidth="1"/>
    <col min="1029" max="1031" width="13.453125" style="3" bestFit="1" customWidth="1"/>
    <col min="1032" max="1275" width="8.1796875" style="3"/>
    <col min="1276" max="1276" width="1.453125" style="3" customWidth="1"/>
    <col min="1277" max="1277" width="24.26953125" style="3" customWidth="1"/>
    <col min="1278" max="1278" width="16.453125" style="3" bestFit="1" customWidth="1"/>
    <col min="1279" max="1282" width="12.453125" style="3" bestFit="1" customWidth="1"/>
    <col min="1283" max="1283" width="11.26953125" style="3" customWidth="1"/>
    <col min="1284" max="1284" width="11.81640625" style="3" bestFit="1" customWidth="1"/>
    <col min="1285" max="1287" width="13.453125" style="3" bestFit="1" customWidth="1"/>
    <col min="1288" max="1531" width="8.1796875" style="3"/>
    <col min="1532" max="1532" width="1.453125" style="3" customWidth="1"/>
    <col min="1533" max="1533" width="24.26953125" style="3" customWidth="1"/>
    <col min="1534" max="1534" width="16.453125" style="3" bestFit="1" customWidth="1"/>
    <col min="1535" max="1538" width="12.453125" style="3" bestFit="1" customWidth="1"/>
    <col min="1539" max="1539" width="11.26953125" style="3" customWidth="1"/>
    <col min="1540" max="1540" width="11.81640625" style="3" bestFit="1" customWidth="1"/>
    <col min="1541" max="1543" width="13.453125" style="3" bestFit="1" customWidth="1"/>
    <col min="1544" max="1787" width="8.1796875" style="3"/>
    <col min="1788" max="1788" width="1.453125" style="3" customWidth="1"/>
    <col min="1789" max="1789" width="24.26953125" style="3" customWidth="1"/>
    <col min="1790" max="1790" width="16.453125" style="3" bestFit="1" customWidth="1"/>
    <col min="1791" max="1794" width="12.453125" style="3" bestFit="1" customWidth="1"/>
    <col min="1795" max="1795" width="11.26953125" style="3" customWidth="1"/>
    <col min="1796" max="1796" width="11.81640625" style="3" bestFit="1" customWidth="1"/>
    <col min="1797" max="1799" width="13.453125" style="3" bestFit="1" customWidth="1"/>
    <col min="1800" max="2043" width="8.1796875" style="3"/>
    <col min="2044" max="2044" width="1.453125" style="3" customWidth="1"/>
    <col min="2045" max="2045" width="24.26953125" style="3" customWidth="1"/>
    <col min="2046" max="2046" width="16.453125" style="3" bestFit="1" customWidth="1"/>
    <col min="2047" max="2050" width="12.453125" style="3" bestFit="1" customWidth="1"/>
    <col min="2051" max="2051" width="11.26953125" style="3" customWidth="1"/>
    <col min="2052" max="2052" width="11.81640625" style="3" bestFit="1" customWidth="1"/>
    <col min="2053" max="2055" width="13.453125" style="3" bestFit="1" customWidth="1"/>
    <col min="2056" max="2299" width="8.1796875" style="3"/>
    <col min="2300" max="2300" width="1.453125" style="3" customWidth="1"/>
    <col min="2301" max="2301" width="24.26953125" style="3" customWidth="1"/>
    <col min="2302" max="2302" width="16.453125" style="3" bestFit="1" customWidth="1"/>
    <col min="2303" max="2306" width="12.453125" style="3" bestFit="1" customWidth="1"/>
    <col min="2307" max="2307" width="11.26953125" style="3" customWidth="1"/>
    <col min="2308" max="2308" width="11.81640625" style="3" bestFit="1" customWidth="1"/>
    <col min="2309" max="2311" width="13.453125" style="3" bestFit="1" customWidth="1"/>
    <col min="2312" max="2555" width="8.1796875" style="3"/>
    <col min="2556" max="2556" width="1.453125" style="3" customWidth="1"/>
    <col min="2557" max="2557" width="24.26953125" style="3" customWidth="1"/>
    <col min="2558" max="2558" width="16.453125" style="3" bestFit="1" customWidth="1"/>
    <col min="2559" max="2562" width="12.453125" style="3" bestFit="1" customWidth="1"/>
    <col min="2563" max="2563" width="11.26953125" style="3" customWidth="1"/>
    <col min="2564" max="2564" width="11.81640625" style="3" bestFit="1" customWidth="1"/>
    <col min="2565" max="2567" width="13.453125" style="3" bestFit="1" customWidth="1"/>
    <col min="2568" max="2811" width="8.1796875" style="3"/>
    <col min="2812" max="2812" width="1.453125" style="3" customWidth="1"/>
    <col min="2813" max="2813" width="24.26953125" style="3" customWidth="1"/>
    <col min="2814" max="2814" width="16.453125" style="3" bestFit="1" customWidth="1"/>
    <col min="2815" max="2818" width="12.453125" style="3" bestFit="1" customWidth="1"/>
    <col min="2819" max="2819" width="11.26953125" style="3" customWidth="1"/>
    <col min="2820" max="2820" width="11.81640625" style="3" bestFit="1" customWidth="1"/>
    <col min="2821" max="2823" width="13.453125" style="3" bestFit="1" customWidth="1"/>
    <col min="2824" max="3067" width="8.1796875" style="3"/>
    <col min="3068" max="3068" width="1.453125" style="3" customWidth="1"/>
    <col min="3069" max="3069" width="24.26953125" style="3" customWidth="1"/>
    <col min="3070" max="3070" width="16.453125" style="3" bestFit="1" customWidth="1"/>
    <col min="3071" max="3074" width="12.453125" style="3" bestFit="1" customWidth="1"/>
    <col min="3075" max="3075" width="11.26953125" style="3" customWidth="1"/>
    <col min="3076" max="3076" width="11.81640625" style="3" bestFit="1" customWidth="1"/>
    <col min="3077" max="3079" width="13.453125" style="3" bestFit="1" customWidth="1"/>
    <col min="3080" max="3323" width="8.1796875" style="3"/>
    <col min="3324" max="3324" width="1.453125" style="3" customWidth="1"/>
    <col min="3325" max="3325" width="24.26953125" style="3" customWidth="1"/>
    <col min="3326" max="3326" width="16.453125" style="3" bestFit="1" customWidth="1"/>
    <col min="3327" max="3330" width="12.453125" style="3" bestFit="1" customWidth="1"/>
    <col min="3331" max="3331" width="11.26953125" style="3" customWidth="1"/>
    <col min="3332" max="3332" width="11.81640625" style="3" bestFit="1" customWidth="1"/>
    <col min="3333" max="3335" width="13.453125" style="3" bestFit="1" customWidth="1"/>
    <col min="3336" max="3579" width="8.1796875" style="3"/>
    <col min="3580" max="3580" width="1.453125" style="3" customWidth="1"/>
    <col min="3581" max="3581" width="24.26953125" style="3" customWidth="1"/>
    <col min="3582" max="3582" width="16.453125" style="3" bestFit="1" customWidth="1"/>
    <col min="3583" max="3586" width="12.453125" style="3" bestFit="1" customWidth="1"/>
    <col min="3587" max="3587" width="11.26953125" style="3" customWidth="1"/>
    <col min="3588" max="3588" width="11.81640625" style="3" bestFit="1" customWidth="1"/>
    <col min="3589" max="3591" width="13.453125" style="3" bestFit="1" customWidth="1"/>
    <col min="3592" max="3835" width="8.1796875" style="3"/>
    <col min="3836" max="3836" width="1.453125" style="3" customWidth="1"/>
    <col min="3837" max="3837" width="24.26953125" style="3" customWidth="1"/>
    <col min="3838" max="3838" width="16.453125" style="3" bestFit="1" customWidth="1"/>
    <col min="3839" max="3842" width="12.453125" style="3" bestFit="1" customWidth="1"/>
    <col min="3843" max="3843" width="11.26953125" style="3" customWidth="1"/>
    <col min="3844" max="3844" width="11.81640625" style="3" bestFit="1" customWidth="1"/>
    <col min="3845" max="3847" width="13.453125" style="3" bestFit="1" customWidth="1"/>
    <col min="3848" max="4091" width="8.1796875" style="3"/>
    <col min="4092" max="4092" width="1.453125" style="3" customWidth="1"/>
    <col min="4093" max="4093" width="24.26953125" style="3" customWidth="1"/>
    <col min="4094" max="4094" width="16.453125" style="3" bestFit="1" customWidth="1"/>
    <col min="4095" max="4098" width="12.453125" style="3" bestFit="1" customWidth="1"/>
    <col min="4099" max="4099" width="11.26953125" style="3" customWidth="1"/>
    <col min="4100" max="4100" width="11.81640625" style="3" bestFit="1" customWidth="1"/>
    <col min="4101" max="4103" width="13.453125" style="3" bestFit="1" customWidth="1"/>
    <col min="4104" max="4347" width="8.1796875" style="3"/>
    <col min="4348" max="4348" width="1.453125" style="3" customWidth="1"/>
    <col min="4349" max="4349" width="24.26953125" style="3" customWidth="1"/>
    <col min="4350" max="4350" width="16.453125" style="3" bestFit="1" customWidth="1"/>
    <col min="4351" max="4354" width="12.453125" style="3" bestFit="1" customWidth="1"/>
    <col min="4355" max="4355" width="11.26953125" style="3" customWidth="1"/>
    <col min="4356" max="4356" width="11.81640625" style="3" bestFit="1" customWidth="1"/>
    <col min="4357" max="4359" width="13.453125" style="3" bestFit="1" customWidth="1"/>
    <col min="4360" max="4603" width="8.1796875" style="3"/>
    <col min="4604" max="4604" width="1.453125" style="3" customWidth="1"/>
    <col min="4605" max="4605" width="24.26953125" style="3" customWidth="1"/>
    <col min="4606" max="4606" width="16.453125" style="3" bestFit="1" customWidth="1"/>
    <col min="4607" max="4610" width="12.453125" style="3" bestFit="1" customWidth="1"/>
    <col min="4611" max="4611" width="11.26953125" style="3" customWidth="1"/>
    <col min="4612" max="4612" width="11.81640625" style="3" bestFit="1" customWidth="1"/>
    <col min="4613" max="4615" width="13.453125" style="3" bestFit="1" customWidth="1"/>
    <col min="4616" max="4859" width="8.1796875" style="3"/>
    <col min="4860" max="4860" width="1.453125" style="3" customWidth="1"/>
    <col min="4861" max="4861" width="24.26953125" style="3" customWidth="1"/>
    <col min="4862" max="4862" width="16.453125" style="3" bestFit="1" customWidth="1"/>
    <col min="4863" max="4866" width="12.453125" style="3" bestFit="1" customWidth="1"/>
    <col min="4867" max="4867" width="11.26953125" style="3" customWidth="1"/>
    <col min="4868" max="4868" width="11.81640625" style="3" bestFit="1" customWidth="1"/>
    <col min="4869" max="4871" width="13.453125" style="3" bestFit="1" customWidth="1"/>
    <col min="4872" max="5115" width="8.1796875" style="3"/>
    <col min="5116" max="5116" width="1.453125" style="3" customWidth="1"/>
    <col min="5117" max="5117" width="24.26953125" style="3" customWidth="1"/>
    <col min="5118" max="5118" width="16.453125" style="3" bestFit="1" customWidth="1"/>
    <col min="5119" max="5122" width="12.453125" style="3" bestFit="1" customWidth="1"/>
    <col min="5123" max="5123" width="11.26953125" style="3" customWidth="1"/>
    <col min="5124" max="5124" width="11.81640625" style="3" bestFit="1" customWidth="1"/>
    <col min="5125" max="5127" width="13.453125" style="3" bestFit="1" customWidth="1"/>
    <col min="5128" max="5371" width="8.1796875" style="3"/>
    <col min="5372" max="5372" width="1.453125" style="3" customWidth="1"/>
    <col min="5373" max="5373" width="24.26953125" style="3" customWidth="1"/>
    <col min="5374" max="5374" width="16.453125" style="3" bestFit="1" customWidth="1"/>
    <col min="5375" max="5378" width="12.453125" style="3" bestFit="1" customWidth="1"/>
    <col min="5379" max="5379" width="11.26953125" style="3" customWidth="1"/>
    <col min="5380" max="5380" width="11.81640625" style="3" bestFit="1" customWidth="1"/>
    <col min="5381" max="5383" width="13.453125" style="3" bestFit="1" customWidth="1"/>
    <col min="5384" max="5627" width="8.1796875" style="3"/>
    <col min="5628" max="5628" width="1.453125" style="3" customWidth="1"/>
    <col min="5629" max="5629" width="24.26953125" style="3" customWidth="1"/>
    <col min="5630" max="5630" width="16.453125" style="3" bestFit="1" customWidth="1"/>
    <col min="5631" max="5634" width="12.453125" style="3" bestFit="1" customWidth="1"/>
    <col min="5635" max="5635" width="11.26953125" style="3" customWidth="1"/>
    <col min="5636" max="5636" width="11.81640625" style="3" bestFit="1" customWidth="1"/>
    <col min="5637" max="5639" width="13.453125" style="3" bestFit="1" customWidth="1"/>
    <col min="5640" max="5883" width="8.1796875" style="3"/>
    <col min="5884" max="5884" width="1.453125" style="3" customWidth="1"/>
    <col min="5885" max="5885" width="24.26953125" style="3" customWidth="1"/>
    <col min="5886" max="5886" width="16.453125" style="3" bestFit="1" customWidth="1"/>
    <col min="5887" max="5890" width="12.453125" style="3" bestFit="1" customWidth="1"/>
    <col min="5891" max="5891" width="11.26953125" style="3" customWidth="1"/>
    <col min="5892" max="5892" width="11.81640625" style="3" bestFit="1" customWidth="1"/>
    <col min="5893" max="5895" width="13.453125" style="3" bestFit="1" customWidth="1"/>
    <col min="5896" max="6139" width="8.1796875" style="3"/>
    <col min="6140" max="6140" width="1.453125" style="3" customWidth="1"/>
    <col min="6141" max="6141" width="24.26953125" style="3" customWidth="1"/>
    <col min="6142" max="6142" width="16.453125" style="3" bestFit="1" customWidth="1"/>
    <col min="6143" max="6146" width="12.453125" style="3" bestFit="1" customWidth="1"/>
    <col min="6147" max="6147" width="11.26953125" style="3" customWidth="1"/>
    <col min="6148" max="6148" width="11.81640625" style="3" bestFit="1" customWidth="1"/>
    <col min="6149" max="6151" width="13.453125" style="3" bestFit="1" customWidth="1"/>
    <col min="6152" max="6395" width="8.1796875" style="3"/>
    <col min="6396" max="6396" width="1.453125" style="3" customWidth="1"/>
    <col min="6397" max="6397" width="24.26953125" style="3" customWidth="1"/>
    <col min="6398" max="6398" width="16.453125" style="3" bestFit="1" customWidth="1"/>
    <col min="6399" max="6402" width="12.453125" style="3" bestFit="1" customWidth="1"/>
    <col min="6403" max="6403" width="11.26953125" style="3" customWidth="1"/>
    <col min="6404" max="6404" width="11.81640625" style="3" bestFit="1" customWidth="1"/>
    <col min="6405" max="6407" width="13.453125" style="3" bestFit="1" customWidth="1"/>
    <col min="6408" max="6651" width="8.1796875" style="3"/>
    <col min="6652" max="6652" width="1.453125" style="3" customWidth="1"/>
    <col min="6653" max="6653" width="24.26953125" style="3" customWidth="1"/>
    <col min="6654" max="6654" width="16.453125" style="3" bestFit="1" customWidth="1"/>
    <col min="6655" max="6658" width="12.453125" style="3" bestFit="1" customWidth="1"/>
    <col min="6659" max="6659" width="11.26953125" style="3" customWidth="1"/>
    <col min="6660" max="6660" width="11.81640625" style="3" bestFit="1" customWidth="1"/>
    <col min="6661" max="6663" width="13.453125" style="3" bestFit="1" customWidth="1"/>
    <col min="6664" max="6907" width="8.1796875" style="3"/>
    <col min="6908" max="6908" width="1.453125" style="3" customWidth="1"/>
    <col min="6909" max="6909" width="24.26953125" style="3" customWidth="1"/>
    <col min="6910" max="6910" width="16.453125" style="3" bestFit="1" customWidth="1"/>
    <col min="6911" max="6914" width="12.453125" style="3" bestFit="1" customWidth="1"/>
    <col min="6915" max="6915" width="11.26953125" style="3" customWidth="1"/>
    <col min="6916" max="6916" width="11.81640625" style="3" bestFit="1" customWidth="1"/>
    <col min="6917" max="6919" width="13.453125" style="3" bestFit="1" customWidth="1"/>
    <col min="6920" max="7163" width="8.1796875" style="3"/>
    <col min="7164" max="7164" width="1.453125" style="3" customWidth="1"/>
    <col min="7165" max="7165" width="24.26953125" style="3" customWidth="1"/>
    <col min="7166" max="7166" width="16.453125" style="3" bestFit="1" customWidth="1"/>
    <col min="7167" max="7170" width="12.453125" style="3" bestFit="1" customWidth="1"/>
    <col min="7171" max="7171" width="11.26953125" style="3" customWidth="1"/>
    <col min="7172" max="7172" width="11.81640625" style="3" bestFit="1" customWidth="1"/>
    <col min="7173" max="7175" width="13.453125" style="3" bestFit="1" customWidth="1"/>
    <col min="7176" max="7419" width="8.1796875" style="3"/>
    <col min="7420" max="7420" width="1.453125" style="3" customWidth="1"/>
    <col min="7421" max="7421" width="24.26953125" style="3" customWidth="1"/>
    <col min="7422" max="7422" width="16.453125" style="3" bestFit="1" customWidth="1"/>
    <col min="7423" max="7426" width="12.453125" style="3" bestFit="1" customWidth="1"/>
    <col min="7427" max="7427" width="11.26953125" style="3" customWidth="1"/>
    <col min="7428" max="7428" width="11.81640625" style="3" bestFit="1" customWidth="1"/>
    <col min="7429" max="7431" width="13.453125" style="3" bestFit="1" customWidth="1"/>
    <col min="7432" max="7675" width="8.1796875" style="3"/>
    <col min="7676" max="7676" width="1.453125" style="3" customWidth="1"/>
    <col min="7677" max="7677" width="24.26953125" style="3" customWidth="1"/>
    <col min="7678" max="7678" width="16.453125" style="3" bestFit="1" customWidth="1"/>
    <col min="7679" max="7682" width="12.453125" style="3" bestFit="1" customWidth="1"/>
    <col min="7683" max="7683" width="11.26953125" style="3" customWidth="1"/>
    <col min="7684" max="7684" width="11.81640625" style="3" bestFit="1" customWidth="1"/>
    <col min="7685" max="7687" width="13.453125" style="3" bestFit="1" customWidth="1"/>
    <col min="7688" max="7931" width="8.1796875" style="3"/>
    <col min="7932" max="7932" width="1.453125" style="3" customWidth="1"/>
    <col min="7933" max="7933" width="24.26953125" style="3" customWidth="1"/>
    <col min="7934" max="7934" width="16.453125" style="3" bestFit="1" customWidth="1"/>
    <col min="7935" max="7938" width="12.453125" style="3" bestFit="1" customWidth="1"/>
    <col min="7939" max="7939" width="11.26953125" style="3" customWidth="1"/>
    <col min="7940" max="7940" width="11.81640625" style="3" bestFit="1" customWidth="1"/>
    <col min="7941" max="7943" width="13.453125" style="3" bestFit="1" customWidth="1"/>
    <col min="7944" max="8187" width="8.1796875" style="3"/>
    <col min="8188" max="8188" width="1.453125" style="3" customWidth="1"/>
    <col min="8189" max="8189" width="24.26953125" style="3" customWidth="1"/>
    <col min="8190" max="8190" width="16.453125" style="3" bestFit="1" customWidth="1"/>
    <col min="8191" max="8194" width="12.453125" style="3" bestFit="1" customWidth="1"/>
    <col min="8195" max="8195" width="11.26953125" style="3" customWidth="1"/>
    <col min="8196" max="8196" width="11.81640625" style="3" bestFit="1" customWidth="1"/>
    <col min="8197" max="8199" width="13.453125" style="3" bestFit="1" customWidth="1"/>
    <col min="8200" max="8443" width="8.1796875" style="3"/>
    <col min="8444" max="8444" width="1.453125" style="3" customWidth="1"/>
    <col min="8445" max="8445" width="24.26953125" style="3" customWidth="1"/>
    <col min="8446" max="8446" width="16.453125" style="3" bestFit="1" customWidth="1"/>
    <col min="8447" max="8450" width="12.453125" style="3" bestFit="1" customWidth="1"/>
    <col min="8451" max="8451" width="11.26953125" style="3" customWidth="1"/>
    <col min="8452" max="8452" width="11.81640625" style="3" bestFit="1" customWidth="1"/>
    <col min="8453" max="8455" width="13.453125" style="3" bestFit="1" customWidth="1"/>
    <col min="8456" max="8699" width="8.1796875" style="3"/>
    <col min="8700" max="8700" width="1.453125" style="3" customWidth="1"/>
    <col min="8701" max="8701" width="24.26953125" style="3" customWidth="1"/>
    <col min="8702" max="8702" width="16.453125" style="3" bestFit="1" customWidth="1"/>
    <col min="8703" max="8706" width="12.453125" style="3" bestFit="1" customWidth="1"/>
    <col min="8707" max="8707" width="11.26953125" style="3" customWidth="1"/>
    <col min="8708" max="8708" width="11.81640625" style="3" bestFit="1" customWidth="1"/>
    <col min="8709" max="8711" width="13.453125" style="3" bestFit="1" customWidth="1"/>
    <col min="8712" max="8955" width="8.1796875" style="3"/>
    <col min="8956" max="8956" width="1.453125" style="3" customWidth="1"/>
    <col min="8957" max="8957" width="24.26953125" style="3" customWidth="1"/>
    <col min="8958" max="8958" width="16.453125" style="3" bestFit="1" customWidth="1"/>
    <col min="8959" max="8962" width="12.453125" style="3" bestFit="1" customWidth="1"/>
    <col min="8963" max="8963" width="11.26953125" style="3" customWidth="1"/>
    <col min="8964" max="8964" width="11.81640625" style="3" bestFit="1" customWidth="1"/>
    <col min="8965" max="8967" width="13.453125" style="3" bestFit="1" customWidth="1"/>
    <col min="8968" max="9211" width="8.1796875" style="3"/>
    <col min="9212" max="9212" width="1.453125" style="3" customWidth="1"/>
    <col min="9213" max="9213" width="24.26953125" style="3" customWidth="1"/>
    <col min="9214" max="9214" width="16.453125" style="3" bestFit="1" customWidth="1"/>
    <col min="9215" max="9218" width="12.453125" style="3" bestFit="1" customWidth="1"/>
    <col min="9219" max="9219" width="11.26953125" style="3" customWidth="1"/>
    <col min="9220" max="9220" width="11.81640625" style="3" bestFit="1" customWidth="1"/>
    <col min="9221" max="9223" width="13.453125" style="3" bestFit="1" customWidth="1"/>
    <col min="9224" max="9467" width="8.1796875" style="3"/>
    <col min="9468" max="9468" width="1.453125" style="3" customWidth="1"/>
    <col min="9469" max="9469" width="24.26953125" style="3" customWidth="1"/>
    <col min="9470" max="9470" width="16.453125" style="3" bestFit="1" customWidth="1"/>
    <col min="9471" max="9474" width="12.453125" style="3" bestFit="1" customWidth="1"/>
    <col min="9475" max="9475" width="11.26953125" style="3" customWidth="1"/>
    <col min="9476" max="9476" width="11.81640625" style="3" bestFit="1" customWidth="1"/>
    <col min="9477" max="9479" width="13.453125" style="3" bestFit="1" customWidth="1"/>
    <col min="9480" max="9723" width="8.1796875" style="3"/>
    <col min="9724" max="9724" width="1.453125" style="3" customWidth="1"/>
    <col min="9725" max="9725" width="24.26953125" style="3" customWidth="1"/>
    <col min="9726" max="9726" width="16.453125" style="3" bestFit="1" customWidth="1"/>
    <col min="9727" max="9730" width="12.453125" style="3" bestFit="1" customWidth="1"/>
    <col min="9731" max="9731" width="11.26953125" style="3" customWidth="1"/>
    <col min="9732" max="9732" width="11.81640625" style="3" bestFit="1" customWidth="1"/>
    <col min="9733" max="9735" width="13.453125" style="3" bestFit="1" customWidth="1"/>
    <col min="9736" max="9979" width="8.1796875" style="3"/>
    <col min="9980" max="9980" width="1.453125" style="3" customWidth="1"/>
    <col min="9981" max="9981" width="24.26953125" style="3" customWidth="1"/>
    <col min="9982" max="9982" width="16.453125" style="3" bestFit="1" customWidth="1"/>
    <col min="9983" max="9986" width="12.453125" style="3" bestFit="1" customWidth="1"/>
    <col min="9987" max="9987" width="11.26953125" style="3" customWidth="1"/>
    <col min="9988" max="9988" width="11.81640625" style="3" bestFit="1" customWidth="1"/>
    <col min="9989" max="9991" width="13.453125" style="3" bestFit="1" customWidth="1"/>
    <col min="9992" max="10235" width="8.1796875" style="3"/>
    <col min="10236" max="10236" width="1.453125" style="3" customWidth="1"/>
    <col min="10237" max="10237" width="24.26953125" style="3" customWidth="1"/>
    <col min="10238" max="10238" width="16.453125" style="3" bestFit="1" customWidth="1"/>
    <col min="10239" max="10242" width="12.453125" style="3" bestFit="1" customWidth="1"/>
    <col min="10243" max="10243" width="11.26953125" style="3" customWidth="1"/>
    <col min="10244" max="10244" width="11.81640625" style="3" bestFit="1" customWidth="1"/>
    <col min="10245" max="10247" width="13.453125" style="3" bestFit="1" customWidth="1"/>
    <col min="10248" max="10491" width="8.1796875" style="3"/>
    <col min="10492" max="10492" width="1.453125" style="3" customWidth="1"/>
    <col min="10493" max="10493" width="24.26953125" style="3" customWidth="1"/>
    <col min="10494" max="10494" width="16.453125" style="3" bestFit="1" customWidth="1"/>
    <col min="10495" max="10498" width="12.453125" style="3" bestFit="1" customWidth="1"/>
    <col min="10499" max="10499" width="11.26953125" style="3" customWidth="1"/>
    <col min="10500" max="10500" width="11.81640625" style="3" bestFit="1" customWidth="1"/>
    <col min="10501" max="10503" width="13.453125" style="3" bestFit="1" customWidth="1"/>
    <col min="10504" max="10747" width="8.1796875" style="3"/>
    <col min="10748" max="10748" width="1.453125" style="3" customWidth="1"/>
    <col min="10749" max="10749" width="24.26953125" style="3" customWidth="1"/>
    <col min="10750" max="10750" width="16.453125" style="3" bestFit="1" customWidth="1"/>
    <col min="10751" max="10754" width="12.453125" style="3" bestFit="1" customWidth="1"/>
    <col min="10755" max="10755" width="11.26953125" style="3" customWidth="1"/>
    <col min="10756" max="10756" width="11.81640625" style="3" bestFit="1" customWidth="1"/>
    <col min="10757" max="10759" width="13.453125" style="3" bestFit="1" customWidth="1"/>
    <col min="10760" max="11003" width="8.1796875" style="3"/>
    <col min="11004" max="11004" width="1.453125" style="3" customWidth="1"/>
    <col min="11005" max="11005" width="24.26953125" style="3" customWidth="1"/>
    <col min="11006" max="11006" width="16.453125" style="3" bestFit="1" customWidth="1"/>
    <col min="11007" max="11010" width="12.453125" style="3" bestFit="1" customWidth="1"/>
    <col min="11011" max="11011" width="11.26953125" style="3" customWidth="1"/>
    <col min="11012" max="11012" width="11.81640625" style="3" bestFit="1" customWidth="1"/>
    <col min="11013" max="11015" width="13.453125" style="3" bestFit="1" customWidth="1"/>
    <col min="11016" max="11259" width="8.1796875" style="3"/>
    <col min="11260" max="11260" width="1.453125" style="3" customWidth="1"/>
    <col min="11261" max="11261" width="24.26953125" style="3" customWidth="1"/>
    <col min="11262" max="11262" width="16.453125" style="3" bestFit="1" customWidth="1"/>
    <col min="11263" max="11266" width="12.453125" style="3" bestFit="1" customWidth="1"/>
    <col min="11267" max="11267" width="11.26953125" style="3" customWidth="1"/>
    <col min="11268" max="11268" width="11.81640625" style="3" bestFit="1" customWidth="1"/>
    <col min="11269" max="11271" width="13.453125" style="3" bestFit="1" customWidth="1"/>
    <col min="11272" max="11515" width="8.1796875" style="3"/>
    <col min="11516" max="11516" width="1.453125" style="3" customWidth="1"/>
    <col min="11517" max="11517" width="24.26953125" style="3" customWidth="1"/>
    <col min="11518" max="11518" width="16.453125" style="3" bestFit="1" customWidth="1"/>
    <col min="11519" max="11522" width="12.453125" style="3" bestFit="1" customWidth="1"/>
    <col min="11523" max="11523" width="11.26953125" style="3" customWidth="1"/>
    <col min="11524" max="11524" width="11.81640625" style="3" bestFit="1" customWidth="1"/>
    <col min="11525" max="11527" width="13.453125" style="3" bestFit="1" customWidth="1"/>
    <col min="11528" max="11771" width="8.1796875" style="3"/>
    <col min="11772" max="11772" width="1.453125" style="3" customWidth="1"/>
    <col min="11773" max="11773" width="24.26953125" style="3" customWidth="1"/>
    <col min="11774" max="11774" width="16.453125" style="3" bestFit="1" customWidth="1"/>
    <col min="11775" max="11778" width="12.453125" style="3" bestFit="1" customWidth="1"/>
    <col min="11779" max="11779" width="11.26953125" style="3" customWidth="1"/>
    <col min="11780" max="11780" width="11.81640625" style="3" bestFit="1" customWidth="1"/>
    <col min="11781" max="11783" width="13.453125" style="3" bestFit="1" customWidth="1"/>
    <col min="11784" max="12027" width="8.1796875" style="3"/>
    <col min="12028" max="12028" width="1.453125" style="3" customWidth="1"/>
    <col min="12029" max="12029" width="24.26953125" style="3" customWidth="1"/>
    <col min="12030" max="12030" width="16.453125" style="3" bestFit="1" customWidth="1"/>
    <col min="12031" max="12034" width="12.453125" style="3" bestFit="1" customWidth="1"/>
    <col min="12035" max="12035" width="11.26953125" style="3" customWidth="1"/>
    <col min="12036" max="12036" width="11.81640625" style="3" bestFit="1" customWidth="1"/>
    <col min="12037" max="12039" width="13.453125" style="3" bestFit="1" customWidth="1"/>
    <col min="12040" max="12283" width="8.1796875" style="3"/>
    <col min="12284" max="12284" width="1.453125" style="3" customWidth="1"/>
    <col min="12285" max="12285" width="24.26953125" style="3" customWidth="1"/>
    <col min="12286" max="12286" width="16.453125" style="3" bestFit="1" customWidth="1"/>
    <col min="12287" max="12290" width="12.453125" style="3" bestFit="1" customWidth="1"/>
    <col min="12291" max="12291" width="11.26953125" style="3" customWidth="1"/>
    <col min="12292" max="12292" width="11.81640625" style="3" bestFit="1" customWidth="1"/>
    <col min="12293" max="12295" width="13.453125" style="3" bestFit="1" customWidth="1"/>
    <col min="12296" max="12539" width="8.1796875" style="3"/>
    <col min="12540" max="12540" width="1.453125" style="3" customWidth="1"/>
    <col min="12541" max="12541" width="24.26953125" style="3" customWidth="1"/>
    <col min="12542" max="12542" width="16.453125" style="3" bestFit="1" customWidth="1"/>
    <col min="12543" max="12546" width="12.453125" style="3" bestFit="1" customWidth="1"/>
    <col min="12547" max="12547" width="11.26953125" style="3" customWidth="1"/>
    <col min="12548" max="12548" width="11.81640625" style="3" bestFit="1" customWidth="1"/>
    <col min="12549" max="12551" width="13.453125" style="3" bestFit="1" customWidth="1"/>
    <col min="12552" max="12795" width="8.1796875" style="3"/>
    <col min="12796" max="12796" width="1.453125" style="3" customWidth="1"/>
    <col min="12797" max="12797" width="24.26953125" style="3" customWidth="1"/>
    <col min="12798" max="12798" width="16.453125" style="3" bestFit="1" customWidth="1"/>
    <col min="12799" max="12802" width="12.453125" style="3" bestFit="1" customWidth="1"/>
    <col min="12803" max="12803" width="11.26953125" style="3" customWidth="1"/>
    <col min="12804" max="12804" width="11.81640625" style="3" bestFit="1" customWidth="1"/>
    <col min="12805" max="12807" width="13.453125" style="3" bestFit="1" customWidth="1"/>
    <col min="12808" max="13051" width="8.1796875" style="3"/>
    <col min="13052" max="13052" width="1.453125" style="3" customWidth="1"/>
    <col min="13053" max="13053" width="24.26953125" style="3" customWidth="1"/>
    <col min="13054" max="13054" width="16.453125" style="3" bestFit="1" customWidth="1"/>
    <col min="13055" max="13058" width="12.453125" style="3" bestFit="1" customWidth="1"/>
    <col min="13059" max="13059" width="11.26953125" style="3" customWidth="1"/>
    <col min="13060" max="13060" width="11.81640625" style="3" bestFit="1" customWidth="1"/>
    <col min="13061" max="13063" width="13.453125" style="3" bestFit="1" customWidth="1"/>
    <col min="13064" max="13307" width="8.1796875" style="3"/>
    <col min="13308" max="13308" width="1.453125" style="3" customWidth="1"/>
    <col min="13309" max="13309" width="24.26953125" style="3" customWidth="1"/>
    <col min="13310" max="13310" width="16.453125" style="3" bestFit="1" customWidth="1"/>
    <col min="13311" max="13314" width="12.453125" style="3" bestFit="1" customWidth="1"/>
    <col min="13315" max="13315" width="11.26953125" style="3" customWidth="1"/>
    <col min="13316" max="13316" width="11.81640625" style="3" bestFit="1" customWidth="1"/>
    <col min="13317" max="13319" width="13.453125" style="3" bestFit="1" customWidth="1"/>
    <col min="13320" max="13563" width="8.1796875" style="3"/>
    <col min="13564" max="13564" width="1.453125" style="3" customWidth="1"/>
    <col min="13565" max="13565" width="24.26953125" style="3" customWidth="1"/>
    <col min="13566" max="13566" width="16.453125" style="3" bestFit="1" customWidth="1"/>
    <col min="13567" max="13570" width="12.453125" style="3" bestFit="1" customWidth="1"/>
    <col min="13571" max="13571" width="11.26953125" style="3" customWidth="1"/>
    <col min="13572" max="13572" width="11.81640625" style="3" bestFit="1" customWidth="1"/>
    <col min="13573" max="13575" width="13.453125" style="3" bestFit="1" customWidth="1"/>
    <col min="13576" max="13819" width="8.1796875" style="3"/>
    <col min="13820" max="13820" width="1.453125" style="3" customWidth="1"/>
    <col min="13821" max="13821" width="24.26953125" style="3" customWidth="1"/>
    <col min="13822" max="13822" width="16.453125" style="3" bestFit="1" customWidth="1"/>
    <col min="13823" max="13826" width="12.453125" style="3" bestFit="1" customWidth="1"/>
    <col min="13827" max="13827" width="11.26953125" style="3" customWidth="1"/>
    <col min="13828" max="13828" width="11.81640625" style="3" bestFit="1" customWidth="1"/>
    <col min="13829" max="13831" width="13.453125" style="3" bestFit="1" customWidth="1"/>
    <col min="13832" max="14075" width="8.1796875" style="3"/>
    <col min="14076" max="14076" width="1.453125" style="3" customWidth="1"/>
    <col min="14077" max="14077" width="24.26953125" style="3" customWidth="1"/>
    <col min="14078" max="14078" width="16.453125" style="3" bestFit="1" customWidth="1"/>
    <col min="14079" max="14082" width="12.453125" style="3" bestFit="1" customWidth="1"/>
    <col min="14083" max="14083" width="11.26953125" style="3" customWidth="1"/>
    <col min="14084" max="14084" width="11.81640625" style="3" bestFit="1" customWidth="1"/>
    <col min="14085" max="14087" width="13.453125" style="3" bestFit="1" customWidth="1"/>
    <col min="14088" max="14331" width="8.1796875" style="3"/>
    <col min="14332" max="14332" width="1.453125" style="3" customWidth="1"/>
    <col min="14333" max="14333" width="24.26953125" style="3" customWidth="1"/>
    <col min="14334" max="14334" width="16.453125" style="3" bestFit="1" customWidth="1"/>
    <col min="14335" max="14338" width="12.453125" style="3" bestFit="1" customWidth="1"/>
    <col min="14339" max="14339" width="11.26953125" style="3" customWidth="1"/>
    <col min="14340" max="14340" width="11.81640625" style="3" bestFit="1" customWidth="1"/>
    <col min="14341" max="14343" width="13.453125" style="3" bestFit="1" customWidth="1"/>
    <col min="14344" max="14587" width="8.1796875" style="3"/>
    <col min="14588" max="14588" width="1.453125" style="3" customWidth="1"/>
    <col min="14589" max="14589" width="24.26953125" style="3" customWidth="1"/>
    <col min="14590" max="14590" width="16.453125" style="3" bestFit="1" customWidth="1"/>
    <col min="14591" max="14594" width="12.453125" style="3" bestFit="1" customWidth="1"/>
    <col min="14595" max="14595" width="11.26953125" style="3" customWidth="1"/>
    <col min="14596" max="14596" width="11.81640625" style="3" bestFit="1" customWidth="1"/>
    <col min="14597" max="14599" width="13.453125" style="3" bestFit="1" customWidth="1"/>
    <col min="14600" max="14843" width="8.1796875" style="3"/>
    <col min="14844" max="14844" width="1.453125" style="3" customWidth="1"/>
    <col min="14845" max="14845" width="24.26953125" style="3" customWidth="1"/>
    <col min="14846" max="14846" width="16.453125" style="3" bestFit="1" customWidth="1"/>
    <col min="14847" max="14850" width="12.453125" style="3" bestFit="1" customWidth="1"/>
    <col min="14851" max="14851" width="11.26953125" style="3" customWidth="1"/>
    <col min="14852" max="14852" width="11.81640625" style="3" bestFit="1" customWidth="1"/>
    <col min="14853" max="14855" width="13.453125" style="3" bestFit="1" customWidth="1"/>
    <col min="14856" max="15099" width="8.1796875" style="3"/>
    <col min="15100" max="15100" width="1.453125" style="3" customWidth="1"/>
    <col min="15101" max="15101" width="24.26953125" style="3" customWidth="1"/>
    <col min="15102" max="15102" width="16.453125" style="3" bestFit="1" customWidth="1"/>
    <col min="15103" max="15106" width="12.453125" style="3" bestFit="1" customWidth="1"/>
    <col min="15107" max="15107" width="11.26953125" style="3" customWidth="1"/>
    <col min="15108" max="15108" width="11.81640625" style="3" bestFit="1" customWidth="1"/>
    <col min="15109" max="15111" width="13.453125" style="3" bestFit="1" customWidth="1"/>
    <col min="15112" max="15355" width="8.1796875" style="3"/>
    <col min="15356" max="15356" width="1.453125" style="3" customWidth="1"/>
    <col min="15357" max="15357" width="24.26953125" style="3" customWidth="1"/>
    <col min="15358" max="15358" width="16.453125" style="3" bestFit="1" customWidth="1"/>
    <col min="15359" max="15362" width="12.453125" style="3" bestFit="1" customWidth="1"/>
    <col min="15363" max="15363" width="11.26953125" style="3" customWidth="1"/>
    <col min="15364" max="15364" width="11.81640625" style="3" bestFit="1" customWidth="1"/>
    <col min="15365" max="15367" width="13.453125" style="3" bestFit="1" customWidth="1"/>
    <col min="15368" max="15611" width="8.1796875" style="3"/>
    <col min="15612" max="15612" width="1.453125" style="3" customWidth="1"/>
    <col min="15613" max="15613" width="24.26953125" style="3" customWidth="1"/>
    <col min="15614" max="15614" width="16.453125" style="3" bestFit="1" customWidth="1"/>
    <col min="15615" max="15618" width="12.453125" style="3" bestFit="1" customWidth="1"/>
    <col min="15619" max="15619" width="11.26953125" style="3" customWidth="1"/>
    <col min="15620" max="15620" width="11.81640625" style="3" bestFit="1" customWidth="1"/>
    <col min="15621" max="15623" width="13.453125" style="3" bestFit="1" customWidth="1"/>
    <col min="15624" max="15867" width="8.1796875" style="3"/>
    <col min="15868" max="15868" width="1.453125" style="3" customWidth="1"/>
    <col min="15869" max="15869" width="24.26953125" style="3" customWidth="1"/>
    <col min="15870" max="15870" width="16.453125" style="3" bestFit="1" customWidth="1"/>
    <col min="15871" max="15874" width="12.453125" style="3" bestFit="1" customWidth="1"/>
    <col min="15875" max="15875" width="11.26953125" style="3" customWidth="1"/>
    <col min="15876" max="15876" width="11.81640625" style="3" bestFit="1" customWidth="1"/>
    <col min="15877" max="15879" width="13.453125" style="3" bestFit="1" customWidth="1"/>
    <col min="15880" max="16123" width="8.1796875" style="3"/>
    <col min="16124" max="16124" width="1.453125" style="3" customWidth="1"/>
    <col min="16125" max="16125" width="24.26953125" style="3" customWidth="1"/>
    <col min="16126" max="16126" width="16.453125" style="3" bestFit="1" customWidth="1"/>
    <col min="16127" max="16130" width="12.453125" style="3" bestFit="1" customWidth="1"/>
    <col min="16131" max="16131" width="11.26953125" style="3" customWidth="1"/>
    <col min="16132" max="16132" width="11.81640625" style="3" bestFit="1" customWidth="1"/>
    <col min="16133" max="16135" width="13.453125" style="3" bestFit="1" customWidth="1"/>
    <col min="16136" max="16384" width="8.1796875" style="3"/>
  </cols>
  <sheetData>
    <row r="1" spans="2:20" ht="12" customHeight="1" thickBot="1" x14ac:dyDescent="0.35">
      <c r="C1" s="8"/>
      <c r="D1" s="8"/>
      <c r="E1" s="8"/>
      <c r="F1" s="8"/>
      <c r="G1" s="8"/>
      <c r="H1" s="8"/>
      <c r="I1" s="8"/>
      <c r="J1" s="8"/>
      <c r="K1" s="8"/>
      <c r="L1" s="8"/>
      <c r="M1" s="8"/>
    </row>
    <row r="2" spans="2:20" ht="26.25" customHeight="1" thickBot="1" x14ac:dyDescent="0.35">
      <c r="B2" s="386" t="s">
        <v>590</v>
      </c>
      <c r="C2" s="387"/>
      <c r="D2" s="388" t="str">
        <f>IF(ISBLANK('1. Project Info'!F8),"",'1. Project Info'!F8)</f>
        <v>&lt;name&gt;</v>
      </c>
      <c r="E2" s="389"/>
      <c r="F2" s="389"/>
      <c r="G2" s="389"/>
      <c r="H2" s="389"/>
      <c r="I2" s="389"/>
      <c r="J2" s="389"/>
      <c r="K2" s="390"/>
      <c r="L2" s="8"/>
      <c r="M2" s="8"/>
    </row>
    <row r="3" spans="2:20" s="2" customFormat="1" ht="26.25" customHeight="1" thickBot="1" x14ac:dyDescent="0.4">
      <c r="B3" s="130" t="s">
        <v>0</v>
      </c>
      <c r="C3" s="140"/>
      <c r="D3" s="388" t="str">
        <f>IF(ISBLANK('1. Project Info'!F10),"",'1. Project Info'!F10)</f>
        <v>New/Other</v>
      </c>
      <c r="E3" s="389"/>
      <c r="F3" s="389"/>
      <c r="G3" s="389"/>
      <c r="H3" s="389"/>
      <c r="I3" s="389"/>
      <c r="J3" s="389"/>
      <c r="K3" s="390"/>
      <c r="M3" s="9"/>
    </row>
    <row r="4" spans="2:20" s="2" customFormat="1" ht="26.25" customHeight="1" thickBot="1" x14ac:dyDescent="0.4">
      <c r="B4" s="138" t="s">
        <v>1</v>
      </c>
      <c r="C4" s="139"/>
      <c r="D4" s="391" t="str">
        <f>IF(ISBLANK('1. Project Info'!F11),"",'1. Project Info'!F11)</f>
        <v>Please pick one from the list…</v>
      </c>
      <c r="E4" s="392"/>
      <c r="F4" s="392"/>
      <c r="G4" s="392"/>
      <c r="H4" s="392"/>
      <c r="I4" s="392"/>
      <c r="J4" s="392"/>
      <c r="K4" s="393"/>
      <c r="M4" s="9"/>
      <c r="N4" s="385"/>
      <c r="O4" s="385"/>
      <c r="P4" s="385"/>
      <c r="Q4" s="385"/>
      <c r="R4" s="385"/>
      <c r="S4" s="385"/>
      <c r="T4" s="385"/>
    </row>
    <row r="5" spans="2:20" s="2" customFormat="1" ht="26.25" customHeight="1" x14ac:dyDescent="0.35">
      <c r="B5" s="396" t="s">
        <v>595</v>
      </c>
      <c r="C5" s="397"/>
      <c r="D5" s="397"/>
      <c r="E5" s="397"/>
      <c r="F5" s="397"/>
      <c r="G5" s="397"/>
      <c r="H5" s="397"/>
      <c r="I5" s="397"/>
      <c r="J5" s="397"/>
      <c r="K5" s="397"/>
      <c r="M5" s="9"/>
      <c r="N5" s="385"/>
      <c r="O5" s="385"/>
      <c r="P5" s="385"/>
      <c r="Q5" s="385"/>
      <c r="R5" s="385"/>
      <c r="S5" s="385"/>
      <c r="T5" s="385"/>
    </row>
    <row r="6" spans="2:20" s="4" customFormat="1" ht="14.15" customHeight="1" thickBot="1" x14ac:dyDescent="0.4">
      <c r="C6" s="21"/>
      <c r="D6" s="395"/>
      <c r="E6" s="395"/>
      <c r="F6" s="395"/>
      <c r="G6" s="395"/>
      <c r="H6" s="395"/>
      <c r="I6" s="395"/>
      <c r="J6" s="395"/>
      <c r="K6" s="395"/>
      <c r="L6" s="22"/>
      <c r="M6" s="7"/>
      <c r="N6" s="385"/>
      <c r="O6" s="385"/>
      <c r="P6" s="385"/>
      <c r="Q6" s="385"/>
      <c r="R6" s="385"/>
      <c r="S6" s="385"/>
      <c r="T6" s="385"/>
    </row>
    <row r="7" spans="2:20" s="4" customFormat="1" ht="21.5" thickBot="1" x14ac:dyDescent="0.35">
      <c r="B7" s="265" t="s">
        <v>589</v>
      </c>
      <c r="C7" s="266"/>
      <c r="D7" s="266"/>
      <c r="E7" s="266"/>
      <c r="F7" s="266"/>
      <c r="G7" s="266"/>
      <c r="H7" s="266"/>
      <c r="I7" s="266"/>
      <c r="J7" s="266"/>
      <c r="K7" s="266"/>
      <c r="L7" s="384"/>
      <c r="M7" s="3"/>
      <c r="N7" s="394"/>
      <c r="O7" s="394"/>
      <c r="P7" s="394"/>
      <c r="Q7" s="394"/>
      <c r="R7" s="394"/>
      <c r="S7" s="394"/>
      <c r="T7" s="394"/>
    </row>
    <row r="8" spans="2:20" ht="39" customHeight="1" thickBot="1" x14ac:dyDescent="0.4">
      <c r="B8" s="88"/>
      <c r="C8" s="67" t="s">
        <v>589</v>
      </c>
      <c r="D8" s="89" t="s">
        <v>980</v>
      </c>
      <c r="E8" s="89" t="s">
        <v>981</v>
      </c>
      <c r="F8" s="89" t="s">
        <v>982</v>
      </c>
      <c r="G8" s="89" t="s">
        <v>940</v>
      </c>
      <c r="H8" s="89" t="s">
        <v>941</v>
      </c>
      <c r="I8" s="89" t="s">
        <v>942</v>
      </c>
      <c r="J8" s="89" t="s">
        <v>983</v>
      </c>
      <c r="K8" s="89" t="s">
        <v>984</v>
      </c>
      <c r="L8" s="242" t="s">
        <v>76</v>
      </c>
      <c r="N8" s="394"/>
      <c r="O8" s="394"/>
      <c r="P8" s="394"/>
      <c r="Q8" s="394"/>
      <c r="R8" s="394"/>
      <c r="S8" s="394"/>
      <c r="T8" s="394"/>
    </row>
    <row r="9" spans="2:20" ht="16.5" customHeight="1" x14ac:dyDescent="0.3">
      <c r="B9" s="234"/>
      <c r="C9" s="241" t="s">
        <v>77</v>
      </c>
      <c r="D9" s="147">
        <f>'5. OnCap Funding Request'!E31</f>
        <v>0</v>
      </c>
      <c r="E9" s="147">
        <f>'5. OnCap Funding Request'!F31</f>
        <v>0</v>
      </c>
      <c r="F9" s="147">
        <f>'5. OnCap Funding Request'!U31</f>
        <v>0</v>
      </c>
      <c r="G9" s="147">
        <f>'5. OnCap Funding Request'!AA31</f>
        <v>0</v>
      </c>
      <c r="H9" s="147">
        <f>'5. OnCap Funding Request'!AB31</f>
        <v>0</v>
      </c>
      <c r="I9" s="147">
        <f>'5. OnCap Funding Request'!AC31</f>
        <v>0</v>
      </c>
      <c r="J9" s="147">
        <f>'5. OnCap Funding Request'!AD31</f>
        <v>0</v>
      </c>
      <c r="K9" s="147">
        <f>'5. OnCap Funding Request'!AE31</f>
        <v>0</v>
      </c>
      <c r="L9" s="148">
        <f t="shared" ref="L9:L14" si="0">SUM(D9:K9)</f>
        <v>0</v>
      </c>
    </row>
    <row r="10" spans="2:20" ht="16.5" hidden="1" customHeight="1" x14ac:dyDescent="0.3">
      <c r="B10" s="233"/>
      <c r="C10" s="86" t="s">
        <v>484</v>
      </c>
      <c r="D10" s="87">
        <v>0</v>
      </c>
      <c r="E10" s="87"/>
      <c r="F10" s="87">
        <v>0</v>
      </c>
      <c r="G10" s="87">
        <v>0</v>
      </c>
      <c r="H10" s="87">
        <v>0</v>
      </c>
      <c r="I10" s="87">
        <v>0</v>
      </c>
      <c r="J10" s="87">
        <v>0</v>
      </c>
      <c r="K10" s="87">
        <v>0</v>
      </c>
      <c r="L10" s="151">
        <f t="shared" si="0"/>
        <v>0</v>
      </c>
    </row>
    <row r="11" spans="2:20" ht="16.5" customHeight="1" x14ac:dyDescent="0.3">
      <c r="B11" s="233"/>
      <c r="C11" s="86" t="s">
        <v>486</v>
      </c>
      <c r="D11" s="111">
        <v>0</v>
      </c>
      <c r="E11" s="111">
        <v>0</v>
      </c>
      <c r="F11" s="111">
        <v>0</v>
      </c>
      <c r="G11" s="111">
        <v>0</v>
      </c>
      <c r="H11" s="111">
        <v>0</v>
      </c>
      <c r="I11" s="111">
        <v>0</v>
      </c>
      <c r="J11" s="111">
        <v>0</v>
      </c>
      <c r="K11" s="111">
        <v>0</v>
      </c>
      <c r="L11" s="151">
        <f t="shared" si="0"/>
        <v>0</v>
      </c>
    </row>
    <row r="12" spans="2:20" ht="16.5" customHeight="1" x14ac:dyDescent="0.3">
      <c r="B12" s="233"/>
      <c r="C12" s="86" t="s">
        <v>487</v>
      </c>
      <c r="D12" s="111">
        <v>0</v>
      </c>
      <c r="E12" s="111">
        <v>0</v>
      </c>
      <c r="F12" s="111">
        <v>0</v>
      </c>
      <c r="G12" s="111">
        <v>0</v>
      </c>
      <c r="H12" s="111">
        <v>0</v>
      </c>
      <c r="I12" s="111">
        <v>0</v>
      </c>
      <c r="J12" s="111">
        <v>0</v>
      </c>
      <c r="K12" s="111">
        <v>0</v>
      </c>
      <c r="L12" s="151">
        <f t="shared" si="0"/>
        <v>0</v>
      </c>
    </row>
    <row r="13" spans="2:20" ht="16.5" customHeight="1" x14ac:dyDescent="0.3">
      <c r="B13" s="235"/>
      <c r="C13" s="152" t="s">
        <v>896</v>
      </c>
      <c r="D13" s="111">
        <v>0</v>
      </c>
      <c r="E13" s="111">
        <v>0</v>
      </c>
      <c r="F13" s="111">
        <v>0</v>
      </c>
      <c r="G13" s="111">
        <v>0</v>
      </c>
      <c r="H13" s="111">
        <v>0</v>
      </c>
      <c r="I13" s="111">
        <v>0</v>
      </c>
      <c r="J13" s="111">
        <v>0</v>
      </c>
      <c r="K13" s="111">
        <v>0</v>
      </c>
      <c r="L13" s="151">
        <f t="shared" si="0"/>
        <v>0</v>
      </c>
    </row>
    <row r="14" spans="2:20" ht="16.5" customHeight="1" x14ac:dyDescent="0.3">
      <c r="B14" s="233"/>
      <c r="C14" s="86" t="s">
        <v>485</v>
      </c>
      <c r="D14" s="111">
        <v>0</v>
      </c>
      <c r="E14" s="111">
        <v>0</v>
      </c>
      <c r="F14" s="111">
        <v>0</v>
      </c>
      <c r="G14" s="111">
        <v>0</v>
      </c>
      <c r="H14" s="111">
        <v>0</v>
      </c>
      <c r="I14" s="111">
        <v>0</v>
      </c>
      <c r="J14" s="111">
        <v>0</v>
      </c>
      <c r="K14" s="111">
        <v>0</v>
      </c>
      <c r="L14" s="151">
        <f t="shared" si="0"/>
        <v>0</v>
      </c>
    </row>
    <row r="15" spans="2:20" ht="16.5" customHeight="1" thickBot="1" x14ac:dyDescent="0.35">
      <c r="B15" s="239"/>
      <c r="C15" s="240" t="s">
        <v>78</v>
      </c>
      <c r="D15" s="149">
        <f>SUM(D9:D14)</f>
        <v>0</v>
      </c>
      <c r="E15" s="149">
        <f>SUM(E9:E14)</f>
        <v>0</v>
      </c>
      <c r="F15" s="149">
        <f>SUM(F9:F14)</f>
        <v>0</v>
      </c>
      <c r="G15" s="149">
        <f t="shared" ref="G15:L15" si="1">SUM(G9:G14)</f>
        <v>0</v>
      </c>
      <c r="H15" s="149">
        <f t="shared" si="1"/>
        <v>0</v>
      </c>
      <c r="I15" s="149">
        <f t="shared" si="1"/>
        <v>0</v>
      </c>
      <c r="J15" s="149">
        <f t="shared" si="1"/>
        <v>0</v>
      </c>
      <c r="K15" s="149">
        <f t="shared" si="1"/>
        <v>0</v>
      </c>
      <c r="L15" s="150">
        <f t="shared" si="1"/>
        <v>0</v>
      </c>
    </row>
    <row r="16" spans="2:20" ht="14.5" x14ac:dyDescent="0.35">
      <c r="C16" s="23"/>
      <c r="D16" s="71"/>
      <c r="E16" s="71"/>
      <c r="F16" s="71"/>
      <c r="G16" s="71"/>
      <c r="H16" s="71"/>
      <c r="I16" s="71"/>
      <c r="J16" s="71"/>
      <c r="K16" s="71"/>
      <c r="L16" s="72"/>
      <c r="M16" s="8"/>
    </row>
    <row r="17" spans="2:13" ht="13.5" thickBot="1" x14ac:dyDescent="0.35">
      <c r="C17" s="8"/>
      <c r="D17" s="8"/>
      <c r="E17" s="8"/>
      <c r="F17" s="8"/>
      <c r="G17" s="8"/>
      <c r="H17" s="8"/>
      <c r="I17" s="8"/>
      <c r="J17" s="8"/>
      <c r="K17" s="8"/>
      <c r="L17" s="8"/>
      <c r="M17" s="8"/>
    </row>
    <row r="18" spans="2:13" ht="21.5" thickBot="1" x14ac:dyDescent="0.35">
      <c r="B18" s="339" t="s">
        <v>588</v>
      </c>
      <c r="C18" s="340"/>
      <c r="D18" s="340"/>
      <c r="E18" s="340"/>
      <c r="F18" s="340"/>
      <c r="G18" s="340"/>
      <c r="H18" s="340"/>
      <c r="I18" s="340"/>
      <c r="J18" s="340"/>
      <c r="K18" s="340"/>
      <c r="L18" s="341"/>
      <c r="M18" s="8"/>
    </row>
    <row r="19" spans="2:13" ht="29.5" thickBot="1" x14ac:dyDescent="0.4">
      <c r="B19" s="66"/>
      <c r="C19" s="67" t="s">
        <v>596</v>
      </c>
      <c r="D19" s="89" t="s">
        <v>980</v>
      </c>
      <c r="E19" s="89" t="s">
        <v>981</v>
      </c>
      <c r="F19" s="89" t="s">
        <v>982</v>
      </c>
      <c r="G19" s="89" t="s">
        <v>540</v>
      </c>
      <c r="H19" s="89" t="s">
        <v>541</v>
      </c>
      <c r="I19" s="89" t="s">
        <v>542</v>
      </c>
      <c r="J19" s="89" t="s">
        <v>597</v>
      </c>
      <c r="K19" s="89" t="s">
        <v>985</v>
      </c>
      <c r="L19" s="242" t="s">
        <v>76</v>
      </c>
      <c r="M19" s="8"/>
    </row>
    <row r="20" spans="2:13" ht="19.5" customHeight="1" x14ac:dyDescent="0.3">
      <c r="B20" s="236"/>
      <c r="C20" s="113" t="s">
        <v>585</v>
      </c>
      <c r="D20" s="112">
        <v>0</v>
      </c>
      <c r="E20" s="112">
        <v>0</v>
      </c>
      <c r="F20" s="112">
        <v>0</v>
      </c>
      <c r="G20" s="112">
        <v>0</v>
      </c>
      <c r="H20" s="112">
        <v>0</v>
      </c>
      <c r="I20" s="112">
        <v>0</v>
      </c>
      <c r="J20" s="112">
        <v>0</v>
      </c>
      <c r="K20" s="112">
        <v>0</v>
      </c>
      <c r="L20" s="148">
        <f>SUM(D20:K20)</f>
        <v>0</v>
      </c>
      <c r="M20" s="8"/>
    </row>
    <row r="21" spans="2:13" ht="21" customHeight="1" x14ac:dyDescent="0.3">
      <c r="B21" s="237"/>
      <c r="C21" s="86" t="s">
        <v>586</v>
      </c>
      <c r="D21" s="111">
        <v>0</v>
      </c>
      <c r="E21" s="111">
        <v>0</v>
      </c>
      <c r="F21" s="111">
        <v>0</v>
      </c>
      <c r="G21" s="111">
        <v>0</v>
      </c>
      <c r="H21" s="111">
        <v>0</v>
      </c>
      <c r="I21" s="111">
        <v>0</v>
      </c>
      <c r="J21" s="111">
        <v>0</v>
      </c>
      <c r="K21" s="111">
        <v>0</v>
      </c>
      <c r="L21" s="151">
        <f>SUM(D21:K21)</f>
        <v>0</v>
      </c>
      <c r="M21" s="8"/>
    </row>
    <row r="22" spans="2:13" ht="21" customHeight="1" x14ac:dyDescent="0.3">
      <c r="B22" s="237"/>
      <c r="C22" s="86" t="s">
        <v>587</v>
      </c>
      <c r="D22" s="111">
        <v>0</v>
      </c>
      <c r="E22" s="111">
        <v>0</v>
      </c>
      <c r="F22" s="111">
        <v>0</v>
      </c>
      <c r="G22" s="111">
        <v>0</v>
      </c>
      <c r="H22" s="111">
        <v>0</v>
      </c>
      <c r="I22" s="111">
        <v>0</v>
      </c>
      <c r="J22" s="111">
        <v>0</v>
      </c>
      <c r="K22" s="111">
        <v>0</v>
      </c>
      <c r="L22" s="151">
        <f>SUM(D22:K22)</f>
        <v>0</v>
      </c>
      <c r="M22" s="8"/>
    </row>
    <row r="23" spans="2:13" ht="18.75" customHeight="1" thickBot="1" x14ac:dyDescent="0.35">
      <c r="B23" s="238"/>
      <c r="C23" s="240" t="s">
        <v>78</v>
      </c>
      <c r="D23" s="149">
        <f>SUM(D20:D22)</f>
        <v>0</v>
      </c>
      <c r="E23" s="149">
        <f>SUM(E20:E22)</f>
        <v>0</v>
      </c>
      <c r="F23" s="149">
        <f>SUM(F20:F22)</f>
        <v>0</v>
      </c>
      <c r="G23" s="149">
        <f t="shared" ref="G23:K23" si="2">SUM(G20:G22)</f>
        <v>0</v>
      </c>
      <c r="H23" s="149">
        <f t="shared" si="2"/>
        <v>0</v>
      </c>
      <c r="I23" s="149">
        <f t="shared" si="2"/>
        <v>0</v>
      </c>
      <c r="J23" s="149">
        <f t="shared" si="2"/>
        <v>0</v>
      </c>
      <c r="K23" s="149">
        <f t="shared" si="2"/>
        <v>0</v>
      </c>
      <c r="L23" s="150">
        <f>SUM(F23:K23)</f>
        <v>0</v>
      </c>
      <c r="M23" s="8"/>
    </row>
    <row r="24" spans="2:13" x14ac:dyDescent="0.3">
      <c r="C24" s="8"/>
      <c r="D24" s="8"/>
      <c r="E24" s="8"/>
      <c r="F24" s="8"/>
      <c r="G24" s="8"/>
      <c r="H24" s="8"/>
      <c r="I24" s="8"/>
      <c r="J24" s="8"/>
      <c r="K24" s="8"/>
      <c r="L24" s="8"/>
      <c r="M24" s="8"/>
    </row>
    <row r="25" spans="2:13" x14ac:dyDescent="0.3">
      <c r="C25" s="8"/>
      <c r="D25" s="8"/>
      <c r="E25" s="8"/>
      <c r="F25" s="8"/>
      <c r="G25" s="8"/>
      <c r="H25" s="8"/>
      <c r="I25" s="8"/>
      <c r="J25" s="8"/>
      <c r="K25" s="8"/>
      <c r="L25" s="8"/>
      <c r="M25" s="8"/>
    </row>
    <row r="26" spans="2:13" x14ac:dyDescent="0.3">
      <c r="C26" s="8"/>
      <c r="D26" s="8"/>
      <c r="E26" s="8"/>
      <c r="F26" s="8"/>
      <c r="G26" s="8"/>
      <c r="H26" s="8"/>
      <c r="I26" s="8"/>
      <c r="J26" s="8"/>
      <c r="K26" s="8"/>
      <c r="L26" s="8"/>
      <c r="M26" s="8"/>
    </row>
    <row r="27" spans="2:13" x14ac:dyDescent="0.3">
      <c r="C27" s="8"/>
      <c r="D27" s="8"/>
      <c r="E27" s="8"/>
      <c r="F27" s="8"/>
      <c r="G27" s="8"/>
      <c r="H27" s="8"/>
      <c r="I27" s="8"/>
      <c r="J27" s="8"/>
      <c r="K27" s="8"/>
      <c r="L27" s="8"/>
      <c r="M27" s="8"/>
    </row>
    <row r="28" spans="2:13" x14ac:dyDescent="0.3">
      <c r="C28" s="8"/>
      <c r="D28" s="8"/>
      <c r="E28" s="8"/>
      <c r="F28" s="8"/>
      <c r="G28" s="8"/>
      <c r="H28" s="8"/>
      <c r="I28" s="8"/>
      <c r="J28" s="8"/>
      <c r="K28" s="8"/>
      <c r="L28" s="8"/>
      <c r="M28" s="8"/>
    </row>
    <row r="29" spans="2:13" x14ac:dyDescent="0.3">
      <c r="C29" s="8"/>
      <c r="D29" s="8"/>
      <c r="E29" s="8"/>
      <c r="F29" s="8"/>
      <c r="G29" s="8"/>
      <c r="H29" s="8"/>
      <c r="I29" s="8"/>
      <c r="J29" s="8"/>
      <c r="K29" s="8"/>
      <c r="L29" s="8"/>
      <c r="M29" s="8"/>
    </row>
    <row r="30" spans="2:13" x14ac:dyDescent="0.3">
      <c r="C30" s="8"/>
      <c r="D30" s="8"/>
      <c r="E30" s="8"/>
      <c r="F30" s="8"/>
      <c r="G30" s="8"/>
      <c r="H30" s="8"/>
      <c r="I30" s="8"/>
      <c r="J30" s="8"/>
      <c r="K30" s="8"/>
      <c r="L30" s="8"/>
      <c r="M30" s="8"/>
    </row>
    <row r="31" spans="2:13" x14ac:dyDescent="0.3">
      <c r="C31" s="8"/>
      <c r="D31" s="8"/>
      <c r="E31" s="8"/>
      <c r="F31" s="8"/>
      <c r="G31" s="8"/>
      <c r="H31" s="8"/>
      <c r="I31" s="8"/>
      <c r="J31" s="8"/>
      <c r="K31" s="8"/>
      <c r="L31" s="8"/>
      <c r="M31" s="8"/>
    </row>
    <row r="32" spans="2:13" x14ac:dyDescent="0.3">
      <c r="C32" s="8"/>
      <c r="D32" s="8"/>
      <c r="E32" s="8"/>
      <c r="F32" s="8"/>
      <c r="G32" s="8"/>
      <c r="H32" s="8"/>
      <c r="I32" s="8"/>
      <c r="J32" s="8"/>
      <c r="K32" s="8"/>
      <c r="L32" s="8"/>
      <c r="M32" s="8"/>
    </row>
    <row r="33" spans="3:13" x14ac:dyDescent="0.3">
      <c r="C33" s="8"/>
      <c r="D33" s="8"/>
      <c r="E33" s="8"/>
      <c r="F33" s="8"/>
      <c r="G33" s="8"/>
      <c r="H33" s="8"/>
      <c r="I33" s="8"/>
      <c r="J33" s="8"/>
      <c r="K33" s="8"/>
      <c r="L33" s="8"/>
      <c r="M33" s="8"/>
    </row>
    <row r="34" spans="3:13" x14ac:dyDescent="0.3">
      <c r="C34" s="8"/>
      <c r="D34" s="8"/>
      <c r="E34" s="8"/>
      <c r="F34" s="8"/>
      <c r="G34" s="8"/>
      <c r="H34" s="8"/>
      <c r="I34" s="8"/>
      <c r="J34" s="8"/>
      <c r="K34" s="8"/>
      <c r="L34" s="8"/>
      <c r="M34" s="8"/>
    </row>
    <row r="35" spans="3:13" x14ac:dyDescent="0.3">
      <c r="C35" s="8"/>
      <c r="D35" s="8"/>
      <c r="E35" s="8"/>
      <c r="F35" s="8"/>
      <c r="G35" s="8"/>
      <c r="H35" s="8"/>
      <c r="I35" s="8"/>
      <c r="J35" s="8"/>
      <c r="K35" s="8"/>
      <c r="L35" s="8"/>
      <c r="M35" s="8"/>
    </row>
    <row r="36" spans="3:13" x14ac:dyDescent="0.3">
      <c r="C36" s="8"/>
      <c r="D36" s="8"/>
      <c r="E36" s="8"/>
      <c r="F36" s="8"/>
      <c r="G36" s="8"/>
      <c r="H36" s="8"/>
      <c r="I36" s="8"/>
      <c r="J36" s="8"/>
      <c r="K36" s="8"/>
      <c r="L36" s="8"/>
      <c r="M36" s="8"/>
    </row>
    <row r="37" spans="3:13" x14ac:dyDescent="0.3">
      <c r="C37" s="8"/>
      <c r="D37" s="8"/>
      <c r="E37" s="8"/>
      <c r="F37" s="8"/>
      <c r="G37" s="8"/>
      <c r="H37" s="8"/>
      <c r="I37" s="8"/>
      <c r="J37" s="8"/>
      <c r="K37" s="8"/>
      <c r="L37" s="8"/>
      <c r="M37" s="8"/>
    </row>
    <row r="38" spans="3:13" x14ac:dyDescent="0.3">
      <c r="C38" s="8"/>
      <c r="D38" s="8"/>
      <c r="E38" s="8"/>
      <c r="F38" s="8"/>
      <c r="G38" s="8"/>
      <c r="H38" s="8"/>
      <c r="I38" s="8"/>
      <c r="J38" s="8"/>
      <c r="K38" s="8"/>
      <c r="L38" s="8"/>
      <c r="M38" s="8"/>
    </row>
    <row r="39" spans="3:13" x14ac:dyDescent="0.3">
      <c r="C39" s="8"/>
      <c r="D39" s="8"/>
      <c r="E39" s="8"/>
      <c r="F39" s="8"/>
      <c r="G39" s="8"/>
      <c r="H39" s="8"/>
      <c r="I39" s="8"/>
      <c r="J39" s="8"/>
      <c r="K39" s="8"/>
      <c r="L39" s="8"/>
      <c r="M39" s="8"/>
    </row>
    <row r="40" spans="3:13" x14ac:dyDescent="0.3">
      <c r="C40" s="8"/>
      <c r="D40" s="8"/>
      <c r="E40" s="8"/>
      <c r="F40" s="8"/>
      <c r="G40" s="8"/>
      <c r="H40" s="8"/>
      <c r="I40" s="8"/>
      <c r="J40" s="8"/>
      <c r="K40" s="8"/>
      <c r="L40" s="8"/>
      <c r="M40" s="8"/>
    </row>
    <row r="41" spans="3:13" x14ac:dyDescent="0.3">
      <c r="C41" s="8"/>
      <c r="D41" s="8"/>
      <c r="E41" s="8"/>
      <c r="F41" s="8"/>
      <c r="G41" s="8"/>
      <c r="H41" s="8"/>
      <c r="I41" s="8"/>
      <c r="J41" s="8"/>
      <c r="K41" s="8"/>
      <c r="L41" s="8"/>
      <c r="M41" s="8"/>
    </row>
    <row r="42" spans="3:13" x14ac:dyDescent="0.3">
      <c r="C42" s="8"/>
      <c r="D42" s="8"/>
      <c r="E42" s="8"/>
      <c r="F42" s="8"/>
      <c r="G42" s="8"/>
      <c r="H42" s="8"/>
      <c r="I42" s="8"/>
      <c r="J42" s="8"/>
      <c r="K42" s="8"/>
      <c r="L42" s="8"/>
      <c r="M42" s="8"/>
    </row>
    <row r="43" spans="3:13" x14ac:dyDescent="0.3">
      <c r="C43" s="8"/>
      <c r="D43" s="8"/>
      <c r="E43" s="8"/>
      <c r="F43" s="8"/>
      <c r="G43" s="8"/>
      <c r="H43" s="8"/>
      <c r="I43" s="8"/>
      <c r="J43" s="8"/>
      <c r="K43" s="8"/>
      <c r="L43" s="8"/>
      <c r="M43" s="8"/>
    </row>
    <row r="44" spans="3:13" x14ac:dyDescent="0.3">
      <c r="C44" s="8"/>
      <c r="D44" s="8"/>
      <c r="E44" s="8"/>
      <c r="F44" s="8"/>
      <c r="G44" s="8"/>
      <c r="H44" s="8"/>
      <c r="I44" s="8"/>
      <c r="J44" s="8"/>
      <c r="K44" s="8"/>
      <c r="L44" s="8"/>
      <c r="M44" s="8"/>
    </row>
    <row r="45" spans="3:13" x14ac:dyDescent="0.3">
      <c r="C45" s="8"/>
      <c r="D45" s="8"/>
      <c r="E45" s="8"/>
      <c r="F45" s="8"/>
      <c r="G45" s="8"/>
      <c r="H45" s="8"/>
      <c r="I45" s="8"/>
      <c r="J45" s="8"/>
      <c r="K45" s="8"/>
      <c r="L45" s="8"/>
      <c r="M45" s="8"/>
    </row>
    <row r="46" spans="3:13" x14ac:dyDescent="0.3">
      <c r="C46" s="8"/>
      <c r="D46" s="8"/>
      <c r="E46" s="8"/>
      <c r="F46" s="8"/>
      <c r="G46" s="8"/>
      <c r="H46" s="8"/>
      <c r="I46" s="8"/>
      <c r="J46" s="8"/>
      <c r="K46" s="8"/>
      <c r="L46" s="8"/>
      <c r="M46" s="8"/>
    </row>
    <row r="47" spans="3:13" x14ac:dyDescent="0.3">
      <c r="C47" s="8"/>
      <c r="D47" s="8"/>
      <c r="E47" s="8"/>
      <c r="F47" s="8"/>
      <c r="G47" s="8"/>
      <c r="H47" s="8"/>
      <c r="I47" s="8"/>
      <c r="J47" s="8"/>
      <c r="K47" s="8"/>
      <c r="L47" s="8"/>
      <c r="M47" s="8"/>
    </row>
    <row r="48" spans="3:13" x14ac:dyDescent="0.3">
      <c r="C48" s="8"/>
      <c r="D48" s="8"/>
      <c r="E48" s="8"/>
      <c r="F48" s="8"/>
      <c r="G48" s="8"/>
      <c r="H48" s="8"/>
      <c r="I48" s="8"/>
      <c r="J48" s="8"/>
      <c r="K48" s="8"/>
      <c r="L48" s="8"/>
      <c r="M48" s="8"/>
    </row>
    <row r="49" spans="3:13" x14ac:dyDescent="0.3">
      <c r="C49" s="8"/>
      <c r="D49" s="8"/>
      <c r="E49" s="8"/>
      <c r="F49" s="8"/>
      <c r="G49" s="8"/>
      <c r="H49" s="8"/>
      <c r="I49" s="8"/>
      <c r="J49" s="8"/>
      <c r="K49" s="8"/>
      <c r="L49" s="8"/>
      <c r="M49" s="8"/>
    </row>
    <row r="50" spans="3:13" x14ac:dyDescent="0.3">
      <c r="C50" s="8"/>
      <c r="D50" s="8"/>
      <c r="E50" s="8"/>
      <c r="F50" s="8"/>
      <c r="G50" s="8"/>
      <c r="H50" s="8"/>
      <c r="I50" s="8"/>
      <c r="J50" s="8"/>
      <c r="K50" s="8"/>
      <c r="L50" s="8"/>
      <c r="M50" s="8"/>
    </row>
    <row r="51" spans="3:13" x14ac:dyDescent="0.3">
      <c r="C51" s="8"/>
      <c r="D51" s="8"/>
      <c r="E51" s="8"/>
      <c r="F51" s="8"/>
      <c r="G51" s="8"/>
      <c r="H51" s="8"/>
      <c r="I51" s="8"/>
      <c r="J51" s="8"/>
      <c r="K51" s="8"/>
      <c r="L51" s="8"/>
      <c r="M51" s="8"/>
    </row>
    <row r="52" spans="3:13" x14ac:dyDescent="0.3">
      <c r="C52" s="8"/>
      <c r="D52" s="8"/>
      <c r="E52" s="8"/>
      <c r="F52" s="8"/>
      <c r="G52" s="8"/>
      <c r="H52" s="8"/>
      <c r="I52" s="8"/>
      <c r="J52" s="8"/>
      <c r="K52" s="8"/>
      <c r="L52" s="8"/>
      <c r="M52" s="8"/>
    </row>
    <row r="53" spans="3:13" x14ac:dyDescent="0.3">
      <c r="C53" s="8"/>
      <c r="D53" s="8"/>
      <c r="E53" s="8"/>
      <c r="F53" s="8"/>
      <c r="G53" s="8"/>
      <c r="H53" s="8"/>
      <c r="I53" s="8"/>
      <c r="J53" s="8"/>
      <c r="K53" s="8"/>
      <c r="L53" s="8"/>
      <c r="M53" s="8"/>
    </row>
    <row r="54" spans="3:13" x14ac:dyDescent="0.3">
      <c r="C54" s="8"/>
      <c r="D54" s="8"/>
      <c r="E54" s="8"/>
      <c r="F54" s="8"/>
      <c r="G54" s="8"/>
      <c r="H54" s="8"/>
      <c r="I54" s="8"/>
      <c r="J54" s="8"/>
      <c r="K54" s="8"/>
      <c r="L54" s="8"/>
      <c r="M54" s="8"/>
    </row>
    <row r="55" spans="3:13" x14ac:dyDescent="0.3">
      <c r="C55" s="8"/>
      <c r="D55" s="8"/>
      <c r="E55" s="8"/>
      <c r="F55" s="8"/>
      <c r="G55" s="8"/>
      <c r="H55" s="8"/>
      <c r="I55" s="8"/>
      <c r="J55" s="8"/>
      <c r="K55" s="8"/>
      <c r="L55" s="8"/>
      <c r="M55" s="8"/>
    </row>
    <row r="56" spans="3:13" x14ac:dyDescent="0.3">
      <c r="C56" s="8"/>
      <c r="D56" s="8"/>
      <c r="E56" s="8"/>
      <c r="F56" s="8"/>
      <c r="G56" s="8"/>
      <c r="H56" s="8"/>
      <c r="I56" s="8"/>
      <c r="J56" s="8"/>
      <c r="K56" s="8"/>
      <c r="L56" s="8"/>
      <c r="M56" s="8"/>
    </row>
    <row r="57" spans="3:13" x14ac:dyDescent="0.3">
      <c r="C57" s="8"/>
      <c r="D57" s="8"/>
      <c r="E57" s="8"/>
      <c r="F57" s="8"/>
      <c r="G57" s="8"/>
      <c r="H57" s="8"/>
      <c r="I57" s="8"/>
      <c r="J57" s="8"/>
      <c r="K57" s="8"/>
      <c r="L57" s="8"/>
      <c r="M57" s="8"/>
    </row>
    <row r="58" spans="3:13" x14ac:dyDescent="0.3">
      <c r="C58" s="8"/>
      <c r="D58" s="8"/>
      <c r="E58" s="8"/>
      <c r="F58" s="8"/>
      <c r="G58" s="8"/>
      <c r="H58" s="8"/>
      <c r="I58" s="8"/>
      <c r="J58" s="8"/>
      <c r="K58" s="8"/>
      <c r="L58" s="8"/>
      <c r="M58" s="8"/>
    </row>
    <row r="59" spans="3:13" x14ac:dyDescent="0.3">
      <c r="C59" s="8"/>
      <c r="D59" s="8"/>
      <c r="E59" s="8"/>
      <c r="F59" s="8"/>
      <c r="G59" s="8"/>
      <c r="H59" s="8"/>
      <c r="I59" s="8"/>
      <c r="J59" s="8"/>
      <c r="K59" s="8"/>
      <c r="L59" s="8"/>
      <c r="M59" s="8"/>
    </row>
    <row r="60" spans="3:13" x14ac:dyDescent="0.3">
      <c r="C60" s="8"/>
      <c r="D60" s="8"/>
      <c r="E60" s="8"/>
      <c r="F60" s="8"/>
      <c r="G60" s="8"/>
      <c r="H60" s="8"/>
      <c r="I60" s="8"/>
      <c r="J60" s="8"/>
      <c r="K60" s="8"/>
      <c r="L60" s="8"/>
      <c r="M60" s="8"/>
    </row>
    <row r="61" spans="3:13" x14ac:dyDescent="0.3">
      <c r="C61" s="8"/>
      <c r="D61" s="8"/>
      <c r="E61" s="8"/>
      <c r="F61" s="8"/>
      <c r="G61" s="8"/>
      <c r="H61" s="8"/>
      <c r="I61" s="8"/>
      <c r="J61" s="8"/>
      <c r="K61" s="8"/>
      <c r="L61" s="8"/>
      <c r="M61" s="8"/>
    </row>
    <row r="62" spans="3:13" x14ac:dyDescent="0.3">
      <c r="C62" s="8"/>
      <c r="D62" s="8"/>
      <c r="E62" s="8"/>
      <c r="F62" s="8"/>
      <c r="G62" s="8"/>
      <c r="H62" s="8"/>
      <c r="I62" s="8"/>
      <c r="J62" s="8"/>
      <c r="K62" s="8"/>
      <c r="L62" s="8"/>
      <c r="M62" s="8"/>
    </row>
    <row r="63" spans="3:13" x14ac:dyDescent="0.3">
      <c r="C63" s="8"/>
      <c r="D63" s="8"/>
      <c r="E63" s="8"/>
      <c r="F63" s="8"/>
      <c r="G63" s="8"/>
      <c r="H63" s="8"/>
      <c r="I63" s="8"/>
      <c r="J63" s="8"/>
      <c r="K63" s="8"/>
      <c r="L63" s="8"/>
      <c r="M63" s="8"/>
    </row>
    <row r="64" spans="3:13" x14ac:dyDescent="0.3">
      <c r="C64" s="8"/>
      <c r="D64" s="8"/>
      <c r="E64" s="8"/>
      <c r="F64" s="8"/>
      <c r="G64" s="8"/>
      <c r="H64" s="8"/>
      <c r="I64" s="8"/>
      <c r="J64" s="8"/>
      <c r="K64" s="8"/>
      <c r="L64" s="8"/>
      <c r="M64" s="8"/>
    </row>
    <row r="65" spans="3:13" x14ac:dyDescent="0.3">
      <c r="C65" s="8"/>
      <c r="D65" s="8"/>
      <c r="E65" s="8"/>
      <c r="F65" s="8"/>
      <c r="G65" s="8"/>
      <c r="H65" s="8"/>
      <c r="I65" s="8"/>
      <c r="J65" s="8"/>
      <c r="K65" s="8"/>
      <c r="L65" s="8"/>
      <c r="M65" s="8"/>
    </row>
    <row r="66" spans="3:13" x14ac:dyDescent="0.3">
      <c r="C66" s="8"/>
      <c r="D66" s="8"/>
      <c r="E66" s="8"/>
      <c r="F66" s="8"/>
      <c r="G66" s="8"/>
      <c r="H66" s="8"/>
      <c r="I66" s="8"/>
      <c r="J66" s="8"/>
      <c r="K66" s="8"/>
      <c r="L66" s="8"/>
      <c r="M66" s="8"/>
    </row>
    <row r="67" spans="3:13" x14ac:dyDescent="0.3">
      <c r="C67" s="8"/>
      <c r="D67" s="8"/>
      <c r="E67" s="8"/>
      <c r="F67" s="8"/>
      <c r="G67" s="8"/>
      <c r="H67" s="8"/>
      <c r="I67" s="8"/>
      <c r="J67" s="8"/>
      <c r="K67" s="8"/>
      <c r="L67" s="8"/>
      <c r="M67" s="8"/>
    </row>
    <row r="68" spans="3:13" x14ac:dyDescent="0.3">
      <c r="C68" s="8"/>
      <c r="D68" s="8"/>
      <c r="E68" s="8"/>
      <c r="F68" s="8"/>
      <c r="G68" s="8"/>
      <c r="H68" s="8"/>
      <c r="I68" s="8"/>
      <c r="J68" s="8"/>
      <c r="K68" s="8"/>
      <c r="L68" s="8"/>
      <c r="M68" s="8"/>
    </row>
    <row r="69" spans="3:13" x14ac:dyDescent="0.3">
      <c r="C69" s="8"/>
      <c r="D69" s="8"/>
      <c r="E69" s="8"/>
      <c r="F69" s="8"/>
      <c r="G69" s="8"/>
      <c r="H69" s="8"/>
      <c r="I69" s="8"/>
      <c r="J69" s="8"/>
      <c r="K69" s="8"/>
      <c r="L69" s="8"/>
      <c r="M69" s="8"/>
    </row>
    <row r="70" spans="3:13" x14ac:dyDescent="0.3">
      <c r="C70" s="8"/>
      <c r="D70" s="8"/>
      <c r="E70" s="8"/>
      <c r="F70" s="8"/>
      <c r="G70" s="8"/>
      <c r="H70" s="8"/>
      <c r="I70" s="8"/>
      <c r="J70" s="8"/>
      <c r="K70" s="8"/>
      <c r="L70" s="8"/>
      <c r="M70" s="8"/>
    </row>
    <row r="71" spans="3:13" x14ac:dyDescent="0.3">
      <c r="C71" s="8"/>
      <c r="D71" s="8"/>
      <c r="E71" s="8"/>
      <c r="F71" s="8"/>
      <c r="G71" s="8"/>
      <c r="H71" s="8"/>
      <c r="I71" s="8"/>
      <c r="J71" s="8"/>
      <c r="K71" s="8"/>
      <c r="L71" s="8"/>
      <c r="M71" s="8"/>
    </row>
    <row r="72" spans="3:13" x14ac:dyDescent="0.3">
      <c r="C72" s="8"/>
      <c r="D72" s="8"/>
      <c r="E72" s="8"/>
      <c r="F72" s="8"/>
      <c r="G72" s="8"/>
      <c r="H72" s="8"/>
      <c r="I72" s="8"/>
      <c r="J72" s="8"/>
      <c r="K72" s="8"/>
      <c r="L72" s="8"/>
      <c r="M72" s="8"/>
    </row>
    <row r="73" spans="3:13" x14ac:dyDescent="0.3">
      <c r="C73" s="8"/>
      <c r="D73" s="8"/>
      <c r="E73" s="8"/>
      <c r="F73" s="8"/>
      <c r="G73" s="8"/>
      <c r="H73" s="8"/>
      <c r="I73" s="8"/>
      <c r="J73" s="8"/>
      <c r="K73" s="8"/>
      <c r="L73" s="8"/>
      <c r="M73" s="8"/>
    </row>
    <row r="74" spans="3:13" x14ac:dyDescent="0.3">
      <c r="C74" s="8"/>
      <c r="D74" s="8"/>
      <c r="E74" s="8"/>
      <c r="F74" s="8"/>
      <c r="G74" s="8"/>
      <c r="H74" s="8"/>
      <c r="I74" s="8"/>
      <c r="J74" s="8"/>
      <c r="K74" s="8"/>
      <c r="L74" s="8"/>
      <c r="M74" s="8"/>
    </row>
    <row r="75" spans="3:13" x14ac:dyDescent="0.3">
      <c r="C75" s="8"/>
      <c r="D75" s="8"/>
      <c r="E75" s="8"/>
      <c r="F75" s="8"/>
      <c r="G75" s="8"/>
      <c r="H75" s="8"/>
      <c r="I75" s="8"/>
      <c r="J75" s="8"/>
      <c r="K75" s="8"/>
      <c r="L75" s="8"/>
      <c r="M75" s="8"/>
    </row>
    <row r="76" spans="3:13" x14ac:dyDescent="0.3">
      <c r="C76" s="8"/>
      <c r="D76" s="8"/>
      <c r="E76" s="8"/>
      <c r="F76" s="8"/>
      <c r="G76" s="8"/>
      <c r="H76" s="8"/>
      <c r="I76" s="8"/>
      <c r="J76" s="8"/>
      <c r="K76" s="8"/>
      <c r="L76" s="8"/>
      <c r="M76" s="8"/>
    </row>
    <row r="77" spans="3:13" x14ac:dyDescent="0.3">
      <c r="C77" s="8"/>
      <c r="D77" s="8"/>
      <c r="E77" s="8"/>
      <c r="F77" s="8"/>
      <c r="G77" s="8"/>
      <c r="H77" s="8"/>
      <c r="I77" s="8"/>
      <c r="J77" s="8"/>
      <c r="K77" s="8"/>
      <c r="L77" s="8"/>
      <c r="M77" s="8"/>
    </row>
  </sheetData>
  <sheetProtection algorithmName="SHA-512" hashValue="MFy346UQMqiMXhlAdILqiku/EEV0HDiWei7lJ6ziTCQiN4QRnhQKvIG8nLmFd9hPfbsjxyGcTR9babhJMIG36w==" saltValue="NXwdGsSX6VsIcKPg3TVTNQ==" spinCount="100000" sheet="1" selectLockedCells="1"/>
  <mergeCells count="10">
    <mergeCell ref="B18:L18"/>
    <mergeCell ref="B7:L7"/>
    <mergeCell ref="N4:T6"/>
    <mergeCell ref="B2:C2"/>
    <mergeCell ref="D2:K2"/>
    <mergeCell ref="D3:K3"/>
    <mergeCell ref="D4:K4"/>
    <mergeCell ref="N7:T8"/>
    <mergeCell ref="D6:K6"/>
    <mergeCell ref="B5:K5"/>
  </mergeCells>
  <printOptions horizontalCentered="1"/>
  <pageMargins left="0.5" right="0.5" top="1" bottom="0.2" header="0.2" footer="0.2"/>
  <pageSetup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7A355-9BD6-4377-BBBB-C2948606C4A5}">
  <sheetPr codeName="Sheet18">
    <pageSetUpPr fitToPage="1"/>
  </sheetPr>
  <dimension ref="A1:D23"/>
  <sheetViews>
    <sheetView showGridLines="0" zoomScale="90" zoomScaleNormal="90" workbookViewId="0">
      <selection activeCell="C18" sqref="C18"/>
    </sheetView>
  </sheetViews>
  <sheetFormatPr defaultColWidth="9.1796875" defaultRowHeight="14.5" x14ac:dyDescent="0.35"/>
  <cols>
    <col min="1" max="1" width="39.1796875" style="29" customWidth="1"/>
    <col min="2" max="2" width="26.54296875" style="29" customWidth="1"/>
    <col min="3" max="3" width="75.81640625" style="48" customWidth="1"/>
    <col min="4" max="4" width="77.26953125" style="48" customWidth="1"/>
    <col min="5" max="5" width="14" style="48" customWidth="1"/>
    <col min="6" max="16384" width="9.1796875" style="48"/>
  </cols>
  <sheetData>
    <row r="1" spans="1:4" ht="15" thickBot="1" x14ac:dyDescent="0.4"/>
    <row r="2" spans="1:4" ht="21.5" thickBot="1" x14ac:dyDescent="0.4">
      <c r="A2" s="265" t="s">
        <v>590</v>
      </c>
      <c r="B2" s="384"/>
      <c r="C2" s="336" t="str">
        <f>IF(ISBLANK('1. Project Info'!F8),"",'1. Project Info'!F8)</f>
        <v>&lt;name&gt;</v>
      </c>
      <c r="D2" s="338"/>
    </row>
    <row r="3" spans="1:4" ht="21.5" thickBot="1" x14ac:dyDescent="0.4">
      <c r="A3" s="265" t="s">
        <v>0</v>
      </c>
      <c r="B3" s="384"/>
      <c r="C3" s="223" t="str">
        <f>IF(ISBLANK('1. Project Info'!F10),"",'1. Project Info'!F10)</f>
        <v>New/Other</v>
      </c>
      <c r="D3" s="224"/>
    </row>
    <row r="4" spans="1:4" ht="21.5" thickBot="1" x14ac:dyDescent="0.4">
      <c r="A4" s="265" t="s">
        <v>1</v>
      </c>
      <c r="B4" s="384"/>
      <c r="C4" s="223" t="str">
        <f>IF(ISBLANK('1. Project Info'!F11),"",'1. Project Info'!F11)</f>
        <v>Please pick one from the list…</v>
      </c>
      <c r="D4" s="224"/>
    </row>
    <row r="5" spans="1:4" ht="21.5" thickBot="1" x14ac:dyDescent="0.4">
      <c r="A5" s="398" t="s">
        <v>595</v>
      </c>
      <c r="B5" s="399"/>
      <c r="C5" s="399"/>
      <c r="D5" s="399"/>
    </row>
    <row r="6" spans="1:4" x14ac:dyDescent="0.35">
      <c r="A6" s="48"/>
      <c r="B6" s="48"/>
    </row>
    <row r="7" spans="1:4" x14ac:dyDescent="0.35">
      <c r="A7" s="48"/>
      <c r="B7" s="228" t="s">
        <v>897</v>
      </c>
    </row>
    <row r="8" spans="1:4" x14ac:dyDescent="0.35">
      <c r="A8" s="153" t="s">
        <v>943</v>
      </c>
      <c r="B8" s="127" t="s">
        <v>494</v>
      </c>
    </row>
    <row r="9" spans="1:4" x14ac:dyDescent="0.35">
      <c r="A9" s="153" t="s">
        <v>944</v>
      </c>
      <c r="B9" s="127" t="s">
        <v>494</v>
      </c>
    </row>
    <row r="10" spans="1:4" x14ac:dyDescent="0.35">
      <c r="A10" s="153" t="s">
        <v>600</v>
      </c>
      <c r="B10" s="127" t="s">
        <v>494</v>
      </c>
    </row>
    <row r="11" spans="1:4" x14ac:dyDescent="0.35">
      <c r="A11" s="153" t="s">
        <v>601</v>
      </c>
      <c r="B11" s="127" t="s">
        <v>494</v>
      </c>
    </row>
    <row r="12" spans="1:4" x14ac:dyDescent="0.35">
      <c r="A12" s="153" t="s">
        <v>602</v>
      </c>
      <c r="B12" s="127" t="s">
        <v>494</v>
      </c>
    </row>
    <row r="13" spans="1:4" x14ac:dyDescent="0.35">
      <c r="A13" s="153" t="s">
        <v>603</v>
      </c>
      <c r="B13" s="127" t="s">
        <v>494</v>
      </c>
    </row>
    <row r="14" spans="1:4" ht="29.5" thickBot="1" x14ac:dyDescent="0.4">
      <c r="A14" s="153" t="s">
        <v>611</v>
      </c>
      <c r="B14" s="154">
        <f>SUM(B8:B13)</f>
        <v>0</v>
      </c>
    </row>
    <row r="15" spans="1:4" ht="15" thickTop="1" x14ac:dyDescent="0.35"/>
    <row r="16" spans="1:4" x14ac:dyDescent="0.35">
      <c r="A16" s="226" t="s">
        <v>614</v>
      </c>
      <c r="B16" s="226"/>
      <c r="C16" s="226" t="s">
        <v>615</v>
      </c>
      <c r="D16" s="226" t="s">
        <v>616</v>
      </c>
    </row>
    <row r="17" spans="1:4" ht="15" thickBot="1" x14ac:dyDescent="0.4">
      <c r="A17" s="227"/>
      <c r="B17" s="227"/>
      <c r="C17" s="227"/>
      <c r="D17" s="227"/>
    </row>
    <row r="18" spans="1:4" ht="87.5" thickBot="1" x14ac:dyDescent="0.4">
      <c r="A18" s="91" t="s">
        <v>617</v>
      </c>
      <c r="B18" s="225"/>
      <c r="C18" s="92" t="s">
        <v>618</v>
      </c>
      <c r="D18" s="93" t="s">
        <v>619</v>
      </c>
    </row>
    <row r="19" spans="1:4" ht="102" thickBot="1" x14ac:dyDescent="0.4">
      <c r="A19" s="91" t="s">
        <v>620</v>
      </c>
      <c r="B19" s="225"/>
      <c r="C19" s="92" t="s">
        <v>820</v>
      </c>
      <c r="D19" s="93" t="s">
        <v>619</v>
      </c>
    </row>
    <row r="20" spans="1:4" ht="102" thickBot="1" x14ac:dyDescent="0.4">
      <c r="A20" s="91" t="s">
        <v>600</v>
      </c>
      <c r="B20" s="225"/>
      <c r="C20" s="92" t="s">
        <v>621</v>
      </c>
      <c r="D20" s="93" t="s">
        <v>622</v>
      </c>
    </row>
    <row r="21" spans="1:4" ht="102" thickBot="1" x14ac:dyDescent="0.4">
      <c r="A21" s="91" t="s">
        <v>601</v>
      </c>
      <c r="B21" s="225"/>
      <c r="C21" s="92" t="s">
        <v>821</v>
      </c>
      <c r="D21" s="93" t="s">
        <v>822</v>
      </c>
    </row>
    <row r="22" spans="1:4" ht="87.5" thickBot="1" x14ac:dyDescent="0.4">
      <c r="A22" s="91" t="s">
        <v>602</v>
      </c>
      <c r="B22" s="225"/>
      <c r="C22" s="92" t="s">
        <v>623</v>
      </c>
      <c r="D22" s="93" t="s">
        <v>624</v>
      </c>
    </row>
    <row r="23" spans="1:4" ht="116.5" thickBot="1" x14ac:dyDescent="0.4">
      <c r="A23" s="229" t="s">
        <v>603</v>
      </c>
      <c r="B23" s="230"/>
      <c r="C23" s="231" t="s">
        <v>823</v>
      </c>
      <c r="D23" s="232" t="s">
        <v>625</v>
      </c>
    </row>
  </sheetData>
  <sheetProtection algorithmName="SHA-512" hashValue="GE4O8Vf2a0oOwnRb1JH8/yDqe8FQxO/x9fCc1wSr3LBrHklZAXCEZZVw5uOP1mTLGsoKIfZ5p0lOvdBtY2OA4Q==" saltValue="iLCPNA73wkY+TsHuihGSJw==" spinCount="100000" sheet="1" objects="1" scenarios="1"/>
  <mergeCells count="5">
    <mergeCell ref="C2:D2"/>
    <mergeCell ref="A2:B2"/>
    <mergeCell ref="A3:B3"/>
    <mergeCell ref="A4:B4"/>
    <mergeCell ref="A5:D5"/>
  </mergeCells>
  <conditionalFormatting sqref="B8">
    <cfRule type="cellIs" dxfId="1" priority="3" operator="equal">
      <formula>"Please pick one from the list…"</formula>
    </cfRule>
  </conditionalFormatting>
  <conditionalFormatting sqref="B9:B13">
    <cfRule type="cellIs" dxfId="0" priority="1" operator="equal">
      <formula>"Please pick one from the list…"</formula>
    </cfRule>
  </conditionalFormatting>
  <pageMargins left="0.7" right="0.7" top="0.75" bottom="0.75" header="0.3" footer="0.3"/>
  <pageSetup paperSize="17"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5ECA693-942E-4FE4-B92A-170827107B24}">
          <x14:formula1>
            <xm:f>Lookups!$U$2:$U$7</xm:f>
          </x14:formula1>
          <xm:sqref>B8:B13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1A67-BC05-4BDC-B7EF-0449EA7A88AB}">
  <dimension ref="A1"/>
  <sheetViews>
    <sheetView workbookViewId="0">
      <selection activeCell="F20" sqref="F20"/>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CBB0B75E32F6498446EB5A9139F5A7" ma:contentTypeVersion="9" ma:contentTypeDescription="Create a new document." ma:contentTypeScope="" ma:versionID="a99e2e664e04d82453b0b3aa2f72f58b">
  <xsd:schema xmlns:xsd="http://www.w3.org/2001/XMLSchema" xmlns:xs="http://www.w3.org/2001/XMLSchema" xmlns:p="http://schemas.microsoft.com/office/2006/metadata/properties" xmlns:ns1="http://schemas.microsoft.com/sharepoint/v3" xmlns:ns3="ad375e90-1148-4f2c-91fe-ec3995857111" xmlns:ns4="525eb9b9-caaa-4f00-9253-595241015f3e" targetNamespace="http://schemas.microsoft.com/office/2006/metadata/properties" ma:root="true" ma:fieldsID="db45db9eaa8d4cf2e8665696834a566c" ns1:_="" ns3:_="" ns4:_="">
    <xsd:import namespace="http://schemas.microsoft.com/sharepoint/v3"/>
    <xsd:import namespace="ad375e90-1148-4f2c-91fe-ec3995857111"/>
    <xsd:import namespace="525eb9b9-caaa-4f00-9253-595241015f3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75e90-1148-4f2c-91fe-ec39958571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eb9b9-caaa-4f00-9253-595241015f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2DE691-9640-4B0E-A8D4-2FC997F3BB50}">
  <ds:schemaRefs>
    <ds:schemaRef ds:uri="http://purl.org/dc/elements/1.1/"/>
    <ds:schemaRef ds:uri="http://purl.org/dc/terms/"/>
    <ds:schemaRef ds:uri="525eb9b9-caaa-4f00-9253-595241015f3e"/>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http://purl.org/dc/dcmitype/"/>
    <ds:schemaRef ds:uri="ad375e90-1148-4f2c-91fe-ec39958571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405510F-D629-4514-ACAB-4DD03275C1F9}">
  <ds:schemaRefs>
    <ds:schemaRef ds:uri="http://schemas.microsoft.com/sharepoint/v3/contenttype/forms"/>
  </ds:schemaRefs>
</ds:datastoreItem>
</file>

<file path=customXml/itemProps3.xml><?xml version="1.0" encoding="utf-8"?>
<ds:datastoreItem xmlns:ds="http://schemas.openxmlformats.org/officeDocument/2006/customXml" ds:itemID="{FA227321-A8DF-4569-A4D2-94CEBA03F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375e90-1148-4f2c-91fe-ec3995857111"/>
    <ds:schemaRef ds:uri="525eb9b9-caaa-4f00-9253-595241015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Lookups</vt:lpstr>
      <vt:lpstr>1. Project Info</vt:lpstr>
      <vt:lpstr>2. Key Project Questions</vt:lpstr>
      <vt:lpstr>3. Benefits and Principles</vt:lpstr>
      <vt:lpstr>4. Project Change Details</vt:lpstr>
      <vt:lpstr>5. OnCap Funding Request</vt:lpstr>
      <vt:lpstr>6. Funding Source Summary</vt:lpstr>
      <vt:lpstr>7. Project Scoring and Criteria</vt:lpstr>
      <vt:lpstr>Notes Tab 1</vt:lpstr>
      <vt:lpstr>Notes Tab 2</vt:lpstr>
      <vt:lpstr>Notes Tab 3</vt:lpstr>
      <vt:lpstr>Agencies</vt:lpstr>
      <vt:lpstr>Benefits</vt:lpstr>
      <vt:lpstr>BPR</vt:lpstr>
      <vt:lpstr>ConstituentValue</vt:lpstr>
      <vt:lpstr>DOT</vt:lpstr>
      <vt:lpstr>Duration</vt:lpstr>
      <vt:lpstr>EOANF</vt:lpstr>
      <vt:lpstr>EOE</vt:lpstr>
      <vt:lpstr>EOEEA</vt:lpstr>
      <vt:lpstr>EOHED</vt:lpstr>
      <vt:lpstr>EOHHS</vt:lpstr>
      <vt:lpstr>EOLWD</vt:lpstr>
      <vt:lpstr>EOPSS</vt:lpstr>
      <vt:lpstr>Governance</vt:lpstr>
      <vt:lpstr>INDEP</vt:lpstr>
      <vt:lpstr>JUD</vt:lpstr>
      <vt:lpstr>LEG</vt:lpstr>
      <vt:lpstr>LessonsLearned</vt:lpstr>
      <vt:lpstr>MassIT</vt:lpstr>
      <vt:lpstr>MinCustomization</vt:lpstr>
      <vt:lpstr>OthersSolutions</vt:lpstr>
      <vt:lpstr>PickOne</vt:lpstr>
      <vt:lpstr>'1. Project Info'!Print_Area</vt:lpstr>
      <vt:lpstr>'3. Benefits and Principles'!Print_Area</vt:lpstr>
      <vt:lpstr>'5. OnCap Funding Request'!Print_Area</vt:lpstr>
      <vt:lpstr>'6. Funding Source Summary'!Print_Area</vt:lpstr>
      <vt:lpstr>'7. Project Scoring and Criteria'!Print_Area</vt:lpstr>
      <vt:lpstr>'4. Project Change Details'!Print_Titles</vt:lpstr>
      <vt:lpstr>'5. OnCap Funding Request'!Print_Titles</vt:lpstr>
      <vt:lpstr>Secretariats</vt:lpstr>
      <vt:lpstr>Secys</vt:lpstr>
      <vt:lpstr>SufficientStaff</vt:lpstr>
      <vt:lpstr>SustainOps</vt:lpstr>
      <vt:lpstr>TransformIT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Goliger, Steve (MassIT)</dc:creator>
  <cp:lastModifiedBy>Dearbeck, Jessica (EOTSS)</cp:lastModifiedBy>
  <cp:lastPrinted>2020-11-13T15:21:22Z</cp:lastPrinted>
  <dcterms:created xsi:type="dcterms:W3CDTF">2016-12-19T22:36:51Z</dcterms:created>
  <dcterms:modified xsi:type="dcterms:W3CDTF">2021-12-07T16:28:23Z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0x01010025CBB0B75E32F6498446EB5A9139F5A7</vt:lpwstr>
  </property>
</Properties>
</file>