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92" windowWidth="11352" windowHeight="8136"/>
  </bookViews>
  <sheets>
    <sheet name="Page 1" sheetId="1" r:id="rId1"/>
    <sheet name="Page 2" sheetId="8" r:id="rId2"/>
    <sheet name="Page 3" sheetId="3" r:id="rId3"/>
    <sheet name="Page 4" sheetId="4" r:id="rId4"/>
    <sheet name="Page 5" sheetId="5" r:id="rId5"/>
    <sheet name="Data" sheetId="7" state="hidden" r:id="rId6"/>
  </sheets>
  <definedNames>
    <definedName name="_xlnm.Print_Area" localSheetId="0">'Page 1'!$A$1:$P$70</definedName>
    <definedName name="_xlnm.Print_Area" localSheetId="1">'Page 2'!$A$1:$P$61</definedName>
    <definedName name="_xlnm.Print_Area" localSheetId="2">'Page 3'!$A$1:$P$56</definedName>
    <definedName name="_xlnm.Print_Area" localSheetId="3">'Page 4'!$A$1:$Q$71</definedName>
    <definedName name="_xlnm.Print_Area" localSheetId="4">'Page 5'!$A$1:$P$33</definedName>
  </definedNames>
  <calcPr calcId="145621"/>
</workbook>
</file>

<file path=xl/calcChain.xml><?xml version="1.0" encoding="utf-8"?>
<calcChain xmlns="http://schemas.openxmlformats.org/spreadsheetml/2006/main">
  <c r="N79" i="8" l="1"/>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O16" i="1"/>
  <c r="O17" i="1"/>
  <c r="Z2" i="7" s="1"/>
  <c r="O18" i="1"/>
  <c r="AF2" i="7" s="1"/>
  <c r="O19" i="1"/>
  <c r="O15" i="1"/>
  <c r="N2" i="7"/>
  <c r="H10" i="5"/>
  <c r="O5" i="3"/>
  <c r="T2" i="7"/>
  <c r="I44" i="3"/>
  <c r="C1" i="5"/>
  <c r="B14" i="7" s="1"/>
  <c r="C1" i="4"/>
  <c r="B11" i="7" s="1"/>
  <c r="C1" i="3"/>
  <c r="B8" i="7" s="1"/>
  <c r="C1" i="8"/>
  <c r="B5" i="7" s="1"/>
  <c r="HH5" i="7"/>
  <c r="HG5" i="7"/>
  <c r="HF5" i="7"/>
  <c r="HE5" i="7"/>
  <c r="HD5" i="7"/>
  <c r="HC5" i="7"/>
  <c r="HB5" i="7"/>
  <c r="HA5" i="7"/>
  <c r="GZ5" i="7"/>
  <c r="GY5" i="7"/>
  <c r="GX5" i="7"/>
  <c r="GW5" i="7"/>
  <c r="GV5" i="7"/>
  <c r="GU5" i="7"/>
  <c r="GT5" i="7"/>
  <c r="GS5" i="7"/>
  <c r="GR5" i="7"/>
  <c r="GQ5" i="7"/>
  <c r="GP5" i="7"/>
  <c r="GO5" i="7"/>
  <c r="GN5" i="7"/>
  <c r="GM5" i="7"/>
  <c r="GL5" i="7"/>
  <c r="GK5" i="7"/>
  <c r="GJ5" i="7"/>
  <c r="GI5" i="7"/>
  <c r="GH5" i="7"/>
  <c r="GG5" i="7"/>
  <c r="GF5" i="7"/>
  <c r="GE5" i="7"/>
  <c r="GD5" i="7"/>
  <c r="GC5" i="7"/>
  <c r="GB5" i="7"/>
  <c r="GA5" i="7"/>
  <c r="FZ5" i="7"/>
  <c r="FY5" i="7"/>
  <c r="FX5" i="7"/>
  <c r="FW5" i="7"/>
  <c r="FV5" i="7"/>
  <c r="FU5" i="7"/>
  <c r="FT5" i="7"/>
  <c r="FS5" i="7"/>
  <c r="FR5" i="7"/>
  <c r="FH5" i="7"/>
  <c r="FG5" i="7"/>
  <c r="FF5" i="7"/>
  <c r="FE5" i="7"/>
  <c r="FD5" i="7"/>
  <c r="FC5" i="7"/>
  <c r="FB5" i="7"/>
  <c r="FA5" i="7"/>
  <c r="EZ5" i="7"/>
  <c r="EY5" i="7"/>
  <c r="EX5" i="7"/>
  <c r="EW5" i="7"/>
  <c r="EV5" i="7"/>
  <c r="EU5" i="7"/>
  <c r="ET5" i="7"/>
  <c r="ES5" i="7"/>
  <c r="ER5" i="7"/>
  <c r="EQ5" i="7"/>
  <c r="EP5" i="7"/>
  <c r="EO5" i="7"/>
  <c r="EN5" i="7"/>
  <c r="EM5" i="7"/>
  <c r="EL5" i="7"/>
  <c r="EK5" i="7"/>
  <c r="EJ5" i="7"/>
  <c r="EI5" i="7"/>
  <c r="EH5" i="7"/>
  <c r="EG5" i="7"/>
  <c r="EF5" i="7"/>
  <c r="EE5" i="7"/>
  <c r="ED5" i="7"/>
  <c r="EC5" i="7"/>
  <c r="EB5" i="7"/>
  <c r="EA5" i="7"/>
  <c r="DZ5" i="7"/>
  <c r="DY5" i="7"/>
  <c r="DX5" i="7"/>
  <c r="DW5" i="7"/>
  <c r="DV5" i="7"/>
  <c r="DU5" i="7"/>
  <c r="DT5" i="7"/>
  <c r="DS5" i="7"/>
  <c r="DR5" i="7"/>
  <c r="DQ5" i="7"/>
  <c r="DP5" i="7"/>
  <c r="DO5" i="7"/>
  <c r="DN5" i="7"/>
  <c r="DM5" i="7"/>
  <c r="DL5" i="7"/>
  <c r="DK5" i="7"/>
  <c r="DJ5" i="7"/>
  <c r="DI5" i="7"/>
  <c r="DH5" i="7"/>
  <c r="DG5" i="7"/>
  <c r="DF5" i="7"/>
  <c r="DE5" i="7"/>
  <c r="DD5" i="7"/>
  <c r="DC5" i="7"/>
  <c r="DB5" i="7"/>
  <c r="DA5" i="7"/>
  <c r="CZ5" i="7"/>
  <c r="CY5" i="7"/>
  <c r="CX5" i="7"/>
  <c r="CW5" i="7"/>
  <c r="CV5" i="7"/>
  <c r="CU5" i="7"/>
  <c r="CT5" i="7"/>
  <c r="CS5" i="7"/>
  <c r="CR5" i="7"/>
  <c r="CQ5" i="7"/>
  <c r="CP5" i="7"/>
  <c r="CO5" i="7"/>
  <c r="CN5" i="7"/>
  <c r="CM5" i="7"/>
  <c r="CL5" i="7"/>
  <c r="CK5" i="7"/>
  <c r="CJ5" i="7"/>
  <c r="CI5" i="7"/>
  <c r="CH5" i="7"/>
  <c r="CG5" i="7"/>
  <c r="CF5" i="7"/>
  <c r="CE5" i="7"/>
  <c r="CD5" i="7"/>
  <c r="CC5" i="7"/>
  <c r="CB5" i="7"/>
  <c r="CA5" i="7"/>
  <c r="BZ5" i="7"/>
  <c r="BY5" i="7"/>
  <c r="BX5" i="7"/>
  <c r="BW5" i="7"/>
  <c r="BV5" i="7"/>
  <c r="BU5" i="7"/>
  <c r="BT5" i="7"/>
  <c r="BS5" i="7"/>
  <c r="BR5" i="7"/>
  <c r="BQ5" i="7"/>
  <c r="BP5" i="7"/>
  <c r="BO5" i="7"/>
  <c r="BN5" i="7"/>
  <c r="BM5" i="7"/>
  <c r="BL5" i="7"/>
  <c r="BK5" i="7"/>
  <c r="BJ5" i="7"/>
  <c r="BI5" i="7"/>
  <c r="BH5" i="7"/>
  <c r="BG5" i="7"/>
  <c r="BF5" i="7"/>
  <c r="BE5" i="7"/>
  <c r="BD5" i="7"/>
  <c r="BC5" i="7"/>
  <c r="BB5" i="7"/>
  <c r="BA5" i="7"/>
  <c r="AZ5" i="7"/>
  <c r="AY5" i="7"/>
  <c r="AX5" i="7"/>
  <c r="AW5" i="7"/>
  <c r="AV5" i="7"/>
  <c r="AU5" i="7"/>
  <c r="AT5" i="7"/>
  <c r="AS5" i="7"/>
  <c r="AR5" i="7"/>
  <c r="AQ5" i="7"/>
  <c r="AP5" i="7"/>
  <c r="AO5" i="7"/>
  <c r="AN5" i="7"/>
  <c r="AM5" i="7"/>
  <c r="AL5" i="7"/>
  <c r="AK5" i="7"/>
  <c r="AJ5" i="7"/>
  <c r="AI5" i="7"/>
  <c r="AH5" i="7"/>
  <c r="AG5" i="7"/>
  <c r="AF5" i="7"/>
  <c r="AE5" i="7"/>
  <c r="AD5" i="7"/>
  <c r="AC5" i="7"/>
  <c r="AB5" i="7"/>
  <c r="AA5" i="7"/>
  <c r="Z5" i="7"/>
  <c r="Y5" i="7"/>
  <c r="X5" i="7"/>
  <c r="W5" i="7"/>
  <c r="V5" i="7"/>
  <c r="U5" i="7"/>
  <c r="T5" i="7"/>
  <c r="S5" i="7"/>
  <c r="R5" i="7"/>
  <c r="Q5" i="7"/>
  <c r="P5" i="7"/>
  <c r="O5" i="7"/>
  <c r="N5" i="7"/>
  <c r="M5" i="7"/>
  <c r="L5" i="7"/>
  <c r="K5" i="7"/>
  <c r="J5" i="7"/>
  <c r="I5" i="7"/>
  <c r="H5" i="7"/>
  <c r="G5" i="7"/>
  <c r="F5" i="7"/>
  <c r="E5" i="7"/>
  <c r="D5" i="7"/>
  <c r="A5" i="7"/>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C5" i="7"/>
  <c r="O66" i="1"/>
  <c r="O38" i="3"/>
  <c r="BQ8" i="7" s="1"/>
  <c r="CU11" i="7"/>
  <c r="CT11" i="7"/>
  <c r="CS11" i="7"/>
  <c r="CR11" i="7"/>
  <c r="CW8" i="7"/>
  <c r="CV8" i="7"/>
  <c r="AE11" i="7"/>
  <c r="AF11" i="7"/>
  <c r="AO14" i="7"/>
  <c r="CQ11" i="7"/>
  <c r="CP11" i="7"/>
  <c r="CO11" i="7"/>
  <c r="CN11" i="7"/>
  <c r="CM11" i="7"/>
  <c r="CL11" i="7"/>
  <c r="CU8" i="7"/>
  <c r="CT8" i="7"/>
  <c r="CS8" i="7"/>
  <c r="CR8" i="7"/>
  <c r="CQ8" i="7"/>
  <c r="BO8" i="7"/>
  <c r="AG14" i="7"/>
  <c r="AL14" i="7"/>
  <c r="AK14" i="7"/>
  <c r="AJ14" i="7"/>
  <c r="AI14" i="7"/>
  <c r="AF14" i="7"/>
  <c r="AE14" i="7"/>
  <c r="AD14" i="7"/>
  <c r="AC14" i="7"/>
  <c r="AB14" i="7"/>
  <c r="AA14" i="7"/>
  <c r="T14" i="7"/>
  <c r="S14" i="7"/>
  <c r="R14" i="7"/>
  <c r="N14" i="7"/>
  <c r="M14" i="7"/>
  <c r="L14" i="7"/>
  <c r="H14" i="7"/>
  <c r="G14" i="7"/>
  <c r="F14" i="7"/>
  <c r="CH11" i="7"/>
  <c r="CF11" i="7"/>
  <c r="BU11" i="7"/>
  <c r="BP11" i="7"/>
  <c r="BO11" i="7"/>
  <c r="BN11" i="7"/>
  <c r="BM11" i="7"/>
  <c r="BL11" i="7"/>
  <c r="BJ11" i="7"/>
  <c r="BH11" i="7"/>
  <c r="BG11" i="7"/>
  <c r="BF11" i="7"/>
  <c r="BE11" i="7"/>
  <c r="BD11" i="7"/>
  <c r="BC11" i="7"/>
  <c r="BB11" i="7"/>
  <c r="BA11" i="7"/>
  <c r="AZ11" i="7"/>
  <c r="AR11" i="7"/>
  <c r="AO11" i="7"/>
  <c r="AH11" i="7"/>
  <c r="AA11" i="7"/>
  <c r="P11" i="7"/>
  <c r="O11" i="7"/>
  <c r="N11" i="7"/>
  <c r="M11" i="7"/>
  <c r="CO8" i="7"/>
  <c r="CN8" i="7"/>
  <c r="CJ8" i="7"/>
  <c r="CC8" i="7"/>
  <c r="BV8" i="7"/>
  <c r="BR8" i="7"/>
  <c r="BL8" i="7"/>
  <c r="BK8" i="7"/>
  <c r="BJ8" i="7"/>
  <c r="AO8" i="7"/>
  <c r="AN8" i="7"/>
  <c r="AM8" i="7"/>
  <c r="AL8" i="7"/>
  <c r="AK8" i="7"/>
  <c r="AJ8" i="7"/>
  <c r="AI8" i="7"/>
  <c r="AH8" i="7"/>
  <c r="AF8" i="7"/>
  <c r="AE8" i="7"/>
  <c r="AC8" i="7"/>
  <c r="AA8" i="7"/>
  <c r="Y8" i="7"/>
  <c r="W8" i="7"/>
  <c r="U8" i="7"/>
  <c r="N8" i="7"/>
  <c r="M8" i="7"/>
  <c r="CB2" i="7"/>
  <c r="BS2" i="7"/>
  <c r="BN2" i="7"/>
  <c r="BI2" i="7"/>
  <c r="BC2" i="7"/>
  <c r="BB2" i="7"/>
  <c r="BA2" i="7"/>
  <c r="AZ2" i="7"/>
  <c r="AY2" i="7"/>
  <c r="AW2" i="7"/>
  <c r="AX2" i="7"/>
  <c r="AS2" i="7"/>
  <c r="AR2" i="7"/>
  <c r="AP2" i="7"/>
  <c r="AO2" i="7"/>
  <c r="AM14" i="7"/>
  <c r="M46" i="1"/>
  <c r="M48" i="1" s="1"/>
  <c r="CA2" i="7"/>
  <c r="BZ2" i="7"/>
  <c r="BY2" i="7"/>
  <c r="BW2" i="7"/>
  <c r="P38" i="3"/>
  <c r="G46" i="1"/>
  <c r="I46" i="1"/>
  <c r="K46" i="1"/>
  <c r="E48" i="1" s="1"/>
  <c r="G88" i="4"/>
  <c r="F89" i="4"/>
  <c r="G89" i="4"/>
  <c r="G126" i="1"/>
  <c r="G127" i="1" s="1"/>
  <c r="G128" i="1" s="1"/>
  <c r="G129" i="1" s="1"/>
  <c r="G130" i="1" s="1"/>
  <c r="G131" i="1" s="1"/>
  <c r="G132" i="1" s="1"/>
  <c r="G133" i="1" s="1"/>
  <c r="G134" i="1" s="1"/>
  <c r="G135" i="1" s="1"/>
  <c r="G136" i="1" s="1"/>
  <c r="G137" i="1" s="1"/>
  <c r="G138" i="1" s="1"/>
  <c r="G139" i="1" s="1"/>
  <c r="G140" i="1" s="1"/>
  <c r="G141" i="1" s="1"/>
  <c r="G142" i="1" s="1"/>
  <c r="G143" i="1" s="1"/>
  <c r="G144" i="1" s="1"/>
  <c r="G145" i="1" s="1"/>
  <c r="G146" i="1" s="1"/>
  <c r="G147" i="1" s="1"/>
  <c r="G148" i="1" s="1"/>
  <c r="G149" i="1" s="1"/>
  <c r="G150" i="1" s="1"/>
  <c r="G151" i="1" s="1"/>
  <c r="G152" i="1" s="1"/>
  <c r="G153" i="1" s="1"/>
  <c r="G154" i="1" s="1"/>
  <c r="G155" i="1" s="1"/>
  <c r="G156" i="1" s="1"/>
  <c r="G157" i="1" s="1"/>
  <c r="G158" i="1" s="1"/>
  <c r="G159" i="1" s="1"/>
  <c r="G160" i="1" s="1"/>
  <c r="G161" i="1" s="1"/>
  <c r="G162" i="1" s="1"/>
  <c r="G163" i="1" s="1"/>
  <c r="G164" i="1" s="1"/>
  <c r="G165" i="1" s="1"/>
  <c r="G166" i="1" s="1"/>
  <c r="G167" i="1" s="1"/>
  <c r="G168" i="1" s="1"/>
  <c r="G169" i="1" s="1"/>
  <c r="G170" i="1" s="1"/>
  <c r="G171" i="1" s="1"/>
  <c r="G172" i="1" s="1"/>
  <c r="G173" i="1" s="1"/>
  <c r="G174" i="1" s="1"/>
  <c r="G175" i="1" s="1"/>
  <c r="G176" i="1" s="1"/>
  <c r="G177" i="1" s="1"/>
  <c r="G178" i="1" s="1"/>
  <c r="G179" i="1" s="1"/>
  <c r="G180" i="1" s="1"/>
  <c r="G181" i="1" s="1"/>
  <c r="G182" i="1" s="1"/>
  <c r="G183" i="1" s="1"/>
  <c r="G184" i="1" s="1"/>
  <c r="E126" i="1"/>
  <c r="E127" i="1" s="1"/>
  <c r="E128" i="1" s="1"/>
  <c r="E129" i="1" s="1"/>
  <c r="E130" i="1" s="1"/>
  <c r="E131" i="1" s="1"/>
  <c r="E132" i="1" s="1"/>
  <c r="E133" i="1" s="1"/>
  <c r="E134" i="1" s="1"/>
  <c r="E135" i="1" s="1"/>
  <c r="E136" i="1" s="1"/>
  <c r="E137" i="1" s="1"/>
  <c r="E138" i="1" s="1"/>
  <c r="E139" i="1" s="1"/>
  <c r="E140" i="1" s="1"/>
  <c r="E141" i="1" s="1"/>
  <c r="E142" i="1" s="1"/>
  <c r="E143" i="1" s="1"/>
  <c r="E144" i="1" s="1"/>
  <c r="E145" i="1" s="1"/>
  <c r="E146" i="1" s="1"/>
  <c r="E147" i="1" s="1"/>
  <c r="E148" i="1" s="1"/>
  <c r="E149" i="1" s="1"/>
  <c r="E150" i="1" s="1"/>
  <c r="E151" i="1" s="1"/>
  <c r="E152" i="1" s="1"/>
  <c r="E153" i="1" s="1"/>
  <c r="E154" i="1" s="1"/>
  <c r="E155" i="1" s="1"/>
  <c r="E156" i="1" s="1"/>
  <c r="E157" i="1" s="1"/>
  <c r="E158" i="1" s="1"/>
  <c r="E159" i="1" s="1"/>
  <c r="E160" i="1" s="1"/>
  <c r="E161" i="1" s="1"/>
  <c r="E162" i="1" s="1"/>
  <c r="E163" i="1" s="1"/>
  <c r="E164" i="1" s="1"/>
  <c r="E165" i="1" s="1"/>
  <c r="E166" i="1" s="1"/>
  <c r="E167" i="1" s="1"/>
  <c r="E168" i="1" s="1"/>
  <c r="E169" i="1" s="1"/>
  <c r="E170" i="1" s="1"/>
  <c r="E171" i="1" s="1"/>
  <c r="E172" i="1" s="1"/>
  <c r="E173" i="1" s="1"/>
  <c r="E174" i="1" s="1"/>
  <c r="E175" i="1" s="1"/>
  <c r="E176" i="1" s="1"/>
  <c r="E177" i="1" s="1"/>
  <c r="E178" i="1" s="1"/>
  <c r="E179" i="1" s="1"/>
  <c r="E180" i="1" s="1"/>
  <c r="E181" i="1" s="1"/>
  <c r="E182" i="1" s="1"/>
  <c r="E183" i="1" s="1"/>
  <c r="E184" i="1" s="1"/>
  <c r="E185" i="1" s="1"/>
  <c r="E186" i="1" s="1"/>
  <c r="E187" i="1" s="1"/>
  <c r="E188" i="1" s="1"/>
  <c r="E189" i="1" s="1"/>
  <c r="E190" i="1" s="1"/>
  <c r="E191" i="1" s="1"/>
  <c r="E192" i="1" s="1"/>
  <c r="E193" i="1" s="1"/>
  <c r="E194" i="1" s="1"/>
  <c r="E195" i="1" s="1"/>
  <c r="E196" i="1" s="1"/>
  <c r="E197" i="1" s="1"/>
  <c r="E198" i="1" s="1"/>
  <c r="E199" i="1" s="1"/>
  <c r="E200" i="1" s="1"/>
  <c r="E201" i="1" s="1"/>
  <c r="E202" i="1" s="1"/>
  <c r="E203" i="1" s="1"/>
  <c r="E204" i="1" s="1"/>
  <c r="E205" i="1" s="1"/>
  <c r="E206" i="1" s="1"/>
  <c r="E207" i="1" s="1"/>
  <c r="E208" i="1" s="1"/>
  <c r="E209" i="1" s="1"/>
  <c r="E210" i="1" s="1"/>
  <c r="E211" i="1" s="1"/>
  <c r="E212" i="1" s="1"/>
  <c r="E213" i="1" s="1"/>
  <c r="E214" i="1" s="1"/>
  <c r="E215" i="1" s="1"/>
  <c r="E216" i="1" s="1"/>
  <c r="E217" i="1" s="1"/>
  <c r="E218" i="1" s="1"/>
  <c r="E219" i="1" s="1"/>
  <c r="E220" i="1" s="1"/>
  <c r="E221" i="1" s="1"/>
  <c r="E222" i="1" s="1"/>
  <c r="E223" i="1" s="1"/>
  <c r="E224" i="1" s="1"/>
  <c r="E225" i="1" s="1"/>
  <c r="E226" i="1" s="1"/>
  <c r="E227" i="1" s="1"/>
  <c r="E228" i="1" s="1"/>
  <c r="E229" i="1" s="1"/>
  <c r="E230" i="1" s="1"/>
  <c r="E231" i="1" s="1"/>
  <c r="E232" i="1" s="1"/>
  <c r="E233" i="1" s="1"/>
  <c r="E234" i="1" s="1"/>
  <c r="E235" i="1" s="1"/>
  <c r="E236" i="1" s="1"/>
  <c r="E237" i="1" s="1"/>
  <c r="E238" i="1" s="1"/>
  <c r="E239" i="1" s="1"/>
  <c r="E240" i="1" s="1"/>
  <c r="E241" i="1" s="1"/>
  <c r="E242" i="1" s="1"/>
  <c r="E243" i="1" s="1"/>
  <c r="E244" i="1" s="1"/>
  <c r="E245" i="1" s="1"/>
  <c r="E246" i="1" s="1"/>
  <c r="E247" i="1" s="1"/>
  <c r="E248" i="1" s="1"/>
  <c r="E249" i="1" s="1"/>
  <c r="E250" i="1" s="1"/>
  <c r="E251" i="1" s="1"/>
  <c r="E252" i="1" s="1"/>
  <c r="E253" i="1" s="1"/>
  <c r="E254" i="1" s="1"/>
  <c r="E255" i="1" s="1"/>
  <c r="E256" i="1" s="1"/>
  <c r="E257" i="1" s="1"/>
  <c r="E258" i="1" s="1"/>
  <c r="E259" i="1" s="1"/>
  <c r="E260" i="1" s="1"/>
  <c r="E261" i="1" s="1"/>
  <c r="E262" i="1" s="1"/>
  <c r="E263" i="1" s="1"/>
  <c r="E264" i="1" s="1"/>
  <c r="E265" i="1" s="1"/>
  <c r="E266" i="1" s="1"/>
  <c r="E267" i="1" s="1"/>
  <c r="E268" i="1" s="1"/>
  <c r="E269" i="1" s="1"/>
  <c r="E270" i="1" s="1"/>
  <c r="E271" i="1" s="1"/>
  <c r="E272" i="1" s="1"/>
  <c r="E273" i="1" s="1"/>
  <c r="E274" i="1" s="1"/>
  <c r="E275" i="1" s="1"/>
  <c r="E276" i="1" s="1"/>
  <c r="E277" i="1" s="1"/>
  <c r="E278" i="1" s="1"/>
  <c r="E279" i="1" s="1"/>
  <c r="E280" i="1" s="1"/>
  <c r="E281" i="1" s="1"/>
  <c r="E282" i="1" s="1"/>
  <c r="E283" i="1" s="1"/>
  <c r="E284" i="1" s="1"/>
  <c r="E285" i="1" s="1"/>
  <c r="E286" i="1" s="1"/>
  <c r="E287" i="1" s="1"/>
  <c r="E288" i="1" s="1"/>
  <c r="E289" i="1" s="1"/>
  <c r="AL2" i="7"/>
  <c r="AN14" i="7"/>
  <c r="AH14" i="7"/>
  <c r="Z14" i="7"/>
  <c r="Y14" i="7"/>
  <c r="X14" i="7"/>
  <c r="W14" i="7"/>
  <c r="V14" i="7"/>
  <c r="U14" i="7"/>
  <c r="Q14" i="7"/>
  <c r="P14" i="7"/>
  <c r="O14" i="7"/>
  <c r="K14" i="7"/>
  <c r="J14" i="7"/>
  <c r="I14" i="7"/>
  <c r="E14" i="7"/>
  <c r="D14" i="7"/>
  <c r="A14" i="7"/>
  <c r="A11" i="7"/>
  <c r="A8" i="7"/>
  <c r="A2" i="7"/>
  <c r="F1" i="5"/>
  <c r="C14" i="7" s="1"/>
  <c r="CK11" i="7"/>
  <c r="CJ11" i="7"/>
  <c r="CI11" i="7"/>
  <c r="CG11" i="7"/>
  <c r="CE11" i="7"/>
  <c r="CD11" i="7"/>
  <c r="CC11" i="7"/>
  <c r="CB11" i="7"/>
  <c r="CA11" i="7"/>
  <c r="BZ11" i="7"/>
  <c r="BY11" i="7"/>
  <c r="BX11" i="7"/>
  <c r="BT11" i="7"/>
  <c r="BS11" i="7"/>
  <c r="BR11" i="7"/>
  <c r="BQ11" i="7"/>
  <c r="BK11" i="7"/>
  <c r="BI11" i="7"/>
  <c r="AY11" i="7"/>
  <c r="AX11" i="7"/>
  <c r="AW11" i="7"/>
  <c r="AV11" i="7"/>
  <c r="AU11" i="7"/>
  <c r="AT11" i="7"/>
  <c r="AS11" i="7"/>
  <c r="AQ11" i="7"/>
  <c r="AP11" i="7"/>
  <c r="AN11" i="7"/>
  <c r="AM11" i="7"/>
  <c r="AL11" i="7"/>
  <c r="AK11" i="7"/>
  <c r="AJ11" i="7"/>
  <c r="AI11" i="7"/>
  <c r="AG11" i="7"/>
  <c r="AD11" i="7"/>
  <c r="AC11" i="7"/>
  <c r="AB11" i="7"/>
  <c r="Z11" i="7"/>
  <c r="Y11" i="7"/>
  <c r="X11" i="7"/>
  <c r="W11" i="7"/>
  <c r="V11" i="7"/>
  <c r="U11" i="7"/>
  <c r="T11" i="7"/>
  <c r="S11" i="7"/>
  <c r="R11" i="7"/>
  <c r="Q11" i="7"/>
  <c r="L11" i="7"/>
  <c r="K11" i="7"/>
  <c r="J11" i="7"/>
  <c r="I11" i="7"/>
  <c r="H11" i="7"/>
  <c r="G11" i="7"/>
  <c r="L10" i="7"/>
  <c r="F11" i="7"/>
  <c r="E11" i="7"/>
  <c r="D11" i="7"/>
  <c r="F1" i="4"/>
  <c r="C11" i="7" s="1"/>
  <c r="CP8" i="7"/>
  <c r="CM8" i="7"/>
  <c r="CL8" i="7"/>
  <c r="CK8" i="7"/>
  <c r="CI8" i="7"/>
  <c r="CH8" i="7"/>
  <c r="CG8" i="7"/>
  <c r="CF8" i="7"/>
  <c r="CE8" i="7"/>
  <c r="CD8" i="7"/>
  <c r="CB8" i="7"/>
  <c r="CA8" i="7"/>
  <c r="BZ8" i="7"/>
  <c r="BY8" i="7"/>
  <c r="BX8" i="7"/>
  <c r="BW8" i="7"/>
  <c r="BU8" i="7"/>
  <c r="BT8" i="7"/>
  <c r="BS8" i="7"/>
  <c r="BP8" i="7"/>
  <c r="BN8" i="7"/>
  <c r="BM8" i="7"/>
  <c r="BI8" i="7"/>
  <c r="BH8" i="7"/>
  <c r="BG8" i="7"/>
  <c r="BF8" i="7"/>
  <c r="BE8" i="7"/>
  <c r="BD8" i="7"/>
  <c r="BC8" i="7"/>
  <c r="BB8" i="7"/>
  <c r="BA8" i="7"/>
  <c r="AZ8" i="7"/>
  <c r="AY8" i="7"/>
  <c r="AX8" i="7"/>
  <c r="AW8" i="7"/>
  <c r="AV8" i="7"/>
  <c r="AU8" i="7"/>
  <c r="AP8" i="7"/>
  <c r="AT8" i="7"/>
  <c r="AS8" i="7"/>
  <c r="AQ8" i="7"/>
  <c r="AR8" i="7"/>
  <c r="BI7" i="7"/>
  <c r="BH7" i="7"/>
  <c r="BG7" i="7"/>
  <c r="BF7" i="7"/>
  <c r="BE7" i="7"/>
  <c r="AG8" i="7"/>
  <c r="AD8" i="7"/>
  <c r="AB8" i="7"/>
  <c r="Z8" i="7"/>
  <c r="X8" i="7"/>
  <c r="V8" i="7"/>
  <c r="T8" i="7"/>
  <c r="S8" i="7"/>
  <c r="R8" i="7"/>
  <c r="Q8" i="7"/>
  <c r="P8" i="7"/>
  <c r="O8" i="7"/>
  <c r="L8" i="7"/>
  <c r="L7" i="7"/>
  <c r="K8" i="7"/>
  <c r="J8" i="7"/>
  <c r="I8" i="7"/>
  <c r="H8" i="7"/>
  <c r="G8" i="7"/>
  <c r="F8" i="7"/>
  <c r="E8" i="7"/>
  <c r="D8" i="7"/>
  <c r="F1" i="3"/>
  <c r="C8" i="7" s="1"/>
  <c r="GB2" i="7"/>
  <c r="GA2" i="7"/>
  <c r="FZ2" i="7"/>
  <c r="FV2" i="7"/>
  <c r="FW2" i="7"/>
  <c r="FX2" i="7"/>
  <c r="FY2" i="7"/>
  <c r="FR2" i="7"/>
  <c r="FS2" i="7"/>
  <c r="FT2" i="7"/>
  <c r="FU2" i="7"/>
  <c r="FN2" i="7"/>
  <c r="FO2" i="7"/>
  <c r="FP2" i="7"/>
  <c r="FQ2" i="7"/>
  <c r="FJ2" i="7"/>
  <c r="FK2" i="7"/>
  <c r="FL2" i="7"/>
  <c r="FM2" i="7"/>
  <c r="FF2" i="7"/>
  <c r="FG2" i="7"/>
  <c r="FH2" i="7"/>
  <c r="FI2" i="7"/>
  <c r="FB2" i="7"/>
  <c r="FC2" i="7"/>
  <c r="FD2" i="7"/>
  <c r="FE2" i="7"/>
  <c r="EX2" i="7"/>
  <c r="EY2" i="7"/>
  <c r="EZ2" i="7"/>
  <c r="FA2" i="7"/>
  <c r="ET2" i="7"/>
  <c r="EU2" i="7"/>
  <c r="EV2" i="7"/>
  <c r="EW2" i="7"/>
  <c r="EP2" i="7"/>
  <c r="EQ2" i="7"/>
  <c r="ER2" i="7"/>
  <c r="ES2" i="7"/>
  <c r="EL2" i="7"/>
  <c r="EM2" i="7"/>
  <c r="EN2" i="7"/>
  <c r="EO2" i="7"/>
  <c r="EH2" i="7"/>
  <c r="EI2" i="7"/>
  <c r="EJ2" i="7"/>
  <c r="EK2" i="7"/>
  <c r="ED2" i="7"/>
  <c r="EE2" i="7"/>
  <c r="EF2" i="7"/>
  <c r="EG2" i="7"/>
  <c r="DZ2" i="7"/>
  <c r="EA2" i="7"/>
  <c r="EB2" i="7"/>
  <c r="EC2" i="7"/>
  <c r="DV2" i="7"/>
  <c r="DW2" i="7"/>
  <c r="DX2" i="7"/>
  <c r="DY2" i="7"/>
  <c r="DR2" i="7"/>
  <c r="DS2" i="7"/>
  <c r="DT2" i="7"/>
  <c r="DU2" i="7"/>
  <c r="DN2" i="7"/>
  <c r="DO2" i="7"/>
  <c r="DP2" i="7"/>
  <c r="DQ2" i="7"/>
  <c r="DJ2" i="7"/>
  <c r="DK2" i="7"/>
  <c r="DL2" i="7"/>
  <c r="DM2" i="7"/>
  <c r="DF2" i="7"/>
  <c r="DG2" i="7"/>
  <c r="DH2" i="7"/>
  <c r="DI2" i="7"/>
  <c r="DB2" i="7"/>
  <c r="DC2" i="7"/>
  <c r="DD2" i="7"/>
  <c r="DE2" i="7"/>
  <c r="CX2" i="7"/>
  <c r="CY2" i="7"/>
  <c r="CZ2" i="7"/>
  <c r="DA2" i="7"/>
  <c r="CT2" i="7"/>
  <c r="CU2" i="7"/>
  <c r="CV2" i="7"/>
  <c r="CW2" i="7"/>
  <c r="CP2" i="7"/>
  <c r="CQ2" i="7"/>
  <c r="CR2" i="7"/>
  <c r="CS2" i="7"/>
  <c r="CL2" i="7"/>
  <c r="CM2" i="7"/>
  <c r="CN2" i="7"/>
  <c r="CO2" i="7"/>
  <c r="CH2" i="7"/>
  <c r="CI2" i="7"/>
  <c r="CJ2" i="7"/>
  <c r="CK2" i="7"/>
  <c r="CG2" i="7"/>
  <c r="CF2" i="7"/>
  <c r="CE2" i="7"/>
  <c r="CD2" i="7"/>
  <c r="CC2" i="7"/>
  <c r="BV2" i="7"/>
  <c r="BU2" i="7"/>
  <c r="BT2" i="7"/>
  <c r="BR2" i="7"/>
  <c r="BQ2" i="7"/>
  <c r="BP2" i="7"/>
  <c r="BO2" i="7"/>
  <c r="BM2" i="7"/>
  <c r="BL2" i="7"/>
  <c r="BK2" i="7"/>
  <c r="BJ2" i="7"/>
  <c r="BH2" i="7"/>
  <c r="BG2" i="7"/>
  <c r="BF2" i="7"/>
  <c r="BE2" i="7"/>
  <c r="BD2" i="7"/>
  <c r="AV2" i="7"/>
  <c r="AU2" i="7"/>
  <c r="AT2" i="7"/>
  <c r="AQ2" i="7"/>
  <c r="AN2" i="7"/>
  <c r="AM2" i="7"/>
  <c r="AK2" i="7"/>
  <c r="AJ2" i="7"/>
  <c r="AI2" i="7"/>
  <c r="AH2" i="7"/>
  <c r="AG2" i="7"/>
  <c r="AE2" i="7"/>
  <c r="AD2" i="7"/>
  <c r="AC2" i="7"/>
  <c r="AB2" i="7"/>
  <c r="AA2" i="7"/>
  <c r="Y2" i="7"/>
  <c r="X2" i="7"/>
  <c r="W2" i="7"/>
  <c r="V2" i="7"/>
  <c r="U2" i="7"/>
  <c r="S2" i="7"/>
  <c r="R2" i="7"/>
  <c r="Q2" i="7"/>
  <c r="P2" i="7"/>
  <c r="O2" i="7"/>
  <c r="M2" i="7"/>
  <c r="L2" i="7"/>
  <c r="K2" i="7"/>
  <c r="J2" i="7"/>
  <c r="I2" i="7"/>
  <c r="H2" i="7"/>
  <c r="G2" i="7"/>
  <c r="F2" i="7"/>
  <c r="E2" i="7"/>
  <c r="D2" i="7"/>
  <c r="C2" i="7"/>
  <c r="B2" i="7"/>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F90" i="4"/>
  <c r="F91" i="4"/>
  <c r="G90" i="4"/>
  <c r="G91" i="4"/>
  <c r="F92" i="4"/>
  <c r="F93" i="4"/>
  <c r="G92" i="4"/>
  <c r="F94" i="4"/>
  <c r="G93" i="4"/>
  <c r="G94" i="4"/>
  <c r="F95" i="4"/>
  <c r="G95" i="4"/>
  <c r="F96" i="4"/>
  <c r="F97" i="4"/>
  <c r="G96" i="4"/>
  <c r="F98" i="4"/>
  <c r="G97" i="4"/>
  <c r="G98" i="4"/>
  <c r="F99" i="4"/>
  <c r="F100" i="4"/>
  <c r="G99" i="4"/>
  <c r="G100" i="4"/>
  <c r="F101" i="4"/>
  <c r="G101" i="4"/>
  <c r="F102" i="4"/>
  <c r="G102" i="4"/>
  <c r="F103" i="4"/>
  <c r="F104" i="4"/>
  <c r="G103" i="4"/>
  <c r="G104" i="4"/>
  <c r="F105" i="4"/>
  <c r="F106" i="4"/>
  <c r="G105" i="4"/>
  <c r="G106" i="4"/>
  <c r="F107" i="4"/>
  <c r="G107" i="4"/>
  <c r="F108" i="4"/>
  <c r="F109" i="4"/>
  <c r="G108" i="4"/>
  <c r="G109" i="4"/>
  <c r="F110" i="4"/>
  <c r="G110" i="4"/>
  <c r="F111" i="4"/>
  <c r="F112" i="4"/>
  <c r="G111" i="4"/>
  <c r="F113" i="4"/>
  <c r="G112" i="4"/>
  <c r="G113" i="4"/>
  <c r="F114" i="4"/>
  <c r="G114" i="4"/>
  <c r="F115" i="4"/>
  <c r="G115" i="4"/>
  <c r="F116" i="4"/>
  <c r="G116" i="4"/>
  <c r="F117" i="4"/>
  <c r="G117" i="4"/>
  <c r="F118" i="4"/>
  <c r="G118" i="4"/>
  <c r="F119" i="4"/>
  <c r="F120" i="4"/>
  <c r="G119" i="4"/>
  <c r="G120" i="4"/>
  <c r="F121" i="4"/>
  <c r="F122" i="4"/>
  <c r="G121" i="4"/>
  <c r="G122" i="4"/>
  <c r="F123" i="4"/>
  <c r="G123" i="4"/>
  <c r="F124" i="4"/>
  <c r="F125" i="4"/>
  <c r="G124" i="4"/>
  <c r="G125" i="4"/>
  <c r="F126" i="4"/>
  <c r="G126" i="4"/>
  <c r="F127" i="4"/>
  <c r="F128" i="4"/>
  <c r="G127" i="4"/>
  <c r="F129" i="4"/>
  <c r="G128" i="4"/>
  <c r="F130" i="4"/>
  <c r="G129" i="4"/>
  <c r="G130" i="4"/>
  <c r="F131" i="4"/>
  <c r="F132" i="4"/>
  <c r="G131" i="4"/>
  <c r="G132" i="4"/>
  <c r="F133" i="4"/>
  <c r="G133" i="4"/>
  <c r="F134" i="4"/>
  <c r="G134" i="4"/>
  <c r="F135" i="4"/>
  <c r="F136" i="4"/>
  <c r="G135" i="4"/>
  <c r="G136" i="4"/>
  <c r="F137" i="4"/>
  <c r="G137" i="4"/>
  <c r="F138" i="4"/>
  <c r="G138" i="4"/>
  <c r="F139" i="4"/>
  <c r="G139" i="4"/>
  <c r="F140" i="4"/>
  <c r="F141" i="4"/>
  <c r="G140" i="4"/>
  <c r="F142" i="4"/>
  <c r="G141" i="4"/>
  <c r="G142" i="4"/>
  <c r="F143" i="4"/>
  <c r="G143" i="4"/>
  <c r="F144" i="4"/>
  <c r="G144" i="4"/>
  <c r="F145" i="4"/>
  <c r="F146" i="4"/>
  <c r="G145" i="4"/>
  <c r="F147" i="4"/>
  <c r="G146" i="4"/>
  <c r="F148" i="4"/>
  <c r="G147" i="4"/>
  <c r="F149" i="4"/>
  <c r="G148" i="4"/>
  <c r="G149" i="4"/>
  <c r="F150" i="4"/>
  <c r="G150" i="4"/>
  <c r="F151" i="4"/>
  <c r="F152" i="4"/>
  <c r="G151" i="4"/>
  <c r="F153" i="4"/>
  <c r="G152" i="4"/>
  <c r="F154" i="4"/>
  <c r="G153" i="4"/>
  <c r="G154" i="4"/>
  <c r="F155" i="4"/>
  <c r="G155" i="4"/>
  <c r="F156" i="4"/>
  <c r="G156" i="4"/>
  <c r="F157" i="4"/>
  <c r="F158" i="4"/>
  <c r="G157" i="4"/>
  <c r="F159" i="4"/>
  <c r="G158" i="4"/>
  <c r="G159" i="4"/>
  <c r="F160" i="4"/>
  <c r="G160" i="4"/>
  <c r="F161" i="4"/>
  <c r="F162" i="4"/>
  <c r="G161" i="4"/>
  <c r="G162" i="4"/>
  <c r="F163" i="4"/>
  <c r="G163" i="4"/>
  <c r="F164" i="4"/>
  <c r="F165" i="4"/>
  <c r="G164" i="4"/>
  <c r="F166" i="4"/>
  <c r="G165" i="4"/>
  <c r="F167" i="4"/>
  <c r="G166" i="4"/>
  <c r="G167" i="4"/>
  <c r="F168" i="4"/>
  <c r="G168" i="4"/>
  <c r="F169" i="4"/>
  <c r="F170" i="4"/>
  <c r="G169" i="4"/>
  <c r="G170" i="4"/>
  <c r="F171" i="4"/>
  <c r="G171" i="4"/>
  <c r="F172" i="4"/>
  <c r="G172" i="4"/>
  <c r="F173" i="4"/>
  <c r="F174" i="4"/>
  <c r="G173" i="4"/>
  <c r="F175" i="4"/>
  <c r="G174" i="4"/>
  <c r="G175" i="4"/>
  <c r="F176" i="4"/>
  <c r="G176" i="4"/>
  <c r="F177" i="4"/>
  <c r="F178" i="4"/>
  <c r="G177" i="4"/>
  <c r="F179" i="4"/>
  <c r="G178" i="4"/>
  <c r="G179" i="4"/>
  <c r="F180" i="4"/>
  <c r="G180" i="4"/>
  <c r="F181" i="4"/>
  <c r="F182" i="4"/>
  <c r="G181" i="4"/>
  <c r="F183" i="4"/>
  <c r="G182" i="4"/>
  <c r="G183" i="4"/>
  <c r="F184" i="4"/>
  <c r="G184" i="4"/>
  <c r="F185" i="4"/>
  <c r="F186" i="4"/>
  <c r="G185" i="4"/>
  <c r="G186" i="4"/>
  <c r="F187" i="4"/>
  <c r="G187" i="4"/>
  <c r="F188" i="4"/>
  <c r="G188" i="4"/>
  <c r="F189" i="4"/>
  <c r="F190" i="4"/>
  <c r="G189" i="4"/>
  <c r="F191" i="4"/>
  <c r="G190" i="4"/>
  <c r="F192" i="4"/>
  <c r="G191" i="4"/>
  <c r="F193" i="4"/>
  <c r="G192" i="4"/>
  <c r="F194" i="4"/>
  <c r="G193" i="4"/>
  <c r="G194" i="4"/>
  <c r="F195" i="4"/>
  <c r="F196" i="4"/>
  <c r="G195" i="4"/>
  <c r="F197" i="4"/>
  <c r="G196" i="4"/>
  <c r="F198" i="4"/>
  <c r="G197" i="4"/>
  <c r="F199" i="4"/>
  <c r="G198" i="4"/>
  <c r="F200" i="4"/>
  <c r="G199" i="4"/>
  <c r="F201" i="4"/>
  <c r="G200" i="4"/>
  <c r="F202" i="4"/>
  <c r="G201" i="4"/>
  <c r="G202" i="4"/>
  <c r="F203" i="4"/>
  <c r="F204" i="4"/>
  <c r="G203" i="4"/>
  <c r="G204" i="4"/>
  <c r="F205" i="4"/>
  <c r="F206" i="4"/>
  <c r="G205" i="4"/>
  <c r="F207" i="4"/>
  <c r="G206" i="4"/>
  <c r="F208" i="4"/>
  <c r="G207" i="4"/>
  <c r="G208" i="4"/>
  <c r="F209" i="4"/>
  <c r="F210" i="4"/>
  <c r="G209" i="4"/>
  <c r="G210" i="4"/>
  <c r="F211" i="4"/>
  <c r="F212" i="4"/>
  <c r="G211" i="4"/>
  <c r="F213" i="4"/>
  <c r="G212" i="4"/>
  <c r="F214" i="4"/>
  <c r="G213" i="4"/>
  <c r="F215" i="4"/>
  <c r="G214" i="4"/>
  <c r="F216" i="4"/>
  <c r="G215" i="4"/>
  <c r="F217" i="4"/>
  <c r="G216" i="4"/>
  <c r="F218" i="4"/>
  <c r="G217" i="4"/>
  <c r="G218" i="4"/>
  <c r="F219" i="4"/>
  <c r="F220" i="4"/>
  <c r="G219" i="4"/>
  <c r="G220" i="4"/>
  <c r="F221" i="4"/>
  <c r="F222" i="4"/>
  <c r="G221" i="4"/>
  <c r="F223" i="4"/>
  <c r="G222" i="4"/>
  <c r="G223" i="4"/>
  <c r="F224" i="4"/>
  <c r="F225" i="4"/>
  <c r="G224" i="4"/>
  <c r="G225" i="4"/>
  <c r="F226" i="4"/>
  <c r="F227" i="4"/>
  <c r="G226" i="4"/>
  <c r="G227" i="4"/>
  <c r="F228" i="4"/>
  <c r="F229" i="4"/>
  <c r="G228" i="4"/>
  <c r="G229" i="4"/>
  <c r="F230" i="4"/>
  <c r="F231" i="4"/>
  <c r="G230" i="4"/>
  <c r="G231" i="4"/>
  <c r="F232" i="4"/>
  <c r="G232" i="4"/>
  <c r="F233" i="4"/>
  <c r="G233" i="4"/>
  <c r="F234" i="4"/>
  <c r="F235" i="4"/>
  <c r="G234" i="4"/>
  <c r="G235" i="4"/>
  <c r="F236" i="4"/>
  <c r="F237" i="4"/>
  <c r="G236" i="4"/>
  <c r="G237" i="4"/>
  <c r="F238" i="4"/>
  <c r="G238" i="4"/>
  <c r="F239" i="4"/>
  <c r="G239" i="4"/>
  <c r="F240" i="4"/>
  <c r="F241" i="4"/>
  <c r="G240" i="4"/>
  <c r="G241" i="4"/>
  <c r="F242" i="4"/>
  <c r="F243" i="4"/>
  <c r="G242" i="4"/>
  <c r="G243" i="4"/>
  <c r="F244" i="4"/>
  <c r="F245" i="4"/>
  <c r="G244" i="4"/>
  <c r="G245" i="4"/>
  <c r="F246" i="4"/>
  <c r="G246" i="4"/>
  <c r="F247" i="4"/>
  <c r="G247" i="4"/>
  <c r="F248" i="4"/>
  <c r="G248" i="4"/>
  <c r="F249" i="4"/>
  <c r="G249" i="4"/>
  <c r="F250" i="4"/>
  <c r="F251" i="4"/>
  <c r="G250" i="4"/>
  <c r="G251" i="4"/>
  <c r="F252" i="4"/>
  <c r="G252" i="4"/>
  <c r="F253" i="4"/>
  <c r="G253" i="4"/>
  <c r="F254" i="4"/>
  <c r="G254" i="4"/>
  <c r="F255" i="4"/>
  <c r="F256" i="4"/>
  <c r="G255" i="4"/>
  <c r="G256" i="4"/>
  <c r="F257" i="4"/>
  <c r="G257" i="4"/>
  <c r="F258" i="4"/>
  <c r="F259" i="4"/>
  <c r="G258" i="4"/>
  <c r="G259" i="4"/>
  <c r="F260" i="4"/>
  <c r="F261" i="4"/>
  <c r="G260" i="4"/>
  <c r="G261" i="4"/>
  <c r="F262" i="4"/>
  <c r="G262" i="4"/>
  <c r="F263" i="4"/>
  <c r="G263" i="4"/>
  <c r="F264" i="4"/>
  <c r="G264" i="4"/>
  <c r="F265" i="4"/>
  <c r="G265" i="4"/>
  <c r="F266" i="4"/>
  <c r="F267" i="4"/>
  <c r="G266" i="4"/>
  <c r="G267" i="4"/>
  <c r="F268" i="4"/>
  <c r="G268" i="4"/>
  <c r="F269" i="4"/>
  <c r="G269" i="4"/>
  <c r="F270" i="4"/>
  <c r="G270" i="4"/>
  <c r="F271" i="4"/>
  <c r="G271" i="4"/>
  <c r="F272" i="4"/>
  <c r="G272" i="4"/>
  <c r="F273" i="4"/>
  <c r="G273" i="4"/>
  <c r="F274" i="4"/>
  <c r="F275" i="4"/>
  <c r="G274" i="4"/>
  <c r="G275" i="4"/>
  <c r="F276" i="4"/>
  <c r="G276" i="4"/>
  <c r="F277" i="4"/>
  <c r="G277" i="4"/>
</calcChain>
</file>

<file path=xl/comments1.xml><?xml version="1.0" encoding="utf-8"?>
<comments xmlns="http://schemas.openxmlformats.org/spreadsheetml/2006/main">
  <authors>
    <author>Commonwealth of Massachusetts</author>
    <author>Cramer, Nate</author>
  </authors>
  <commentList>
    <comment ref="C5" authorId="0">
      <text>
        <r>
          <rPr>
            <b/>
            <sz val="9"/>
            <color indexed="81"/>
            <rFont val="Tahoma"/>
            <family val="2"/>
          </rPr>
          <t xml:space="preserve"> Select the appropriate BLA advisor from the drop-down list.  </t>
        </r>
      </text>
    </comment>
    <comment ref="G5" authorId="0">
      <text>
        <r>
          <rPr>
            <b/>
            <sz val="9"/>
            <color indexed="81"/>
            <rFont val="Tahoma"/>
            <family val="2"/>
          </rPr>
          <t>Select the appropriate community from the drop-down list</t>
        </r>
      </text>
    </comment>
    <comment ref="O5" authorId="0">
      <text>
        <r>
          <rPr>
            <b/>
            <sz val="9"/>
            <color indexed="81"/>
            <rFont val="Tahoma"/>
            <family val="2"/>
          </rPr>
          <t xml:space="preserve">Enter "Q" if  quarterly or "S" if semi-annually </t>
        </r>
      </text>
    </comment>
    <comment ref="G9" authorId="1">
      <text>
        <r>
          <rPr>
            <b/>
            <sz val="9"/>
            <color indexed="81"/>
            <rFont val="Tahoma"/>
            <family val="2"/>
          </rPr>
          <t>Insert the tax rate(s) for the prior year in your community.</t>
        </r>
      </text>
    </comment>
    <comment ref="A15" authorId="0">
      <text>
        <r>
          <rPr>
            <b/>
            <sz val="9"/>
            <color indexed="81"/>
            <rFont val="Tahoma"/>
            <family val="2"/>
          </rPr>
          <t>Use current top 5 taxpayers (</t>
        </r>
        <r>
          <rPr>
            <b/>
            <u/>
            <sz val="9"/>
            <color indexed="81"/>
            <rFont val="Tahoma"/>
            <family val="2"/>
          </rPr>
          <t>prior fiscal year</t>
        </r>
        <r>
          <rPr>
            <b/>
            <sz val="9"/>
            <color indexed="81"/>
            <rFont val="Tahoma"/>
            <family val="2"/>
          </rPr>
          <t>, not proposed), listed from highest value to lowest value regardless of proposed values. Do not include utility companies (504-508) such as Verizon or NStar</t>
        </r>
      </text>
    </comment>
    <comment ref="E15" authorId="0">
      <text>
        <r>
          <rPr>
            <b/>
            <sz val="9"/>
            <color indexed="81"/>
            <rFont val="Tahoma"/>
            <family val="2"/>
          </rPr>
          <t xml:space="preserve">See gray higlighted below: (1) is real prop (2) is personal property, (3) is multi parcel, etc. </t>
        </r>
      </text>
    </comment>
    <comment ref="G15" authorId="0">
      <text>
        <r>
          <rPr>
            <b/>
            <sz val="9"/>
            <color indexed="81"/>
            <rFont val="Tahoma"/>
            <family val="2"/>
          </rPr>
          <t>What is the predominant land use code?</t>
        </r>
      </text>
    </comment>
    <comment ref="O15" authorId="0">
      <text>
        <r>
          <rPr>
            <b/>
            <sz val="9"/>
            <color indexed="81"/>
            <rFont val="Tahoma"/>
            <family val="2"/>
          </rPr>
          <t xml:space="preserve">This is calculated automatically  when the current and proposed values are entered.
</t>
        </r>
      </text>
    </comment>
    <comment ref="F23" authorId="0">
      <text>
        <r>
          <rPr>
            <b/>
            <sz val="9"/>
            <color indexed="81"/>
            <rFont val="Tahoma"/>
            <family val="2"/>
          </rPr>
          <t>Indicate the year maps were created (ex 1973)</t>
        </r>
      </text>
    </comment>
    <comment ref="I23" authorId="0">
      <text>
        <r>
          <rPr>
            <b/>
            <sz val="9"/>
            <color indexed="81"/>
            <rFont val="Tahoma"/>
            <family val="2"/>
          </rPr>
          <t>The original mapping firm.</t>
        </r>
      </text>
    </comment>
    <comment ref="M23" authorId="0">
      <text>
        <r>
          <rPr>
            <b/>
            <sz val="9"/>
            <color indexed="81"/>
            <rFont val="Tahoma"/>
            <family val="2"/>
          </rPr>
          <t>"X" if original maps were based on aerial photography</t>
        </r>
      </text>
    </comment>
    <comment ref="B25" authorId="0">
      <text>
        <r>
          <rPr>
            <b/>
            <sz val="9"/>
            <color indexed="81"/>
            <rFont val="Tahoma"/>
            <family val="2"/>
          </rPr>
          <t xml:space="preserve">"X" if updated. Assessors maps should be updated annually. </t>
        </r>
      </text>
    </comment>
    <comment ref="F25" authorId="0">
      <text>
        <r>
          <rPr>
            <b/>
            <sz val="9"/>
            <color indexed="81"/>
            <rFont val="Tahoma"/>
            <family val="2"/>
          </rPr>
          <t>Who updates the assessors maps?</t>
        </r>
      </text>
    </comment>
    <comment ref="J25" authorId="1">
      <text>
        <r>
          <rPr>
            <b/>
            <sz val="9"/>
            <color indexed="81"/>
            <rFont val="Tahoma"/>
            <family val="2"/>
          </rPr>
          <t>"X" if updated by assessors</t>
        </r>
      </text>
    </comment>
    <comment ref="M25" authorId="1">
      <text>
        <r>
          <rPr>
            <b/>
            <sz val="9"/>
            <color indexed="81"/>
            <rFont val="Tahoma"/>
            <family val="2"/>
          </rPr>
          <t>"X" if the tax maps are computerized</t>
        </r>
      </text>
    </comment>
    <comment ref="G27" authorId="0">
      <text>
        <r>
          <rPr>
            <b/>
            <sz val="9"/>
            <color indexed="81"/>
            <rFont val="Tahoma"/>
            <family val="2"/>
          </rPr>
          <t>"X" if GIS is used by the assessors</t>
        </r>
      </text>
    </comment>
    <comment ref="I32" authorId="1">
      <text>
        <r>
          <rPr>
            <b/>
            <sz val="9"/>
            <color indexed="81"/>
            <rFont val="Tahoma"/>
            <family val="2"/>
          </rPr>
          <t xml:space="preserve">"X" if values are posted in conspicous location. </t>
        </r>
      </text>
    </comment>
    <comment ref="M32" authorId="1">
      <text>
        <r>
          <rPr>
            <b/>
            <sz val="9"/>
            <color indexed="81"/>
            <rFont val="Tahoma"/>
            <family val="2"/>
          </rPr>
          <t xml:space="preserve">"X" if Assessors hold informal hearings. </t>
        </r>
      </text>
    </comment>
    <comment ref="E33" authorId="0">
      <text>
        <r>
          <rPr>
            <b/>
            <sz val="9"/>
            <color indexed="81"/>
            <rFont val="Tahoma"/>
            <family val="2"/>
          </rPr>
          <t>Select from drop down. At minimum, 5 business days</t>
        </r>
      </text>
    </comment>
    <comment ref="G33" authorId="0">
      <text>
        <r>
          <rPr>
            <b/>
            <sz val="9"/>
            <color indexed="81"/>
            <rFont val="Tahoma"/>
            <family val="2"/>
          </rPr>
          <t>Indicate:
"W" for web only
"P" if posted in local paper
"W&amp;P" if posted on web and local paper</t>
        </r>
      </text>
    </comment>
    <comment ref="K33" authorId="1">
      <text>
        <r>
          <rPr>
            <b/>
            <sz val="9"/>
            <color indexed="81"/>
            <rFont val="Tahoma"/>
            <family val="2"/>
          </rPr>
          <t xml:space="preserve">"X" If the community has second homes, impact notices need to be sent to the out- of-town owners. </t>
        </r>
      </text>
    </comment>
    <comment ref="M38" authorId="1">
      <text>
        <r>
          <rPr>
            <b/>
            <sz val="9"/>
            <color indexed="81"/>
            <rFont val="Tahoma"/>
            <family val="2"/>
          </rPr>
          <t xml:space="preserve">"X" if a formal data quality study was conducted by the community. </t>
        </r>
      </text>
    </comment>
    <comment ref="A49" authorId="0">
      <text>
        <r>
          <rPr>
            <b/>
            <sz val="9"/>
            <color indexed="81"/>
            <rFont val="Tahoma"/>
            <family val="2"/>
          </rPr>
          <t>Must have an updated, community specific data collection manual availabe for review. If, for instance, your data collection manual talks about ocean front properties and your town has no ocean frontage, it should probably be revised</t>
        </r>
      </text>
    </comment>
    <comment ref="G53" authorId="0">
      <text>
        <r>
          <rPr>
            <b/>
            <sz val="9"/>
            <color indexed="81"/>
            <rFont val="Tahoma"/>
            <family val="2"/>
          </rPr>
          <t xml:space="preserve">Who performed the sales verification? Assessor? Vendor? </t>
        </r>
      </text>
    </comment>
    <comment ref="M53" authorId="0">
      <text>
        <r>
          <rPr>
            <b/>
            <sz val="9"/>
            <color indexed="81"/>
            <rFont val="Tahoma"/>
            <family val="2"/>
          </rPr>
          <t>Job title of the person that verified sales.</t>
        </r>
      </text>
    </comment>
    <comment ref="D55" authorId="0">
      <text>
        <r>
          <rPr>
            <b/>
            <sz val="9"/>
            <color indexed="81"/>
            <rFont val="Tahoma"/>
            <family val="2"/>
          </rPr>
          <t>How were sales verified? MLS? Sales questionnaires? Deeds?</t>
        </r>
      </text>
    </comment>
    <comment ref="G55" authorId="0">
      <text>
        <r>
          <rPr>
            <b/>
            <sz val="9"/>
            <color indexed="81"/>
            <rFont val="Tahoma"/>
            <family val="2"/>
          </rPr>
          <t>How were sales verified? MLS? Sales questionnaires? Deeds?</t>
        </r>
      </text>
    </comment>
    <comment ref="J55" authorId="0">
      <text>
        <r>
          <rPr>
            <b/>
            <sz val="9"/>
            <color indexed="81"/>
            <rFont val="Tahoma"/>
            <family val="2"/>
          </rPr>
          <t>How were sales verified? MLS? Sales questionnaires? Deeds?</t>
        </r>
      </text>
    </comment>
    <comment ref="A60" authorId="0">
      <text>
        <r>
          <rPr>
            <b/>
            <sz val="9"/>
            <color indexed="81"/>
            <rFont val="Tahoma"/>
            <family val="2"/>
          </rPr>
          <t xml:space="preserve">Break out sales by neighborhood. If multiple neighborhoods share the same pricing, you can combine these neighborhoods. </t>
        </r>
      </text>
    </comment>
    <comment ref="D60" authorId="0">
      <text>
        <r>
          <rPr>
            <b/>
            <sz val="9"/>
            <color indexed="81"/>
            <rFont val="Tahoma"/>
            <family val="2"/>
          </rPr>
          <t xml:space="preserve">Instructions on how to calculate a COD are included in the Certification Handbook </t>
        </r>
      </text>
    </comment>
    <comment ref="H66" authorId="0">
      <text>
        <r>
          <rPr>
            <b/>
            <sz val="9"/>
            <color indexed="81"/>
            <rFont val="Tahoma"/>
            <family val="2"/>
          </rPr>
          <t>In what other ways were the sales stratified?  At minimum, make sure to meet what is outlined on the certification checklist. (Ex: Style, size, age, price quartiles, date quartiles)</t>
        </r>
      </text>
    </comment>
    <comment ref="H67" authorId="0">
      <text>
        <r>
          <rPr>
            <b/>
            <sz val="9"/>
            <color indexed="81"/>
            <rFont val="Tahoma"/>
            <family val="2"/>
          </rPr>
          <t>In what other ways were the sales stratified?  At minimum, make sure to meet what is outlined on the certification checklist. (Ex: Style, size, age, price quartiles, date quartiles)</t>
        </r>
      </text>
    </comment>
    <comment ref="H68" authorId="0">
      <text>
        <r>
          <rPr>
            <b/>
            <sz val="9"/>
            <color indexed="81"/>
            <rFont val="Tahoma"/>
            <family val="2"/>
          </rPr>
          <t>In what other ways were the sales stratified?  At minimum, make sure to meet what is outlined on the certification checklist. (Ex: Style, size, age, price quartiles, date quartiles)</t>
        </r>
      </text>
    </comment>
  </commentList>
</comments>
</file>

<file path=xl/comments2.xml><?xml version="1.0" encoding="utf-8"?>
<comments xmlns="http://schemas.openxmlformats.org/spreadsheetml/2006/main">
  <authors>
    <author>Paquette, James</author>
    <author>Cramer, Nate</author>
    <author>Commonwealth of Massachusetts</author>
  </authors>
  <commentList>
    <comment ref="B8" authorId="0">
      <text>
        <r>
          <rPr>
            <b/>
            <sz val="9"/>
            <color indexed="81"/>
            <rFont val="Tahoma"/>
            <family val="2"/>
          </rPr>
          <t xml:space="preserve">List the name of each - </t>
        </r>
        <r>
          <rPr>
            <b/>
            <u/>
            <sz val="9"/>
            <color indexed="81"/>
            <rFont val="Tahoma"/>
            <family val="2"/>
          </rPr>
          <t>Complex</t>
        </r>
        <r>
          <rPr>
            <b/>
            <sz val="9"/>
            <color indexed="81"/>
            <rFont val="Tahoma"/>
            <family val="2"/>
          </rPr>
          <t xml:space="preserve">  or  </t>
        </r>
        <r>
          <rPr>
            <b/>
            <u/>
            <sz val="9"/>
            <color indexed="81"/>
            <rFont val="Tahoma"/>
            <family val="2"/>
          </rPr>
          <t>Type</t>
        </r>
        <r>
          <rPr>
            <b/>
            <sz val="9"/>
            <color indexed="81"/>
            <rFont val="Tahoma"/>
            <family val="2"/>
          </rPr>
          <t xml:space="preserve">  or  </t>
        </r>
        <r>
          <rPr>
            <b/>
            <u/>
            <sz val="9"/>
            <color indexed="81"/>
            <rFont val="Tahoma"/>
            <family val="2"/>
          </rPr>
          <t>Styl</t>
        </r>
        <r>
          <rPr>
            <b/>
            <sz val="9"/>
            <color indexed="81"/>
            <rFont val="Tahoma"/>
            <family val="2"/>
          </rPr>
          <t xml:space="preserve">e - here. 
If there are more complexes than lines, it is ok to submit the sales in a seperate document. Please note here if attached.
You will be asked to provide analysis for ALL: Complexes  </t>
        </r>
        <r>
          <rPr>
            <b/>
            <u/>
            <sz val="9"/>
            <color indexed="81"/>
            <rFont val="Tahoma"/>
            <family val="2"/>
          </rPr>
          <t>or</t>
        </r>
        <r>
          <rPr>
            <b/>
            <sz val="9"/>
            <color indexed="81"/>
            <rFont val="Tahoma"/>
            <family val="2"/>
          </rPr>
          <t xml:space="preserve">  Types  </t>
        </r>
        <r>
          <rPr>
            <b/>
            <u/>
            <sz val="9"/>
            <color indexed="81"/>
            <rFont val="Tahoma"/>
            <family val="2"/>
          </rPr>
          <t>or</t>
        </r>
        <r>
          <rPr>
            <b/>
            <sz val="9"/>
            <color indexed="81"/>
            <rFont val="Tahoma"/>
            <family val="2"/>
          </rPr>
          <t xml:space="preserve">  Styles.</t>
        </r>
      </text>
    </comment>
    <comment ref="E8" authorId="0">
      <text>
        <r>
          <rPr>
            <b/>
            <sz val="9"/>
            <color indexed="81"/>
            <rFont val="Tahoma"/>
            <family val="2"/>
          </rPr>
          <t>How many sales in complex</t>
        </r>
        <r>
          <rPr>
            <sz val="9"/>
            <color indexed="81"/>
            <rFont val="Tahoma"/>
            <family val="2"/>
          </rPr>
          <t xml:space="preserve">
</t>
        </r>
      </text>
    </comment>
    <comment ref="E15" authorId="0">
      <text>
        <r>
          <rPr>
            <b/>
            <sz val="9"/>
            <color indexed="81"/>
            <rFont val="Tahoma"/>
            <family val="2"/>
          </rPr>
          <t xml:space="preserve">Indicate the predominant standard base lot value </t>
        </r>
        <r>
          <rPr>
            <sz val="9"/>
            <color indexed="81"/>
            <rFont val="Tahoma"/>
            <family val="2"/>
          </rPr>
          <t xml:space="preserve">
</t>
        </r>
      </text>
    </comment>
    <comment ref="H15" authorId="0">
      <text>
        <r>
          <rPr>
            <b/>
            <sz val="9"/>
            <color indexed="81"/>
            <rFont val="Tahoma"/>
            <family val="2"/>
          </rPr>
          <t>Indicate standard base lot size. Indicate "Square Feet" or "Acres" here.</t>
        </r>
        <r>
          <rPr>
            <sz val="9"/>
            <color indexed="81"/>
            <rFont val="Tahoma"/>
            <family val="2"/>
          </rPr>
          <t xml:space="preserve">
</t>
        </r>
      </text>
    </comment>
    <comment ref="E16" authorId="1">
      <text>
        <r>
          <rPr>
            <b/>
            <sz val="9"/>
            <color indexed="81"/>
            <rFont val="Tahoma"/>
            <family val="2"/>
          </rPr>
          <t xml:space="preserve">What neighborhood(s)?  (Ex: Nbhd 5) </t>
        </r>
      </text>
    </comment>
    <comment ref="E18" authorId="0">
      <text>
        <r>
          <rPr>
            <b/>
            <sz val="9"/>
            <color indexed="81"/>
            <rFont val="Tahoma"/>
            <family val="2"/>
          </rPr>
          <t>Indicate the predominant rear / excess land value per acre.</t>
        </r>
        <r>
          <rPr>
            <sz val="9"/>
            <color indexed="81"/>
            <rFont val="Tahoma"/>
            <family val="2"/>
          </rPr>
          <t xml:space="preserve">
</t>
        </r>
      </text>
    </comment>
    <comment ref="K18" authorId="0">
      <text>
        <r>
          <rPr>
            <b/>
            <sz val="9"/>
            <color indexed="81"/>
            <rFont val="Tahoma"/>
            <family val="2"/>
          </rPr>
          <t>Indicate the predominant Undevelopable per acre value. 
NOTE: If the community uses a standard percent adjustment then multiply the % times the Excess Land price and enter that figure.
Record this practice under "Undev Value Notes".</t>
        </r>
      </text>
    </comment>
    <comment ref="E19" authorId="1">
      <text>
        <r>
          <rPr>
            <b/>
            <sz val="9"/>
            <color indexed="81"/>
            <rFont val="Tahoma"/>
            <family val="2"/>
          </rPr>
          <t>Is the rear value on a curve? Does the value change depending on neighborhood?</t>
        </r>
      </text>
    </comment>
    <comment ref="M19" authorId="0">
      <text>
        <r>
          <rPr>
            <b/>
            <sz val="9"/>
            <color indexed="81"/>
            <rFont val="Tahoma"/>
            <family val="2"/>
          </rPr>
          <t xml:space="preserve">Indicate if a size curve or % is applied to undeveloped land. </t>
        </r>
        <r>
          <rPr>
            <sz val="9"/>
            <color indexed="81"/>
            <rFont val="Tahoma"/>
            <family val="2"/>
          </rPr>
          <t xml:space="preserve">
</t>
        </r>
      </text>
    </comment>
    <comment ref="E21" authorId="0">
      <text>
        <r>
          <rPr>
            <b/>
            <sz val="9"/>
            <color indexed="81"/>
            <rFont val="Tahoma"/>
            <family val="2"/>
          </rPr>
          <t>Indicate if a size curve is applied to excess land.</t>
        </r>
        <r>
          <rPr>
            <sz val="9"/>
            <color indexed="81"/>
            <rFont val="Tahoma"/>
            <family val="2"/>
          </rPr>
          <t xml:space="preserve">
</t>
        </r>
      </text>
    </comment>
    <comment ref="J21" authorId="0">
      <text>
        <r>
          <rPr>
            <b/>
            <sz val="9"/>
            <color indexed="81"/>
            <rFont val="Tahoma"/>
            <family val="2"/>
          </rPr>
          <t>Fill in the Excess rate at 100 acres</t>
        </r>
        <r>
          <rPr>
            <sz val="9"/>
            <color indexed="81"/>
            <rFont val="Tahoma"/>
            <family val="2"/>
          </rPr>
          <t xml:space="preserve">
</t>
        </r>
      </text>
    </comment>
    <comment ref="E23" authorId="0">
      <text>
        <r>
          <rPr>
            <b/>
            <sz val="9"/>
            <color indexed="81"/>
            <rFont val="Tahoma"/>
            <family val="2"/>
          </rPr>
          <t>Indicate the Undeveloped Discount in ‘$’ or %.</t>
        </r>
        <r>
          <rPr>
            <sz val="9"/>
            <color indexed="81"/>
            <rFont val="Tahoma"/>
            <family val="2"/>
          </rPr>
          <t xml:space="preserve">
</t>
        </r>
      </text>
    </comment>
    <comment ref="K23" authorId="0">
      <text>
        <r>
          <rPr>
            <b/>
            <sz val="9"/>
            <color indexed="81"/>
            <rFont val="Tahoma"/>
            <family val="2"/>
          </rPr>
          <t xml:space="preserve">"X" if a discount is applied for utilities. </t>
        </r>
      </text>
    </comment>
    <comment ref="M23" authorId="0">
      <text>
        <r>
          <rPr>
            <b/>
            <sz val="9"/>
            <color indexed="81"/>
            <rFont val="Tahoma"/>
            <family val="2"/>
          </rPr>
          <t xml:space="preserve">"X" if a discount is applied for site improvements. </t>
        </r>
      </text>
    </comment>
    <comment ref="E25" authorId="0">
      <text>
        <r>
          <rPr>
            <b/>
            <sz val="9"/>
            <color indexed="81"/>
            <rFont val="Tahoma"/>
            <family val="2"/>
          </rPr>
          <t xml:space="preserve">Insert the "land-to-total Value" </t>
        </r>
        <r>
          <rPr>
            <b/>
            <u/>
            <sz val="9"/>
            <color indexed="81"/>
            <rFont val="Tahoma"/>
            <family val="2"/>
          </rPr>
          <t>ratio</t>
        </r>
        <r>
          <rPr>
            <b/>
            <sz val="9"/>
            <color indexed="81"/>
            <rFont val="Tahoma"/>
            <family val="2"/>
          </rPr>
          <t xml:space="preserve"> for the 101 class</t>
        </r>
        <r>
          <rPr>
            <sz val="9"/>
            <color indexed="81"/>
            <rFont val="Tahoma"/>
            <family val="2"/>
          </rPr>
          <t xml:space="preserve">
</t>
        </r>
      </text>
    </comment>
    <comment ref="E26" authorId="0">
      <text>
        <r>
          <rPr>
            <b/>
            <sz val="9"/>
            <color indexed="81"/>
            <rFont val="Tahoma"/>
            <family val="2"/>
          </rPr>
          <t>Indicate if Community has the Open Space classification</t>
        </r>
        <r>
          <rPr>
            <sz val="9"/>
            <color indexed="81"/>
            <rFont val="Tahoma"/>
            <family val="2"/>
          </rPr>
          <t xml:space="preserve">
</t>
        </r>
      </text>
    </comment>
    <comment ref="E28" authorId="0">
      <text>
        <r>
          <rPr>
            <b/>
            <sz val="9"/>
            <color indexed="81"/>
            <rFont val="Tahoma"/>
            <family val="2"/>
          </rPr>
          <t xml:space="preserve">Indicate the current status of:  RESIDENTIAL MARKET (valuation)  MODELS.
</t>
        </r>
        <r>
          <rPr>
            <b/>
            <u/>
            <sz val="9"/>
            <color indexed="81"/>
            <rFont val="Tahoma"/>
            <family val="2"/>
          </rPr>
          <t>New</t>
        </r>
        <r>
          <rPr>
            <b/>
            <sz val="9"/>
            <color indexed="81"/>
            <rFont val="Tahoma"/>
            <family val="2"/>
          </rPr>
          <t xml:space="preserve">:  Changed systems, tables, schedules, and formulas or adopted new methods or techniques.
</t>
        </r>
        <r>
          <rPr>
            <b/>
            <u/>
            <sz val="9"/>
            <color indexed="81"/>
            <rFont val="Tahoma"/>
            <family val="2"/>
          </rPr>
          <t>Indexed</t>
        </r>
        <r>
          <rPr>
            <b/>
            <sz val="9"/>
            <color indexed="81"/>
            <rFont val="Tahoma"/>
            <family val="2"/>
          </rPr>
          <t xml:space="preserve">:  Cost tables and land schedules were “factored” based on regional economic indexes.
</t>
        </r>
        <r>
          <rPr>
            <b/>
            <u/>
            <sz val="9"/>
            <color indexed="81"/>
            <rFont val="Tahoma"/>
            <family val="2"/>
          </rPr>
          <t>Updated</t>
        </r>
        <r>
          <rPr>
            <b/>
            <sz val="9"/>
            <color indexed="81"/>
            <rFont val="Tahoma"/>
            <family val="2"/>
          </rPr>
          <t xml:space="preserve">:  Cost tables were updated to current assessment date, land values were recalculated.
</t>
        </r>
        <r>
          <rPr>
            <b/>
            <u/>
            <sz val="9"/>
            <color indexed="81"/>
            <rFont val="Tahoma"/>
            <family val="2"/>
          </rPr>
          <t>Market Adj</t>
        </r>
        <r>
          <rPr>
            <b/>
            <sz val="9"/>
            <color indexed="81"/>
            <rFont val="Tahoma"/>
            <family val="2"/>
          </rPr>
          <t>: Existing values or base rates were adjusted based on stratified A/S ratio analysis.</t>
        </r>
        <r>
          <rPr>
            <sz val="9"/>
            <color indexed="81"/>
            <rFont val="Tahoma"/>
            <family val="2"/>
          </rPr>
          <t xml:space="preserve">
</t>
        </r>
      </text>
    </comment>
    <comment ref="E29" authorId="1">
      <text>
        <r>
          <rPr>
            <b/>
            <sz val="9"/>
            <color indexed="81"/>
            <rFont val="Tahoma"/>
            <family val="2"/>
          </rPr>
          <t>Insert the fiscal year of the last field review.</t>
        </r>
      </text>
    </comment>
    <comment ref="G29" authorId="1">
      <text>
        <r>
          <rPr>
            <b/>
            <sz val="9"/>
            <color indexed="81"/>
            <rFont val="Tahoma"/>
            <family val="2"/>
          </rPr>
          <t xml:space="preserve">Who performed the last field review? </t>
        </r>
      </text>
    </comment>
    <comment ref="G33" authorId="0">
      <text>
        <r>
          <rPr>
            <b/>
            <sz val="9"/>
            <color indexed="81"/>
            <rFont val="Tahoma"/>
            <family val="2"/>
          </rPr>
          <t>Minimum zoning in community. (Next box can be changed to reflect Sq. Ft. or Acreage)</t>
        </r>
        <r>
          <rPr>
            <sz val="9"/>
            <color indexed="81"/>
            <rFont val="Tahoma"/>
            <family val="2"/>
          </rPr>
          <t xml:space="preserve">
</t>
        </r>
      </text>
    </comment>
    <comment ref="J33" authorId="0">
      <text>
        <r>
          <rPr>
            <b/>
            <sz val="9"/>
            <color indexed="81"/>
            <rFont val="Tahoma"/>
            <family val="2"/>
          </rPr>
          <t>Maximum zoning in the community. Next box can be changed to reflect Sq. Ft. or acreage. 
Note: Your land schedule should consider your zoning ranges.</t>
        </r>
        <r>
          <rPr>
            <sz val="9"/>
            <color indexed="81"/>
            <rFont val="Tahoma"/>
            <family val="2"/>
          </rPr>
          <t xml:space="preserve">
</t>
        </r>
      </text>
    </comment>
    <comment ref="O33" authorId="0">
      <text>
        <r>
          <rPr>
            <b/>
            <sz val="9"/>
            <color indexed="81"/>
            <rFont val="Tahoma"/>
            <family val="2"/>
          </rPr>
          <t xml:space="preserve">The number of residential land valuation neighborhoods. 
NOTE: If this number is greater than the number of neighborhoods reported at the bottom of page one, further explanation may be requested. </t>
        </r>
        <r>
          <rPr>
            <sz val="9"/>
            <color indexed="81"/>
            <rFont val="Tahoma"/>
            <family val="2"/>
          </rPr>
          <t xml:space="preserve">
</t>
        </r>
      </text>
    </comment>
    <comment ref="C35" authorId="0">
      <text>
        <r>
          <rPr>
            <b/>
            <sz val="9"/>
            <color indexed="81"/>
            <rFont val="Tahoma"/>
            <family val="2"/>
          </rPr>
          <t>Indicate if proposed land tables are "indexed", "updated", "new" or  "existing".</t>
        </r>
        <r>
          <rPr>
            <sz val="9"/>
            <color indexed="81"/>
            <rFont val="Tahoma"/>
            <family val="2"/>
          </rPr>
          <t xml:space="preserve">
</t>
        </r>
      </text>
    </comment>
    <comment ref="J35" authorId="1">
      <text>
        <r>
          <rPr>
            <b/>
            <sz val="9"/>
            <color indexed="81"/>
            <rFont val="Tahoma"/>
            <family val="2"/>
          </rPr>
          <t xml:space="preserve">"X" If land is adjusted for traffic or view. </t>
        </r>
      </text>
    </comment>
    <comment ref="M35" authorId="1">
      <text>
        <r>
          <rPr>
            <b/>
            <sz val="9"/>
            <color indexed="81"/>
            <rFont val="Tahoma"/>
            <family val="2"/>
          </rPr>
          <t xml:space="preserve">"X" If land is adjusted for traffic or view. </t>
        </r>
      </text>
    </comment>
    <comment ref="C37" authorId="1">
      <text>
        <r>
          <rPr>
            <b/>
            <sz val="9"/>
            <color indexed="81"/>
            <rFont val="Tahoma"/>
            <family val="2"/>
          </rPr>
          <t>Use an "X" to indicate what values are included in the tables: (prime site, secondary (lot), excess frontage, rear/excess acreage, large acreage, waterfront, undevelopable)</t>
        </r>
        <r>
          <rPr>
            <sz val="9"/>
            <color indexed="81"/>
            <rFont val="Tahoma"/>
            <family val="2"/>
          </rPr>
          <t xml:space="preserve">
</t>
        </r>
      </text>
    </comment>
    <comment ref="F37" authorId="1">
      <text>
        <r>
          <rPr>
            <b/>
            <sz val="9"/>
            <color indexed="81"/>
            <rFont val="Tahoma"/>
            <family val="2"/>
          </rPr>
          <t>Use an "X" to indicate what values are included in the tables: (prime site, secondary (lot), excess frontage, rear/excess acreage, large acreage, waterfront, undevelopable)</t>
        </r>
        <r>
          <rPr>
            <sz val="9"/>
            <color indexed="81"/>
            <rFont val="Tahoma"/>
            <family val="2"/>
          </rPr>
          <t xml:space="preserve">
</t>
        </r>
      </text>
    </comment>
    <comment ref="J37" authorId="1">
      <text>
        <r>
          <rPr>
            <b/>
            <sz val="9"/>
            <color indexed="81"/>
            <rFont val="Tahoma"/>
            <family val="2"/>
          </rPr>
          <t>Use an "X" to indicate what values are included in the tables: (prime site, secondary (lot), excess frontage, rear/excess acreage, large acreage, waterfront, undevelopable)</t>
        </r>
        <r>
          <rPr>
            <sz val="9"/>
            <color indexed="81"/>
            <rFont val="Tahoma"/>
            <family val="2"/>
          </rPr>
          <t xml:space="preserve">
</t>
        </r>
      </text>
    </comment>
    <comment ref="N37" authorId="1">
      <text>
        <r>
          <rPr>
            <b/>
            <sz val="9"/>
            <color indexed="81"/>
            <rFont val="Tahoma"/>
            <family val="2"/>
          </rPr>
          <t>Use an "X" to indicate what values are included in the tables: (prime site, secondary (lot), excess frontage, rear/excess acreage, large acreage, waterfront, undevelopable)</t>
        </r>
        <r>
          <rPr>
            <sz val="9"/>
            <color indexed="81"/>
            <rFont val="Tahoma"/>
            <family val="2"/>
          </rPr>
          <t xml:space="preserve">
</t>
        </r>
      </text>
    </comment>
    <comment ref="D38" authorId="1">
      <text>
        <r>
          <rPr>
            <b/>
            <sz val="9"/>
            <color indexed="81"/>
            <rFont val="Tahoma"/>
            <family val="2"/>
          </rPr>
          <t>Use an "X" to indicate what values are included in the tables: (prime site, secondary (lot), excess frontage, rear/excess acreage, large acreage, waterfront, undevelopable)</t>
        </r>
        <r>
          <rPr>
            <sz val="9"/>
            <color indexed="81"/>
            <rFont val="Tahoma"/>
            <family val="2"/>
          </rPr>
          <t xml:space="preserve">
</t>
        </r>
      </text>
    </comment>
    <comment ref="H38" authorId="1">
      <text>
        <r>
          <rPr>
            <b/>
            <sz val="9"/>
            <color indexed="81"/>
            <rFont val="Tahoma"/>
            <family val="2"/>
          </rPr>
          <t>Use an "X" to indicate what values are included in the tables: (prime site, secondary (lot), excess frontage, rear/excess acreage, large acreage, waterfront, undevelopable)</t>
        </r>
        <r>
          <rPr>
            <sz val="9"/>
            <color indexed="81"/>
            <rFont val="Tahoma"/>
            <family val="2"/>
          </rPr>
          <t xml:space="preserve">
</t>
        </r>
      </text>
    </comment>
    <comment ref="L38" authorId="1">
      <text>
        <r>
          <rPr>
            <b/>
            <sz val="9"/>
            <color indexed="81"/>
            <rFont val="Tahoma"/>
            <family val="2"/>
          </rPr>
          <t>Use an "X" to indicate what values are included in the tables: (prime site, secondary (lot), excess frontage, rear/excess acreage, large acreage, waterfront, undevelopable)</t>
        </r>
        <r>
          <rPr>
            <sz val="9"/>
            <color indexed="81"/>
            <rFont val="Tahoma"/>
            <family val="2"/>
          </rPr>
          <t xml:space="preserve">
</t>
        </r>
      </text>
    </comment>
    <comment ref="M41" authorId="2">
      <text>
        <r>
          <rPr>
            <b/>
            <sz val="9"/>
            <color indexed="81"/>
            <rFont val="Tahoma"/>
            <family val="2"/>
          </rPr>
          <t>Residuals less than or equal to  prime lot size. Specify "zoning" or "standard site".</t>
        </r>
      </text>
    </comment>
    <comment ref="O41" authorId="2">
      <text>
        <r>
          <rPr>
            <b/>
            <sz val="9"/>
            <color indexed="81"/>
            <rFont val="Tahoma"/>
            <family val="2"/>
          </rPr>
          <t xml:space="preserve">Residuals that are over prime lot size. Specify "zoning" or "standard site". </t>
        </r>
      </text>
    </comment>
    <comment ref="E44" authorId="0">
      <text>
        <r>
          <rPr>
            <b/>
            <sz val="9"/>
            <color indexed="81"/>
            <rFont val="Tahoma"/>
            <family val="2"/>
          </rPr>
          <t>This section is used for vacant land sales, there is a drop-down box allowing for the following choices: (Vacant /”P”/ Vacant and “P”)
For example:
All vacant land still vacant as of the assessment date.
All vacant land sales improved as of the assessment date (P codes) using the proposed land value.  
Vacant &amp; “P” combined</t>
        </r>
        <r>
          <rPr>
            <sz val="9"/>
            <color indexed="81"/>
            <rFont val="Tahoma"/>
            <family val="2"/>
          </rPr>
          <t xml:space="preserve">
NOTE: "P" coded sale in this instance - The sale was originally  for land and was assessed as land but </t>
        </r>
        <r>
          <rPr>
            <u/>
            <sz val="9"/>
            <color indexed="81"/>
            <rFont val="Tahoma"/>
            <family val="2"/>
          </rPr>
          <t>now</t>
        </r>
        <r>
          <rPr>
            <sz val="9"/>
            <color indexed="81"/>
            <rFont val="Tahoma"/>
            <family val="2"/>
          </rPr>
          <t xml:space="preserve"> has been developed and is valued as developed and coded "P".</t>
        </r>
      </text>
    </comment>
    <comment ref="G44" authorId="0">
      <text>
        <r>
          <rPr>
            <b/>
            <sz val="9"/>
            <color indexed="81"/>
            <rFont val="Tahoma"/>
            <family val="2"/>
          </rPr>
          <t xml:space="preserve">This section is used for vacant land sales, there is a drop-down box above allowing for the following choices: (Vacant /”P”/ Vacant and “P”)
For example:
All vacant land still vacant as of the assessment date.
All vacant land sales improved as of the assessment date (P codes) using the proposed land value.  
Vacant &amp; “P” combined
</t>
        </r>
        <r>
          <rPr>
            <sz val="9"/>
            <color indexed="81"/>
            <rFont val="Tahoma"/>
            <family val="2"/>
          </rPr>
          <t>NOTE: "P" coded sale in this instance - The sale was originally  for land and was assessed as land but now has been developed and is valued as developed and coded "P".</t>
        </r>
      </text>
    </comment>
    <comment ref="I44" authorId="0">
      <text>
        <r>
          <rPr>
            <b/>
            <sz val="9"/>
            <color indexed="81"/>
            <rFont val="Tahoma"/>
            <family val="2"/>
          </rPr>
          <t xml:space="preserve">“P” Codes used in the study: 
This section is for data used for analysis by the Assessor/Vendor that expands on those “P” coded sales allowed on the LA3. 
Be prepared to elaborate if need be. </t>
        </r>
      </text>
    </comment>
    <comment ref="E45" authorId="0">
      <text>
        <r>
          <rPr>
            <b/>
            <sz val="9"/>
            <color indexed="81"/>
            <rFont val="Tahoma"/>
            <family val="2"/>
          </rPr>
          <t>Select a 12 or 24 month sales period</t>
        </r>
        <r>
          <rPr>
            <sz val="9"/>
            <color indexed="81"/>
            <rFont val="Tahoma"/>
            <family val="2"/>
          </rPr>
          <t xml:space="preserve">
</t>
        </r>
      </text>
    </comment>
    <comment ref="G45" authorId="0">
      <text>
        <r>
          <rPr>
            <b/>
            <sz val="9"/>
            <color indexed="81"/>
            <rFont val="Tahoma"/>
            <family val="2"/>
          </rPr>
          <t>Select a 12 or 24 month sales period</t>
        </r>
        <r>
          <rPr>
            <sz val="9"/>
            <color indexed="81"/>
            <rFont val="Tahoma"/>
            <family val="2"/>
          </rPr>
          <t xml:space="preserve">
</t>
        </r>
      </text>
    </comment>
    <comment ref="I45" authorId="0">
      <text>
        <r>
          <rPr>
            <b/>
            <sz val="9"/>
            <color indexed="81"/>
            <rFont val="Tahoma"/>
            <family val="2"/>
          </rPr>
          <t>Select a 12 or 24 month sales period</t>
        </r>
        <r>
          <rPr>
            <sz val="9"/>
            <color indexed="81"/>
            <rFont val="Tahoma"/>
            <family val="2"/>
          </rPr>
          <t xml:space="preserve">
</t>
        </r>
      </text>
    </comment>
    <comment ref="K45" authorId="0">
      <text>
        <r>
          <rPr>
            <b/>
            <sz val="9"/>
            <color indexed="81"/>
            <rFont val="Tahoma"/>
            <family val="2"/>
          </rPr>
          <t>Select a 12 or 24 month sales period</t>
        </r>
        <r>
          <rPr>
            <sz val="9"/>
            <color indexed="81"/>
            <rFont val="Tahoma"/>
            <family val="2"/>
          </rPr>
          <t xml:space="preserve">
</t>
        </r>
      </text>
    </comment>
    <comment ref="M45" authorId="0">
      <text>
        <r>
          <rPr>
            <b/>
            <sz val="9"/>
            <color indexed="81"/>
            <rFont val="Tahoma"/>
            <family val="2"/>
          </rPr>
          <t>Select a 12 or 24 month sales period</t>
        </r>
        <r>
          <rPr>
            <sz val="9"/>
            <color indexed="81"/>
            <rFont val="Tahoma"/>
            <family val="2"/>
          </rPr>
          <t xml:space="preserve">
</t>
        </r>
      </text>
    </comment>
    <comment ref="O45" authorId="0">
      <text>
        <r>
          <rPr>
            <b/>
            <sz val="9"/>
            <color indexed="81"/>
            <rFont val="Tahoma"/>
            <family val="2"/>
          </rPr>
          <t>Select a 12 or 24 month sales period</t>
        </r>
        <r>
          <rPr>
            <sz val="9"/>
            <color indexed="81"/>
            <rFont val="Tahoma"/>
            <family val="2"/>
          </rPr>
          <t xml:space="preserve">
</t>
        </r>
      </text>
    </comment>
    <comment ref="E46" authorId="1">
      <text>
        <r>
          <rPr>
            <b/>
            <sz val="9"/>
            <color indexed="81"/>
            <rFont val="Tahoma"/>
            <family val="2"/>
          </rPr>
          <t>Median Assessment to Sale Ratio</t>
        </r>
      </text>
    </comment>
    <comment ref="A49" authorId="2">
      <text>
        <r>
          <rPr>
            <b/>
            <sz val="9"/>
            <color indexed="81"/>
            <rFont val="Tahoma"/>
            <family val="2"/>
          </rPr>
          <t xml:space="preserve">Use drop downs to indicate the time frame of the analysis period. </t>
        </r>
      </text>
    </comment>
    <comment ref="D49" authorId="2">
      <text>
        <r>
          <rPr>
            <b/>
            <sz val="9"/>
            <color indexed="81"/>
            <rFont val="Tahoma"/>
            <family val="2"/>
          </rPr>
          <t>Use drop down to specify fiscal year.</t>
        </r>
      </text>
    </comment>
    <comment ref="D50" authorId="2">
      <text>
        <r>
          <rPr>
            <b/>
            <sz val="9"/>
            <color indexed="81"/>
            <rFont val="Tahoma"/>
            <family val="2"/>
          </rPr>
          <t>Use drop down to specify fiscal year.</t>
        </r>
      </text>
    </comment>
    <comment ref="D51" authorId="2">
      <text>
        <r>
          <rPr>
            <b/>
            <sz val="9"/>
            <color indexed="81"/>
            <rFont val="Tahoma"/>
            <family val="2"/>
          </rPr>
          <t>Use drop down to specify fiscal year.</t>
        </r>
      </text>
    </comment>
    <comment ref="E58" authorId="2">
      <text>
        <r>
          <rPr>
            <b/>
            <sz val="9"/>
            <color indexed="81"/>
            <rFont val="Tahoma"/>
            <family val="2"/>
          </rPr>
          <t xml:space="preserve">This section is only applicable to communities using Multiple Regression Analysis. </t>
        </r>
      </text>
    </comment>
  </commentList>
</comments>
</file>

<file path=xl/comments3.xml><?xml version="1.0" encoding="utf-8"?>
<comments xmlns="http://schemas.openxmlformats.org/spreadsheetml/2006/main">
  <authors>
    <author>Commonwealth of Massachusetts</author>
    <author>Cramer, Nate</author>
    <author>Paquette, James</author>
  </authors>
  <commentList>
    <comment ref="C5" authorId="0">
      <text>
        <r>
          <rPr>
            <b/>
            <sz val="9"/>
            <color indexed="81"/>
            <rFont val="Tahoma"/>
            <family val="2"/>
          </rPr>
          <t xml:space="preserve"> Parcel count: 
List 
# of 111’s, 
# of 112’s, 
# of 113’s  – 125’s 
in the applicable boxes. The total Apt. parcels self fills.</t>
        </r>
        <r>
          <rPr>
            <sz val="9"/>
            <color indexed="81"/>
            <rFont val="Tahoma"/>
            <family val="2"/>
          </rPr>
          <t xml:space="preserve">
</t>
        </r>
      </text>
    </comment>
    <comment ref="O5" authorId="1">
      <text>
        <r>
          <rPr>
            <b/>
            <sz val="9"/>
            <color indexed="81"/>
            <rFont val="Tahoma"/>
            <family val="2"/>
          </rPr>
          <t>This number calculates automatically</t>
        </r>
      </text>
    </comment>
    <comment ref="D8" authorId="0">
      <text>
        <r>
          <rPr>
            <b/>
            <sz val="9"/>
            <color indexed="81"/>
            <rFont val="Tahoma"/>
            <family val="2"/>
          </rPr>
          <t xml:space="preserve">Indicate the primary unit(s) of valuation for: 
E - 111’s,
T - 112’s, 
B - Both, 
N - N/A </t>
        </r>
      </text>
    </comment>
    <comment ref="F8" authorId="0">
      <text>
        <r>
          <rPr>
            <b/>
            <sz val="9"/>
            <color indexed="81"/>
            <rFont val="Tahoma"/>
            <family val="2"/>
          </rPr>
          <t xml:space="preserve">Indicate the primary unit(s) of valuation for: 
E - 111’s,
T - 112’s, 
B - Both, 
N - N/A </t>
        </r>
      </text>
    </comment>
    <comment ref="H8" authorId="0">
      <text>
        <r>
          <rPr>
            <b/>
            <sz val="9"/>
            <color indexed="81"/>
            <rFont val="Tahoma"/>
            <family val="2"/>
          </rPr>
          <t xml:space="preserve">Indicate the primary unit(s) of valuation for: 
E - 111’s,
T - 112’s, 
B - Both, 
N - N/A </t>
        </r>
      </text>
    </comment>
    <comment ref="J8" authorId="0">
      <text>
        <r>
          <rPr>
            <b/>
            <sz val="9"/>
            <color indexed="81"/>
            <rFont val="Tahoma"/>
            <family val="2"/>
          </rPr>
          <t xml:space="preserve">Indicate the primary unit(s) of valuation for: 
E - 111’s,
T - 112’s, 
B - Both, 
N - N/A </t>
        </r>
      </text>
    </comment>
    <comment ref="L8" authorId="0">
      <text>
        <r>
          <rPr>
            <b/>
            <sz val="9"/>
            <color indexed="81"/>
            <rFont val="Tahoma"/>
            <family val="2"/>
          </rPr>
          <t xml:space="preserve">Indicate the primary unit(s) of valuation for: 
E - 111’s,
T - 112’s, 
B - Both, 
N - N/A </t>
        </r>
      </text>
    </comment>
    <comment ref="P8" authorId="0">
      <text>
        <r>
          <rPr>
            <b/>
            <sz val="9"/>
            <color indexed="81"/>
            <rFont val="Tahoma"/>
            <family val="2"/>
          </rPr>
          <t xml:space="preserve">Indicate the primary unit(s) of valuation for: 
E - 111’s,
T - 112’s, 
B - Both, 
N - N/A </t>
        </r>
      </text>
    </comment>
    <comment ref="B11" authorId="0">
      <text>
        <r>
          <rPr>
            <b/>
            <sz val="9"/>
            <color indexed="81"/>
            <rFont val="Tahoma"/>
            <family val="2"/>
          </rPr>
          <t>Check if land values reflect adjustments for neighborhood or site</t>
        </r>
        <r>
          <rPr>
            <sz val="9"/>
            <color indexed="81"/>
            <rFont val="Tahoma"/>
            <family val="2"/>
          </rPr>
          <t xml:space="preserve">
</t>
        </r>
      </text>
    </comment>
    <comment ref="I11" authorId="0">
      <text>
        <r>
          <rPr>
            <b/>
            <sz val="9"/>
            <color indexed="81"/>
            <rFont val="Tahoma"/>
            <family val="2"/>
          </rPr>
          <t>"X" to indicate if residuals were stratified by:  Per Unit and/or Neighborhood</t>
        </r>
        <r>
          <rPr>
            <sz val="9"/>
            <color indexed="81"/>
            <rFont val="Tahoma"/>
            <family val="2"/>
          </rPr>
          <t xml:space="preserve">
</t>
        </r>
      </text>
    </comment>
    <comment ref="K11" authorId="0">
      <text>
        <r>
          <rPr>
            <b/>
            <sz val="9"/>
            <color indexed="81"/>
            <rFont val="Tahoma"/>
            <family val="2"/>
          </rPr>
          <t>"X" to indicate if residuals were stratified by:  Per Unit and/or Neighborhood</t>
        </r>
        <r>
          <rPr>
            <sz val="9"/>
            <color indexed="81"/>
            <rFont val="Tahoma"/>
            <family val="2"/>
          </rPr>
          <t xml:space="preserve">
</t>
        </r>
      </text>
    </comment>
    <comment ref="M11" authorId="2">
      <text>
        <r>
          <rPr>
            <b/>
            <sz val="9"/>
            <color indexed="81"/>
            <rFont val="Tahoma"/>
            <family val="2"/>
          </rPr>
          <t>Indicate land methodology used.</t>
        </r>
      </text>
    </comment>
    <comment ref="I12" authorId="0">
      <text>
        <r>
          <rPr>
            <b/>
            <sz val="9"/>
            <color indexed="81"/>
            <rFont val="Tahoma"/>
            <family val="2"/>
          </rPr>
          <t>"X" to indicate if residuals were stratified by:  Per Unit and/or Neighborhood</t>
        </r>
        <r>
          <rPr>
            <sz val="9"/>
            <color indexed="81"/>
            <rFont val="Tahoma"/>
            <family val="2"/>
          </rPr>
          <t xml:space="preserve">
</t>
        </r>
      </text>
    </comment>
    <comment ref="K12" authorId="0">
      <text>
        <r>
          <rPr>
            <b/>
            <sz val="9"/>
            <color indexed="81"/>
            <rFont val="Tahoma"/>
            <family val="2"/>
          </rPr>
          <t>"X" to indicate if residuals were stratified by:  Per Unit and/or Neighborhood</t>
        </r>
        <r>
          <rPr>
            <sz val="9"/>
            <color indexed="81"/>
            <rFont val="Tahoma"/>
            <family val="2"/>
          </rPr>
          <t xml:space="preserve">
</t>
        </r>
      </text>
    </comment>
    <comment ref="M12" authorId="2">
      <text>
        <r>
          <rPr>
            <b/>
            <sz val="9"/>
            <color indexed="81"/>
            <rFont val="Tahoma"/>
            <family val="2"/>
          </rPr>
          <t>Indicate land methodology used.</t>
        </r>
      </text>
    </comment>
    <comment ref="F17" authorId="0">
      <text>
        <r>
          <rPr>
            <b/>
            <sz val="9"/>
            <color indexed="81"/>
            <rFont val="Tahoma"/>
            <family val="2"/>
          </rPr>
          <t>Indicate if apartment land was valued using an alternate class schedule for either/or 111’s and/or 112’s. Along with % adjustment to that table</t>
        </r>
        <r>
          <rPr>
            <sz val="9"/>
            <color indexed="81"/>
            <rFont val="Tahoma"/>
            <family val="2"/>
          </rPr>
          <t xml:space="preserve">
</t>
        </r>
      </text>
    </comment>
    <comment ref="D25" authorId="0">
      <text>
        <r>
          <rPr>
            <b/>
            <sz val="9"/>
            <color indexed="81"/>
            <rFont val="Tahoma"/>
            <family val="2"/>
          </rPr>
          <t xml:space="preserve">"P"  if you use the cost approach as the primary approach  to value.
or
"S" if you use the cost approach as the secondary
 approach to value.
or
"N" for N/A
</t>
        </r>
        <r>
          <rPr>
            <sz val="9"/>
            <color indexed="81"/>
            <rFont val="Tahoma"/>
            <family val="2"/>
          </rPr>
          <t xml:space="preserve">
</t>
        </r>
      </text>
    </comment>
    <comment ref="D26" authorId="0">
      <text>
        <r>
          <rPr>
            <b/>
            <sz val="9"/>
            <color indexed="81"/>
            <rFont val="Tahoma"/>
            <family val="2"/>
          </rPr>
          <t xml:space="preserve">"P"  if you use the cost approach as the primary approach  to value.
or
"S" if you use the cost approach as the secondary
 approach to value.
or
"N" for N/A
</t>
        </r>
        <r>
          <rPr>
            <sz val="9"/>
            <color indexed="81"/>
            <rFont val="Tahoma"/>
            <family val="2"/>
          </rPr>
          <t xml:space="preserve">
</t>
        </r>
      </text>
    </comment>
    <comment ref="H30" authorId="0">
      <text>
        <r>
          <rPr>
            <b/>
            <sz val="9"/>
            <color indexed="81"/>
            <rFont val="Tahoma"/>
            <family val="2"/>
          </rPr>
          <t xml:space="preserve"> Select whether the income was the: 
"P"=Primary, 
"S"-Secondary, 
"N"-N/A 
approach.</t>
        </r>
        <r>
          <rPr>
            <sz val="9"/>
            <color indexed="81"/>
            <rFont val="Tahoma"/>
            <family val="2"/>
          </rPr>
          <t xml:space="preserve">
</t>
        </r>
      </text>
    </comment>
    <comment ref="J30" authorId="0">
      <text>
        <r>
          <rPr>
            <b/>
            <sz val="9"/>
            <color indexed="81"/>
            <rFont val="Tahoma"/>
            <family val="2"/>
          </rPr>
          <t xml:space="preserve"> Select whether the income was the: 
"P"=Primary, 
"S"-Secondary, 
"N"-N/A 
approach.</t>
        </r>
        <r>
          <rPr>
            <sz val="9"/>
            <color indexed="81"/>
            <rFont val="Tahoma"/>
            <family val="2"/>
          </rPr>
          <t xml:space="preserve">
</t>
        </r>
      </text>
    </comment>
    <comment ref="L30" authorId="0">
      <text>
        <r>
          <rPr>
            <b/>
            <sz val="9"/>
            <color indexed="81"/>
            <rFont val="Tahoma"/>
            <family val="2"/>
          </rPr>
          <t xml:space="preserve"> Select whether the income was the: 
"P"=Primary, 
"S"-Secondary, 
"N"-N/A 
approach.</t>
        </r>
        <r>
          <rPr>
            <sz val="9"/>
            <color indexed="81"/>
            <rFont val="Tahoma"/>
            <family val="2"/>
          </rPr>
          <t xml:space="preserve">
</t>
        </r>
      </text>
    </comment>
    <comment ref="H31" authorId="0">
      <text>
        <r>
          <rPr>
            <b/>
            <sz val="9"/>
            <color indexed="81"/>
            <rFont val="Tahoma"/>
            <family val="2"/>
          </rPr>
          <t xml:space="preserve"> Number of Income and Expense questionnaires analyzed for each applicable class.</t>
        </r>
        <r>
          <rPr>
            <sz val="9"/>
            <color indexed="81"/>
            <rFont val="Tahoma"/>
            <family val="2"/>
          </rPr>
          <t xml:space="preserve">
</t>
        </r>
      </text>
    </comment>
    <comment ref="H32" authorId="0">
      <text>
        <r>
          <rPr>
            <b/>
            <sz val="9"/>
            <color indexed="81"/>
            <rFont val="Tahoma"/>
            <family val="2"/>
          </rPr>
          <t>Indicate if the rents used include utilities  "Yes"
 or
"No"</t>
        </r>
      </text>
    </comment>
    <comment ref="J32" authorId="0">
      <text>
        <r>
          <rPr>
            <b/>
            <sz val="9"/>
            <color indexed="81"/>
            <rFont val="Tahoma"/>
            <family val="2"/>
          </rPr>
          <t>Indicate if the rents used include utilities  "Yes"
 or
"No"</t>
        </r>
      </text>
    </comment>
    <comment ref="L32" authorId="0">
      <text>
        <r>
          <rPr>
            <b/>
            <sz val="9"/>
            <color indexed="81"/>
            <rFont val="Tahoma"/>
            <family val="2"/>
          </rPr>
          <t>Indicate if the rents used include utilities  "Yes"
 or
"No"</t>
        </r>
      </text>
    </comment>
    <comment ref="H33" authorId="0">
      <text>
        <r>
          <rPr>
            <b/>
            <sz val="9"/>
            <color indexed="81"/>
            <rFont val="Tahoma"/>
            <family val="2"/>
          </rPr>
          <t>Indicate what vacancy rate was used when applicable</t>
        </r>
        <r>
          <rPr>
            <sz val="9"/>
            <color indexed="81"/>
            <rFont val="Tahoma"/>
            <family val="2"/>
          </rPr>
          <t xml:space="preserve">
</t>
        </r>
      </text>
    </comment>
    <comment ref="H34" authorId="0">
      <text>
        <r>
          <rPr>
            <b/>
            <sz val="9"/>
            <color indexed="81"/>
            <rFont val="Tahoma"/>
            <family val="2"/>
          </rPr>
          <t xml:space="preserve">Indicate whether Income Approach to  value correlates to Cost Approach (or other approach) to value within 15% </t>
        </r>
      </text>
    </comment>
    <comment ref="J34" authorId="0">
      <text>
        <r>
          <rPr>
            <b/>
            <sz val="9"/>
            <color indexed="81"/>
            <rFont val="Tahoma"/>
            <family val="2"/>
          </rPr>
          <t xml:space="preserve">Indicate whether Income Approach to  value correlates to Cost Approach (or other approach) to value within 15% </t>
        </r>
      </text>
    </comment>
    <comment ref="L34" authorId="0">
      <text>
        <r>
          <rPr>
            <b/>
            <sz val="9"/>
            <color indexed="81"/>
            <rFont val="Tahoma"/>
            <family val="2"/>
          </rPr>
          <t xml:space="preserve">Indicate whether Income Approach to  value correlates to Cost Approach (or other approach) to value within 15% </t>
        </r>
      </text>
    </comment>
    <comment ref="E36" authorId="0">
      <text>
        <r>
          <rPr>
            <b/>
            <sz val="9"/>
            <color indexed="81"/>
            <rFont val="Tahoma"/>
            <family val="2"/>
          </rPr>
          <t>"X" to indicate what method was used to calculate the cap-rate</t>
        </r>
        <r>
          <rPr>
            <sz val="9"/>
            <color indexed="81"/>
            <rFont val="Tahoma"/>
            <family val="2"/>
          </rPr>
          <t xml:space="preserve">
</t>
        </r>
      </text>
    </comment>
    <comment ref="I36" authorId="0">
      <text>
        <r>
          <rPr>
            <b/>
            <sz val="9"/>
            <color indexed="81"/>
            <rFont val="Tahoma"/>
            <family val="2"/>
          </rPr>
          <t>"X" to indicate what method was used to calculate the cap-rate</t>
        </r>
        <r>
          <rPr>
            <sz val="9"/>
            <color indexed="81"/>
            <rFont val="Tahoma"/>
            <family val="2"/>
          </rPr>
          <t xml:space="preserve">
</t>
        </r>
      </text>
    </comment>
    <comment ref="M36" authorId="0">
      <text>
        <r>
          <rPr>
            <b/>
            <sz val="9"/>
            <color indexed="81"/>
            <rFont val="Tahoma"/>
            <family val="2"/>
          </rPr>
          <t>"X" to indicate what method was used to calculate the cap-rate</t>
        </r>
        <r>
          <rPr>
            <sz val="9"/>
            <color indexed="81"/>
            <rFont val="Tahoma"/>
            <family val="2"/>
          </rPr>
          <t xml:space="preserve">
</t>
        </r>
      </text>
    </comment>
    <comment ref="H38" authorId="0">
      <text>
        <r>
          <rPr>
            <b/>
            <sz val="9"/>
            <color indexed="81"/>
            <rFont val="Tahoma"/>
            <family val="2"/>
          </rPr>
          <t>Indicate the overall range of rates (without tax factor) that were used</t>
        </r>
        <r>
          <rPr>
            <sz val="9"/>
            <color indexed="81"/>
            <rFont val="Tahoma"/>
            <family val="2"/>
          </rPr>
          <t xml:space="preserve">
</t>
        </r>
      </text>
    </comment>
    <comment ref="O38" authorId="0">
      <text>
        <r>
          <rPr>
            <b/>
            <sz val="9"/>
            <color indexed="81"/>
            <rFont val="Tahoma"/>
            <family val="2"/>
          </rPr>
          <t xml:space="preserve"> Indicate the Effective Tax Rate in $’s (This is the actual tax rate as usually expressed in dollars)</t>
        </r>
        <r>
          <rPr>
            <sz val="9"/>
            <color indexed="81"/>
            <rFont val="Tahoma"/>
            <family val="2"/>
          </rPr>
          <t xml:space="preserve">
</t>
        </r>
      </text>
    </comment>
    <comment ref="E44" authorId="0">
      <text>
        <r>
          <rPr>
            <b/>
            <sz val="9"/>
            <color indexed="81"/>
            <rFont val="Tahoma"/>
            <family val="2"/>
          </rPr>
          <t>Indicate the number of Predominantly Residential parcels.</t>
        </r>
        <r>
          <rPr>
            <sz val="9"/>
            <color indexed="81"/>
            <rFont val="Tahoma"/>
            <family val="2"/>
          </rPr>
          <t xml:space="preserve">
</t>
        </r>
      </text>
    </comment>
    <comment ref="I44" authorId="0">
      <text>
        <r>
          <rPr>
            <b/>
            <sz val="9"/>
            <color indexed="81"/>
            <rFont val="Tahoma"/>
            <family val="2"/>
          </rPr>
          <t>The total number of mixed-use parcels.
Self fills.</t>
        </r>
        <r>
          <rPr>
            <sz val="9"/>
            <color indexed="81"/>
            <rFont val="Tahoma"/>
            <family val="2"/>
          </rPr>
          <t xml:space="preserve">
</t>
        </r>
      </text>
    </comment>
    <comment ref="P44" authorId="0">
      <text>
        <r>
          <rPr>
            <b/>
            <sz val="9"/>
            <color indexed="81"/>
            <rFont val="Tahoma"/>
            <family val="2"/>
          </rPr>
          <t>Indicate the number of Predominantly Commercial/Industrial parcels</t>
        </r>
        <r>
          <rPr>
            <sz val="9"/>
            <color indexed="81"/>
            <rFont val="Tahoma"/>
            <family val="2"/>
          </rPr>
          <t xml:space="preserve">
</t>
        </r>
      </text>
    </comment>
    <comment ref="G46" authorId="0">
      <text>
        <r>
          <rPr>
            <b/>
            <sz val="9"/>
            <color indexed="81"/>
            <rFont val="Tahoma"/>
            <family val="2"/>
          </rPr>
          <t>Indicate the primary unit of valuation of the land for predominantly residential parcels:
Sq.Ft.
Acres
Per Unit
Site
L/B Ratio</t>
        </r>
        <r>
          <rPr>
            <sz val="9"/>
            <color indexed="81"/>
            <rFont val="Tahoma"/>
            <family val="2"/>
          </rPr>
          <t xml:space="preserve">
</t>
        </r>
      </text>
    </comment>
    <comment ref="P46" authorId="0">
      <text>
        <r>
          <rPr>
            <b/>
            <sz val="9"/>
            <color indexed="81"/>
            <rFont val="Tahoma"/>
            <family val="2"/>
          </rPr>
          <t>Indicate the primary unit of valuation for predominantly commercial/industrial parcels:
Sq.Ft.
Acres
Apt. Unit
Site
L/B Ratio</t>
        </r>
        <r>
          <rPr>
            <sz val="9"/>
            <color indexed="81"/>
            <rFont val="Tahoma"/>
            <family val="2"/>
          </rPr>
          <t xml:space="preserve">
</t>
        </r>
      </text>
    </comment>
    <comment ref="A47" authorId="0">
      <text>
        <r>
          <rPr>
            <b/>
            <sz val="9"/>
            <color indexed="81"/>
            <rFont val="Tahoma"/>
            <family val="2"/>
          </rPr>
          <t xml:space="preserve"> If multiple land tables are used based by zoning, please check the box’s provided.</t>
        </r>
        <r>
          <rPr>
            <sz val="9"/>
            <color indexed="81"/>
            <rFont val="Tahoma"/>
            <family val="2"/>
          </rPr>
          <t xml:space="preserve">
</t>
        </r>
      </text>
    </comment>
    <comment ref="G47" authorId="0">
      <text>
        <r>
          <rPr>
            <b/>
            <sz val="9"/>
            <color indexed="81"/>
            <rFont val="Tahoma"/>
            <family val="2"/>
          </rPr>
          <t>Indicate which land schedule was used. 
Usualy "Res" or "Comm"
If factors were applied to the schedule indicate  the adjustment factor below.</t>
        </r>
        <r>
          <rPr>
            <sz val="9"/>
            <color indexed="81"/>
            <rFont val="Tahoma"/>
            <family val="2"/>
          </rPr>
          <t xml:space="preserve">
</t>
        </r>
      </text>
    </comment>
    <comment ref="J47" authorId="0">
      <text>
        <r>
          <rPr>
            <b/>
            <sz val="9"/>
            <color indexed="81"/>
            <rFont val="Tahoma"/>
            <family val="2"/>
          </rPr>
          <t xml:space="preserve"> If multiple land tables are used based by zoning, please check the box’s provided.</t>
        </r>
        <r>
          <rPr>
            <sz val="9"/>
            <color indexed="81"/>
            <rFont val="Tahoma"/>
            <family val="2"/>
          </rPr>
          <t xml:space="preserve">
</t>
        </r>
      </text>
    </comment>
    <comment ref="P47" authorId="0">
      <text>
        <r>
          <rPr>
            <b/>
            <sz val="9"/>
            <color indexed="81"/>
            <rFont val="Tahoma"/>
            <family val="2"/>
          </rPr>
          <t>Indicate which land schedule was used. 
Usualy "Res" or "Comm"
If factors were applied to the schedule indicate  the adjustment factor below.</t>
        </r>
        <r>
          <rPr>
            <sz val="9"/>
            <color indexed="81"/>
            <rFont val="Tahoma"/>
            <family val="2"/>
          </rPr>
          <t xml:space="preserve">
</t>
        </r>
      </text>
    </comment>
    <comment ref="G48" authorId="2">
      <text>
        <r>
          <rPr>
            <b/>
            <sz val="9"/>
            <color indexed="81"/>
            <rFont val="Tahoma"/>
            <family val="2"/>
          </rPr>
          <t>If a Res or Com schedule was used with a % bump - list here - Say: Res Schedule @ 125%</t>
        </r>
        <r>
          <rPr>
            <sz val="9"/>
            <color indexed="81"/>
            <rFont val="Tahoma"/>
            <family val="2"/>
          </rPr>
          <t xml:space="preserve">
</t>
        </r>
      </text>
    </comment>
    <comment ref="P48" authorId="2">
      <text>
        <r>
          <rPr>
            <b/>
            <sz val="9"/>
            <color indexed="81"/>
            <rFont val="Tahoma"/>
            <family val="2"/>
          </rPr>
          <t>If a Res or Com schedule was used with a % bump - list here - Say: Res Schedule @ 125%</t>
        </r>
        <r>
          <rPr>
            <sz val="9"/>
            <color indexed="81"/>
            <rFont val="Tahoma"/>
            <family val="2"/>
          </rPr>
          <t xml:space="preserve">
</t>
        </r>
      </text>
    </comment>
    <comment ref="F50" authorId="0">
      <text>
        <r>
          <rPr>
            <b/>
            <sz val="9"/>
            <color indexed="81"/>
            <rFont val="Tahoma"/>
            <family val="2"/>
          </rPr>
          <t>Indicate which approach to value is considered Primary and which is considered Secondary. (Cost or Income) Two approaches to value are required for these classes of property.</t>
        </r>
        <r>
          <rPr>
            <sz val="9"/>
            <color indexed="81"/>
            <rFont val="Tahoma"/>
            <family val="2"/>
          </rPr>
          <t xml:space="preserve">
</t>
        </r>
      </text>
    </comment>
    <comment ref="O50" authorId="0">
      <text>
        <r>
          <rPr>
            <b/>
            <sz val="9"/>
            <color indexed="81"/>
            <rFont val="Tahoma"/>
            <family val="2"/>
          </rPr>
          <t>Indicate which approach to value is considered Primary and which is considered Secondary. (Cost or Income) Two approaches to value are required for these classes of property.</t>
        </r>
        <r>
          <rPr>
            <sz val="9"/>
            <color indexed="81"/>
            <rFont val="Tahoma"/>
            <family val="2"/>
          </rPr>
          <t xml:space="preserve">
</t>
        </r>
      </text>
    </comment>
    <comment ref="F51" authorId="0">
      <text>
        <r>
          <rPr>
            <b/>
            <sz val="9"/>
            <color indexed="81"/>
            <rFont val="Tahoma"/>
            <family val="2"/>
          </rPr>
          <t>Indicate which approach to value is considered Primary and which is considered Secondary. (Cost or Income) Two approaches to value are required for these classes of property.</t>
        </r>
        <r>
          <rPr>
            <sz val="9"/>
            <color indexed="81"/>
            <rFont val="Tahoma"/>
            <family val="2"/>
          </rPr>
          <t xml:space="preserve">
</t>
        </r>
      </text>
    </comment>
    <comment ref="O51" authorId="0">
      <text>
        <r>
          <rPr>
            <b/>
            <sz val="9"/>
            <color indexed="81"/>
            <rFont val="Tahoma"/>
            <family val="2"/>
          </rPr>
          <t>Indicate which approach to value is considered Primary and which is considered Secondary. (Cost or Income) Two approaches to value are required for these classes of property.</t>
        </r>
        <r>
          <rPr>
            <sz val="9"/>
            <color indexed="81"/>
            <rFont val="Tahoma"/>
            <family val="2"/>
          </rPr>
          <t xml:space="preserve">
</t>
        </r>
      </text>
    </comment>
    <comment ref="F52" authorId="0">
      <text>
        <r>
          <rPr>
            <b/>
            <sz val="9"/>
            <color indexed="81"/>
            <rFont val="Tahoma"/>
            <family val="2"/>
          </rPr>
          <t xml:space="preserve"> List the number of I+E’s used for Predominantly residential parcels. Say - 013’s </t>
        </r>
        <r>
          <rPr>
            <sz val="9"/>
            <color indexed="81"/>
            <rFont val="Tahoma"/>
            <family val="2"/>
          </rPr>
          <t xml:space="preserve">
</t>
        </r>
      </text>
    </comment>
    <comment ref="O52" authorId="0">
      <text>
        <r>
          <rPr>
            <b/>
            <sz val="9"/>
            <color indexed="81"/>
            <rFont val="Tahoma"/>
            <family val="2"/>
          </rPr>
          <t>List the number of I+E’s used for predominantly Com/Indus parcels. Say - 031’s</t>
        </r>
        <r>
          <rPr>
            <sz val="9"/>
            <color indexed="81"/>
            <rFont val="Tahoma"/>
            <family val="2"/>
          </rPr>
          <t xml:space="preserve">
</t>
        </r>
      </text>
    </comment>
    <comment ref="C54" authorId="0">
      <text>
        <r>
          <rPr>
            <b/>
            <sz val="9"/>
            <color indexed="81"/>
            <rFont val="Tahoma"/>
            <family val="2"/>
          </rPr>
          <t>Income? Or building area?</t>
        </r>
        <r>
          <rPr>
            <sz val="9"/>
            <color indexed="81"/>
            <rFont val="Tahoma"/>
            <family val="2"/>
          </rPr>
          <t xml:space="preserve">
</t>
        </r>
      </text>
    </comment>
    <comment ref="M54" authorId="0">
      <text>
        <r>
          <rPr>
            <b/>
            <sz val="9"/>
            <color indexed="81"/>
            <rFont val="Tahoma"/>
            <family val="2"/>
          </rPr>
          <t xml:space="preserve"> Note percentage of CODE’s reviewed and CHECK that proper recording on PRC’s is correct.</t>
        </r>
        <r>
          <rPr>
            <sz val="9"/>
            <color indexed="81"/>
            <rFont val="Tahoma"/>
            <family val="2"/>
          </rPr>
          <t xml:space="preserve">
</t>
        </r>
      </text>
    </comment>
    <comment ref="J55" authorId="0">
      <text>
        <r>
          <rPr>
            <b/>
            <sz val="9"/>
            <color indexed="81"/>
            <rFont val="Tahoma"/>
            <family val="2"/>
          </rPr>
          <t>Do the cost and income approaches correlate within 15%? Indicate 013, 031 or Both 013 &amp; 031</t>
        </r>
      </text>
    </comment>
  </commentList>
</comments>
</file>

<file path=xl/comments4.xml><?xml version="1.0" encoding="utf-8"?>
<comments xmlns="http://schemas.openxmlformats.org/spreadsheetml/2006/main">
  <authors>
    <author>Commonwealth of Massachusetts</author>
    <author>Paquette, James</author>
    <author>Cramer, Nate</author>
    <author>ANF</author>
  </authors>
  <commentList>
    <comment ref="E5" authorId="0">
      <text>
        <r>
          <rPr>
            <b/>
            <sz val="9"/>
            <color indexed="81"/>
            <rFont val="Tahoma"/>
            <family val="2"/>
          </rPr>
          <t xml:space="preserve"> Indicate the number of Commercial and Industrial Parcels.</t>
        </r>
        <r>
          <rPr>
            <sz val="9"/>
            <color indexed="81"/>
            <rFont val="Tahoma"/>
            <family val="2"/>
          </rPr>
          <t xml:space="preserve">
</t>
        </r>
      </text>
    </comment>
    <comment ref="I5" authorId="0">
      <text>
        <r>
          <rPr>
            <b/>
            <sz val="9"/>
            <color indexed="81"/>
            <rFont val="Tahoma"/>
            <family val="2"/>
          </rPr>
          <t xml:space="preserve">Indicate the number of vacant land parcels:
Commercial (390-392) 
and 
Industrial (440-442)
</t>
        </r>
        <r>
          <rPr>
            <sz val="9"/>
            <color indexed="81"/>
            <rFont val="Tahoma"/>
            <family val="2"/>
          </rPr>
          <t xml:space="preserve">
</t>
        </r>
      </text>
    </comment>
    <comment ref="M5" authorId="0">
      <text>
        <r>
          <rPr>
            <b/>
            <sz val="9"/>
            <color indexed="81"/>
            <rFont val="Tahoma"/>
            <family val="2"/>
          </rPr>
          <t>Indicate the number of Commercial and Industrial Condo parcels.</t>
        </r>
        <r>
          <rPr>
            <sz val="9"/>
            <color indexed="81"/>
            <rFont val="Tahoma"/>
            <family val="2"/>
          </rPr>
          <t xml:space="preserve">
</t>
        </r>
      </text>
    </comment>
    <comment ref="D9" authorId="0">
      <text>
        <r>
          <rPr>
            <b/>
            <sz val="9"/>
            <color indexed="81"/>
            <rFont val="Tahoma"/>
            <family val="2"/>
          </rPr>
          <t>Indicate the land valuation units for commercial and industrial property.</t>
        </r>
        <r>
          <rPr>
            <sz val="9"/>
            <color indexed="81"/>
            <rFont val="Tahoma"/>
            <family val="2"/>
          </rPr>
          <t xml:space="preserve">
</t>
        </r>
      </text>
    </comment>
    <comment ref="H11" authorId="0">
      <text>
        <r>
          <rPr>
            <b/>
            <sz val="9"/>
            <color indexed="81"/>
            <rFont val="Tahoma"/>
            <family val="2"/>
          </rPr>
          <t>Check the adjustments to land values for neighborhood and location influences.
Record the appropriate count below.</t>
        </r>
        <r>
          <rPr>
            <sz val="9"/>
            <color indexed="81"/>
            <rFont val="Tahoma"/>
            <family val="2"/>
          </rPr>
          <t xml:space="preserve">
</t>
        </r>
      </text>
    </comment>
    <comment ref="L11" authorId="0">
      <text>
        <r>
          <rPr>
            <b/>
            <sz val="9"/>
            <color indexed="81"/>
            <rFont val="Tahoma"/>
            <family val="2"/>
          </rPr>
          <t>Check the adjustments to land values for neighborhood and location influences.
Record the appropriate count below.</t>
        </r>
        <r>
          <rPr>
            <sz val="9"/>
            <color indexed="81"/>
            <rFont val="Tahoma"/>
            <family val="2"/>
          </rPr>
          <t xml:space="preserve">
</t>
        </r>
      </text>
    </comment>
    <comment ref="P11" authorId="0">
      <text>
        <r>
          <rPr>
            <b/>
            <sz val="9"/>
            <color indexed="81"/>
            <rFont val="Tahoma"/>
            <family val="2"/>
          </rPr>
          <t>Check the adjustments to land values for neighborhood and location influences.
Record the appropriate count below.</t>
        </r>
        <r>
          <rPr>
            <sz val="9"/>
            <color indexed="81"/>
            <rFont val="Tahoma"/>
            <family val="2"/>
          </rPr>
          <t xml:space="preserve">
</t>
        </r>
      </text>
    </comment>
    <comment ref="H12" authorId="1">
      <text>
        <r>
          <rPr>
            <b/>
            <sz val="9"/>
            <color indexed="81"/>
            <rFont val="Tahoma"/>
            <family val="2"/>
          </rPr>
          <t>Record the number of neighborhoods.</t>
        </r>
        <r>
          <rPr>
            <sz val="9"/>
            <color indexed="81"/>
            <rFont val="Tahoma"/>
            <family val="2"/>
          </rPr>
          <t xml:space="preserve">
</t>
        </r>
      </text>
    </comment>
    <comment ref="L12" authorId="1">
      <text>
        <r>
          <rPr>
            <b/>
            <sz val="9"/>
            <color indexed="81"/>
            <rFont val="Tahoma"/>
            <family val="2"/>
          </rPr>
          <t>Record the number of Site Indexes.</t>
        </r>
        <r>
          <rPr>
            <sz val="9"/>
            <color indexed="81"/>
            <rFont val="Tahoma"/>
            <family val="2"/>
          </rPr>
          <t xml:space="preserve">
</t>
        </r>
      </text>
    </comment>
    <comment ref="P12" authorId="1">
      <text>
        <r>
          <rPr>
            <b/>
            <sz val="9"/>
            <color indexed="81"/>
            <rFont val="Tahoma"/>
            <family val="2"/>
          </rPr>
          <t>Record the number of Street Indexes.</t>
        </r>
        <r>
          <rPr>
            <sz val="9"/>
            <color indexed="81"/>
            <rFont val="Tahoma"/>
            <family val="2"/>
          </rPr>
          <t xml:space="preserve">
</t>
        </r>
      </text>
    </comment>
    <comment ref="D13" authorId="0">
      <text>
        <r>
          <rPr>
            <b/>
            <sz val="9"/>
            <color indexed="81"/>
            <rFont val="Tahoma"/>
            <family val="2"/>
          </rPr>
          <t>List the prime site size .</t>
        </r>
        <r>
          <rPr>
            <sz val="9"/>
            <color indexed="81"/>
            <rFont val="Tahoma"/>
            <family val="2"/>
          </rPr>
          <t xml:space="preserve">
</t>
        </r>
      </text>
    </comment>
    <comment ref="D14" authorId="1">
      <text>
        <r>
          <rPr>
            <b/>
            <sz val="9"/>
            <color indexed="81"/>
            <rFont val="Tahoma"/>
            <family val="2"/>
          </rPr>
          <t>List the Excess Land Value.</t>
        </r>
        <r>
          <rPr>
            <sz val="9"/>
            <color indexed="81"/>
            <rFont val="Tahoma"/>
            <family val="2"/>
          </rPr>
          <t xml:space="preserve">
</t>
        </r>
      </text>
    </comment>
    <comment ref="D16" authorId="0">
      <text>
        <r>
          <rPr>
            <b/>
            <sz val="9"/>
            <color indexed="81"/>
            <rFont val="Tahoma"/>
            <family val="2"/>
          </rPr>
          <t>Check off the land segmentation used in the community.</t>
        </r>
        <r>
          <rPr>
            <sz val="9"/>
            <color indexed="81"/>
            <rFont val="Tahoma"/>
            <family val="2"/>
          </rPr>
          <t xml:space="preserve">
</t>
        </r>
      </text>
    </comment>
    <comment ref="F16" authorId="0">
      <text>
        <r>
          <rPr>
            <b/>
            <sz val="9"/>
            <color indexed="81"/>
            <rFont val="Tahoma"/>
            <family val="2"/>
          </rPr>
          <t>Check off the land segmentation used in the community.</t>
        </r>
        <r>
          <rPr>
            <sz val="9"/>
            <color indexed="81"/>
            <rFont val="Tahoma"/>
            <family val="2"/>
          </rPr>
          <t xml:space="preserve">
</t>
        </r>
      </text>
    </comment>
    <comment ref="I16" authorId="0">
      <text>
        <r>
          <rPr>
            <b/>
            <sz val="9"/>
            <color indexed="81"/>
            <rFont val="Tahoma"/>
            <family val="2"/>
          </rPr>
          <t>Check off the land segmentation used in the community.</t>
        </r>
        <r>
          <rPr>
            <sz val="9"/>
            <color indexed="81"/>
            <rFont val="Tahoma"/>
            <family val="2"/>
          </rPr>
          <t xml:space="preserve">
</t>
        </r>
      </text>
    </comment>
    <comment ref="K16" authorId="0">
      <text>
        <r>
          <rPr>
            <b/>
            <sz val="9"/>
            <color indexed="81"/>
            <rFont val="Tahoma"/>
            <family val="2"/>
          </rPr>
          <t>Check off the land segmentation used in the community.</t>
        </r>
        <r>
          <rPr>
            <sz val="9"/>
            <color indexed="81"/>
            <rFont val="Tahoma"/>
            <family val="2"/>
          </rPr>
          <t xml:space="preserve">
</t>
        </r>
      </text>
    </comment>
    <comment ref="N16" authorId="0">
      <text>
        <r>
          <rPr>
            <b/>
            <sz val="9"/>
            <color indexed="81"/>
            <rFont val="Tahoma"/>
            <family val="2"/>
          </rPr>
          <t>Check off the land segmentation used in the community.</t>
        </r>
        <r>
          <rPr>
            <sz val="9"/>
            <color indexed="81"/>
            <rFont val="Tahoma"/>
            <family val="2"/>
          </rPr>
          <t xml:space="preserve">
</t>
        </r>
      </text>
    </comment>
    <comment ref="F17" authorId="1">
      <text>
        <r>
          <rPr>
            <b/>
            <sz val="9"/>
            <color indexed="81"/>
            <rFont val="Tahoma"/>
            <family val="2"/>
          </rPr>
          <t xml:space="preserve">What method or methods were used to form the Commercial and/or Industiral land schedules.
</t>
        </r>
        <r>
          <rPr>
            <sz val="9"/>
            <color indexed="81"/>
            <rFont val="Tahoma"/>
            <family val="2"/>
          </rPr>
          <t xml:space="preserve">
</t>
        </r>
      </text>
    </comment>
    <comment ref="D18" authorId="0">
      <text>
        <r>
          <rPr>
            <b/>
            <sz val="9"/>
            <color indexed="81"/>
            <rFont val="Tahoma"/>
            <family val="2"/>
          </rPr>
          <t xml:space="preserve">Record number of Com/Indus land sales completed to support the final land schedule with the appropriate median and COD. 
</t>
        </r>
        <r>
          <rPr>
            <sz val="9"/>
            <color indexed="81"/>
            <rFont val="Tahoma"/>
            <family val="2"/>
          </rPr>
          <t xml:space="preserve">
</t>
        </r>
      </text>
    </comment>
    <comment ref="I18" authorId="2">
      <text>
        <r>
          <rPr>
            <b/>
            <sz val="9"/>
            <color indexed="81"/>
            <rFont val="Tahoma"/>
            <family val="2"/>
          </rPr>
          <t xml:space="preserve">Formula can be found on page A-12 of the Certification Standards Booklet. </t>
        </r>
      </text>
    </comment>
    <comment ref="N18" authorId="2">
      <text>
        <r>
          <rPr>
            <b/>
            <sz val="9"/>
            <color indexed="81"/>
            <rFont val="Tahoma"/>
            <family val="2"/>
          </rPr>
          <t xml:space="preserve">If some other methodology was used, please submit supporting documents. </t>
        </r>
      </text>
    </comment>
    <comment ref="F19" authorId="2">
      <text>
        <r>
          <rPr>
            <b/>
            <sz val="9"/>
            <color indexed="81"/>
            <rFont val="Tahoma"/>
            <family val="2"/>
          </rPr>
          <t xml:space="preserve">AKA Land Residual. Formula can be found on page A-9 of the Certification Standards Booklet.
</t>
        </r>
      </text>
    </comment>
    <comment ref="I19" authorId="2">
      <text>
        <r>
          <rPr>
            <b/>
            <sz val="9"/>
            <color indexed="81"/>
            <rFont val="Tahoma"/>
            <family val="2"/>
          </rPr>
          <t xml:space="preserve">Formula can be found on page A-13 of the Certification Standards Booklet. </t>
        </r>
      </text>
    </comment>
    <comment ref="F20" authorId="2">
      <text>
        <r>
          <rPr>
            <b/>
            <sz val="9"/>
            <color indexed="81"/>
            <rFont val="Tahoma"/>
            <family val="2"/>
          </rPr>
          <t>Formula can be found on page A-11 of the Certification Standards Booklet.</t>
        </r>
      </text>
    </comment>
    <comment ref="I20" authorId="2">
      <text>
        <r>
          <rPr>
            <b/>
            <sz val="9"/>
            <color indexed="81"/>
            <rFont val="Tahoma"/>
            <family val="2"/>
          </rPr>
          <t xml:space="preserve">Are Residential tables being used on commercial properties? (rural areas) </t>
        </r>
      </text>
    </comment>
    <comment ref="G22" authorId="0">
      <text>
        <r>
          <rPr>
            <b/>
            <sz val="9"/>
            <color indexed="81"/>
            <rFont val="Tahoma"/>
            <family val="2"/>
          </rPr>
          <t>Indicate the Primary Approach and the Secondary Approach to value (Cost or Income)</t>
        </r>
      </text>
    </comment>
    <comment ref="M22" authorId="0">
      <text>
        <r>
          <rPr>
            <b/>
            <sz val="9"/>
            <color indexed="81"/>
            <rFont val="Tahoma"/>
            <family val="2"/>
          </rPr>
          <t>Indicate the Primary Approach and the Secondary Approach to value (Cost or Income)</t>
        </r>
      </text>
    </comment>
    <comment ref="G24" authorId="0">
      <text>
        <r>
          <rPr>
            <b/>
            <sz val="9"/>
            <color indexed="81"/>
            <rFont val="Tahoma"/>
            <family val="2"/>
          </rPr>
          <t>Indicate the number of I&amp;E’s used in the analysis.</t>
        </r>
        <r>
          <rPr>
            <sz val="9"/>
            <color indexed="81"/>
            <rFont val="Tahoma"/>
            <family val="2"/>
          </rPr>
          <t xml:space="preserve">
</t>
        </r>
      </text>
    </comment>
    <comment ref="L24" authorId="0">
      <text>
        <r>
          <rPr>
            <b/>
            <sz val="9"/>
            <color indexed="81"/>
            <rFont val="Tahoma"/>
            <family val="2"/>
          </rPr>
          <t>If sources other than I&amp;E’s were used in the analysis,  list the sources.</t>
        </r>
        <r>
          <rPr>
            <sz val="9"/>
            <color indexed="81"/>
            <rFont val="Tahoma"/>
            <family val="2"/>
          </rPr>
          <t xml:space="preserve">
</t>
        </r>
      </text>
    </comment>
    <comment ref="C26" authorId="0">
      <text>
        <r>
          <rPr>
            <b/>
            <sz val="9"/>
            <color indexed="81"/>
            <rFont val="Tahoma"/>
            <family val="2"/>
          </rPr>
          <t>Indicate the technique used to develop an overall Cap. Rate:
Overall Market Rate, 
Band of Investment 
or 
Built-Up Rate</t>
        </r>
      </text>
    </comment>
    <comment ref="H27" authorId="0">
      <text>
        <r>
          <rPr>
            <b/>
            <sz val="9"/>
            <color indexed="81"/>
            <rFont val="Tahoma"/>
            <family val="2"/>
          </rPr>
          <t>Indicate the overall range of rates (without tax factor) that were used</t>
        </r>
        <r>
          <rPr>
            <sz val="9"/>
            <color indexed="81"/>
            <rFont val="Tahoma"/>
            <family val="2"/>
          </rPr>
          <t xml:space="preserve">
</t>
        </r>
      </text>
    </comment>
    <comment ref="O27" authorId="0">
      <text>
        <r>
          <rPr>
            <b/>
            <sz val="9"/>
            <color indexed="81"/>
            <rFont val="Tahoma"/>
            <family val="2"/>
          </rPr>
          <t xml:space="preserve">Insert the Effective Tax Rate in $’s </t>
        </r>
        <r>
          <rPr>
            <sz val="9"/>
            <color indexed="81"/>
            <rFont val="Tahoma"/>
            <family val="2"/>
          </rPr>
          <t xml:space="preserve">
</t>
        </r>
      </text>
    </comment>
    <comment ref="J30" authorId="0">
      <text>
        <r>
          <rPr>
            <b/>
            <sz val="9"/>
            <color indexed="81"/>
            <rFont val="Tahoma"/>
            <family val="2"/>
          </rPr>
          <t>Do the cost and income approaches correlate within 15%? Indicate 300, 400 or Both 300 &amp; 400</t>
        </r>
        <r>
          <rPr>
            <sz val="9"/>
            <color indexed="81"/>
            <rFont val="Tahoma"/>
            <family val="2"/>
          </rPr>
          <t xml:space="preserve">
</t>
        </r>
      </text>
    </comment>
    <comment ref="I35" authorId="0">
      <text>
        <r>
          <rPr>
            <b/>
            <sz val="9"/>
            <color indexed="81"/>
            <rFont val="Tahoma"/>
            <family val="2"/>
          </rPr>
          <t>Insert the Total # of Personal Accounts (Receiving Tax Bills)</t>
        </r>
        <r>
          <rPr>
            <sz val="9"/>
            <color indexed="81"/>
            <rFont val="Tahoma"/>
            <family val="2"/>
          </rPr>
          <t xml:space="preserve">
</t>
        </r>
      </text>
    </comment>
    <comment ref="A37" authorId="3">
      <text>
        <r>
          <rPr>
            <b/>
            <sz val="9"/>
            <color indexed="81"/>
            <rFont val="Tahoma"/>
            <family val="2"/>
          </rPr>
          <t>Yes or No</t>
        </r>
        <r>
          <rPr>
            <sz val="9"/>
            <color indexed="81"/>
            <rFont val="Tahoma"/>
            <family val="2"/>
          </rPr>
          <t xml:space="preserve">
</t>
        </r>
      </text>
    </comment>
    <comment ref="M37" authorId="0">
      <text>
        <r>
          <rPr>
            <b/>
            <sz val="9"/>
            <color indexed="81"/>
            <rFont val="Tahoma"/>
            <family val="2"/>
          </rPr>
          <t xml:space="preserve"> If the community has adopted the exemption for Small Personal Property Accounts, enter the Fiscal Year this was adopted and the Base Value.  NOTE: If the exemption has been adopted since the last certification please submit a copy of the meeting vote with the certification filing.</t>
        </r>
      </text>
    </comment>
    <comment ref="C41" authorId="0">
      <text>
        <r>
          <rPr>
            <b/>
            <sz val="9"/>
            <color indexed="81"/>
            <rFont val="Tahoma"/>
            <family val="2"/>
          </rPr>
          <t xml:space="preserve">CHECK the Standards for annual discovery and data collection. 
Check, with an "X", all methods used in your Annual Discovery of Accounts.
</t>
        </r>
      </text>
    </comment>
    <comment ref="E41" authorId="0">
      <text>
        <r>
          <rPr>
            <b/>
            <sz val="9"/>
            <color indexed="81"/>
            <rFont val="Tahoma"/>
            <family val="2"/>
          </rPr>
          <t xml:space="preserve">CHECK the Standards for annual discovery and data collection. 
Check, with an "X", all methods used in your Annual Discovery of Accounts.
</t>
        </r>
      </text>
    </comment>
    <comment ref="H41" authorId="0">
      <text>
        <r>
          <rPr>
            <b/>
            <sz val="9"/>
            <color indexed="81"/>
            <rFont val="Tahoma"/>
            <family val="2"/>
          </rPr>
          <t xml:space="preserve">CHECK the Standards for annual discovery and data collection. 
Check, with an "X", all methods used in your Annual Discovery of Accounts.
</t>
        </r>
      </text>
    </comment>
    <comment ref="J41" authorId="0">
      <text>
        <r>
          <rPr>
            <b/>
            <sz val="9"/>
            <color indexed="81"/>
            <rFont val="Tahoma"/>
            <family val="2"/>
          </rPr>
          <t xml:space="preserve">CHECK the Standards for annual discovery and data collection. 
Check, with an "X", all methods used in your Annual Discovery of Accounts.
</t>
        </r>
      </text>
    </comment>
    <comment ref="N41" authorId="0">
      <text>
        <r>
          <rPr>
            <b/>
            <sz val="9"/>
            <color indexed="81"/>
            <rFont val="Tahoma"/>
            <family val="2"/>
          </rPr>
          <t xml:space="preserve">CHECK the Standards for annual discovery and data collection. 
Check, with an "X", all methods used in your Annual Discovery of Accounts.
</t>
        </r>
      </text>
    </comment>
    <comment ref="D43" authorId="3">
      <text>
        <r>
          <rPr>
            <b/>
            <sz val="9"/>
            <color indexed="81"/>
            <rFont val="Tahoma"/>
            <family val="2"/>
          </rPr>
          <t>Indicate, with an "X", who is collected the data.</t>
        </r>
      </text>
    </comment>
    <comment ref="F43" authorId="3">
      <text>
        <r>
          <rPr>
            <b/>
            <sz val="9"/>
            <color indexed="81"/>
            <rFont val="Tahoma"/>
            <family val="2"/>
          </rPr>
          <t>Indicate, with an "X", who is collected the data.</t>
        </r>
      </text>
    </comment>
    <comment ref="I43" authorId="3">
      <text>
        <r>
          <rPr>
            <b/>
            <sz val="9"/>
            <color indexed="81"/>
            <rFont val="Tahoma"/>
            <family val="2"/>
          </rPr>
          <t xml:space="preserve">Indicate, with an "X", the source of the data. 
Enter the # of applicable accounts handled.
</t>
        </r>
      </text>
    </comment>
    <comment ref="M43" authorId="3">
      <text>
        <r>
          <rPr>
            <b/>
            <sz val="9"/>
            <color indexed="81"/>
            <rFont val="Tahoma"/>
            <family val="2"/>
          </rPr>
          <t xml:space="preserve">Indicate, with an "X", the source of the data. 
Enter the # of applicable accounts handled.
</t>
        </r>
      </text>
    </comment>
    <comment ref="E44" authorId="3">
      <text>
        <r>
          <rPr>
            <b/>
            <sz val="9"/>
            <color indexed="81"/>
            <rFont val="Tahoma"/>
            <family val="2"/>
          </rPr>
          <t>Indicate, with an "X", who is collected the data.</t>
        </r>
      </text>
    </comment>
    <comment ref="G45" authorId="0">
      <text>
        <r>
          <rPr>
            <b/>
            <sz val="9"/>
            <color indexed="81"/>
            <rFont val="Tahoma"/>
            <family val="2"/>
          </rPr>
          <t>Insert an "X" for the value method used on the 504's (locally assessed utility accounts)</t>
        </r>
        <r>
          <rPr>
            <sz val="9"/>
            <color indexed="81"/>
            <rFont val="Tahoma"/>
            <family val="2"/>
          </rPr>
          <t xml:space="preserve">
</t>
        </r>
      </text>
    </comment>
    <comment ref="J45" authorId="0">
      <text>
        <r>
          <rPr>
            <b/>
            <sz val="9"/>
            <color indexed="81"/>
            <rFont val="Tahoma"/>
            <family val="2"/>
          </rPr>
          <t>Insert an "X" for the value method used on the 504's (locally assessed utility accounts)</t>
        </r>
        <r>
          <rPr>
            <sz val="9"/>
            <color indexed="81"/>
            <rFont val="Tahoma"/>
            <family val="2"/>
          </rPr>
          <t xml:space="preserve">
</t>
        </r>
      </text>
    </comment>
    <comment ref="P45" authorId="0">
      <text>
        <r>
          <rPr>
            <b/>
            <sz val="9"/>
            <color indexed="81"/>
            <rFont val="Tahoma"/>
            <family val="2"/>
          </rPr>
          <t>Insert an "X" for the value method used on the 504's (locally assessed utility accounts)</t>
        </r>
        <r>
          <rPr>
            <sz val="9"/>
            <color indexed="81"/>
            <rFont val="Tahoma"/>
            <family val="2"/>
          </rPr>
          <t xml:space="preserve">
</t>
        </r>
      </text>
    </comment>
    <comment ref="A46" authorId="0">
      <text>
        <r>
          <rPr>
            <b/>
            <sz val="9"/>
            <color indexed="81"/>
            <rFont val="Tahoma"/>
            <family val="2"/>
          </rPr>
          <t>Check the box if the Signed copy of the assessors’ utility letter matches what was certified and is correctly entered on the preliminary LA4.</t>
        </r>
        <r>
          <rPr>
            <sz val="9"/>
            <color indexed="81"/>
            <rFont val="Tahoma"/>
            <family val="2"/>
          </rPr>
          <t xml:space="preserve">
</t>
        </r>
      </text>
    </comment>
    <comment ref="H49" authorId="0">
      <text>
        <r>
          <rPr>
            <b/>
            <sz val="9"/>
            <color indexed="81"/>
            <rFont val="Tahoma"/>
            <family val="2"/>
          </rPr>
          <t xml:space="preserve"> Indicate the # of accounts valued by Estimation (Using a Business model or the Square Foot method).</t>
        </r>
        <r>
          <rPr>
            <sz val="9"/>
            <color indexed="81"/>
            <rFont val="Tahoma"/>
            <family val="2"/>
          </rPr>
          <t xml:space="preserve">
</t>
        </r>
      </text>
    </comment>
    <comment ref="N49" authorId="0">
      <text>
        <r>
          <rPr>
            <b/>
            <sz val="9"/>
            <color indexed="81"/>
            <rFont val="Tahoma"/>
            <family val="2"/>
          </rPr>
          <t>Indicate the # of accounts valued by Net Book.</t>
        </r>
        <r>
          <rPr>
            <sz val="9"/>
            <color indexed="81"/>
            <rFont val="Tahoma"/>
            <family val="2"/>
          </rPr>
          <t xml:space="preserve">
</t>
        </r>
      </text>
    </comment>
    <comment ref="G54" authorId="0">
      <text>
        <r>
          <rPr>
            <b/>
            <sz val="9"/>
            <color indexed="81"/>
            <rFont val="Tahoma"/>
            <family val="2"/>
          </rPr>
          <t>Note number of "</t>
        </r>
        <r>
          <rPr>
            <b/>
            <i/>
            <u/>
            <sz val="9"/>
            <color indexed="81"/>
            <rFont val="Tahoma"/>
            <family val="2"/>
          </rPr>
          <t>billed</t>
        </r>
        <r>
          <rPr>
            <b/>
            <sz val="9"/>
            <color indexed="81"/>
            <rFont val="Tahoma"/>
            <family val="2"/>
          </rPr>
          <t xml:space="preserve">" second homes.
</t>
        </r>
        <r>
          <rPr>
            <sz val="9"/>
            <color indexed="81"/>
            <rFont val="Tahoma"/>
            <family val="2"/>
          </rPr>
          <t xml:space="preserve">
</t>
        </r>
      </text>
    </comment>
    <comment ref="M54" authorId="0">
      <text>
        <r>
          <rPr>
            <b/>
            <sz val="9"/>
            <color indexed="81"/>
            <rFont val="Tahoma"/>
            <family val="2"/>
          </rPr>
          <t>Note number of "</t>
        </r>
        <r>
          <rPr>
            <b/>
            <i/>
            <u/>
            <sz val="9"/>
            <color indexed="81"/>
            <rFont val="Tahoma"/>
            <family val="2"/>
          </rPr>
          <t>billed</t>
        </r>
        <r>
          <rPr>
            <b/>
            <sz val="9"/>
            <color indexed="81"/>
            <rFont val="Tahoma"/>
            <family val="2"/>
          </rPr>
          <t xml:space="preserve">"  apartment or rooming house accounts.
NOTE: Apartments and Rooming Houses that are incorporated may have little in the way of taxable machinery.
</t>
        </r>
        <r>
          <rPr>
            <sz val="9"/>
            <color indexed="81"/>
            <rFont val="Tahoma"/>
            <family val="2"/>
          </rPr>
          <t xml:space="preserve">
</t>
        </r>
      </text>
    </comment>
    <comment ref="H56" authorId="0">
      <text>
        <r>
          <rPr>
            <b/>
            <sz val="9"/>
            <color indexed="81"/>
            <rFont val="Tahoma"/>
            <family val="2"/>
          </rPr>
          <t>Indicate the Number of Forms of Lists Analyzed</t>
        </r>
        <r>
          <rPr>
            <sz val="9"/>
            <color indexed="81"/>
            <rFont val="Tahoma"/>
            <family val="2"/>
          </rPr>
          <t xml:space="preserve">
</t>
        </r>
      </text>
    </comment>
    <comment ref="L56" authorId="0">
      <text>
        <r>
          <rPr>
            <b/>
            <sz val="9"/>
            <color indexed="81"/>
            <rFont val="Tahoma"/>
            <family val="2"/>
          </rPr>
          <t>Indicate the Number of On-Site Inspections.</t>
        </r>
        <r>
          <rPr>
            <sz val="9"/>
            <color indexed="81"/>
            <rFont val="Tahoma"/>
            <family val="2"/>
          </rPr>
          <t xml:space="preserve">
</t>
        </r>
      </text>
    </comment>
    <comment ref="P56" authorId="0">
      <text>
        <r>
          <rPr>
            <b/>
            <sz val="9"/>
            <color indexed="81"/>
            <rFont val="Tahoma"/>
            <family val="2"/>
          </rPr>
          <t xml:space="preserve">Indicate the base year for the allocation Method. </t>
        </r>
        <r>
          <rPr>
            <sz val="9"/>
            <color indexed="81"/>
            <rFont val="Tahoma"/>
            <family val="2"/>
          </rPr>
          <t xml:space="preserve">
</t>
        </r>
      </text>
    </comment>
    <comment ref="G58" authorId="0">
      <text>
        <r>
          <rPr>
            <b/>
            <sz val="9"/>
            <color indexed="81"/>
            <rFont val="Tahoma"/>
            <family val="2"/>
          </rPr>
          <t xml:space="preserve">If the allocation method is used indicate the percentage applied to all accounts.
</t>
        </r>
        <r>
          <rPr>
            <sz val="9"/>
            <color indexed="81"/>
            <rFont val="Tahoma"/>
            <family val="2"/>
          </rPr>
          <t xml:space="preserve">
</t>
        </r>
      </text>
    </comment>
    <comment ref="B59" authorId="1">
      <text>
        <r>
          <rPr>
            <b/>
            <sz val="9"/>
            <color indexed="81"/>
            <rFont val="Tahoma"/>
            <family val="2"/>
          </rPr>
          <t>ONE and ONLY ONE of these methods can be used to value second homes.</t>
        </r>
      </text>
    </comment>
    <comment ref="G59" authorId="0">
      <text>
        <r>
          <rPr>
            <b/>
            <sz val="9"/>
            <color indexed="81"/>
            <rFont val="Tahoma"/>
            <family val="2"/>
          </rPr>
          <t xml:space="preserve">If  FOL’s were used then list the # of FOL’s received. </t>
        </r>
      </text>
    </comment>
    <comment ref="G60" authorId="0">
      <text>
        <r>
          <rPr>
            <b/>
            <sz val="9"/>
            <color indexed="81"/>
            <rFont val="Tahoma"/>
            <family val="2"/>
          </rPr>
          <t xml:space="preserve">If On-Site inspections were used then list the # of inspections completed. </t>
        </r>
      </text>
    </comment>
    <comment ref="L66" authorId="2">
      <text>
        <r>
          <rPr>
            <b/>
            <sz val="9"/>
            <color indexed="81"/>
            <rFont val="Tahoma"/>
            <family val="2"/>
          </rPr>
          <t>Indicate whether the community has an electric generation plant (including solar) with a "Y" or "N"</t>
        </r>
      </text>
    </comment>
    <comment ref="D68" authorId="0">
      <text>
        <r>
          <rPr>
            <b/>
            <sz val="9"/>
            <color indexed="81"/>
            <rFont val="Tahoma"/>
            <family val="2"/>
          </rPr>
          <t xml:space="preserve">"X" to indicate the type(s) of plant </t>
        </r>
      </text>
    </comment>
    <comment ref="H68" authorId="0">
      <text>
        <r>
          <rPr>
            <b/>
            <sz val="9"/>
            <color indexed="81"/>
            <rFont val="Tahoma"/>
            <family val="2"/>
          </rPr>
          <t xml:space="preserve">"X" to indicate the type(s) of plant </t>
        </r>
      </text>
    </comment>
    <comment ref="L68" authorId="0">
      <text>
        <r>
          <rPr>
            <b/>
            <sz val="9"/>
            <color indexed="81"/>
            <rFont val="Tahoma"/>
            <family val="2"/>
          </rPr>
          <t xml:space="preserve">"X" to indicate the type(s) of plant </t>
        </r>
      </text>
    </comment>
    <comment ref="P68" authorId="0">
      <text>
        <r>
          <rPr>
            <b/>
            <sz val="9"/>
            <color indexed="81"/>
            <rFont val="Tahoma"/>
            <family val="2"/>
          </rPr>
          <t xml:space="preserve">"X" to indicate the type(s) of plant </t>
        </r>
      </text>
    </comment>
    <comment ref="C69" authorId="2">
      <text>
        <r>
          <rPr>
            <b/>
            <sz val="9"/>
            <color indexed="81"/>
            <rFont val="Tahoma"/>
            <family val="2"/>
          </rPr>
          <t>Indicate whether the project is valued as real or personal property</t>
        </r>
      </text>
    </comment>
    <comment ref="G69" authorId="2">
      <text>
        <r>
          <rPr>
            <b/>
            <sz val="9"/>
            <color indexed="81"/>
            <rFont val="Tahoma"/>
            <family val="2"/>
          </rPr>
          <t>Indicate whether the project is valued as real or personal property</t>
        </r>
      </text>
    </comment>
    <comment ref="K69" authorId="2">
      <text>
        <r>
          <rPr>
            <b/>
            <sz val="9"/>
            <color indexed="81"/>
            <rFont val="Tahoma"/>
            <family val="2"/>
          </rPr>
          <t>Indicate whether the project is valued as real or personal property</t>
        </r>
      </text>
    </comment>
    <comment ref="O69" authorId="2">
      <text>
        <r>
          <rPr>
            <b/>
            <sz val="9"/>
            <color indexed="81"/>
            <rFont val="Tahoma"/>
            <family val="2"/>
          </rPr>
          <t>Indicate whether the project is valued as real or personal property</t>
        </r>
      </text>
    </comment>
  </commentList>
</comments>
</file>

<file path=xl/comments5.xml><?xml version="1.0" encoding="utf-8"?>
<comments xmlns="http://schemas.openxmlformats.org/spreadsheetml/2006/main">
  <authors>
    <author>Commonwealth of Massachusetts</author>
    <author>Paquette, James</author>
  </authors>
  <commentList>
    <comment ref="E6" authorId="0">
      <text>
        <r>
          <rPr>
            <b/>
            <sz val="9"/>
            <color indexed="81"/>
            <rFont val="Tahoma"/>
            <family val="2"/>
          </rPr>
          <t xml:space="preserve"> Chapter 61 - Forest Lands under DCR approved management plans, drop-down list for: 601 or 261</t>
        </r>
        <r>
          <rPr>
            <sz val="9"/>
            <color indexed="81"/>
            <rFont val="Tahoma"/>
            <family val="2"/>
          </rPr>
          <t xml:space="preserve">
</t>
        </r>
      </text>
    </comment>
    <comment ref="G6" authorId="0">
      <text>
        <r>
          <rPr>
            <b/>
            <sz val="9"/>
            <color indexed="81"/>
            <rFont val="Tahoma"/>
            <family val="2"/>
          </rPr>
          <t>List the number of parcels for each class.</t>
        </r>
        <r>
          <rPr>
            <sz val="9"/>
            <color indexed="81"/>
            <rFont val="Tahoma"/>
            <family val="2"/>
          </rPr>
          <t xml:space="preserve">
</t>
        </r>
      </text>
    </comment>
    <comment ref="I6" authorId="0">
      <text>
        <r>
          <rPr>
            <b/>
            <sz val="9"/>
            <color indexed="81"/>
            <rFont val="Tahoma"/>
            <family val="2"/>
          </rPr>
          <t>"X"  if full and fair cash value estimates have been calculated</t>
        </r>
        <r>
          <rPr>
            <sz val="9"/>
            <color indexed="81"/>
            <rFont val="Tahoma"/>
            <family val="2"/>
          </rPr>
          <t xml:space="preserve">
</t>
        </r>
      </text>
    </comment>
    <comment ref="K6" authorId="0">
      <text>
        <r>
          <rPr>
            <b/>
            <sz val="9"/>
            <color indexed="81"/>
            <rFont val="Tahoma"/>
            <family val="2"/>
          </rPr>
          <t>Check if use-value assessments have been properly calculated</t>
        </r>
        <r>
          <rPr>
            <sz val="9"/>
            <color indexed="81"/>
            <rFont val="Tahoma"/>
            <family val="2"/>
          </rPr>
          <t xml:space="preserve">
</t>
        </r>
      </text>
    </comment>
    <comment ref="M6" authorId="0">
      <text>
        <r>
          <rPr>
            <b/>
            <sz val="9"/>
            <color indexed="81"/>
            <rFont val="Tahoma"/>
            <family val="2"/>
          </rPr>
          <t>"X" if assessors have filed all liens.</t>
        </r>
      </text>
    </comment>
    <comment ref="P6" authorId="0">
      <text>
        <r>
          <rPr>
            <b/>
            <sz val="9"/>
            <color indexed="81"/>
            <rFont val="Tahoma"/>
            <family val="2"/>
          </rPr>
          <t>Indicate the $ Amount per acre used for Chapter 61</t>
        </r>
        <r>
          <rPr>
            <sz val="9"/>
            <color indexed="81"/>
            <rFont val="Tahoma"/>
            <family val="2"/>
          </rPr>
          <t xml:space="preserve">
</t>
        </r>
      </text>
    </comment>
    <comment ref="E7" authorId="0">
      <text>
        <r>
          <rPr>
            <b/>
            <sz val="9"/>
            <color indexed="81"/>
            <rFont val="Tahoma"/>
            <family val="2"/>
          </rPr>
          <t xml:space="preserve"> Chapter 61A - Agricultural/Horticultural land qualified by assessors, drop-down list for: 700’s or 270’s</t>
        </r>
        <r>
          <rPr>
            <sz val="9"/>
            <color indexed="81"/>
            <rFont val="Tahoma"/>
            <family val="2"/>
          </rPr>
          <t xml:space="preserve">
</t>
        </r>
      </text>
    </comment>
    <comment ref="I7" authorId="0">
      <text>
        <r>
          <rPr>
            <b/>
            <sz val="9"/>
            <color indexed="81"/>
            <rFont val="Tahoma"/>
            <family val="2"/>
          </rPr>
          <t>"X"  if full and fair cash value estimates have been calculated</t>
        </r>
        <r>
          <rPr>
            <sz val="9"/>
            <color indexed="81"/>
            <rFont val="Tahoma"/>
            <family val="2"/>
          </rPr>
          <t xml:space="preserve">
</t>
        </r>
      </text>
    </comment>
    <comment ref="K7" authorId="0">
      <text>
        <r>
          <rPr>
            <b/>
            <sz val="9"/>
            <color indexed="81"/>
            <rFont val="Tahoma"/>
            <family val="2"/>
          </rPr>
          <t>Check if use-value assessments have been properly calculated</t>
        </r>
        <r>
          <rPr>
            <sz val="9"/>
            <color indexed="81"/>
            <rFont val="Tahoma"/>
            <family val="2"/>
          </rPr>
          <t xml:space="preserve">
</t>
        </r>
      </text>
    </comment>
    <comment ref="M7" authorId="0">
      <text>
        <r>
          <rPr>
            <b/>
            <sz val="9"/>
            <color indexed="81"/>
            <rFont val="Tahoma"/>
            <family val="2"/>
          </rPr>
          <t>"X" if assessors have filed all liens.</t>
        </r>
      </text>
    </comment>
    <comment ref="P7" authorId="0">
      <text>
        <r>
          <rPr>
            <b/>
            <sz val="9"/>
            <color indexed="81"/>
            <rFont val="Tahoma"/>
            <family val="2"/>
          </rPr>
          <t>Enter the FVAC Category Indicate the category used (Below Average, Average or Above Average) for Chapter 61A</t>
        </r>
        <r>
          <rPr>
            <sz val="9"/>
            <color indexed="81"/>
            <rFont val="Tahoma"/>
            <family val="2"/>
          </rPr>
          <t xml:space="preserve">
</t>
        </r>
      </text>
    </comment>
    <comment ref="E8" authorId="0">
      <text>
        <r>
          <rPr>
            <b/>
            <sz val="9"/>
            <color indexed="81"/>
            <rFont val="Tahoma"/>
            <family val="2"/>
          </rPr>
          <t xml:space="preserve"> Chapters 61B - Recreational land or open space qualified by assessors, drop-down list for: 800’s or 280’s</t>
        </r>
        <r>
          <rPr>
            <sz val="9"/>
            <color indexed="81"/>
            <rFont val="Tahoma"/>
            <family val="2"/>
          </rPr>
          <t xml:space="preserve">
</t>
        </r>
      </text>
    </comment>
    <comment ref="I8" authorId="0">
      <text>
        <r>
          <rPr>
            <b/>
            <sz val="9"/>
            <color indexed="81"/>
            <rFont val="Tahoma"/>
            <family val="2"/>
          </rPr>
          <t>"X"  if full and fair cash value estimates have been calculated</t>
        </r>
        <r>
          <rPr>
            <sz val="9"/>
            <color indexed="81"/>
            <rFont val="Tahoma"/>
            <family val="2"/>
          </rPr>
          <t xml:space="preserve">
</t>
        </r>
      </text>
    </comment>
    <comment ref="K8" authorId="0">
      <text>
        <r>
          <rPr>
            <b/>
            <sz val="9"/>
            <color indexed="81"/>
            <rFont val="Tahoma"/>
            <family val="2"/>
          </rPr>
          <t>Check if use-value assessments have been properly calculated</t>
        </r>
        <r>
          <rPr>
            <sz val="9"/>
            <color indexed="81"/>
            <rFont val="Tahoma"/>
            <family val="2"/>
          </rPr>
          <t xml:space="preserve">
</t>
        </r>
      </text>
    </comment>
    <comment ref="M8" authorId="0">
      <text>
        <r>
          <rPr>
            <b/>
            <sz val="9"/>
            <color indexed="81"/>
            <rFont val="Tahoma"/>
            <family val="2"/>
          </rPr>
          <t>"X" if assessors have filed all liens.</t>
        </r>
      </text>
    </comment>
    <comment ref="P8" authorId="0">
      <text>
        <r>
          <rPr>
            <b/>
            <sz val="9"/>
            <color indexed="81"/>
            <rFont val="Tahoma"/>
            <family val="2"/>
          </rPr>
          <t>Enter the % discount for Chapter 61B land</t>
        </r>
        <r>
          <rPr>
            <sz val="9"/>
            <color indexed="81"/>
            <rFont val="Tahoma"/>
            <family val="2"/>
          </rPr>
          <t xml:space="preserve">
</t>
        </r>
      </text>
    </comment>
    <comment ref="H10" authorId="0">
      <text>
        <r>
          <rPr>
            <b/>
            <sz val="9"/>
            <color indexed="81"/>
            <rFont val="Tahoma"/>
            <family val="2"/>
          </rPr>
          <t xml:space="preserve">This box auto-fills from parcel counts above. </t>
        </r>
        <r>
          <rPr>
            <sz val="9"/>
            <color indexed="81"/>
            <rFont val="Tahoma"/>
            <family val="2"/>
          </rPr>
          <t xml:space="preserve">
</t>
        </r>
      </text>
    </comment>
    <comment ref="G15" authorId="0">
      <text>
        <r>
          <rPr>
            <b/>
            <sz val="9"/>
            <color indexed="81"/>
            <rFont val="Tahoma"/>
            <family val="2"/>
          </rPr>
          <t xml:space="preserve">Record the total number of exempt parcels. </t>
        </r>
        <r>
          <rPr>
            <sz val="9"/>
            <color indexed="81"/>
            <rFont val="Tahoma"/>
            <family val="2"/>
          </rPr>
          <t xml:space="preserve">
</t>
        </r>
      </text>
    </comment>
    <comment ref="G17" authorId="0">
      <text>
        <r>
          <rPr>
            <b/>
            <sz val="9"/>
            <color indexed="81"/>
            <rFont val="Tahoma"/>
            <family val="2"/>
          </rPr>
          <t>Indicate the FY of the last full measure and list program.</t>
        </r>
        <r>
          <rPr>
            <sz val="9"/>
            <color indexed="81"/>
            <rFont val="Tahoma"/>
            <family val="2"/>
          </rPr>
          <t xml:space="preserve">
</t>
        </r>
      </text>
    </comment>
    <comment ref="I17" authorId="0">
      <text>
        <r>
          <rPr>
            <b/>
            <sz val="9"/>
            <color indexed="81"/>
            <rFont val="Tahoma"/>
            <family val="2"/>
          </rPr>
          <t>"X" if building permits are field reviewed annually.</t>
        </r>
        <r>
          <rPr>
            <sz val="9"/>
            <color indexed="81"/>
            <rFont val="Tahoma"/>
            <family val="2"/>
          </rPr>
          <t xml:space="preserve">
</t>
        </r>
      </text>
    </comment>
    <comment ref="I18" authorId="0">
      <text>
        <r>
          <rPr>
            <b/>
            <sz val="9"/>
            <color indexed="81"/>
            <rFont val="Tahoma"/>
            <family val="2"/>
          </rPr>
          <t>"X" if Property data is on a CAMA system</t>
        </r>
        <r>
          <rPr>
            <sz val="9"/>
            <color indexed="81"/>
            <rFont val="Tahoma"/>
            <family val="2"/>
          </rPr>
          <t xml:space="preserve">
</t>
        </r>
      </text>
    </comment>
    <comment ref="I19" authorId="0">
      <text>
        <r>
          <rPr>
            <b/>
            <sz val="9"/>
            <color indexed="81"/>
            <rFont val="Tahoma"/>
            <family val="2"/>
          </rPr>
          <t>"X" if property record cards exist for each parcel.</t>
        </r>
        <r>
          <rPr>
            <sz val="9"/>
            <color indexed="81"/>
            <rFont val="Tahoma"/>
            <family val="2"/>
          </rPr>
          <t xml:space="preserve">
</t>
        </r>
      </text>
    </comment>
    <comment ref="I20" authorId="0">
      <text>
        <r>
          <rPr>
            <b/>
            <sz val="9"/>
            <color indexed="81"/>
            <rFont val="Tahoma"/>
            <family val="2"/>
          </rPr>
          <t>"X" if the cost tables have been updated</t>
        </r>
        <r>
          <rPr>
            <sz val="9"/>
            <color indexed="81"/>
            <rFont val="Tahoma"/>
            <family val="2"/>
          </rPr>
          <t xml:space="preserve">
</t>
        </r>
      </text>
    </comment>
    <comment ref="C22" authorId="1">
      <text>
        <r>
          <rPr>
            <b/>
            <sz val="9"/>
            <color indexed="81"/>
            <rFont val="Tahoma"/>
            <family val="2"/>
          </rPr>
          <t>Check the valuation methods for both residential and institutional uses.</t>
        </r>
        <r>
          <rPr>
            <sz val="9"/>
            <color indexed="81"/>
            <rFont val="Tahoma"/>
            <family val="2"/>
          </rPr>
          <t xml:space="preserve">
</t>
        </r>
      </text>
    </comment>
    <comment ref="H26" authorId="0">
      <text>
        <r>
          <rPr>
            <b/>
            <sz val="9"/>
            <color indexed="81"/>
            <rFont val="Tahoma"/>
            <family val="2"/>
          </rPr>
          <t xml:space="preserve">Indicate whether the community has: Cherry Sheet Reimbursable and/or DCR Watershed; or No Cherry Sheet or DCR land. </t>
        </r>
        <r>
          <rPr>
            <sz val="9"/>
            <color indexed="81"/>
            <rFont val="Tahoma"/>
            <family val="2"/>
          </rPr>
          <t xml:space="preserve">
</t>
        </r>
      </text>
    </comment>
  </commentList>
</comments>
</file>

<file path=xl/sharedStrings.xml><?xml version="1.0" encoding="utf-8"?>
<sst xmlns="http://schemas.openxmlformats.org/spreadsheetml/2006/main" count="1911" uniqueCount="1555">
  <si>
    <t>MASSACHUSETTS DEPARTMENT OF REVENUE</t>
  </si>
  <si>
    <t>BUREAU OF LOCAL ASSESSMENT</t>
  </si>
  <si>
    <t>Page 1</t>
  </si>
  <si>
    <t>BLA ADVISOR:</t>
  </si>
  <si>
    <t>FISCAL YEAR:</t>
  </si>
  <si>
    <t>Position:</t>
  </si>
  <si>
    <t>001  ABINGTON</t>
  </si>
  <si>
    <t>002  ACTON</t>
  </si>
  <si>
    <t>003  ACUSHNET</t>
  </si>
  <si>
    <t>004  ADAMS</t>
  </si>
  <si>
    <t>005  AGAWAM</t>
  </si>
  <si>
    <t>006  ALFORD</t>
  </si>
  <si>
    <t>007  AMESBURY</t>
  </si>
  <si>
    <t>008  AMHERST</t>
  </si>
  <si>
    <t>009  ANDOVER</t>
  </si>
  <si>
    <t>010  ARLINGTON</t>
  </si>
  <si>
    <t>011  ASHBURNHAM</t>
  </si>
  <si>
    <t>012  ASHBY</t>
  </si>
  <si>
    <t>013  ASHFIELD</t>
  </si>
  <si>
    <t>014  ASHLAND</t>
  </si>
  <si>
    <t>015  ATHOL</t>
  </si>
  <si>
    <t>016  ATTLEBORO</t>
  </si>
  <si>
    <t>017  AUBURN</t>
  </si>
  <si>
    <t>018  AVON</t>
  </si>
  <si>
    <t>019  AYER</t>
  </si>
  <si>
    <t>020  BARNSTABLE</t>
  </si>
  <si>
    <t>021  BARRE</t>
  </si>
  <si>
    <t>022  BECKET</t>
  </si>
  <si>
    <t>023  BEDFORD</t>
  </si>
  <si>
    <t>024  BELCHERTOWN</t>
  </si>
  <si>
    <t>025  BELLINGHAM</t>
  </si>
  <si>
    <t>026  BELMONT</t>
  </si>
  <si>
    <t>027  BERKLEY</t>
  </si>
  <si>
    <t>028  BERLIN</t>
  </si>
  <si>
    <t>029  BERNARDSTON</t>
  </si>
  <si>
    <t>030  BEVERLY</t>
  </si>
  <si>
    <t>031  BILLERICA</t>
  </si>
  <si>
    <t>032  BLACKSTONE</t>
  </si>
  <si>
    <t>033  BLANDFORD</t>
  </si>
  <si>
    <t>034  BOLTON</t>
  </si>
  <si>
    <t>035  BOSTON</t>
  </si>
  <si>
    <t>036  BOURNE</t>
  </si>
  <si>
    <t>037  BOXBOROUGH</t>
  </si>
  <si>
    <t>038  BOXFORD</t>
  </si>
  <si>
    <t>039  BOYLSTON</t>
  </si>
  <si>
    <t>040  BRAINTREE</t>
  </si>
  <si>
    <t>041  BREWSTER</t>
  </si>
  <si>
    <t>042  BRIDGEWATER</t>
  </si>
  <si>
    <t>043  BRIMFIELD</t>
  </si>
  <si>
    <t>044  BROCKTON</t>
  </si>
  <si>
    <t>045  BROOKFIELD</t>
  </si>
  <si>
    <t>046  BROOKLINE</t>
  </si>
  <si>
    <t>047  BUCKLAND</t>
  </si>
  <si>
    <t>048  BURLINGTON</t>
  </si>
  <si>
    <t>049  CAMBRIDGE</t>
  </si>
  <si>
    <t>050  CANTON</t>
  </si>
  <si>
    <t>051  CARLISLE</t>
  </si>
  <si>
    <t>052  CARVER</t>
  </si>
  <si>
    <t>053  CHARLEMONT</t>
  </si>
  <si>
    <t>054  CHARLTON</t>
  </si>
  <si>
    <t>055  CHATHAM</t>
  </si>
  <si>
    <t>056  CHELMSFORD</t>
  </si>
  <si>
    <t>057  CHELSEA</t>
  </si>
  <si>
    <t>058  CHESHIRE</t>
  </si>
  <si>
    <t>059  CHESTER</t>
  </si>
  <si>
    <t>060  CHESTERFIELD</t>
  </si>
  <si>
    <t>061  CHICOPEE</t>
  </si>
  <si>
    <t>062  CHILMARK</t>
  </si>
  <si>
    <t>063  CLARKSBURG</t>
  </si>
  <si>
    <t>064  CLINTON</t>
  </si>
  <si>
    <t>065  COHASSET</t>
  </si>
  <si>
    <t>066  COLRAIN</t>
  </si>
  <si>
    <t>067  CONCORD</t>
  </si>
  <si>
    <t>068  CONWAY</t>
  </si>
  <si>
    <t>069  CUMMINGTON</t>
  </si>
  <si>
    <t>070  DALTON</t>
  </si>
  <si>
    <t>071  DANVERS</t>
  </si>
  <si>
    <t>072  DARTMOUTH</t>
  </si>
  <si>
    <t>073  DEDHAM</t>
  </si>
  <si>
    <t>074  DEERFIELD</t>
  </si>
  <si>
    <t>075  DENNIS</t>
  </si>
  <si>
    <t>076  DIGHTON</t>
  </si>
  <si>
    <t>077  DOUGLAS</t>
  </si>
  <si>
    <t>078  DOVER</t>
  </si>
  <si>
    <t>079  DRACUT</t>
  </si>
  <si>
    <t>080  DUDLEY</t>
  </si>
  <si>
    <t>081  DUNSTABLE</t>
  </si>
  <si>
    <t>082  DUXBURY</t>
  </si>
  <si>
    <t>083  EAST BRIDGEWATER</t>
  </si>
  <si>
    <t>084  EAST BROOKFIELD</t>
  </si>
  <si>
    <t>085  EAST LONGMEADOW</t>
  </si>
  <si>
    <t>086  EASTHAM</t>
  </si>
  <si>
    <t>087  EASTHAMPTON</t>
  </si>
  <si>
    <t>088  EASTON</t>
  </si>
  <si>
    <t>089  EDGARTOWN</t>
  </si>
  <si>
    <t>090  EGREMONT</t>
  </si>
  <si>
    <t>091  ERVING</t>
  </si>
  <si>
    <t>092  ESSEX</t>
  </si>
  <si>
    <t>093  EVERETT</t>
  </si>
  <si>
    <t>094  FAIRHAVEN</t>
  </si>
  <si>
    <t>095  FALL RIVER</t>
  </si>
  <si>
    <t>096  FALMOUTH</t>
  </si>
  <si>
    <t>097  FITCHBURG</t>
  </si>
  <si>
    <t>098  FLORIDA</t>
  </si>
  <si>
    <t>099  FOXBOROUGH</t>
  </si>
  <si>
    <t>100  FRAMINGHAM</t>
  </si>
  <si>
    <t>101  FRANKLIN</t>
  </si>
  <si>
    <t>102  FREETOWN</t>
  </si>
  <si>
    <t>103  GARDNER</t>
  </si>
  <si>
    <t>104  AQUINNAH</t>
  </si>
  <si>
    <t>105  GEORGETOWN</t>
  </si>
  <si>
    <t>106  GILL</t>
  </si>
  <si>
    <t>107  GLOUCESTER</t>
  </si>
  <si>
    <t>108  GOSHEN</t>
  </si>
  <si>
    <t>109  GOSNOLD</t>
  </si>
  <si>
    <t>110  GRAFTON</t>
  </si>
  <si>
    <t>111  GRANBY</t>
  </si>
  <si>
    <t>112  GRANVILLE</t>
  </si>
  <si>
    <t>113  GREAT BARRINGTON</t>
  </si>
  <si>
    <t>114  GREENFIELD</t>
  </si>
  <si>
    <t>115  GROTON</t>
  </si>
  <si>
    <t>116  GROVELAND</t>
  </si>
  <si>
    <t>117  HADLEY</t>
  </si>
  <si>
    <t>118  HALIFAX</t>
  </si>
  <si>
    <t>119  HAMILTON</t>
  </si>
  <si>
    <t>120  HAMPDEN</t>
  </si>
  <si>
    <t>121  HANCOCK</t>
  </si>
  <si>
    <t>122  HANOVER</t>
  </si>
  <si>
    <t>123  HANSON</t>
  </si>
  <si>
    <t>124  HARDWICK</t>
  </si>
  <si>
    <t>125  HARVARD</t>
  </si>
  <si>
    <t>126  HARWICH</t>
  </si>
  <si>
    <t>127  HATFIELD</t>
  </si>
  <si>
    <t>128  HAVERHILL</t>
  </si>
  <si>
    <t>129  HAWLEY</t>
  </si>
  <si>
    <t>130  HEATH</t>
  </si>
  <si>
    <t>131  HINGHAM</t>
  </si>
  <si>
    <t>132  HINSDALE</t>
  </si>
  <si>
    <t>133  HOLBROOK</t>
  </si>
  <si>
    <t>134  HOLDEN</t>
  </si>
  <si>
    <t>135  HOLLAND</t>
  </si>
  <si>
    <t>136  HOLLISTON</t>
  </si>
  <si>
    <t>137  HOLYOKE</t>
  </si>
  <si>
    <t>138  HOPEDALE</t>
  </si>
  <si>
    <t>139  HOPKINTON</t>
  </si>
  <si>
    <t>140  HUBBARDSTON</t>
  </si>
  <si>
    <t>141  HUDSON</t>
  </si>
  <si>
    <t>142  HULL</t>
  </si>
  <si>
    <t>143  HUNTINGTON</t>
  </si>
  <si>
    <t>144  IPSWICH</t>
  </si>
  <si>
    <t>145  KINGSTON</t>
  </si>
  <si>
    <t>146  LAKEVILLE</t>
  </si>
  <si>
    <t>147  LANCASTER</t>
  </si>
  <si>
    <t>148  LANESBOROUGH</t>
  </si>
  <si>
    <t>149  LAWRENCE</t>
  </si>
  <si>
    <t>150  LEE</t>
  </si>
  <si>
    <t>151  LEICESTER</t>
  </si>
  <si>
    <t>152  LENOX</t>
  </si>
  <si>
    <t>153  LEOMINSTER</t>
  </si>
  <si>
    <t>154  LEVERETT</t>
  </si>
  <si>
    <t>155  LEXINGTON</t>
  </si>
  <si>
    <t>156  LEYDEN</t>
  </si>
  <si>
    <t>157  LINCOLN</t>
  </si>
  <si>
    <t>158  LITTLETON</t>
  </si>
  <si>
    <t>159  LONGMEADOW</t>
  </si>
  <si>
    <t>160  LOWELL</t>
  </si>
  <si>
    <t>161  LUDLOW</t>
  </si>
  <si>
    <t>162  LUNENBURG</t>
  </si>
  <si>
    <t>163  LYNN</t>
  </si>
  <si>
    <t>164  LYNNFIELD</t>
  </si>
  <si>
    <t>165  MALDEN</t>
  </si>
  <si>
    <t>166  MANCHESTER</t>
  </si>
  <si>
    <t>167  MANSFIELD</t>
  </si>
  <si>
    <t>168  MARBLEHEAD</t>
  </si>
  <si>
    <t>169  MARION</t>
  </si>
  <si>
    <t>170  MARLBOROUGH</t>
  </si>
  <si>
    <t>171  MARSHFIELD</t>
  </si>
  <si>
    <t>172  MASHPEE</t>
  </si>
  <si>
    <t>173  MATTAPOISETT</t>
  </si>
  <si>
    <t>174  MAYNARD</t>
  </si>
  <si>
    <t>175  MEDFIELD</t>
  </si>
  <si>
    <t>176  MEDFORD</t>
  </si>
  <si>
    <t>177  MEDWAY</t>
  </si>
  <si>
    <t>178  MELROSE</t>
  </si>
  <si>
    <t>179  MENDON</t>
  </si>
  <si>
    <t>180  MERRIMAC</t>
  </si>
  <si>
    <t>181  METHUEN</t>
  </si>
  <si>
    <t>182  MIDDLEBOROUGH</t>
  </si>
  <si>
    <t>183  MIDDLEFIELD</t>
  </si>
  <si>
    <t>184  MIDDLETON</t>
  </si>
  <si>
    <t>185  MILFORD</t>
  </si>
  <si>
    <t>186  MILLBURY</t>
  </si>
  <si>
    <t>187  MILLIS</t>
  </si>
  <si>
    <t>188  MILLVILLE</t>
  </si>
  <si>
    <t>189  MILTON</t>
  </si>
  <si>
    <t>190  MONROE</t>
  </si>
  <si>
    <t>191  MONSON</t>
  </si>
  <si>
    <t>192  MONTAGUE</t>
  </si>
  <si>
    <t>193  MONTEREY</t>
  </si>
  <si>
    <t>194  MONTGOMERY</t>
  </si>
  <si>
    <t>195  MOUNT WASHINGTON</t>
  </si>
  <si>
    <t>196  NAHANT</t>
  </si>
  <si>
    <t>197  NANTUCKET</t>
  </si>
  <si>
    <t>198  NATICK</t>
  </si>
  <si>
    <t>199  NEEDHAM</t>
  </si>
  <si>
    <t>200  NEW ASHFORD</t>
  </si>
  <si>
    <t>201  NEW BEDFORD</t>
  </si>
  <si>
    <t>202  NEW BRAINTREE</t>
  </si>
  <si>
    <t>203  NEW MARLBOROUGH</t>
  </si>
  <si>
    <t>204  NEW SALEM</t>
  </si>
  <si>
    <t>205  NEWBURY</t>
  </si>
  <si>
    <t>206  NEWBURYPORT</t>
  </si>
  <si>
    <t>207  NEWTON</t>
  </si>
  <si>
    <t>208  NORFOLK</t>
  </si>
  <si>
    <t>209  NORTH ADAMS</t>
  </si>
  <si>
    <t>210  NORTH ANDOVER</t>
  </si>
  <si>
    <t>211  NORTH ATTLEBOROUGH</t>
  </si>
  <si>
    <t>212  NORTH BROOKFIELD</t>
  </si>
  <si>
    <t>213  NORTH READING</t>
  </si>
  <si>
    <t>214  NORTHAMPTON</t>
  </si>
  <si>
    <t>215  NORTHBOROUGH</t>
  </si>
  <si>
    <t>216  NORTHBRIDGE</t>
  </si>
  <si>
    <t>217  NORTHFIELD</t>
  </si>
  <si>
    <t>218  NORTON</t>
  </si>
  <si>
    <t>219  NORWELL</t>
  </si>
  <si>
    <t>220  NORWOOD</t>
  </si>
  <si>
    <t>221  OAK BLUFFS</t>
  </si>
  <si>
    <t>222  OAKHAM</t>
  </si>
  <si>
    <t>223  ORANGE</t>
  </si>
  <si>
    <t>224  ORLEANS</t>
  </si>
  <si>
    <t>225  OTIS</t>
  </si>
  <si>
    <t>226  OXFORD</t>
  </si>
  <si>
    <t>227  PALMER</t>
  </si>
  <si>
    <t>228  PAXTON</t>
  </si>
  <si>
    <t>229  PEABODY</t>
  </si>
  <si>
    <t>230  PELHAM</t>
  </si>
  <si>
    <t>231  PEMBROKE</t>
  </si>
  <si>
    <t>232  PEPPERELL</t>
  </si>
  <si>
    <t>233  PERU</t>
  </si>
  <si>
    <t>234  PETERSHAM</t>
  </si>
  <si>
    <t>235  PHILLIPSTON</t>
  </si>
  <si>
    <t>236  PITTSFIELD</t>
  </si>
  <si>
    <t>237  PLAINFIELD</t>
  </si>
  <si>
    <t>238  PLAINVILLE</t>
  </si>
  <si>
    <t>239  PLYMOUTH</t>
  </si>
  <si>
    <t>240  PLYMPTON</t>
  </si>
  <si>
    <t>241  PRINCETON</t>
  </si>
  <si>
    <t>242  PROVINCETOWN</t>
  </si>
  <si>
    <t>243  QUINCY</t>
  </si>
  <si>
    <t>244  RANDOLPH</t>
  </si>
  <si>
    <t>245  RAYNHAM</t>
  </si>
  <si>
    <t>246  READING</t>
  </si>
  <si>
    <t>247  REHOBOTH</t>
  </si>
  <si>
    <t>248  REVERE</t>
  </si>
  <si>
    <t>249  RICHMOND</t>
  </si>
  <si>
    <t>250  ROCHESTER</t>
  </si>
  <si>
    <t>251  ROCKLAND</t>
  </si>
  <si>
    <t>252  ROCKPORT</t>
  </si>
  <si>
    <t>253  ROWE</t>
  </si>
  <si>
    <t>254  ROWLEY</t>
  </si>
  <si>
    <t>255  ROYALSTON</t>
  </si>
  <si>
    <t>256  RUSSELL</t>
  </si>
  <si>
    <t>257  RUTLAND</t>
  </si>
  <si>
    <t>258  SALEM</t>
  </si>
  <si>
    <t>259  SALISBURY</t>
  </si>
  <si>
    <t>260  SANDISFIELD</t>
  </si>
  <si>
    <t>261  SANDWICH</t>
  </si>
  <si>
    <t>262  SAUGUS</t>
  </si>
  <si>
    <t>263  SAVOY</t>
  </si>
  <si>
    <t>264  SCITUATE</t>
  </si>
  <si>
    <t>265  SEEKONK</t>
  </si>
  <si>
    <t>266  SHARON</t>
  </si>
  <si>
    <t>267  SHEFFIELD</t>
  </si>
  <si>
    <t>268  SHELBURNE</t>
  </si>
  <si>
    <t>269  SHERBORN</t>
  </si>
  <si>
    <t>270  SHIRLEY</t>
  </si>
  <si>
    <t>271  SHREWSBURY</t>
  </si>
  <si>
    <t>272  SHUTESBURY</t>
  </si>
  <si>
    <t>273  SOMERSET</t>
  </si>
  <si>
    <t>274  SOMERVILLE</t>
  </si>
  <si>
    <t>275  SOUTH HADLEY</t>
  </si>
  <si>
    <t>276  SOUTHAMPTON</t>
  </si>
  <si>
    <t>277  SOUTHBOROUGH</t>
  </si>
  <si>
    <t>278  SOUTHBRIDGE</t>
  </si>
  <si>
    <t>279  SOUTHWICK</t>
  </si>
  <si>
    <t>280  SPENCER</t>
  </si>
  <si>
    <t>281  SPRINGFIELD</t>
  </si>
  <si>
    <t>282  STERLING</t>
  </si>
  <si>
    <t>283  STOCKBRIDGE</t>
  </si>
  <si>
    <t>284  STONEHAM</t>
  </si>
  <si>
    <t>285  STOUGHTON</t>
  </si>
  <si>
    <t>286  STOW</t>
  </si>
  <si>
    <t>287  STURBRIDGE</t>
  </si>
  <si>
    <t>288  SUDBURY</t>
  </si>
  <si>
    <t>289  SUNDERLAND</t>
  </si>
  <si>
    <t>290  SUTTON</t>
  </si>
  <si>
    <t>291  SWAMPSCOTT</t>
  </si>
  <si>
    <t>292  SWANSEA</t>
  </si>
  <si>
    <t>293  TAUNTON</t>
  </si>
  <si>
    <t>294  TEMPLETON</t>
  </si>
  <si>
    <t>295  TEWKSBURY</t>
  </si>
  <si>
    <t>296  TISBURY</t>
  </si>
  <si>
    <t>297  TOLLAND</t>
  </si>
  <si>
    <t>298  TOPSFIELD</t>
  </si>
  <si>
    <t>299  TOWNSEND</t>
  </si>
  <si>
    <t>300  TRURO</t>
  </si>
  <si>
    <t>301  TYNGSBOROUGH</t>
  </si>
  <si>
    <t>302  TYRINGHAM</t>
  </si>
  <si>
    <t>303  UPTON</t>
  </si>
  <si>
    <t>304  UXBRIDGE</t>
  </si>
  <si>
    <t>305  WAKEFIELD</t>
  </si>
  <si>
    <t>306  WALES</t>
  </si>
  <si>
    <t>307  WALPOLE</t>
  </si>
  <si>
    <t>308  WALTHAM</t>
  </si>
  <si>
    <t>309  WARE</t>
  </si>
  <si>
    <t>310  WAREHAM</t>
  </si>
  <si>
    <t>311  WARREN</t>
  </si>
  <si>
    <t>312  WARWICK</t>
  </si>
  <si>
    <t>313  WASHINGTON</t>
  </si>
  <si>
    <t>314  WATERTOWN</t>
  </si>
  <si>
    <t>315  WAYLAND</t>
  </si>
  <si>
    <t>316  WEBSTER</t>
  </si>
  <si>
    <t>317  WELLESLEY</t>
  </si>
  <si>
    <t>318  WELLFLEET</t>
  </si>
  <si>
    <t>319  WENDELL</t>
  </si>
  <si>
    <t>320  WENHAM</t>
  </si>
  <si>
    <t>321  WEST BOYLSTON</t>
  </si>
  <si>
    <t>322  WEST BRIDGEWATER</t>
  </si>
  <si>
    <t>323  WEST BROOKFIELD</t>
  </si>
  <si>
    <t>324  WEST NEWBURY</t>
  </si>
  <si>
    <t>325  WEST SPRINGFIELD</t>
  </si>
  <si>
    <t>326  WEST STOCKBRIDGE</t>
  </si>
  <si>
    <t>327  WEST TISBURY</t>
  </si>
  <si>
    <t>328  WESTBOROUGH</t>
  </si>
  <si>
    <t>329  WESTFIELD</t>
  </si>
  <si>
    <t>330  WESTFORD</t>
  </si>
  <si>
    <t>331  WESTHAMPTON</t>
  </si>
  <si>
    <t>332  WESTMINSTER</t>
  </si>
  <si>
    <t>333  WESTON</t>
  </si>
  <si>
    <t>334  WESTPORT</t>
  </si>
  <si>
    <t>335  WESTWOOD</t>
  </si>
  <si>
    <t>336  WEYMOUTH</t>
  </si>
  <si>
    <t>337  WHATELY</t>
  </si>
  <si>
    <t>338  WHITMAN</t>
  </si>
  <si>
    <t>339  WILBRAHAM</t>
  </si>
  <si>
    <t>340  WILLIAMSBURG</t>
  </si>
  <si>
    <t>341  WILLIAMSTOWN</t>
  </si>
  <si>
    <t>342  WILMINGTON</t>
  </si>
  <si>
    <t>343  WINCHENDON</t>
  </si>
  <si>
    <t>344  WINCHESTER</t>
  </si>
  <si>
    <t>345  WINDSOR</t>
  </si>
  <si>
    <t>346  WINTHROP</t>
  </si>
  <si>
    <t>347  WOBURN</t>
  </si>
  <si>
    <t>348  WORCESTER</t>
  </si>
  <si>
    <t>349  WORTHINGTON</t>
  </si>
  <si>
    <t>350  WRENTHAM</t>
  </si>
  <si>
    <t>351  YARMOUTH</t>
  </si>
  <si>
    <t>840  DEVENS</t>
  </si>
  <si>
    <t>COMMUNITY CODE &amp; COMMUNITY</t>
  </si>
  <si>
    <t>PREVIOUS FISCAL YEAR TAX RATES:</t>
  </si>
  <si>
    <t>PP Rate:</t>
  </si>
  <si>
    <t>C/I Rate:</t>
  </si>
  <si>
    <t>Res. Rate:</t>
  </si>
  <si>
    <t>TOP FIVE TAXPAYERS</t>
  </si>
  <si>
    <t>TAX MAPPING SYSTEM:</t>
  </si>
  <si>
    <t>Residential</t>
  </si>
  <si>
    <t>FIRM:</t>
  </si>
  <si>
    <t>Photogrammetric</t>
  </si>
  <si>
    <t>BASE YEAR:</t>
  </si>
  <si>
    <t>Updated Annually</t>
  </si>
  <si>
    <t>Assessors/Staff</t>
  </si>
  <si>
    <t>Tax Maps are Computerized</t>
  </si>
  <si>
    <t>CERTIFICATION TRACKING</t>
  </si>
  <si>
    <t>Field Review</t>
  </si>
  <si>
    <t>Public Disclosure Program:</t>
  </si>
  <si>
    <t>Period:</t>
  </si>
  <si>
    <t>Public Notice</t>
  </si>
  <si>
    <t>Value Listing</t>
  </si>
  <si>
    <t>Impact Notices</t>
  </si>
  <si>
    <t>DATA QUALITY</t>
  </si>
  <si>
    <t>Apartments</t>
  </si>
  <si>
    <t>BLA Advisor Reviewed Community's Data Quality Study Results</t>
  </si>
  <si>
    <t>BLA Data Quality Review</t>
  </si>
  <si>
    <t>Per Cent Reviewed</t>
  </si>
  <si>
    <t>Data Quality is Acceptable</t>
  </si>
  <si>
    <t>Last Full Measure and List Completed</t>
  </si>
  <si>
    <t>Current Cyclical Inspection Program Ends</t>
  </si>
  <si>
    <t>Per Cent Complete</t>
  </si>
  <si>
    <t>There is a Data Collection Manual Available in the Assessors Office</t>
  </si>
  <si>
    <t>COMMUNITY:</t>
  </si>
  <si>
    <t>Page 2</t>
  </si>
  <si>
    <t>SALES ANALYSIS</t>
  </si>
  <si>
    <t>Completed by:</t>
  </si>
  <si>
    <t>DATA SOURCE(S):</t>
  </si>
  <si>
    <t>,</t>
  </si>
  <si>
    <t>Parcels</t>
  </si>
  <si>
    <t>Sales</t>
  </si>
  <si>
    <t>NEIGHBORHOODS (101):</t>
  </si>
  <si>
    <t>Codes</t>
  </si>
  <si>
    <t>Median</t>
  </si>
  <si>
    <t>COD</t>
  </si>
  <si>
    <t/>
  </si>
  <si>
    <t>Other:</t>
  </si>
  <si>
    <t>RESIDENTIAL VALUATION</t>
  </si>
  <si>
    <t>RESIDENTIAL LAND</t>
  </si>
  <si>
    <t>Zoning Ranges:</t>
  </si>
  <si>
    <t>Land NBHD's:</t>
  </si>
  <si>
    <t>Land Tables:</t>
  </si>
  <si>
    <t>Table Types:</t>
  </si>
  <si>
    <t>Prime Site</t>
  </si>
  <si>
    <t>Secondary</t>
  </si>
  <si>
    <t>Waterfront</t>
  </si>
  <si>
    <t>Rear/Exs.</t>
  </si>
  <si>
    <t>Undevelopable</t>
  </si>
  <si>
    <t>Excess Frntg.</t>
  </si>
  <si>
    <t>Analysis</t>
  </si>
  <si>
    <t>Vacant</t>
  </si>
  <si>
    <t>Land Sales</t>
  </si>
  <si>
    <t>("P" Codes)</t>
  </si>
  <si>
    <t xml:space="preserve">Land </t>
  </si>
  <si>
    <t>Residuals</t>
  </si>
  <si>
    <t>Num:</t>
  </si>
  <si>
    <t>Period:(Mo's)</t>
  </si>
  <si>
    <t>Median A/S:</t>
  </si>
  <si>
    <t>Size Curve</t>
  </si>
  <si>
    <t>Shape</t>
  </si>
  <si>
    <t>Topo</t>
  </si>
  <si>
    <t>Wetlands</t>
  </si>
  <si>
    <t>Corner</t>
  </si>
  <si>
    <t>Traffic</t>
  </si>
  <si>
    <t>Access</t>
  </si>
  <si>
    <t>Utilities</t>
  </si>
  <si>
    <t>View</t>
  </si>
  <si>
    <t xml:space="preserve">        Land Adjustments:</t>
  </si>
  <si>
    <t>Base Lot Standard Site Value:</t>
  </si>
  <si>
    <t>For:</t>
  </si>
  <si>
    <t>Sq. Ft.</t>
  </si>
  <si>
    <t>Base Lot Notes:</t>
  </si>
  <si>
    <t>Standard Rear Value Per Acre:</t>
  </si>
  <si>
    <t>Rear Value Notes:</t>
  </si>
  <si>
    <t>Standard Undev Value Per Acre:</t>
  </si>
  <si>
    <t>Undev Value Notes:</t>
  </si>
  <si>
    <t>101 Land/Total Val Ratio:</t>
  </si>
  <si>
    <t>Undeveloped Discount:</t>
  </si>
  <si>
    <t>Site Improvements</t>
  </si>
  <si>
    <t>Open Space Parcels (201-231):</t>
  </si>
  <si>
    <t>%Rev.:</t>
  </si>
  <si>
    <t>Acres required for Open Space Discount:</t>
  </si>
  <si>
    <t>Page 3</t>
  </si>
  <si>
    <t>RESIDENTIAL MARKET MODELS:</t>
  </si>
  <si>
    <t>Last Field Review FY:</t>
  </si>
  <si>
    <t>Multiple Regression Analysis (MRA)</t>
  </si>
  <si>
    <t>Models</t>
  </si>
  <si>
    <t>COV</t>
  </si>
  <si>
    <t>Indicate Model Groups or Property Class (Attach copies of all final models)</t>
  </si>
  <si>
    <t>Standard</t>
  </si>
  <si>
    <t>Error</t>
  </si>
  <si>
    <t>R-</t>
  </si>
  <si>
    <t>Squared</t>
  </si>
  <si>
    <t>RESIDENTIAL VALUATION - APTS.</t>
  </si>
  <si>
    <t>111 Parcels:</t>
  </si>
  <si>
    <t>Total Apt. Parcels:</t>
  </si>
  <si>
    <t>(E)111  (T)112  (B)Both  (N)N/A</t>
  </si>
  <si>
    <t>Valuation Units:</t>
  </si>
  <si>
    <t>Sq. Ft.:</t>
  </si>
  <si>
    <t>N</t>
  </si>
  <si>
    <t>Acres:</t>
  </si>
  <si>
    <t>Site:</t>
  </si>
  <si>
    <t>L/B:</t>
  </si>
  <si>
    <t>PerUnit:</t>
  </si>
  <si>
    <t>Do land values reflect locational influences:</t>
  </si>
  <si>
    <t>NBHD</t>
  </si>
  <si>
    <t>Site Index</t>
  </si>
  <si>
    <t>Market Data:</t>
  </si>
  <si>
    <t>111's</t>
  </si>
  <si>
    <t>112's</t>
  </si>
  <si>
    <t>If a separate schedule was NOT developed for the 111's and/or 112's, what base-rate schedule was used and what adjustments, if applicable?</t>
  </si>
  <si>
    <t>% adj</t>
  </si>
  <si>
    <r>
      <t>C</t>
    </r>
    <r>
      <rPr>
        <sz val="8"/>
        <rFont val="Arial"/>
        <family val="2"/>
      </rPr>
      <t>ommercial</t>
    </r>
  </si>
  <si>
    <t>Land table used based on type of zoning</t>
  </si>
  <si>
    <t>Additional Market Model Doc For 111's &amp; 112's</t>
  </si>
  <si>
    <t>(P)Primary Approach  (S)Supporting Approaches  (N)Not Used</t>
  </si>
  <si>
    <t>Cost Approach</t>
  </si>
  <si>
    <t>Loss in Rent</t>
  </si>
  <si>
    <t>Vacancy</t>
  </si>
  <si>
    <t>Physical Observation</t>
  </si>
  <si>
    <t>Site Location</t>
  </si>
  <si>
    <t>RESIDENTIAL INCOME APPROACHES:</t>
  </si>
  <si>
    <t>Approach to Value</t>
  </si>
  <si>
    <t>Number of Income Statements Analyzed</t>
  </si>
  <si>
    <t>Rents Include Utilities</t>
  </si>
  <si>
    <t>Average Vacancy Rate</t>
  </si>
  <si>
    <t>Value Correlation on Avg 15% of 2nd Apprch</t>
  </si>
  <si>
    <t>103's</t>
  </si>
  <si>
    <t>Cap Rates:</t>
  </si>
  <si>
    <t>Overall Market Rate</t>
  </si>
  <si>
    <t>Band of Investment (M.E.)</t>
  </si>
  <si>
    <t>Built-up Rate</t>
  </si>
  <si>
    <t>Applied:</t>
  </si>
  <si>
    <t>To</t>
  </si>
  <si>
    <t>Cap Rate Range:</t>
  </si>
  <si>
    <t>Effective Tax Rate in $'s:</t>
  </si>
  <si>
    <t>Page 4</t>
  </si>
  <si>
    <t>MIXED-USE VALUATION</t>
  </si>
  <si>
    <t>Overall Parcels:</t>
  </si>
  <si>
    <t>LAND SCHEDULE:</t>
  </si>
  <si>
    <t>Land Table used</t>
  </si>
  <si>
    <t>based on type of zoning</t>
  </si>
  <si>
    <t>Schedule Used:</t>
  </si>
  <si>
    <t>Adjustment (x%):</t>
  </si>
  <si>
    <t>I &amp; E's Used:</t>
  </si>
  <si>
    <t>MARKET MODELS:</t>
  </si>
  <si>
    <t>Res., Apt. and Com. Schedules followed</t>
  </si>
  <si>
    <t>Value Allocations:</t>
  </si>
  <si>
    <t>Recorded on PRC's</t>
  </si>
  <si>
    <t>COMMERCIAL and INDUSTRIAL VALUATION</t>
  </si>
  <si>
    <t>Parcels:</t>
  </si>
  <si>
    <t>[C]Com  [I]Indus  [B]Both  [N]N/A</t>
  </si>
  <si>
    <t>Land values reflect locational influences:</t>
  </si>
  <si>
    <t>Street Index</t>
  </si>
  <si>
    <t>Acres</t>
  </si>
  <si>
    <t>Front F</t>
  </si>
  <si>
    <t>Site</t>
  </si>
  <si>
    <r>
      <t>L/B R</t>
    </r>
    <r>
      <rPr>
        <sz val="9"/>
        <rFont val="Arial"/>
        <family val="2"/>
      </rPr>
      <t>atio</t>
    </r>
  </si>
  <si>
    <t>Median:</t>
  </si>
  <si>
    <t>COD:</t>
  </si>
  <si>
    <t>Number of I&amp;E's used for Analysis:</t>
  </si>
  <si>
    <t>PERSONAL PROPERTY VALUATION</t>
  </si>
  <si>
    <t>FY Adopted:</t>
  </si>
  <si>
    <t>Base Value:</t>
  </si>
  <si>
    <t>Annual Discovery:</t>
  </si>
  <si>
    <t>On Site</t>
  </si>
  <si>
    <t>Permit</t>
  </si>
  <si>
    <t>Business Directory</t>
  </si>
  <si>
    <t>Town Clerk</t>
  </si>
  <si>
    <t>BOA</t>
  </si>
  <si>
    <t>Staff</t>
  </si>
  <si>
    <t>Consultant</t>
  </si>
  <si>
    <t>FOL</t>
  </si>
  <si>
    <t>The Community values the 504 Utility Accounts by:</t>
  </si>
  <si>
    <t>Net Book</t>
  </si>
  <si>
    <t>Net Book Adjusted</t>
  </si>
  <si>
    <t>Appraisal</t>
  </si>
  <si>
    <t>Net Book:</t>
  </si>
  <si>
    <t>Residential Accounts:</t>
  </si>
  <si>
    <t>Allocation Method Documentation:</t>
  </si>
  <si>
    <t>Allocation Base Yr.:</t>
  </si>
  <si>
    <t>Value Method:</t>
  </si>
  <si>
    <t>Tables are updated annually</t>
  </si>
  <si>
    <t># of Second Homes:</t>
  </si>
  <si>
    <t># of Apartments &amp; Rooming Houses:</t>
  </si>
  <si>
    <t>On-Site Inspections:</t>
  </si>
  <si>
    <t># of On-Site Inspections:</t>
  </si>
  <si>
    <t>FOL:</t>
  </si>
  <si>
    <t>Remainder valued by model constructed from FOL information</t>
  </si>
  <si>
    <t>Remainder valued by model constructed from Inspection information</t>
  </si>
  <si>
    <t># Received</t>
  </si>
  <si>
    <t>Total Personal Property Accounts:</t>
  </si>
  <si>
    <t>Prime site reflects the amount of land required for each specific use</t>
  </si>
  <si>
    <r>
      <t xml:space="preserve">Predominantly </t>
    </r>
    <r>
      <rPr>
        <b/>
        <u/>
        <sz val="11"/>
        <rFont val="Arial"/>
        <family val="2"/>
      </rPr>
      <t>Residential</t>
    </r>
    <r>
      <rPr>
        <b/>
        <sz val="11"/>
        <rFont val="Arial"/>
        <family val="2"/>
      </rPr>
      <t xml:space="preserve"> Parcels:</t>
    </r>
  </si>
  <si>
    <t>Both Approaches to value correlated to within 15% for class(es):</t>
  </si>
  <si>
    <t>Page 5</t>
  </si>
  <si>
    <t>ELECTRIC GENERATION PLANTS VALUATION</t>
  </si>
  <si>
    <t>CHAPTER LAND VALUATION</t>
  </si>
  <si>
    <t>Chapter Lands:</t>
  </si>
  <si>
    <t>F + F Value</t>
  </si>
  <si>
    <t>Use Value</t>
  </si>
  <si>
    <t>FVAC Cat:</t>
  </si>
  <si>
    <t>% Discount:</t>
  </si>
  <si>
    <t>Method</t>
  </si>
  <si>
    <t>Total Chapter Parcels:</t>
  </si>
  <si>
    <t>EXEMPT PROPERTY VALUATION</t>
  </si>
  <si>
    <t>Data Quality:</t>
  </si>
  <si>
    <t>Last Measure-List:</t>
  </si>
  <si>
    <t>Property Data is on the CAMA System</t>
  </si>
  <si>
    <t>There is a PRC for each Parcel</t>
  </si>
  <si>
    <t>RCNLD</t>
  </si>
  <si>
    <t>Market Model</t>
  </si>
  <si>
    <t>The Community Has:</t>
  </si>
  <si>
    <t xml:space="preserve">Chp. 61 (Forest) </t>
  </si>
  <si>
    <t>Chp. 61A (Farms)</t>
  </si>
  <si>
    <t>Chp. 61B (Rec. Open)</t>
  </si>
  <si>
    <t>Classes Used</t>
  </si>
  <si>
    <t>Liens Filed</t>
  </si>
  <si>
    <t>Building Permits Reviewed Annually</t>
  </si>
  <si>
    <t>The Community has adopted the Exemption for Small Personal Property Accounts</t>
  </si>
  <si>
    <t>504 Property Values listed on the Community's Utility Letter match what was certified and appear correctly on the preliminary LA4</t>
  </si>
  <si>
    <t>Estimated (Business Model / SF):</t>
  </si>
  <si>
    <t># of FOL's Analyzed:</t>
  </si>
  <si>
    <t>112 Parcels:</t>
  </si>
  <si>
    <t>Lg Acreage</t>
  </si>
  <si>
    <r>
      <t xml:space="preserve">Predominantly </t>
    </r>
    <r>
      <rPr>
        <b/>
        <u/>
        <sz val="11"/>
        <rFont val="Arial"/>
        <family val="2"/>
      </rPr>
      <t>Com / Indus</t>
    </r>
    <r>
      <rPr>
        <b/>
        <sz val="11"/>
        <rFont val="Arial"/>
        <family val="2"/>
      </rPr>
      <t xml:space="preserve"> Parcels:</t>
    </r>
  </si>
  <si>
    <t>(Exclude 504-508 uses) Explain those with a % Change &gt; 10% from average class change as listed below under Interim Yr. Reassessment Prgm.</t>
  </si>
  <si>
    <t>$ Amount:</t>
  </si>
  <si>
    <t>C/I Vacant Land Parcels:</t>
  </si>
  <si>
    <t>Total Parcels:</t>
  </si>
  <si>
    <t>C/I Condo Parcels:</t>
  </si>
  <si>
    <r>
      <t xml:space="preserve">Overall Range of Rates </t>
    </r>
    <r>
      <rPr>
        <sz val="8"/>
        <rFont val="Arial"/>
        <family val="2"/>
      </rPr>
      <t>(Without Tax Factor)</t>
    </r>
    <r>
      <rPr>
        <sz val="12"/>
        <rFont val="Arial"/>
        <family val="2"/>
      </rPr>
      <t>:</t>
    </r>
  </si>
  <si>
    <t>Primary Approach to Value:</t>
  </si>
  <si>
    <t>Secondary Approach to Value:</t>
  </si>
  <si>
    <t>of</t>
  </si>
  <si>
    <t>Allocation:</t>
  </si>
  <si>
    <t>Income Approach</t>
  </si>
  <si>
    <t># Inspected</t>
  </si>
  <si>
    <t>CONDOMINIUMS:</t>
  </si>
  <si>
    <t>Additional 101 Stratification Provided:</t>
  </si>
  <si>
    <t>SALES ANALYSIS CONT.</t>
  </si>
  <si>
    <t>TAXPAYER</t>
  </si>
  <si>
    <t>TYPE</t>
  </si>
  <si>
    <t>USE</t>
  </si>
  <si>
    <t>CURRENT VALUE</t>
  </si>
  <si>
    <t>PROPOSED VALUE</t>
  </si>
  <si>
    <t>% CHANGE</t>
  </si>
  <si>
    <t xml:space="preserve">or </t>
  </si>
  <si>
    <t>700's</t>
  </si>
  <si>
    <t>800's</t>
  </si>
  <si>
    <t>DIVISION OF LOCAL SERVICES</t>
  </si>
  <si>
    <t>Types: (1) Real    (2) Personal    (3) Multiple Parcels    (4) #1 &amp; #2    (5) Everything</t>
  </si>
  <si>
    <t>SALES VERIFICATION:</t>
  </si>
  <si>
    <t>Additional Land Schedule Doc. For 111's &amp; 112's</t>
  </si>
  <si>
    <t>ADVISOR</t>
  </si>
  <si>
    <t>COMMUNITY &amp; CODE</t>
  </si>
  <si>
    <t>FY</t>
  </si>
  <si>
    <t>Res. Rate</t>
  </si>
  <si>
    <t>C/I Rate</t>
  </si>
  <si>
    <t>PP Rate</t>
  </si>
  <si>
    <t>TXPYER 1</t>
  </si>
  <si>
    <t>TYPE 1</t>
  </si>
  <si>
    <t>USE 1</t>
  </si>
  <si>
    <t>CUR VAL 1</t>
  </si>
  <si>
    <t>PROP VAL 1</t>
  </si>
  <si>
    <t>% CHNG 1</t>
  </si>
  <si>
    <t>TXPYER 2</t>
  </si>
  <si>
    <t>TYPE 2</t>
  </si>
  <si>
    <t>USE 2</t>
  </si>
  <si>
    <t>CUR VAL 2</t>
  </si>
  <si>
    <t>PROP VAL 2</t>
  </si>
  <si>
    <t>% CHNG 2</t>
  </si>
  <si>
    <t>TXPYER 3</t>
  </si>
  <si>
    <t>TYPE 3</t>
  </si>
  <si>
    <t>USE 3</t>
  </si>
  <si>
    <t>CUR VAL 3</t>
  </si>
  <si>
    <t>PROP VAL 3</t>
  </si>
  <si>
    <t>% CHNG 3</t>
  </si>
  <si>
    <t>TXPYER 4</t>
  </si>
  <si>
    <t>TYPE 4</t>
  </si>
  <si>
    <t>USE 4</t>
  </si>
  <si>
    <t>CUR VAL 4</t>
  </si>
  <si>
    <t>PROP VAL 4</t>
  </si>
  <si>
    <t>% CHNG 4</t>
  </si>
  <si>
    <t>TXPYER 5</t>
  </si>
  <si>
    <t>TYPE 5</t>
  </si>
  <si>
    <t>USE 5</t>
  </si>
  <si>
    <t>CUR VAL 5</t>
  </si>
  <si>
    <t>PROP VAL 5</t>
  </si>
  <si>
    <t>% CHNG 5</t>
  </si>
  <si>
    <t>MAP BASE YR</t>
  </si>
  <si>
    <t>MAP FIRM</t>
  </si>
  <si>
    <t>MAP Updated Anuly</t>
  </si>
  <si>
    <t>Map Updat Asors/Staff</t>
  </si>
  <si>
    <t>Maps Computerized</t>
  </si>
  <si>
    <t>Dscl by Pub Ntc</t>
  </si>
  <si>
    <t>Dscl by Val Lst</t>
  </si>
  <si>
    <t>Dscl Period - Wks</t>
  </si>
  <si>
    <t>Dscl by Impact Ntc</t>
  </si>
  <si>
    <t>Dscl by Inform Hrings</t>
  </si>
  <si>
    <t>DQA for Res</t>
  </si>
  <si>
    <t>DQA for Apts</t>
  </si>
  <si>
    <t>DQA for Com / Indus</t>
  </si>
  <si>
    <t>DQ Conduct by</t>
  </si>
  <si>
    <t>DQ % Parc Rved</t>
  </si>
  <si>
    <t>DQ % Chngd</t>
  </si>
  <si>
    <t>DQ % Chng&gt;10%</t>
  </si>
  <si>
    <t>BLA DQ % Rev RES</t>
  </si>
  <si>
    <t>BLA DQ Accept RES</t>
  </si>
  <si>
    <t>Last M &amp; L RES</t>
  </si>
  <si>
    <t>Prgm Ends RES</t>
  </si>
  <si>
    <t>% Cmpl RES</t>
  </si>
  <si>
    <t>BLA DQ % Rev APTS</t>
  </si>
  <si>
    <t>BLA DQ Accept APTS</t>
  </si>
  <si>
    <t>Last M &amp; L APTS</t>
  </si>
  <si>
    <t>Prgm Ends APTS</t>
  </si>
  <si>
    <t>% Cmpl APTS</t>
  </si>
  <si>
    <t>BLA DQ % Rev C&amp;I</t>
  </si>
  <si>
    <t>BLA DQ Accept C&amp;I</t>
  </si>
  <si>
    <t>Last M &amp; L C&amp;I</t>
  </si>
  <si>
    <t>Prgm Ends C&amp;I</t>
  </si>
  <si>
    <t>% Cmpl C&amp;I</t>
  </si>
  <si>
    <t>Data Collect Manual Available</t>
  </si>
  <si>
    <t>SLS VERIF By</t>
  </si>
  <si>
    <t>Position</t>
  </si>
  <si>
    <t>DATA SOURCE 1</t>
  </si>
  <si>
    <t>DATA SOURCE 2</t>
  </si>
  <si>
    <t>DATA SOURCE 3</t>
  </si>
  <si>
    <t>N1 Codes</t>
  </si>
  <si>
    <t>N2 Sales</t>
  </si>
  <si>
    <t>N1Median</t>
  </si>
  <si>
    <t>N1 Sales</t>
  </si>
  <si>
    <t>N1 COD</t>
  </si>
  <si>
    <t>N2 Codes</t>
  </si>
  <si>
    <t>N21Median</t>
  </si>
  <si>
    <t>N2 COD</t>
  </si>
  <si>
    <t>N2 Median</t>
  </si>
  <si>
    <t>N3 Codes</t>
  </si>
  <si>
    <t>N3 Sales</t>
  </si>
  <si>
    <t>N3Median</t>
  </si>
  <si>
    <t>N3 COD</t>
  </si>
  <si>
    <t>N4 Codes</t>
  </si>
  <si>
    <t>N4 Sales</t>
  </si>
  <si>
    <t>N4Median</t>
  </si>
  <si>
    <t>N4 COD</t>
  </si>
  <si>
    <t>N5 Codes</t>
  </si>
  <si>
    <t>N5 Sales</t>
  </si>
  <si>
    <t>N5Median</t>
  </si>
  <si>
    <t>N5 COD</t>
  </si>
  <si>
    <t>N6 Codes</t>
  </si>
  <si>
    <t>N6 Sales</t>
  </si>
  <si>
    <t>N6Median</t>
  </si>
  <si>
    <t>N6 COD</t>
  </si>
  <si>
    <t>N7 Codes</t>
  </si>
  <si>
    <t>N7 Sales</t>
  </si>
  <si>
    <t>N7Median</t>
  </si>
  <si>
    <t>N7 COD</t>
  </si>
  <si>
    <t>N8 Codes</t>
  </si>
  <si>
    <t>N8 Sales</t>
  </si>
  <si>
    <t>N8Median</t>
  </si>
  <si>
    <t>N8 COD</t>
  </si>
  <si>
    <t>N9 Sales</t>
  </si>
  <si>
    <t>N9 Codes</t>
  </si>
  <si>
    <t>N9Median</t>
  </si>
  <si>
    <t>N9 COD</t>
  </si>
  <si>
    <t>N10 Codes</t>
  </si>
  <si>
    <t>N10 Sales</t>
  </si>
  <si>
    <t>N10 Median</t>
  </si>
  <si>
    <t>N10 COD</t>
  </si>
  <si>
    <t>N11 Codes</t>
  </si>
  <si>
    <t>N11 Sales</t>
  </si>
  <si>
    <t>N11Median</t>
  </si>
  <si>
    <t>N11 COD</t>
  </si>
  <si>
    <t>N12 Codes</t>
  </si>
  <si>
    <t>N12 Sales</t>
  </si>
  <si>
    <t>N12 Median</t>
  </si>
  <si>
    <t>N12 COD</t>
  </si>
  <si>
    <t>N13 Codes</t>
  </si>
  <si>
    <t>N13 Sales</t>
  </si>
  <si>
    <t>N13 Median</t>
  </si>
  <si>
    <t>N13 COD</t>
  </si>
  <si>
    <t>N14 Codes</t>
  </si>
  <si>
    <t>N14 Sales</t>
  </si>
  <si>
    <t>N14 Median</t>
  </si>
  <si>
    <t>N14 COD</t>
  </si>
  <si>
    <t>N15 Codes</t>
  </si>
  <si>
    <t>N15 Sales</t>
  </si>
  <si>
    <t>N15 Median</t>
  </si>
  <si>
    <t>N15 COD</t>
  </si>
  <si>
    <t>N16 Codes</t>
  </si>
  <si>
    <t>N16 Sales</t>
  </si>
  <si>
    <t>N16 Median</t>
  </si>
  <si>
    <t>N16 COD</t>
  </si>
  <si>
    <t>N17 Codes</t>
  </si>
  <si>
    <t>N17 Sales</t>
  </si>
  <si>
    <t>N17Median</t>
  </si>
  <si>
    <t>N17 COD</t>
  </si>
  <si>
    <t>N18 Codes</t>
  </si>
  <si>
    <t>N18 Sales</t>
  </si>
  <si>
    <t>N18 Median</t>
  </si>
  <si>
    <t>N18 COD</t>
  </si>
  <si>
    <t>N19 Codes</t>
  </si>
  <si>
    <t>N19 Sales</t>
  </si>
  <si>
    <t>N19 Median</t>
  </si>
  <si>
    <t>N19 COD</t>
  </si>
  <si>
    <t>N20 Codes</t>
  </si>
  <si>
    <t>N21 Sales</t>
  </si>
  <si>
    <t>N20 Sales</t>
  </si>
  <si>
    <t>N20 Median</t>
  </si>
  <si>
    <t>N20 COD</t>
  </si>
  <si>
    <t>N21 Codes</t>
  </si>
  <si>
    <t>N21 COD</t>
  </si>
  <si>
    <t>N22 Codes</t>
  </si>
  <si>
    <t>N22 Sales</t>
  </si>
  <si>
    <t>N22Median</t>
  </si>
  <si>
    <t>N22 COD</t>
  </si>
  <si>
    <t>N23 Codes</t>
  </si>
  <si>
    <t>N23 Sales</t>
  </si>
  <si>
    <t>N23Median</t>
  </si>
  <si>
    <t>N23 COD</t>
  </si>
  <si>
    <t>N24 Codes</t>
  </si>
  <si>
    <t>N24 Sales</t>
  </si>
  <si>
    <t>N24 Median</t>
  </si>
  <si>
    <t>N24 COD</t>
  </si>
  <si>
    <t>Add Strat Prvd 1</t>
  </si>
  <si>
    <t>Add Strat Prvd 2</t>
  </si>
  <si>
    <t>Add Strat Prvd 3</t>
  </si>
  <si>
    <t>Condo Complex 1</t>
  </si>
  <si>
    <t>Sales 1</t>
  </si>
  <si>
    <t>Median 1</t>
  </si>
  <si>
    <t>COD 1</t>
  </si>
  <si>
    <t>Condo Complex 2</t>
  </si>
  <si>
    <t>Sales 2</t>
  </si>
  <si>
    <t>Median 2</t>
  </si>
  <si>
    <t>COD 2</t>
  </si>
  <si>
    <t>Condo Complex 3</t>
  </si>
  <si>
    <t>Sales 3</t>
  </si>
  <si>
    <t>Median 3</t>
  </si>
  <si>
    <t>COD 3</t>
  </si>
  <si>
    <t>Condo Complex 4</t>
  </si>
  <si>
    <t>Sales 4</t>
  </si>
  <si>
    <t>Median 4</t>
  </si>
  <si>
    <t>COD 4</t>
  </si>
  <si>
    <t>Condo Complex 5</t>
  </si>
  <si>
    <t>Sales 5</t>
  </si>
  <si>
    <t>Median 5</t>
  </si>
  <si>
    <t>COD 5</t>
  </si>
  <si>
    <t>Condo Complex 6</t>
  </si>
  <si>
    <t>Sales 6</t>
  </si>
  <si>
    <t>Median 6</t>
  </si>
  <si>
    <t>COD 6</t>
  </si>
  <si>
    <t>Condo Complex 7</t>
  </si>
  <si>
    <t>Sales 7</t>
  </si>
  <si>
    <t>Median 7</t>
  </si>
  <si>
    <t>COD 7</t>
  </si>
  <si>
    <t>Condo Complex 8</t>
  </si>
  <si>
    <t>Sales 8</t>
  </si>
  <si>
    <t>Median 8</t>
  </si>
  <si>
    <t>COD 8</t>
  </si>
  <si>
    <t>Condo Complex 9</t>
  </si>
  <si>
    <t>Sales 9</t>
  </si>
  <si>
    <t>Median 9</t>
  </si>
  <si>
    <t>COD 9</t>
  </si>
  <si>
    <t>Condo Complex 10</t>
  </si>
  <si>
    <t>Sales 10</t>
  </si>
  <si>
    <t>Median 10</t>
  </si>
  <si>
    <t>COD 10</t>
  </si>
  <si>
    <t>Zone Rnge From</t>
  </si>
  <si>
    <t>Zone Rnge To</t>
  </si>
  <si>
    <t>Lnd NBHD's:</t>
  </si>
  <si>
    <t># V Lnd Sls</t>
  </si>
  <si>
    <t>Mos V Lnd Sls</t>
  </si>
  <si>
    <t>Med A/S V Lnd Sls</t>
  </si>
  <si>
    <t>COD V Lnd Sls</t>
  </si>
  <si>
    <t>Time Prd 1</t>
  </si>
  <si>
    <t>Date Prd 1</t>
  </si>
  <si>
    <t>Date Prd 2</t>
  </si>
  <si>
    <t>Date Prd 3</t>
  </si>
  <si>
    <t># 1st Prd V Lnd Sls</t>
  </si>
  <si>
    <t># 2nd Prd V Lnd Sls</t>
  </si>
  <si>
    <t># 3rd Prd V Lnd Sls</t>
  </si>
  <si>
    <t># Lnd Rsd</t>
  </si>
  <si>
    <t>Mos Lnd Rsd</t>
  </si>
  <si>
    <t>Med A/S Lnd Rsd</t>
  </si>
  <si>
    <t>COD Lnd Rsd</t>
  </si>
  <si>
    <t># 1st Prd Lnd Rsd</t>
  </si>
  <si>
    <t># 2nd Prd Lnd Rsd</t>
  </si>
  <si>
    <t># 3rd Prd Lnd Rsd</t>
  </si>
  <si>
    <t># P Sls</t>
  </si>
  <si>
    <t>Mos P Sls</t>
  </si>
  <si>
    <t>Med A/S P Sls</t>
  </si>
  <si>
    <t>COD P Sls</t>
  </si>
  <si>
    <t># 1st Prd P Sls</t>
  </si>
  <si>
    <t># 2nd Prd P Sls</t>
  </si>
  <si>
    <t># 3rd Prd P Sls</t>
  </si>
  <si>
    <t># Up To Zone</t>
  </si>
  <si>
    <t>Mos Up To Zone</t>
  </si>
  <si>
    <t>Med A/S Up To Zone</t>
  </si>
  <si>
    <t>COD Up To Zone</t>
  </si>
  <si>
    <t># 1st Prd Up To Zone</t>
  </si>
  <si>
    <t># 2nd Prd Up To Zone</t>
  </si>
  <si>
    <t># 3rd Prd Up To Zone</t>
  </si>
  <si>
    <t># Abv Zone</t>
  </si>
  <si>
    <t>Mos Abv Zone</t>
  </si>
  <si>
    <t>Med A/S Abv Zone</t>
  </si>
  <si>
    <t>COD Abv Zone</t>
  </si>
  <si>
    <t># 1st Prd Abv Zone</t>
  </si>
  <si>
    <t># 2nd Prd Abv Zone</t>
  </si>
  <si>
    <t># 3rd Prd Abv Zone</t>
  </si>
  <si>
    <t>Base Lot Val</t>
  </si>
  <si>
    <t xml:space="preserve">Size </t>
  </si>
  <si>
    <t>sf / Ac</t>
  </si>
  <si>
    <t>Base Lot Notes</t>
  </si>
  <si>
    <t>Stnd R Val / AC</t>
  </si>
  <si>
    <t>Stnd Undev Val / AC</t>
  </si>
  <si>
    <t>Rear Val Notes</t>
  </si>
  <si>
    <t>Undev Val Notes</t>
  </si>
  <si>
    <t>Undev Discount</t>
  </si>
  <si>
    <t>For Util</t>
  </si>
  <si>
    <t>For Site Imprvts</t>
  </si>
  <si>
    <t>101 Lnd/Tot Val</t>
  </si>
  <si>
    <t>Rcnt Rev FY</t>
  </si>
  <si>
    <t>Opn Spc #</t>
  </si>
  <si>
    <t>OS %Rev</t>
  </si>
  <si>
    <t>OS Ac Req</t>
  </si>
  <si>
    <t>RES MKT MDLS</t>
  </si>
  <si>
    <t>Lst Fld Rev FY</t>
  </si>
  <si>
    <t>% Res Prcls Rev</t>
  </si>
  <si>
    <t>Rev. By</t>
  </si>
  <si>
    <t>Model 1</t>
  </si>
  <si>
    <t>(1) 101</t>
  </si>
  <si>
    <t>(1) 104105109</t>
  </si>
  <si>
    <t>(1) 111</t>
  </si>
  <si>
    <t>(1) 112</t>
  </si>
  <si>
    <t>(1) Condo</t>
  </si>
  <si>
    <t>(1) MH</t>
  </si>
  <si>
    <t>Model 2</t>
  </si>
  <si>
    <t>(2) 101</t>
  </si>
  <si>
    <t>(2) 104105109</t>
  </si>
  <si>
    <t>(2) 111</t>
  </si>
  <si>
    <t>(2) 112</t>
  </si>
  <si>
    <t>(2) Condo</t>
  </si>
  <si>
    <t>(2) MH</t>
  </si>
  <si>
    <t>DI Cap 111</t>
  </si>
  <si>
    <t>DI Cap 112</t>
  </si>
  <si>
    <t>DI Cap MH</t>
  </si>
  <si>
    <t>No MH</t>
  </si>
  <si>
    <t>Mkt Adj Deriv</t>
  </si>
  <si>
    <t>Other</t>
  </si>
  <si>
    <t>Criteria for Compar 1</t>
  </si>
  <si>
    <t>Criteria for Compar 2</t>
  </si>
  <si>
    <t>Criteria for Compar 3</t>
  </si>
  <si>
    <t>Criteria for Compar 4</t>
  </si>
  <si>
    <t>MRA Model 1</t>
  </si>
  <si>
    <t>R Sq. 1</t>
  </si>
  <si>
    <t>Error 1</t>
  </si>
  <si>
    <t>COV 1</t>
  </si>
  <si>
    <t>MRA Model 2</t>
  </si>
  <si>
    <t>R Sq. 2</t>
  </si>
  <si>
    <t>Error 2</t>
  </si>
  <si>
    <t>COV 2</t>
  </si>
  <si>
    <t>MRA Model 3</t>
  </si>
  <si>
    <t>R Sq. 3</t>
  </si>
  <si>
    <t>Error 3</t>
  </si>
  <si>
    <t>COV 3</t>
  </si>
  <si>
    <t>AEP Model 1</t>
  </si>
  <si>
    <t># of iter 1</t>
  </si>
  <si>
    <t>Mean Abs Error 1</t>
  </si>
  <si>
    <t>AEP Model 2</t>
  </si>
  <si>
    <t># of iter 2</t>
  </si>
  <si>
    <t>Mean Abs Error 2</t>
  </si>
  <si>
    <t>AEP Model 3</t>
  </si>
  <si>
    <t># of iter 3</t>
  </si>
  <si>
    <t>Mean Abs Error 3</t>
  </si>
  <si>
    <t>Total Apt. Parc</t>
  </si>
  <si>
    <t>112 Parc</t>
  </si>
  <si>
    <t>111 Parc</t>
  </si>
  <si>
    <t>Sq. Ft</t>
  </si>
  <si>
    <t>PerUnit</t>
  </si>
  <si>
    <t>L/B</t>
  </si>
  <si>
    <t># Lnd Rsdls 111</t>
  </si>
  <si>
    <t>Med 111</t>
  </si>
  <si>
    <t>COD 111</t>
  </si>
  <si>
    <t># Lnd Rsdls 112</t>
  </si>
  <si>
    <t>Med 112</t>
  </si>
  <si>
    <t>COD 112</t>
  </si>
  <si>
    <t>111's Res</t>
  </si>
  <si>
    <t>112's Res</t>
  </si>
  <si>
    <t>111's Com</t>
  </si>
  <si>
    <t>111's Com % adj</t>
  </si>
  <si>
    <t>111's Res % adj</t>
  </si>
  <si>
    <t>112's Res % adj</t>
  </si>
  <si>
    <t>112's Com</t>
  </si>
  <si>
    <t>112's Com % adj</t>
  </si>
  <si>
    <t>Lnd table based on zone</t>
  </si>
  <si>
    <t>Cost Aprch - 111</t>
  </si>
  <si>
    <t>111 Dep based on Sales</t>
  </si>
  <si>
    <t>111 Dep base on Income</t>
  </si>
  <si>
    <t>Cost Aprch - 112</t>
  </si>
  <si>
    <t>112 Dep based on Sales</t>
  </si>
  <si>
    <t>112 Dep base on Income</t>
  </si>
  <si>
    <t>F &amp; E Dep - Sales</t>
  </si>
  <si>
    <t>F &amp; E Dep - Loss in Rent</t>
  </si>
  <si>
    <t>F &amp; E Dep - Vac</t>
  </si>
  <si>
    <t>F &amp; E Dep - Observ</t>
  </si>
  <si>
    <t>F &amp; E Dep - Site</t>
  </si>
  <si>
    <t>F &amp; E Dep - NBHD</t>
  </si>
  <si>
    <t>Val Cor - 111</t>
  </si>
  <si>
    <t>Vac Rate - 111</t>
  </si>
  <si>
    <t>Rents Inc Util - 111</t>
  </si>
  <si>
    <t># Inc Stmts - 111</t>
  </si>
  <si>
    <t>Aprch to Value - 111</t>
  </si>
  <si>
    <t>Aprch to Value - 112</t>
  </si>
  <si>
    <t># Inc Stmts - 112</t>
  </si>
  <si>
    <t>Rents Inc Util - 112</t>
  </si>
  <si>
    <t>Vac Rate - 112</t>
  </si>
  <si>
    <t>Val Cor - 112</t>
  </si>
  <si>
    <t>Aprch to Value - 103</t>
  </si>
  <si>
    <t># Inc Stmts - 103</t>
  </si>
  <si>
    <t>Rents Inc Util - 103</t>
  </si>
  <si>
    <t>Vac Rate - 103</t>
  </si>
  <si>
    <t>Val Cor - 103</t>
  </si>
  <si>
    <t>Cap Rt - OMR</t>
  </si>
  <si>
    <t>Cap Rt - Bnd Invst</t>
  </si>
  <si>
    <t>Cap Rt - Blt Up</t>
  </si>
  <si>
    <t>Over Rate From</t>
  </si>
  <si>
    <t>Over Rate To</t>
  </si>
  <si>
    <t>Cap Rate From</t>
  </si>
  <si>
    <t>Cap Rate To</t>
  </si>
  <si>
    <t>Eff Tax Rate</t>
  </si>
  <si>
    <t>D C F  used</t>
  </si>
  <si>
    <t>Mxd Res</t>
  </si>
  <si>
    <t>Mxd Total</t>
  </si>
  <si>
    <t>Mxd C&amp;I</t>
  </si>
  <si>
    <t xml:space="preserve">P Res Sched </t>
  </si>
  <si>
    <t>P Res Val Units</t>
  </si>
  <si>
    <t>P Res Lnd Tab Bsd on Zone</t>
  </si>
  <si>
    <t>P Res Adjst (x%)</t>
  </si>
  <si>
    <t>P Res Prim Aprch</t>
  </si>
  <si>
    <t>P Res Scnd Aprch</t>
  </si>
  <si>
    <t>P Res I&amp;E's</t>
  </si>
  <si>
    <t>P Com Lnd Tab Bsd on Zone</t>
  </si>
  <si>
    <t>P Com Val Units</t>
  </si>
  <si>
    <t xml:space="preserve">P Com Sched </t>
  </si>
  <si>
    <t>P Com Adjst (x%)</t>
  </si>
  <si>
    <t>P Com Prim Aprch</t>
  </si>
  <si>
    <t>P Com Scnd Aprch</t>
  </si>
  <si>
    <t>Res, Apt. &amp; Com Sched usd</t>
  </si>
  <si>
    <t xml:space="preserve">Dep - Mrkt Ad. Bld Resid bsed on </t>
  </si>
  <si>
    <t>Val Alloc</t>
  </si>
  <si>
    <t>Cls Cd % Revd</t>
  </si>
  <si>
    <t>Cls Cd Apld Corct</t>
  </si>
  <si>
    <t>Cls Cd Rec on PRC</t>
  </si>
  <si>
    <t>Bth Aprchs to val cor</t>
  </si>
  <si>
    <t>C&amp;I Total Parc</t>
  </si>
  <si>
    <t>C&amp;I Vac Lnd</t>
  </si>
  <si>
    <t>C&amp;I Condo</t>
  </si>
  <si>
    <t>Lnd Val - SqFt</t>
  </si>
  <si>
    <t>Lnd Val - AC</t>
  </si>
  <si>
    <t>Lnd Val - FF</t>
  </si>
  <si>
    <t>Lnd Val - Site</t>
  </si>
  <si>
    <t>Lnd Val - L/B</t>
  </si>
  <si>
    <t>Lnd Val Loc Infl - NBHD</t>
  </si>
  <si>
    <t>Lnd Val Loc Infl - Site Indx</t>
  </si>
  <si>
    <t>Lnd Val Loc Infl - St</t>
  </si>
  <si>
    <t>Prime Site Reflct Use</t>
  </si>
  <si>
    <t># Sales</t>
  </si>
  <si>
    <t># Lnd Resid</t>
  </si>
  <si>
    <t>Sls Med</t>
  </si>
  <si>
    <t>Sls COD</t>
  </si>
  <si>
    <t>LR Med</t>
  </si>
  <si>
    <t>LR COD</t>
  </si>
  <si>
    <r>
      <t>Mkt Adj</t>
    </r>
    <r>
      <rPr>
        <sz val="12"/>
        <rFont val="Arial"/>
        <family val="2"/>
      </rPr>
      <t xml:space="preserve"> Bldg Resid bsd on</t>
    </r>
  </si>
  <si>
    <t>C&amp;I Prim Aprch</t>
  </si>
  <si>
    <t>C&amp;I Scnd Aprch</t>
  </si>
  <si>
    <t># I&amp;E's</t>
  </si>
  <si>
    <t>Srcs Not I&amp;E in Adden</t>
  </si>
  <si>
    <t>CAP Rates</t>
  </si>
  <si>
    <t>Over Rng From</t>
  </si>
  <si>
    <t>Over Rng To</t>
  </si>
  <si>
    <t>CAP Rng From</t>
  </si>
  <si>
    <t>CAP Rng To</t>
  </si>
  <si>
    <t>Eff Tx Rate</t>
  </si>
  <si>
    <t>DCF Anyls</t>
  </si>
  <si>
    <t>Dis Rate</t>
  </si>
  <si>
    <t>Anul % Inc</t>
  </si>
  <si>
    <t>Exp Ratio</t>
  </si>
  <si>
    <t>Term Cap Rt</t>
  </si>
  <si>
    <t>Anyl Yr</t>
  </si>
  <si>
    <t>DC Ratio</t>
  </si>
  <si>
    <t>Comp Sales</t>
  </si>
  <si>
    <t>Bth Aprchs Corr</t>
  </si>
  <si>
    <t>Tot PP Acts</t>
  </si>
  <si>
    <t>Small PP Exmpt</t>
  </si>
  <si>
    <t>FY Adptd</t>
  </si>
  <si>
    <t>Bse Value</t>
  </si>
  <si>
    <t># 501 Acts</t>
  </si>
  <si>
    <t># 502 Acts</t>
  </si>
  <si>
    <t># 503 Acts</t>
  </si>
  <si>
    <t># 504 Acts</t>
  </si>
  <si>
    <t># 508 Acts</t>
  </si>
  <si>
    <t>Discov On Site</t>
  </si>
  <si>
    <t>Discov Fld Rev</t>
  </si>
  <si>
    <t>Discov Permit</t>
  </si>
  <si>
    <t>Discov Bus Dir</t>
  </si>
  <si>
    <t>Discov Town Clk</t>
  </si>
  <si>
    <t>Data Col BOA</t>
  </si>
  <si>
    <t>Data Col Staff</t>
  </si>
  <si>
    <t>Data Col Conslt</t>
  </si>
  <si>
    <t>Data Col FOL</t>
  </si>
  <si>
    <t>% Rec FOL</t>
  </si>
  <si>
    <t>Data Col Est</t>
  </si>
  <si>
    <t xml:space="preserve">% Est </t>
  </si>
  <si>
    <t>504 Val By Net Bk</t>
  </si>
  <si>
    <t>Util Let Mtch LA4</t>
  </si>
  <si>
    <t>Wirless Mthd Submitted</t>
  </si>
  <si>
    <t>% Val by OnSite</t>
  </si>
  <si>
    <t>% Val by Net Bk</t>
  </si>
  <si>
    <t>% Val by FOL</t>
  </si>
  <si>
    <t>% Val by Est</t>
  </si>
  <si>
    <t>Tbls UpDtd Anuly</t>
  </si>
  <si>
    <t>By</t>
  </si>
  <si>
    <t># Scnd Hms</t>
  </si>
  <si>
    <t># Apts/Rm Hous</t>
  </si>
  <si>
    <t>Scnd Hms FOL</t>
  </si>
  <si>
    <t>Scnd Hms Inspct</t>
  </si>
  <si>
    <t>Alloc Bse Yr</t>
  </si>
  <si>
    <t>Alloc %</t>
  </si>
  <si>
    <t># Inspted</t>
  </si>
  <si>
    <t>FOL # Red</t>
  </si>
  <si>
    <t>FOL Rem Val by Mdl</t>
  </si>
  <si>
    <t>Insp Rem Val by Mdl</t>
  </si>
  <si>
    <t>Community EGP</t>
  </si>
  <si>
    <t>EGP RE Val by</t>
  </si>
  <si>
    <t>EGP PP Val by</t>
  </si>
  <si>
    <t>Page</t>
  </si>
  <si>
    <t>61 Cls Used</t>
  </si>
  <si>
    <t>61 # Prcls</t>
  </si>
  <si>
    <t>61 FF Val</t>
  </si>
  <si>
    <t>61 Use Val</t>
  </si>
  <si>
    <t>61 Liens Fld</t>
  </si>
  <si>
    <t>61 $ Amt</t>
  </si>
  <si>
    <t>61A Cls Used</t>
  </si>
  <si>
    <t>61A # Prcls</t>
  </si>
  <si>
    <t>61A FF Val</t>
  </si>
  <si>
    <t>61A Use Val</t>
  </si>
  <si>
    <t>61A Liens Fld</t>
  </si>
  <si>
    <t>61A FVAC Cat</t>
  </si>
  <si>
    <t>61B Cls Used</t>
  </si>
  <si>
    <t>61B # Prcls</t>
  </si>
  <si>
    <t>61B FF Val</t>
  </si>
  <si>
    <t>61B Use Val</t>
  </si>
  <si>
    <t>61B Liens Fld</t>
  </si>
  <si>
    <t>61B %Dis</t>
  </si>
  <si>
    <t>Tot Ch Prcls</t>
  </si>
  <si>
    <t>% Ch Prcls Audtd</t>
  </si>
  <si>
    <t>% Exmpt Prcls Rev</t>
  </si>
  <si>
    <t># Exmpt Prcls</t>
  </si>
  <si>
    <t xml:space="preserve">Lst Exmpt M&amp;L </t>
  </si>
  <si>
    <t>Bldg Pmts Rev Anuly</t>
  </si>
  <si>
    <t>Prop Data on CAMA</t>
  </si>
  <si>
    <t>PRC for Each Parc</t>
  </si>
  <si>
    <t>Val by RCNLD</t>
  </si>
  <si>
    <t>Val by Mkt Mdl</t>
  </si>
  <si>
    <t>Val by Inc</t>
  </si>
  <si>
    <t>Com Has:</t>
  </si>
  <si>
    <t>SOL Val by Zone</t>
  </si>
  <si>
    <t>Zone Chng Made</t>
  </si>
  <si>
    <t>SOL Val per Gdlines</t>
  </si>
  <si>
    <t>SOL Updtd PRC and Sheet</t>
  </si>
  <si>
    <t>Spvis Rev by</t>
  </si>
  <si>
    <t>Fld Rev by</t>
  </si>
  <si>
    <t>835  TRI TOWN</t>
  </si>
  <si>
    <t>FY 1983</t>
  </si>
  <si>
    <t>FY 1985</t>
  </si>
  <si>
    <t>FY 1998</t>
  </si>
  <si>
    <t>FY 1980</t>
  </si>
  <si>
    <t>FY 1981</t>
  </si>
  <si>
    <t>FY 1982</t>
  </si>
  <si>
    <t>FY 1984</t>
  </si>
  <si>
    <t>FY 1986</t>
  </si>
  <si>
    <t>FY 1987</t>
  </si>
  <si>
    <t>FY 1988</t>
  </si>
  <si>
    <t>FY 1989</t>
  </si>
  <si>
    <t>FY 1990</t>
  </si>
  <si>
    <t>FY 1991</t>
  </si>
  <si>
    <t>FY 1992</t>
  </si>
  <si>
    <t>FY 1993</t>
  </si>
  <si>
    <t>FY 1994</t>
  </si>
  <si>
    <t>FY 1995</t>
  </si>
  <si>
    <t>FY 1996</t>
  </si>
  <si>
    <t>FY 1997</t>
  </si>
  <si>
    <t>FY 1999</t>
  </si>
  <si>
    <t>FY 2000</t>
  </si>
  <si>
    <t>FY 2001</t>
  </si>
  <si>
    <t>FY 2002</t>
  </si>
  <si>
    <t>FY 2003</t>
  </si>
  <si>
    <t>FY 2004</t>
  </si>
  <si>
    <t>FY 2005</t>
  </si>
  <si>
    <t>FY 2006</t>
  </si>
  <si>
    <t>FY 2007</t>
  </si>
  <si>
    <t>FY 2008</t>
  </si>
  <si>
    <t>FY 2009</t>
  </si>
  <si>
    <t>FY 2010</t>
  </si>
  <si>
    <t>FY 2011</t>
  </si>
  <si>
    <t>FY 2012</t>
  </si>
  <si>
    <t>FY 2013</t>
  </si>
  <si>
    <t>FY 2014</t>
  </si>
  <si>
    <t>FY 2015</t>
  </si>
  <si>
    <t>FY 2016</t>
  </si>
  <si>
    <t>FY 2017</t>
  </si>
  <si>
    <t>FY 2018</t>
  </si>
  <si>
    <t>FY 2019</t>
  </si>
  <si>
    <t>FY 2020</t>
  </si>
  <si>
    <t>FY 2021</t>
  </si>
  <si>
    <t>FY 2022</t>
  </si>
  <si>
    <t>FY 2023</t>
  </si>
  <si>
    <t>FY 2024</t>
  </si>
  <si>
    <t>FY 2025</t>
  </si>
  <si>
    <t>FY 2026</t>
  </si>
  <si>
    <t>FY 2027</t>
  </si>
  <si>
    <t>FY 2028</t>
  </si>
  <si>
    <t>FY 2029</t>
  </si>
  <si>
    <t>FY 2030</t>
  </si>
  <si>
    <t>FY 2031</t>
  </si>
  <si>
    <t>FY 2032</t>
  </si>
  <si>
    <t>FY 2033</t>
  </si>
  <si>
    <t>FY 2034</t>
  </si>
  <si>
    <t>FY 2035</t>
  </si>
  <si>
    <t>FY 2036</t>
  </si>
  <si>
    <t>FY 2037</t>
  </si>
  <si>
    <t>FY 2038</t>
  </si>
  <si>
    <t>FY 2039</t>
  </si>
  <si>
    <t>FY 2040</t>
  </si>
  <si>
    <t>FY 2041</t>
  </si>
  <si>
    <t>FY 2042</t>
  </si>
  <si>
    <t>FY 2043</t>
  </si>
  <si>
    <t>FY 2044</t>
  </si>
  <si>
    <t>FY 2045</t>
  </si>
  <si>
    <t>FY 2046</t>
  </si>
  <si>
    <t>FY 2047</t>
  </si>
  <si>
    <t>FY 2048</t>
  </si>
  <si>
    <t>FY 2049</t>
  </si>
  <si>
    <t>FY 2050</t>
  </si>
  <si>
    <t>FY 2051</t>
  </si>
  <si>
    <t>FY 2052</t>
  </si>
  <si>
    <t>FY 2053</t>
  </si>
  <si>
    <t>FY 2054</t>
  </si>
  <si>
    <t>FY 2055</t>
  </si>
  <si>
    <t>FY 2056</t>
  </si>
  <si>
    <t>FY 2057</t>
  </si>
  <si>
    <t>FY 2058</t>
  </si>
  <si>
    <t>FY 2059</t>
  </si>
  <si>
    <t>FY 2060</t>
  </si>
  <si>
    <t>FY 2061</t>
  </si>
  <si>
    <t>FY 2062</t>
  </si>
  <si>
    <t>FY 2063</t>
  </si>
  <si>
    <t>FY 2064</t>
  </si>
  <si>
    <t>FY 2065</t>
  </si>
  <si>
    <t>FY 2066</t>
  </si>
  <si>
    <t>FY 2067</t>
  </si>
  <si>
    <t>FY 2068</t>
  </si>
  <si>
    <t>FY 2069</t>
  </si>
  <si>
    <t>FY 2070</t>
  </si>
  <si>
    <t>FY 2071</t>
  </si>
  <si>
    <t>FY 2072</t>
  </si>
  <si>
    <t>FY 2073</t>
  </si>
  <si>
    <t>FY 2074</t>
  </si>
  <si>
    <t>FY 2075</t>
  </si>
  <si>
    <t>FY 2076</t>
  </si>
  <si>
    <t>FY 2077</t>
  </si>
  <si>
    <t>FY 2078</t>
  </si>
  <si>
    <t>FY 2079</t>
  </si>
  <si>
    <t>FY 2080</t>
  </si>
  <si>
    <t>FY 2081</t>
  </si>
  <si>
    <t>FY 2082</t>
  </si>
  <si>
    <t>FY 2083</t>
  </si>
  <si>
    <t>FY 2084</t>
  </si>
  <si>
    <t>FY 2085</t>
  </si>
  <si>
    <t>FY 2086</t>
  </si>
  <si>
    <t>FY 2087</t>
  </si>
  <si>
    <t>FY 2088</t>
  </si>
  <si>
    <t>FY 2089</t>
  </si>
  <si>
    <t>FY 2090</t>
  </si>
  <si>
    <t>FY 2091</t>
  </si>
  <si>
    <t>FY 2092</t>
  </si>
  <si>
    <t>FY 2093</t>
  </si>
  <si>
    <t>FY 2094</t>
  </si>
  <si>
    <t>FY 2095</t>
  </si>
  <si>
    <t>FY 2096</t>
  </si>
  <si>
    <t>FY 2097</t>
  </si>
  <si>
    <t>FY 2098</t>
  </si>
  <si>
    <t>FY 2099</t>
  </si>
  <si>
    <t>FY 2100</t>
  </si>
  <si>
    <t>FY 2101</t>
  </si>
  <si>
    <t>FY 2102</t>
  </si>
  <si>
    <t>FY 2103</t>
  </si>
  <si>
    <t>FY 2104</t>
  </si>
  <si>
    <t>FY 2105</t>
  </si>
  <si>
    <t>FY 2106</t>
  </si>
  <si>
    <t>FY 2107</t>
  </si>
  <si>
    <t>FY 2108</t>
  </si>
  <si>
    <t>FY 2109</t>
  </si>
  <si>
    <t>FY 2110</t>
  </si>
  <si>
    <t>FY 2111</t>
  </si>
  <si>
    <t>FY 2112</t>
  </si>
  <si>
    <t>FY 2113</t>
  </si>
  <si>
    <t>FY 2114</t>
  </si>
  <si>
    <t>FY 2115</t>
  </si>
  <si>
    <t>FY 2116</t>
  </si>
  <si>
    <t>FY 2117</t>
  </si>
  <si>
    <t>FY 2118</t>
  </si>
  <si>
    <t>FY 2119</t>
  </si>
  <si>
    <t>FY 2120</t>
  </si>
  <si>
    <t>FY 2121</t>
  </si>
  <si>
    <t>FY 2122</t>
  </si>
  <si>
    <t>FY 2123</t>
  </si>
  <si>
    <t>FY 2124</t>
  </si>
  <si>
    <t>FY 2125</t>
  </si>
  <si>
    <t>FY 2126</t>
  </si>
  <si>
    <t>FY 2127</t>
  </si>
  <si>
    <t>FY 2128</t>
  </si>
  <si>
    <t>FY 2129</t>
  </si>
  <si>
    <t>FY 2130</t>
  </si>
  <si>
    <t>FY 2131</t>
  </si>
  <si>
    <t>FY 2132</t>
  </si>
  <si>
    <t>FY 2133</t>
  </si>
  <si>
    <t>FY 2134</t>
  </si>
  <si>
    <t>FY 2135</t>
  </si>
  <si>
    <t>FY 2136</t>
  </si>
  <si>
    <t>FY 2137</t>
  </si>
  <si>
    <t>FY 2138</t>
  </si>
  <si>
    <t>FY 2139</t>
  </si>
  <si>
    <t>FY 2140</t>
  </si>
  <si>
    <t>FY 2141</t>
  </si>
  <si>
    <t>FY 2142</t>
  </si>
  <si>
    <t>FY 2143</t>
  </si>
  <si>
    <t>FY 2144</t>
  </si>
  <si>
    <t>FY 2145</t>
  </si>
  <si>
    <t>FY 2146</t>
  </si>
  <si>
    <t>FY 2147</t>
  </si>
  <si>
    <t>FY 2148</t>
  </si>
  <si>
    <t>FY 2149</t>
  </si>
  <si>
    <t>FY 2150</t>
  </si>
  <si>
    <t>FY 2151</t>
  </si>
  <si>
    <t>FY 2152</t>
  </si>
  <si>
    <t>FY 2153</t>
  </si>
  <si>
    <t>FY 2154</t>
  </si>
  <si>
    <t>FY 2155</t>
  </si>
  <si>
    <t>FY 2156</t>
  </si>
  <si>
    <t>FY 2157</t>
  </si>
  <si>
    <t>FY 2158</t>
  </si>
  <si>
    <t>FY 2159</t>
  </si>
  <si>
    <t>FY 2160</t>
  </si>
  <si>
    <t>FY 2161</t>
  </si>
  <si>
    <t>FY 2162</t>
  </si>
  <si>
    <t>FY 2163</t>
  </si>
  <si>
    <t>FY 2164</t>
  </si>
  <si>
    <t>FY 2165</t>
  </si>
  <si>
    <t>FY 2166</t>
  </si>
  <si>
    <t>FY 2167</t>
  </si>
  <si>
    <t>FY 2168</t>
  </si>
  <si>
    <t>FY 2169</t>
  </si>
  <si>
    <t>FY 2170</t>
  </si>
  <si>
    <t>FY 2171</t>
  </si>
  <si>
    <t>FY 2172</t>
  </si>
  <si>
    <t>FY 2173</t>
  </si>
  <si>
    <t>FY 2174</t>
  </si>
  <si>
    <t>FY 2175</t>
  </si>
  <si>
    <t>FY 2176</t>
  </si>
  <si>
    <t>FY 2177</t>
  </si>
  <si>
    <t>FY 2178</t>
  </si>
  <si>
    <t>FY 2179</t>
  </si>
  <si>
    <t>FY 2180</t>
  </si>
  <si>
    <t>week(s)</t>
  </si>
  <si>
    <t>SANDRA BRUSO</t>
  </si>
  <si>
    <t>THOMAS DAWLEY</t>
  </si>
  <si>
    <t>JOANNE GRAZIANO</t>
  </si>
  <si>
    <t>SCOTT SANTANGELO</t>
  </si>
  <si>
    <t>JACK LYONS</t>
  </si>
  <si>
    <t>JAMES PAQUETTE</t>
  </si>
  <si>
    <t>JOE BARBIERI</t>
  </si>
  <si>
    <t># Rec.</t>
  </si>
  <si>
    <t># Insp.</t>
  </si>
  <si>
    <t># of Acts. valued by:</t>
  </si>
  <si>
    <t>STEPHEN SULLIVAN</t>
  </si>
  <si>
    <t>BILLING:</t>
  </si>
  <si>
    <t>Billing</t>
  </si>
  <si>
    <t>Prev Workplan Date</t>
  </si>
  <si>
    <t>Prev Prjct Complet Date</t>
  </si>
  <si>
    <t>% Cmpl Pers</t>
  </si>
  <si>
    <t>Prgm Ends Pers</t>
  </si>
  <si>
    <t>Last M &amp; L Pers</t>
  </si>
  <si>
    <t>BLA DQ Accept Pers</t>
  </si>
  <si>
    <t>BLA DQ % Rev Pers</t>
  </si>
  <si>
    <t>Prev - Lst Cmpl Re-Insp</t>
  </si>
  <si>
    <t>Prev - Nxt Cmpl Re-Insp</t>
  </si>
  <si>
    <r>
      <t xml:space="preserve">Data Collection </t>
    </r>
    <r>
      <rPr>
        <sz val="8"/>
        <rFont val="Arial"/>
        <family val="2"/>
      </rPr>
      <t xml:space="preserve">(This Yr.) </t>
    </r>
    <r>
      <rPr>
        <sz val="12"/>
        <rFont val="Arial"/>
        <family val="2"/>
      </rPr>
      <t>:</t>
    </r>
  </si>
  <si>
    <t>(Select only one method)</t>
  </si>
  <si>
    <t>[Counts represent accounts that are scheduled to receive tax bills.]</t>
  </si>
  <si>
    <t>Condo Complex/Type</t>
  </si>
  <si>
    <t>Time Frame</t>
  </si>
  <si>
    <t>Year</t>
  </si>
  <si>
    <t>Up to</t>
  </si>
  <si>
    <t>Above</t>
  </si>
  <si>
    <t>Bus. Personal</t>
  </si>
  <si>
    <t>Comm / Indus</t>
  </si>
  <si>
    <t>75% or &gt;</t>
  </si>
  <si>
    <r>
      <t>R</t>
    </r>
    <r>
      <rPr>
        <sz val="8"/>
        <rFont val="Arial"/>
        <family val="2"/>
      </rPr>
      <t>esidential</t>
    </r>
  </si>
  <si>
    <t xml:space="preserve">   </t>
  </si>
  <si>
    <t>Informal Hearings</t>
  </si>
  <si>
    <t xml:space="preserve">Avg % </t>
  </si>
  <si>
    <t>504 Val ByNet Bk Adj</t>
  </si>
  <si>
    <t>504 Val By Apr</t>
  </si>
  <si>
    <t>Val by Other</t>
  </si>
  <si>
    <t>GERARD CREEN</t>
  </si>
  <si>
    <t>Turbines (Steam)</t>
  </si>
  <si>
    <t>Turbines (Wind)</t>
  </si>
  <si>
    <t>Turbines (Hydro)</t>
  </si>
  <si>
    <t>Photovoltaic (Solar)</t>
  </si>
  <si>
    <t>111's by Nbhd</t>
  </si>
  <si>
    <t>112's by NBHD</t>
  </si>
  <si>
    <t>013 Resid COD</t>
  </si>
  <si>
    <t>Com Resid by nbhd</t>
  </si>
  <si>
    <t>Land Segmentation:</t>
  </si>
  <si>
    <t>Prime</t>
  </si>
  <si>
    <t>Excess</t>
  </si>
  <si>
    <t>Expansion</t>
  </si>
  <si>
    <t>Unbuildable</t>
  </si>
  <si>
    <t>Escess</t>
  </si>
  <si>
    <t>Cost tables have been updated</t>
  </si>
  <si>
    <t>Cost tables updated</t>
  </si>
  <si>
    <t>STEVE McCARTHY</t>
  </si>
  <si>
    <t>RYAN JOHNSON</t>
  </si>
  <si>
    <t>Excess size curve applied?</t>
  </si>
  <si>
    <t>Excess rate at 100 acres:</t>
  </si>
  <si>
    <t>Exc Curve</t>
  </si>
  <si>
    <t>Exc 100ac</t>
  </si>
  <si>
    <t>NBHD Modif</t>
  </si>
  <si>
    <t xml:space="preserve">        Stratified by:</t>
  </si>
  <si>
    <t>Overall Resid #</t>
  </si>
  <si>
    <t>Overall Resid Med</t>
  </si>
  <si>
    <t>111's by Unit Price</t>
  </si>
  <si>
    <t>112's by Unit Price</t>
  </si>
  <si>
    <t>Condo Complex 11</t>
  </si>
  <si>
    <t>Sales 11</t>
  </si>
  <si>
    <t>Median 11</t>
  </si>
  <si>
    <t>COD 11</t>
  </si>
  <si>
    <t>Condo Complex 12</t>
  </si>
  <si>
    <t>Sales 12</t>
  </si>
  <si>
    <t>Median 12</t>
  </si>
  <si>
    <t>COD 12</t>
  </si>
  <si>
    <t>Condo Complex 13</t>
  </si>
  <si>
    <t>Sales 13</t>
  </si>
  <si>
    <t>Median 13</t>
  </si>
  <si>
    <t>COD 13</t>
  </si>
  <si>
    <t>Condo Complex 14</t>
  </si>
  <si>
    <t>Sales 14</t>
  </si>
  <si>
    <t>Median 14</t>
  </si>
  <si>
    <t>COD 14</t>
  </si>
  <si>
    <t>Condo Complex 15</t>
  </si>
  <si>
    <t>Sales 15</t>
  </si>
  <si>
    <t>Median 15</t>
  </si>
  <si>
    <t>COD 15</t>
  </si>
  <si>
    <t>Condo Complex 16</t>
  </si>
  <si>
    <t>Sales 16</t>
  </si>
  <si>
    <t>Median 16</t>
  </si>
  <si>
    <t>COD 16</t>
  </si>
  <si>
    <t>Condo Complex 17</t>
  </si>
  <si>
    <t>Sales 17</t>
  </si>
  <si>
    <t>Median 17</t>
  </si>
  <si>
    <t>COD 17</t>
  </si>
  <si>
    <t>Condo Complex 18</t>
  </si>
  <si>
    <t>Sales 18</t>
  </si>
  <si>
    <t>Median 18</t>
  </si>
  <si>
    <t>COD 18</t>
  </si>
  <si>
    <t>Condo Complex 19</t>
  </si>
  <si>
    <t>Sales 19</t>
  </si>
  <si>
    <t>Median 19</t>
  </si>
  <si>
    <t>COD 19</t>
  </si>
  <si>
    <t>Condo Complex 20</t>
  </si>
  <si>
    <t>Sales 20</t>
  </si>
  <si>
    <t>Median 20</t>
  </si>
  <si>
    <t>COD 20</t>
  </si>
  <si>
    <t>EGP - Turbines (Steam)</t>
  </si>
  <si>
    <t>EGP - Turbines (Hydro)</t>
  </si>
  <si>
    <t>EGP - Turbines (Wind)</t>
  </si>
  <si>
    <t>EGP - Photovoltaic (Solar)</t>
  </si>
  <si>
    <t>GIS used by Assessors</t>
  </si>
  <si>
    <t>Exempt</t>
  </si>
  <si>
    <t>A Formal Data Quality Study was conducted by the community</t>
  </si>
  <si>
    <t>Vac &amp; "P" Code</t>
  </si>
  <si>
    <t>Used In</t>
  </si>
  <si>
    <t>Study</t>
  </si>
  <si>
    <t>113 - 125 Parcels:</t>
  </si>
  <si>
    <t>Prime site size:</t>
  </si>
  <si>
    <t>Excess Value:</t>
  </si>
  <si>
    <t>NBHD ct</t>
  </si>
  <si>
    <t>Site Index ct</t>
  </si>
  <si>
    <t>Street Index ct</t>
  </si>
  <si>
    <t># Exempted:</t>
  </si>
  <si>
    <t>State Owned Land:</t>
  </si>
  <si>
    <t>Total Sales Count:</t>
  </si>
  <si>
    <t>Sources other than I&amp;E's</t>
  </si>
  <si>
    <t># Lnd Sales:</t>
  </si>
  <si>
    <t>This section for DOR use only</t>
  </si>
  <si>
    <t>Funct./Econ Depreciation Based on:</t>
  </si>
  <si>
    <t>BY:</t>
  </si>
  <si>
    <t>PAUL CORBETT</t>
  </si>
  <si>
    <t xml:space="preserve">    Per Unit     </t>
  </si>
  <si>
    <t>COMMUNITY CERTIFICATION REPORT (CCR)</t>
  </si>
  <si>
    <t>CCR</t>
  </si>
  <si>
    <t>Land Methodology:</t>
  </si>
  <si>
    <t>Sales Comparison</t>
  </si>
  <si>
    <t>Abstraction</t>
  </si>
  <si>
    <t>Allocation</t>
  </si>
  <si>
    <t>Land Residual Capitalization</t>
  </si>
  <si>
    <t>Capitalization of Ground Rent</t>
  </si>
  <si>
    <t>Residential Applied</t>
  </si>
  <si>
    <t>38H(b)</t>
  </si>
  <si>
    <t>COMMUNITY DATA</t>
  </si>
  <si>
    <t>Does the Community have Electric Generation Plants?</t>
  </si>
  <si>
    <t>Real or PP</t>
  </si>
  <si>
    <t>Q</t>
  </si>
  <si>
    <t>S</t>
  </si>
  <si>
    <t>PS</t>
  </si>
  <si>
    <t>X</t>
  </si>
  <si>
    <t>W</t>
  </si>
  <si>
    <t>P</t>
  </si>
  <si>
    <t>W &amp; P</t>
  </si>
  <si>
    <t>Deeds</t>
  </si>
  <si>
    <t>Buy/Sell Quest</t>
  </si>
  <si>
    <t>Agent</t>
  </si>
  <si>
    <t>Sale Price</t>
  </si>
  <si>
    <t>Sale Date</t>
  </si>
  <si>
    <t>Style</t>
  </si>
  <si>
    <t>Size</t>
  </si>
  <si>
    <t>Age</t>
  </si>
  <si>
    <t>Sale Price &amp; Sale Date</t>
  </si>
  <si>
    <t>Yes</t>
  </si>
  <si>
    <t>No</t>
  </si>
  <si>
    <t>New</t>
  </si>
  <si>
    <t>Indexed</t>
  </si>
  <si>
    <t>Updated</t>
  </si>
  <si>
    <t>Market Adj.</t>
  </si>
  <si>
    <t>Existing</t>
  </si>
  <si>
    <t># of Base Year Sales</t>
  </si>
  <si>
    <t># of 6 Mo's PreBase Sales</t>
  </si>
  <si>
    <t># of PreBase Yr Sales</t>
  </si>
  <si>
    <t># of PostBase Sales</t>
  </si>
  <si>
    <t>B</t>
  </si>
  <si>
    <t>E</t>
  </si>
  <si>
    <t>T</t>
  </si>
  <si>
    <t>Per Unit</t>
  </si>
  <si>
    <t>L/B Ratio</t>
  </si>
  <si>
    <t>Res.</t>
  </si>
  <si>
    <t>Com.</t>
  </si>
  <si>
    <t>Apt.</t>
  </si>
  <si>
    <t>C</t>
  </si>
  <si>
    <t>I</t>
  </si>
  <si>
    <t>Income</t>
  </si>
  <si>
    <t>Building Area</t>
  </si>
  <si>
    <t>013 &amp; 031</t>
  </si>
  <si>
    <t>013</t>
  </si>
  <si>
    <t>031</t>
  </si>
  <si>
    <t>Cost</t>
  </si>
  <si>
    <t>Band of Investment</t>
  </si>
  <si>
    <t>Built-Up Rate</t>
  </si>
  <si>
    <t>300's</t>
  </si>
  <si>
    <t>400's</t>
  </si>
  <si>
    <t>300's &amp; 400's</t>
  </si>
  <si>
    <r>
      <rPr>
        <b/>
        <sz val="12"/>
        <color indexed="60"/>
        <rFont val="Arial"/>
        <family val="2"/>
      </rPr>
      <t>%</t>
    </r>
    <r>
      <rPr>
        <sz val="12"/>
        <rFont val="Arial"/>
        <family val="2"/>
      </rPr>
      <t xml:space="preserve"> on RCNLD applied to all accounts.</t>
    </r>
  </si>
  <si>
    <t>Real</t>
  </si>
  <si>
    <t>PP</t>
  </si>
  <si>
    <t>R &amp; PP</t>
  </si>
  <si>
    <t>Avg</t>
  </si>
  <si>
    <t>Avg (-)</t>
  </si>
  <si>
    <t>Avg (+)</t>
  </si>
  <si>
    <t>DCR Watershed Land</t>
  </si>
  <si>
    <t>No Cherry Sheet or DCR Watershed Land</t>
  </si>
  <si>
    <t>Cherry Sheet Reimbursable Land</t>
  </si>
  <si>
    <t>Cherry Sheet Reimbursable Land &amp; DCR Watershed Land</t>
  </si>
  <si>
    <t>Standard Size</t>
  </si>
  <si>
    <t>Zoning</t>
  </si>
  <si>
    <t>Style, Size &amp; Age</t>
  </si>
  <si>
    <t>Sq. Ft. &gt;:</t>
  </si>
  <si>
    <t>LAUREN ALDRICH</t>
  </si>
  <si>
    <t>REBECCA BOUCHER</t>
  </si>
  <si>
    <t>JENNIFER WILLIAMS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</si>
</sst>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m/d/yyyy;@"/>
    <numFmt numFmtId="165" formatCode="&quot;$&quot;#,##0"/>
    <numFmt numFmtId="166" formatCode="&quot;$&quot;#,##0.00"/>
    <numFmt numFmtId="167" formatCode="0.0%"/>
    <numFmt numFmtId="168" formatCode="0.0"/>
    <numFmt numFmtId="169" formatCode="#,###"/>
  </numFmts>
  <fonts count="54" x14ac:knownFonts="1">
    <font>
      <sz val="10"/>
      <name val="Arial"/>
    </font>
    <font>
      <sz val="10"/>
      <name val="Arial"/>
      <family val="2"/>
    </font>
    <font>
      <sz val="8"/>
      <name val="Arial"/>
      <family val="2"/>
    </font>
    <font>
      <b/>
      <sz val="10"/>
      <name val="Arial"/>
      <family val="2"/>
    </font>
    <font>
      <b/>
      <sz val="12"/>
      <name val="Arial"/>
      <family val="2"/>
    </font>
    <font>
      <sz val="12"/>
      <name val="Arial"/>
      <family val="2"/>
    </font>
    <font>
      <b/>
      <sz val="12"/>
      <name val="Arial"/>
      <family val="2"/>
    </font>
    <font>
      <sz val="12"/>
      <name val="Arial"/>
      <family val="2"/>
    </font>
    <font>
      <u/>
      <sz val="12"/>
      <name val="Arial"/>
      <family val="2"/>
    </font>
    <font>
      <sz val="9"/>
      <name val="Arial"/>
      <family val="2"/>
    </font>
    <font>
      <sz val="16"/>
      <name val="Arial"/>
      <family val="2"/>
    </font>
    <font>
      <b/>
      <sz val="16"/>
      <color indexed="9"/>
      <name val="Arial"/>
      <family val="2"/>
    </font>
    <font>
      <sz val="16"/>
      <name val="Arial"/>
      <family val="2"/>
    </font>
    <font>
      <b/>
      <i/>
      <sz val="12"/>
      <name val="Arial"/>
      <family val="2"/>
    </font>
    <font>
      <sz val="11"/>
      <name val="Arial"/>
      <family val="2"/>
    </font>
    <font>
      <b/>
      <sz val="11"/>
      <name val="Arial"/>
      <family val="2"/>
    </font>
    <font>
      <sz val="8"/>
      <name val="Arial"/>
      <family val="2"/>
    </font>
    <font>
      <sz val="12"/>
      <color indexed="10"/>
      <name val="Arial"/>
      <family val="2"/>
    </font>
    <font>
      <b/>
      <u/>
      <sz val="11"/>
      <name val="Arial"/>
      <family val="2"/>
    </font>
    <font>
      <sz val="9"/>
      <name val="Arial"/>
      <family val="2"/>
    </font>
    <font>
      <sz val="10"/>
      <name val="Arial"/>
      <family val="2"/>
    </font>
    <font>
      <sz val="10"/>
      <name val="Arial"/>
      <family val="2"/>
    </font>
    <font>
      <sz val="12"/>
      <color indexed="9"/>
      <name val="Arial"/>
      <family val="2"/>
    </font>
    <font>
      <sz val="10"/>
      <color indexed="9"/>
      <name val="Arial"/>
      <family val="2"/>
    </font>
    <font>
      <b/>
      <sz val="16"/>
      <name val="Arial"/>
      <family val="2"/>
    </font>
    <font>
      <u/>
      <sz val="12"/>
      <name val="Arial"/>
      <family val="2"/>
    </font>
    <font>
      <i/>
      <sz val="12"/>
      <name val="Arial"/>
      <family val="2"/>
    </font>
    <font>
      <b/>
      <sz val="16"/>
      <name val="Arial"/>
      <family val="2"/>
    </font>
    <font>
      <sz val="7"/>
      <name val="Arial Narrow"/>
      <family val="2"/>
    </font>
    <font>
      <i/>
      <sz val="10"/>
      <name val="Arial"/>
      <family val="2"/>
    </font>
    <font>
      <i/>
      <sz val="9"/>
      <name val="Arial"/>
      <family val="2"/>
    </font>
    <font>
      <i/>
      <u/>
      <sz val="8"/>
      <name val="Arial"/>
      <family val="2"/>
    </font>
    <font>
      <i/>
      <sz val="8"/>
      <name val="Arial"/>
      <family val="2"/>
    </font>
    <font>
      <b/>
      <i/>
      <sz val="8"/>
      <name val="Arial"/>
      <family val="2"/>
    </font>
    <font>
      <b/>
      <sz val="9"/>
      <color indexed="81"/>
      <name val="Tahoma"/>
      <family val="2"/>
    </font>
    <font>
      <sz val="9"/>
      <color indexed="81"/>
      <name val="Tahoma"/>
      <family val="2"/>
    </font>
    <font>
      <sz val="10"/>
      <name val="Arial"/>
      <family val="2"/>
    </font>
    <font>
      <b/>
      <u/>
      <sz val="9"/>
      <color indexed="81"/>
      <name val="Tahoma"/>
      <family val="2"/>
    </font>
    <font>
      <u/>
      <sz val="9"/>
      <color indexed="81"/>
      <name val="Tahoma"/>
      <family val="2"/>
    </font>
    <font>
      <b/>
      <u/>
      <sz val="12"/>
      <name val="Arial"/>
      <family val="2"/>
    </font>
    <font>
      <b/>
      <i/>
      <u/>
      <sz val="9"/>
      <color indexed="81"/>
      <name val="Tahoma"/>
      <family val="2"/>
    </font>
    <font>
      <b/>
      <sz val="12"/>
      <color indexed="60"/>
      <name val="Arial"/>
      <family val="2"/>
    </font>
    <font>
      <sz val="12"/>
      <color theme="0"/>
      <name val="Arial"/>
      <family val="2"/>
    </font>
    <font>
      <b/>
      <sz val="16"/>
      <color theme="0"/>
      <name val="Arial"/>
      <family val="2"/>
    </font>
    <font>
      <b/>
      <sz val="16"/>
      <color theme="0" tint="-4.9989318521683403E-2"/>
      <name val="Arial"/>
      <family val="2"/>
    </font>
    <font>
      <sz val="16"/>
      <color theme="0"/>
      <name val="Arial"/>
      <family val="2"/>
    </font>
    <font>
      <b/>
      <sz val="8"/>
      <color rgb="FFFF0000"/>
      <name val="Arial"/>
      <family val="2"/>
    </font>
    <font>
      <sz val="10"/>
      <color theme="0"/>
      <name val="Arial"/>
      <family val="2"/>
    </font>
    <font>
      <b/>
      <sz val="10"/>
      <color theme="0"/>
      <name val="Arial"/>
      <family val="2"/>
    </font>
    <font>
      <b/>
      <sz val="12"/>
      <color rgb="FFFF0000"/>
      <name val="Arial"/>
      <family val="2"/>
    </font>
    <font>
      <sz val="12"/>
      <color theme="1"/>
      <name val="Arial"/>
      <family val="2"/>
    </font>
    <font>
      <u/>
      <sz val="12"/>
      <color theme="1"/>
      <name val="Arial"/>
      <family val="2"/>
    </font>
    <font>
      <sz val="16"/>
      <color rgb="FFFF0000"/>
      <name val="Arial"/>
      <family val="2"/>
    </font>
    <font>
      <sz val="12"/>
      <color rgb="FFFF0000"/>
      <name val="Arial"/>
      <family val="2"/>
    </font>
  </fonts>
  <fills count="12">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indexed="44"/>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23">
    <border>
      <left/>
      <right/>
      <top/>
      <bottom/>
      <diagonal/>
    </border>
    <border>
      <left style="thin">
        <color indexed="64"/>
      </left>
      <right/>
      <top/>
      <bottom/>
      <diagonal/>
    </border>
    <border>
      <left/>
      <right/>
      <top/>
      <bottom style="thin">
        <color indexed="23"/>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23"/>
      </top>
      <bottom style="thin">
        <color indexed="23"/>
      </bottom>
      <diagonal/>
    </border>
    <border>
      <left/>
      <right/>
      <top/>
      <bottom style="thin">
        <color indexed="55"/>
      </bottom>
      <diagonal/>
    </border>
    <border>
      <left style="thin">
        <color indexed="64"/>
      </left>
      <right/>
      <top/>
      <bottom style="hair">
        <color indexed="22"/>
      </bottom>
      <diagonal/>
    </border>
    <border>
      <left/>
      <right/>
      <top/>
      <bottom style="hair">
        <color indexed="22"/>
      </bottom>
      <diagonal/>
    </border>
    <border>
      <left/>
      <right style="thin">
        <color indexed="64"/>
      </right>
      <top/>
      <bottom style="hair">
        <color indexed="22"/>
      </bottom>
      <diagonal/>
    </border>
    <border>
      <left style="thin">
        <color indexed="64"/>
      </left>
      <right/>
      <top style="hair">
        <color indexed="22"/>
      </top>
      <bottom style="hair">
        <color indexed="22"/>
      </bottom>
      <diagonal/>
    </border>
    <border>
      <left/>
      <right/>
      <top style="hair">
        <color indexed="22"/>
      </top>
      <bottom style="hair">
        <color indexed="22"/>
      </bottom>
      <diagonal/>
    </border>
    <border>
      <left/>
      <right style="thin">
        <color indexed="64"/>
      </right>
      <top style="hair">
        <color indexed="22"/>
      </top>
      <bottom style="hair">
        <color indexed="22"/>
      </bottom>
      <diagonal/>
    </border>
    <border>
      <left/>
      <right/>
      <top/>
      <bottom style="dashed">
        <color indexed="22"/>
      </bottom>
      <diagonal/>
    </border>
    <border>
      <left/>
      <right/>
      <top style="thin">
        <color indexed="64"/>
      </top>
      <bottom style="thin">
        <color indexed="64"/>
      </bottom>
      <diagonal/>
    </border>
    <border>
      <left/>
      <right style="thin">
        <color indexed="64"/>
      </right>
      <top/>
      <bottom/>
      <diagonal/>
    </border>
    <border>
      <left/>
      <right/>
      <top style="thin">
        <color indexed="23"/>
      </top>
      <bottom/>
      <diagonal/>
    </border>
    <border>
      <left/>
      <right/>
      <top/>
      <bottom style="dotted">
        <color indexed="22"/>
      </bottom>
      <diagonal/>
    </border>
    <border>
      <left/>
      <right/>
      <top style="thin">
        <color indexed="23"/>
      </top>
      <bottom style="thin">
        <color indexed="64"/>
      </bottom>
      <diagonal/>
    </border>
    <border>
      <left/>
      <right/>
      <top/>
      <bottom style="dotted">
        <color indexed="55"/>
      </bottom>
      <diagonal/>
    </border>
    <border>
      <left/>
      <right/>
      <top style="dotted">
        <color indexed="55"/>
      </top>
      <bottom style="dotted">
        <color indexed="55"/>
      </bottom>
      <diagonal/>
    </border>
    <border>
      <left/>
      <right/>
      <top/>
      <bottom style="dotted">
        <color theme="0" tint="-0.24994659260841701"/>
      </bottom>
      <diagonal/>
    </border>
  </borders>
  <cellStyleXfs count="1">
    <xf numFmtId="0" fontId="0" fillId="0" borderId="0"/>
  </cellStyleXfs>
  <cellXfs count="369">
    <xf numFmtId="0" fontId="0" fillId="0" borderId="0" xfId="0"/>
    <xf numFmtId="0" fontId="4" fillId="0" borderId="0" xfId="0" applyFont="1"/>
    <xf numFmtId="0" fontId="5" fillId="0" borderId="0" xfId="0" applyFont="1"/>
    <xf numFmtId="0" fontId="5" fillId="0" borderId="0" xfId="0" applyFont="1" applyAlignment="1">
      <alignment horizontal="centerContinuous"/>
    </xf>
    <xf numFmtId="0" fontId="5" fillId="0" borderId="0" xfId="0" applyFont="1" applyAlignment="1">
      <alignment horizontal="right"/>
    </xf>
    <xf numFmtId="0" fontId="7" fillId="0" borderId="0" xfId="0" applyFont="1"/>
    <xf numFmtId="0" fontId="7" fillId="0" borderId="0" xfId="0" applyFont="1" applyAlignment="1">
      <alignment horizontal="right"/>
    </xf>
    <xf numFmtId="0" fontId="5" fillId="0" borderId="0" xfId="0" applyFont="1" applyAlignment="1">
      <alignment horizontal="left"/>
    </xf>
    <xf numFmtId="0" fontId="8" fillId="0" borderId="0" xfId="0" applyFont="1" applyAlignment="1">
      <alignment horizontal="centerContinuous"/>
    </xf>
    <xf numFmtId="0" fontId="8" fillId="0" borderId="0" xfId="0" applyFont="1" applyAlignment="1">
      <alignment horizontal="center"/>
    </xf>
    <xf numFmtId="0" fontId="4" fillId="0" borderId="0" xfId="0" applyFont="1" applyAlignment="1">
      <alignment horizontal="centerContinuous"/>
    </xf>
    <xf numFmtId="0" fontId="7" fillId="0" borderId="0" xfId="0" applyFont="1" applyAlignment="1">
      <alignment horizontal="centerContinuous"/>
    </xf>
    <xf numFmtId="0" fontId="5" fillId="0" borderId="0" xfId="0" applyFont="1" applyAlignment="1">
      <alignment horizontal="center"/>
    </xf>
    <xf numFmtId="0" fontId="5" fillId="0" borderId="0" xfId="0" applyFont="1" applyAlignment="1"/>
    <xf numFmtId="0" fontId="10" fillId="0" borderId="0" xfId="0" applyFont="1" applyAlignment="1">
      <alignment horizontal="centerContinuous"/>
    </xf>
    <xf numFmtId="0" fontId="10" fillId="0" borderId="0" xfId="0" applyFont="1"/>
    <xf numFmtId="0" fontId="11" fillId="0" borderId="0" xfId="0" applyFont="1" applyAlignment="1">
      <alignment horizontal="centerContinuous"/>
    </xf>
    <xf numFmtId="0" fontId="12" fillId="0" borderId="0" xfId="0" applyFont="1" applyAlignment="1">
      <alignment horizontal="centerContinuous"/>
    </xf>
    <xf numFmtId="0" fontId="12" fillId="0" borderId="0" xfId="0" applyFont="1"/>
    <xf numFmtId="0" fontId="5" fillId="0" borderId="0" xfId="0" applyFont="1" applyBorder="1"/>
    <xf numFmtId="0" fontId="7" fillId="0" borderId="1" xfId="0" applyFont="1" applyBorder="1"/>
    <xf numFmtId="0" fontId="4" fillId="0" borderId="0" xfId="0" applyFont="1" applyAlignment="1">
      <alignment horizontal="right"/>
    </xf>
    <xf numFmtId="0" fontId="5" fillId="0" borderId="0" xfId="0" applyFont="1" applyBorder="1" applyAlignment="1">
      <alignment horizontal="center"/>
    </xf>
    <xf numFmtId="0" fontId="4" fillId="0" borderId="0" xfId="0" applyFont="1" applyAlignment="1">
      <alignment horizontal="center"/>
    </xf>
    <xf numFmtId="0" fontId="5" fillId="0" borderId="0" xfId="0" applyFont="1" applyBorder="1" applyAlignment="1">
      <alignment horizontal="centerContinuous"/>
    </xf>
    <xf numFmtId="0" fontId="5" fillId="0" borderId="0" xfId="0" quotePrefix="1" applyFont="1" applyBorder="1" applyAlignment="1">
      <alignment horizontal="left"/>
    </xf>
    <xf numFmtId="0" fontId="8" fillId="0" borderId="0" xfId="0" applyFont="1"/>
    <xf numFmtId="0" fontId="14" fillId="0" borderId="0" xfId="0" applyFont="1"/>
    <xf numFmtId="0" fontId="0" fillId="0" borderId="0" xfId="0" applyAlignment="1">
      <alignment horizontal="centerContinuous"/>
    </xf>
    <xf numFmtId="0" fontId="5" fillId="2" borderId="0" xfId="0" applyFont="1" applyFill="1" applyAlignment="1">
      <alignment horizontal="centerContinuous"/>
    </xf>
    <xf numFmtId="0" fontId="14" fillId="0" borderId="0" xfId="0" applyFont="1" applyAlignment="1">
      <alignment horizontal="centerContinuous"/>
    </xf>
    <xf numFmtId="0" fontId="17" fillId="0" borderId="0" xfId="0" applyFont="1" applyAlignment="1">
      <alignment horizontal="center"/>
    </xf>
    <xf numFmtId="0" fontId="5" fillId="0" borderId="0" xfId="0" quotePrefix="1" applyFont="1" applyBorder="1" applyAlignment="1">
      <alignment horizontal="center"/>
    </xf>
    <xf numFmtId="0" fontId="5" fillId="0" borderId="0" xfId="0" quotePrefix="1" applyFont="1" applyBorder="1" applyAlignment="1">
      <alignment horizontal="centerContinuous"/>
    </xf>
    <xf numFmtId="0" fontId="15" fillId="0" borderId="0" xfId="0" applyFont="1" applyAlignment="1">
      <alignment horizontal="right"/>
    </xf>
    <xf numFmtId="49" fontId="5" fillId="0" borderId="0" xfId="0" applyNumberFormat="1" applyFont="1"/>
    <xf numFmtId="0" fontId="5" fillId="0" borderId="0" xfId="0" applyFont="1" applyBorder="1" applyAlignment="1">
      <alignment horizontal="left"/>
    </xf>
    <xf numFmtId="166" fontId="5" fillId="0" borderId="0" xfId="0" quotePrefix="1" applyNumberFormat="1" applyFont="1" applyBorder="1"/>
    <xf numFmtId="166" fontId="5" fillId="0" borderId="0" xfId="0" applyNumberFormat="1" applyFont="1" applyBorder="1"/>
    <xf numFmtId="0" fontId="5" fillId="0" borderId="0" xfId="0" applyFont="1" applyProtection="1"/>
    <xf numFmtId="0" fontId="4" fillId="0" borderId="2" xfId="0" applyFont="1" applyBorder="1" applyAlignment="1" applyProtection="1">
      <alignment horizontal="center"/>
      <protection locked="0"/>
    </xf>
    <xf numFmtId="0" fontId="20" fillId="0" borderId="0" xfId="0" applyFont="1" applyAlignment="1">
      <alignment horizontal="right"/>
    </xf>
    <xf numFmtId="0" fontId="5" fillId="0" borderId="0" xfId="0" applyFont="1" applyAlignment="1" applyProtection="1">
      <alignment horizontal="right"/>
    </xf>
    <xf numFmtId="0" fontId="5" fillId="0" borderId="0" xfId="0" applyFont="1" applyBorder="1" applyAlignment="1" applyProtection="1">
      <alignment horizontal="center"/>
    </xf>
    <xf numFmtId="0" fontId="4" fillId="0" borderId="0" xfId="0" applyFont="1" applyBorder="1"/>
    <xf numFmtId="0" fontId="7" fillId="0" borderId="0" xfId="0" applyFont="1" applyBorder="1"/>
    <xf numFmtId="0" fontId="7" fillId="0" borderId="0" xfId="0" applyFont="1" applyBorder="1" applyAlignment="1">
      <alignment horizontal="right"/>
    </xf>
    <xf numFmtId="0" fontId="10" fillId="0" borderId="0" xfId="0" applyFont="1" applyFill="1"/>
    <xf numFmtId="0" fontId="4" fillId="0" borderId="2" xfId="0" applyFont="1" applyBorder="1" applyAlignment="1" applyProtection="1">
      <alignment horizontal="centerContinuous"/>
      <protection locked="0"/>
    </xf>
    <xf numFmtId="0" fontId="4" fillId="0" borderId="2" xfId="0" quotePrefix="1" applyFont="1" applyBorder="1" applyAlignment="1" applyProtection="1">
      <alignment horizontal="center"/>
      <protection locked="0"/>
    </xf>
    <xf numFmtId="2" fontId="4" fillId="0" borderId="2" xfId="0" applyNumberFormat="1" applyFont="1" applyBorder="1" applyAlignment="1" applyProtection="1">
      <alignment horizontal="center"/>
      <protection locked="0"/>
    </xf>
    <xf numFmtId="0" fontId="10" fillId="0" borderId="0" xfId="0" applyFont="1" applyFill="1" applyAlignment="1">
      <alignment horizontal="centerContinuous"/>
    </xf>
    <xf numFmtId="0" fontId="4" fillId="0" borderId="0" xfId="0" applyFont="1" applyAlignment="1" applyProtection="1">
      <alignment horizontal="right"/>
    </xf>
    <xf numFmtId="10" fontId="4" fillId="0" borderId="3" xfId="0" applyNumberFormat="1" applyFont="1" applyBorder="1" applyAlignment="1" applyProtection="1">
      <alignment horizontal="center"/>
      <protection hidden="1"/>
    </xf>
    <xf numFmtId="0" fontId="4" fillId="0" borderId="4" xfId="0" applyFont="1" applyBorder="1" applyAlignment="1" applyProtection="1">
      <alignment horizontal="center"/>
      <protection locked="0"/>
    </xf>
    <xf numFmtId="0" fontId="4" fillId="0" borderId="3" xfId="0" applyFont="1" applyBorder="1" applyAlignment="1" applyProtection="1">
      <alignment horizontal="center"/>
      <protection locked="0"/>
    </xf>
    <xf numFmtId="167" fontId="4" fillId="0" borderId="3" xfId="0" applyNumberFormat="1" applyFont="1" applyBorder="1" applyAlignment="1" applyProtection="1">
      <alignment horizontal="center"/>
      <protection locked="0"/>
    </xf>
    <xf numFmtId="168" fontId="4" fillId="0" borderId="5" xfId="0" applyNumberFormat="1" applyFont="1" applyBorder="1" applyAlignment="1" applyProtection="1">
      <alignment horizontal="center"/>
      <protection locked="0"/>
    </xf>
    <xf numFmtId="167" fontId="4" fillId="0" borderId="2" xfId="0" applyNumberFormat="1" applyFont="1" applyBorder="1" applyAlignment="1" applyProtection="1">
      <alignment horizontal="center"/>
      <protection locked="0"/>
    </xf>
    <xf numFmtId="168" fontId="4" fillId="0" borderId="2" xfId="0" applyNumberFormat="1" applyFont="1" applyBorder="1" applyAlignment="1" applyProtection="1">
      <alignment horizontal="center"/>
      <protection locked="0"/>
    </xf>
    <xf numFmtId="9" fontId="4" fillId="0" borderId="2" xfId="0" applyNumberFormat="1" applyFont="1" applyBorder="1" applyAlignment="1" applyProtection="1">
      <alignment horizontal="center"/>
      <protection locked="0"/>
    </xf>
    <xf numFmtId="165" fontId="4" fillId="0" borderId="2" xfId="0" applyNumberFormat="1" applyFont="1" applyBorder="1" applyAlignment="1" applyProtection="1">
      <alignment horizontal="center"/>
      <protection locked="0"/>
    </xf>
    <xf numFmtId="0" fontId="10" fillId="3" borderId="0" xfId="0" applyFont="1" applyFill="1" applyAlignment="1">
      <alignment horizontal="centerContinuous"/>
    </xf>
    <xf numFmtId="0" fontId="11" fillId="3" borderId="0" xfId="0" applyFont="1" applyFill="1" applyAlignment="1">
      <alignment horizontal="centerContinuous"/>
    </xf>
    <xf numFmtId="0" fontId="4" fillId="0" borderId="6" xfId="0" applyFont="1" applyBorder="1" applyAlignment="1" applyProtection="1">
      <alignment horizontal="center"/>
      <protection locked="0"/>
    </xf>
    <xf numFmtId="166" fontId="4" fillId="0" borderId="3" xfId="0" applyNumberFormat="1" applyFont="1" applyBorder="1" applyAlignment="1" applyProtection="1">
      <alignment horizontal="center"/>
      <protection locked="0"/>
    </xf>
    <xf numFmtId="0" fontId="4" fillId="0" borderId="3" xfId="0" quotePrefix="1" applyFont="1" applyBorder="1" applyAlignment="1" applyProtection="1">
      <alignment horizontal="center"/>
      <protection locked="0"/>
    </xf>
    <xf numFmtId="167" fontId="4" fillId="0" borderId="6" xfId="0" applyNumberFormat="1" applyFont="1" applyBorder="1" applyAlignment="1" applyProtection="1">
      <alignment horizontal="center"/>
      <protection locked="0"/>
    </xf>
    <xf numFmtId="168" fontId="4" fillId="0" borderId="6" xfId="0" applyNumberFormat="1" applyFont="1" applyBorder="1" applyAlignment="1" applyProtection="1">
      <alignment horizontal="center"/>
      <protection locked="0"/>
    </xf>
    <xf numFmtId="166" fontId="4" fillId="0" borderId="7" xfId="0" applyNumberFormat="1" applyFont="1" applyBorder="1" applyAlignment="1" applyProtection="1">
      <alignment horizontal="center"/>
      <protection locked="0"/>
    </xf>
    <xf numFmtId="0" fontId="1" fillId="0" borderId="0" xfId="0" applyFont="1"/>
    <xf numFmtId="10" fontId="1" fillId="0" borderId="0" xfId="0" applyNumberFormat="1" applyFont="1"/>
    <xf numFmtId="0" fontId="20" fillId="0" borderId="0" xfId="0" applyFont="1"/>
    <xf numFmtId="9" fontId="1" fillId="0" borderId="0" xfId="0" applyNumberFormat="1" applyFont="1"/>
    <xf numFmtId="0" fontId="1" fillId="0" borderId="0" xfId="0" applyFont="1" applyBorder="1" applyAlignment="1" applyProtection="1">
      <alignment horizontal="left"/>
      <protection locked="0"/>
    </xf>
    <xf numFmtId="0" fontId="21" fillId="0" borderId="0" xfId="0" applyFont="1"/>
    <xf numFmtId="0" fontId="1" fillId="0" borderId="0" xfId="0" applyFont="1" applyBorder="1" applyAlignment="1">
      <alignment horizontal="center"/>
    </xf>
    <xf numFmtId="0" fontId="1" fillId="2" borderId="0" xfId="0" applyFont="1" applyFill="1" applyBorder="1" applyAlignment="1">
      <alignment horizontal="center"/>
    </xf>
    <xf numFmtId="0" fontId="1" fillId="2" borderId="0" xfId="0" applyFont="1" applyFill="1" applyBorder="1" applyAlignment="1">
      <alignment horizontal="right"/>
    </xf>
    <xf numFmtId="0" fontId="1" fillId="2" borderId="0" xfId="0" applyFont="1" applyFill="1" applyBorder="1" applyAlignment="1">
      <alignment horizontal="centerContinuous"/>
    </xf>
    <xf numFmtId="0" fontId="1" fillId="2" borderId="0" xfId="0" applyFont="1" applyFill="1" applyBorder="1"/>
    <xf numFmtId="0" fontId="20" fillId="2" borderId="0" xfId="0" applyFont="1" applyFill="1" applyBorder="1"/>
    <xf numFmtId="0" fontId="20" fillId="2" borderId="0" xfId="0" applyFont="1" applyFill="1" applyBorder="1" applyAlignment="1">
      <alignment horizontal="right"/>
    </xf>
    <xf numFmtId="0" fontId="1" fillId="2" borderId="0" xfId="0" applyFont="1" applyFill="1" applyBorder="1" applyAlignment="1">
      <alignment horizontal="left"/>
    </xf>
    <xf numFmtId="0" fontId="20" fillId="2" borderId="0" xfId="0" applyFont="1" applyFill="1" applyBorder="1" applyAlignment="1" applyProtection="1">
      <alignment horizontal="right"/>
    </xf>
    <xf numFmtId="9" fontId="20" fillId="0" borderId="0" xfId="0" applyNumberFormat="1" applyFont="1" applyBorder="1" applyAlignment="1" applyProtection="1">
      <alignment horizontal="center"/>
      <protection locked="0"/>
    </xf>
    <xf numFmtId="0" fontId="1" fillId="2" borderId="0" xfId="0" applyFont="1" applyFill="1" applyAlignment="1">
      <alignment horizontal="center"/>
    </xf>
    <xf numFmtId="0" fontId="1" fillId="2" borderId="0" xfId="0" applyFont="1" applyFill="1"/>
    <xf numFmtId="0" fontId="1" fillId="2" borderId="0" xfId="0" applyFont="1" applyFill="1" applyAlignment="1">
      <alignment horizontal="right"/>
    </xf>
    <xf numFmtId="0" fontId="9" fillId="2" borderId="0" xfId="0" applyFont="1" applyFill="1" applyAlignment="1">
      <alignment horizontal="right"/>
    </xf>
    <xf numFmtId="0" fontId="20" fillId="2" borderId="0" xfId="0" applyFont="1" applyFill="1"/>
    <xf numFmtId="2" fontId="1" fillId="0" borderId="0" xfId="0" applyNumberFormat="1" applyFont="1"/>
    <xf numFmtId="0" fontId="1" fillId="2" borderId="0" xfId="0" applyFont="1" applyFill="1" applyAlignment="1">
      <alignment horizontal="left"/>
    </xf>
    <xf numFmtId="9" fontId="20" fillId="0" borderId="0" xfId="0" applyNumberFormat="1" applyFont="1"/>
    <xf numFmtId="4" fontId="1" fillId="0" borderId="0" xfId="0" applyNumberFormat="1" applyFont="1"/>
    <xf numFmtId="49" fontId="1" fillId="0" borderId="0" xfId="0" applyNumberFormat="1" applyFont="1"/>
    <xf numFmtId="0" fontId="20" fillId="2" borderId="0" xfId="0" applyFont="1" applyFill="1" applyAlignment="1">
      <alignment horizontal="right"/>
    </xf>
    <xf numFmtId="0" fontId="4" fillId="0" borderId="8" xfId="0" applyFont="1" applyBorder="1" applyAlignment="1" applyProtection="1">
      <alignment horizontal="center"/>
      <protection locked="0"/>
    </xf>
    <xf numFmtId="0" fontId="4" fillId="0" borderId="9" xfId="0" applyFont="1" applyBorder="1" applyAlignment="1" applyProtection="1">
      <alignment horizontal="center"/>
      <protection locked="0"/>
    </xf>
    <xf numFmtId="167" fontId="4" fillId="0" borderId="9" xfId="0" applyNumberFormat="1" applyFont="1" applyBorder="1" applyAlignment="1" applyProtection="1">
      <alignment horizontal="center"/>
      <protection locked="0"/>
    </xf>
    <xf numFmtId="168" fontId="4" fillId="0" borderId="10" xfId="0" applyNumberFormat="1" applyFont="1" applyBorder="1" applyAlignment="1" applyProtection="1">
      <alignment horizontal="center"/>
      <protection locked="0"/>
    </xf>
    <xf numFmtId="0" fontId="4" fillId="0" borderId="11" xfId="0" applyFont="1" applyBorder="1" applyAlignment="1" applyProtection="1">
      <alignment horizontal="center"/>
      <protection locked="0"/>
    </xf>
    <xf numFmtId="0" fontId="4" fillId="0" borderId="12" xfId="0" applyFont="1" applyBorder="1" applyAlignment="1" applyProtection="1">
      <alignment horizontal="center"/>
      <protection locked="0"/>
    </xf>
    <xf numFmtId="167" fontId="4" fillId="0" borderId="12" xfId="0" applyNumberFormat="1" applyFont="1" applyBorder="1" applyAlignment="1" applyProtection="1">
      <alignment horizontal="center"/>
      <protection locked="0"/>
    </xf>
    <xf numFmtId="168" fontId="4" fillId="0" borderId="13" xfId="0" applyNumberFormat="1" applyFont="1" applyBorder="1" applyAlignment="1" applyProtection="1">
      <alignment horizontal="center"/>
      <protection locked="0"/>
    </xf>
    <xf numFmtId="0" fontId="23" fillId="0" borderId="0" xfId="0" applyFont="1"/>
    <xf numFmtId="0" fontId="5" fillId="0" borderId="14" xfId="0" applyFont="1" applyBorder="1" applyProtection="1">
      <protection locked="0"/>
    </xf>
    <xf numFmtId="0" fontId="22" fillId="0" borderId="0" xfId="0" applyFont="1"/>
    <xf numFmtId="0" fontId="4" fillId="0" borderId="0" xfId="0" applyFont="1" applyBorder="1" applyAlignment="1" applyProtection="1">
      <alignment horizontal="center"/>
    </xf>
    <xf numFmtId="0" fontId="4" fillId="0" borderId="0" xfId="0" applyFont="1" applyProtection="1"/>
    <xf numFmtId="49" fontId="4" fillId="0" borderId="3" xfId="0" applyNumberFormat="1" applyFont="1" applyBorder="1" applyAlignment="1" applyProtection="1">
      <alignment horizontal="center"/>
      <protection locked="0"/>
    </xf>
    <xf numFmtId="49" fontId="4" fillId="0" borderId="15" xfId="0" applyNumberFormat="1" applyFont="1" applyBorder="1" applyAlignment="1" applyProtection="1">
      <alignment horizontal="center"/>
      <protection locked="0"/>
    </xf>
    <xf numFmtId="0" fontId="24" fillId="0" borderId="0" xfId="0" applyFont="1" applyAlignment="1">
      <alignment horizontal="centerContinuous"/>
    </xf>
    <xf numFmtId="0" fontId="24" fillId="0" borderId="0" xfId="0" applyFont="1" applyFill="1" applyAlignment="1">
      <alignment horizontal="centerContinuous"/>
    </xf>
    <xf numFmtId="0" fontId="19" fillId="0" borderId="0" xfId="0" applyFont="1" applyAlignment="1">
      <alignment horizontal="centerContinuous"/>
    </xf>
    <xf numFmtId="0" fontId="19" fillId="0" borderId="0" xfId="0" applyFont="1"/>
    <xf numFmtId="0" fontId="25" fillId="0" borderId="0" xfId="0" applyFont="1" applyAlignment="1">
      <alignment horizontal="centerContinuous"/>
    </xf>
    <xf numFmtId="0" fontId="25" fillId="0" borderId="0" xfId="0" applyFont="1" applyAlignment="1">
      <alignment horizontal="center"/>
    </xf>
    <xf numFmtId="0" fontId="19" fillId="2" borderId="0" xfId="0" applyFont="1" applyFill="1" applyAlignment="1">
      <alignment horizontal="centerContinuous"/>
    </xf>
    <xf numFmtId="0" fontId="20" fillId="0" borderId="0" xfId="0" applyFont="1" applyBorder="1"/>
    <xf numFmtId="0" fontId="7" fillId="0" borderId="0" xfId="0" applyFont="1" applyAlignment="1">
      <alignment horizontal="center"/>
    </xf>
    <xf numFmtId="0" fontId="24" fillId="3" borderId="0" xfId="0" applyFont="1" applyFill="1" applyAlignment="1">
      <alignment horizontal="centerContinuous"/>
    </xf>
    <xf numFmtId="0" fontId="26" fillId="0" borderId="0" xfId="0" applyFont="1"/>
    <xf numFmtId="0" fontId="7" fillId="0" borderId="16" xfId="0" applyFont="1" applyBorder="1"/>
    <xf numFmtId="0" fontId="7" fillId="0" borderId="1" xfId="0" applyFont="1" applyBorder="1" applyAlignment="1">
      <alignment horizontal="center"/>
    </xf>
    <xf numFmtId="0" fontId="7" fillId="0" borderId="0" xfId="0" applyFont="1" applyBorder="1" applyAlignment="1">
      <alignment horizontal="center"/>
    </xf>
    <xf numFmtId="0" fontId="7" fillId="0" borderId="16" xfId="0" applyFont="1" applyBorder="1" applyAlignment="1">
      <alignment horizontal="center"/>
    </xf>
    <xf numFmtId="0" fontId="7" fillId="0" borderId="0" xfId="0" applyFont="1" applyBorder="1" applyAlignment="1" applyProtection="1">
      <alignment horizontal="center"/>
    </xf>
    <xf numFmtId="0" fontId="7" fillId="0" borderId="0" xfId="0" applyFont="1" applyBorder="1" applyProtection="1"/>
    <xf numFmtId="0" fontId="7" fillId="0" borderId="0" xfId="0" applyFont="1" applyProtection="1"/>
    <xf numFmtId="0" fontId="20" fillId="0" borderId="0" xfId="0" applyFont="1" applyProtection="1"/>
    <xf numFmtId="0" fontId="27" fillId="0" borderId="0" xfId="0" applyFont="1" applyAlignment="1">
      <alignment horizontal="centerContinuous"/>
    </xf>
    <xf numFmtId="0" fontId="6" fillId="0" borderId="0" xfId="0" applyFont="1"/>
    <xf numFmtId="0" fontId="6" fillId="0" borderId="2" xfId="0" applyFont="1" applyBorder="1" applyAlignment="1" applyProtection="1">
      <alignment horizontal="center"/>
      <protection locked="0"/>
    </xf>
    <xf numFmtId="165" fontId="6" fillId="0" borderId="2" xfId="0" applyNumberFormat="1" applyFont="1" applyBorder="1" applyAlignment="1" applyProtection="1">
      <alignment horizontal="center"/>
      <protection locked="0"/>
    </xf>
    <xf numFmtId="0" fontId="6" fillId="0" borderId="2" xfId="0" quotePrefix="1" applyFont="1" applyBorder="1" applyAlignment="1" applyProtection="1">
      <alignment horizontal="center"/>
      <protection locked="0"/>
    </xf>
    <xf numFmtId="9" fontId="6" fillId="0" borderId="2" xfId="0" applyNumberFormat="1" applyFont="1" applyBorder="1" applyAlignment="1" applyProtection="1">
      <alignment horizontal="center"/>
      <protection locked="0"/>
    </xf>
    <xf numFmtId="0" fontId="6" fillId="0" borderId="0" xfId="0" applyFont="1" applyBorder="1" applyAlignment="1">
      <alignment horizontal="center"/>
    </xf>
    <xf numFmtId="0" fontId="16" fillId="0" borderId="0" xfId="0" applyFont="1"/>
    <xf numFmtId="3" fontId="4" fillId="0" borderId="2" xfId="0" applyNumberFormat="1" applyFont="1" applyBorder="1" applyAlignment="1" applyProtection="1">
      <alignment horizontal="center"/>
      <protection locked="0"/>
    </xf>
    <xf numFmtId="0" fontId="0" fillId="0" borderId="0" xfId="0" applyProtection="1"/>
    <xf numFmtId="9" fontId="4" fillId="0" borderId="17" xfId="0" applyNumberFormat="1" applyFont="1" applyBorder="1" applyAlignment="1" applyProtection="1">
      <alignment horizontal="center"/>
    </xf>
    <xf numFmtId="0" fontId="5" fillId="0" borderId="14" xfId="0" applyFont="1" applyFill="1" applyBorder="1"/>
    <xf numFmtId="0" fontId="5" fillId="0" borderId="14" xfId="0" quotePrefix="1" applyFont="1" applyFill="1" applyBorder="1" applyAlignment="1">
      <alignment horizontal="center"/>
    </xf>
    <xf numFmtId="0" fontId="9" fillId="0" borderId="14" xfId="0" applyFont="1" applyFill="1" applyBorder="1" applyAlignment="1">
      <alignment horizontal="right"/>
    </xf>
    <xf numFmtId="0" fontId="5" fillId="0" borderId="14" xfId="0" applyFont="1" applyFill="1" applyBorder="1" applyAlignment="1">
      <alignment horizontal="center"/>
    </xf>
    <xf numFmtId="0" fontId="30" fillId="0" borderId="14" xfId="0" applyFont="1" applyFill="1" applyBorder="1" applyAlignment="1" applyProtection="1">
      <alignment horizontal="left"/>
      <protection hidden="1"/>
    </xf>
    <xf numFmtId="0" fontId="5" fillId="0" borderId="14" xfId="0" applyFont="1" applyFill="1" applyBorder="1" applyAlignment="1">
      <alignment horizontal="left"/>
    </xf>
    <xf numFmtId="0" fontId="0" fillId="0" borderId="0" xfId="0" applyBorder="1"/>
    <xf numFmtId="0" fontId="2" fillId="0" borderId="0" xfId="0" applyFont="1" applyAlignment="1">
      <alignment horizontal="centerContinuous"/>
    </xf>
    <xf numFmtId="2" fontId="4" fillId="0" borderId="0" xfId="0" applyNumberFormat="1" applyFont="1" applyBorder="1" applyAlignment="1" applyProtection="1">
      <alignment horizontal="center"/>
      <protection locked="0"/>
    </xf>
    <xf numFmtId="2" fontId="4" fillId="0" borderId="17" xfId="0" applyNumberFormat="1" applyFont="1" applyBorder="1" applyAlignment="1" applyProtection="1">
      <alignment horizontal="center"/>
      <protection locked="0"/>
    </xf>
    <xf numFmtId="0" fontId="5" fillId="0" borderId="18" xfId="0" applyFont="1" applyBorder="1" applyProtection="1">
      <protection locked="0"/>
    </xf>
    <xf numFmtId="0" fontId="31" fillId="0" borderId="0" xfId="0" applyFont="1" applyAlignment="1">
      <alignment horizontal="center"/>
    </xf>
    <xf numFmtId="168" fontId="33" fillId="0" borderId="0" xfId="0" applyNumberFormat="1" applyFont="1" applyBorder="1" applyAlignment="1" applyProtection="1">
      <alignment horizontal="center"/>
      <protection locked="0"/>
    </xf>
    <xf numFmtId="0" fontId="32" fillId="0" borderId="0" xfId="0" applyFont="1" applyBorder="1"/>
    <xf numFmtId="0" fontId="32" fillId="0" borderId="0" xfId="0" applyFont="1"/>
    <xf numFmtId="0" fontId="5" fillId="0" borderId="14" xfId="0" quotePrefix="1" applyFont="1" applyBorder="1" applyAlignment="1" applyProtection="1">
      <alignment horizontal="center"/>
      <protection locked="0"/>
    </xf>
    <xf numFmtId="0" fontId="25" fillId="0" borderId="0" xfId="0" quotePrefix="1" applyFont="1" applyBorder="1" applyAlignment="1" applyProtection="1">
      <alignment horizontal="right"/>
      <protection locked="0"/>
    </xf>
    <xf numFmtId="0" fontId="25" fillId="0" borderId="0" xfId="0" quotePrefix="1" applyFont="1" applyBorder="1" applyAlignment="1" applyProtection="1">
      <alignment horizontal="center"/>
      <protection locked="0"/>
    </xf>
    <xf numFmtId="0" fontId="25" fillId="0" borderId="0" xfId="0" quotePrefix="1" applyFont="1" applyBorder="1" applyAlignment="1" applyProtection="1">
      <alignment horizontal="right" vertical="top"/>
      <protection locked="0"/>
    </xf>
    <xf numFmtId="0" fontId="5" fillId="0" borderId="0" xfId="0" applyFont="1" applyAlignment="1">
      <alignment vertical="top"/>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Border="1" applyAlignment="1">
      <alignment horizontal="right"/>
    </xf>
    <xf numFmtId="1" fontId="1" fillId="0" borderId="0" xfId="0" applyNumberFormat="1" applyFont="1"/>
    <xf numFmtId="0" fontId="4" fillId="0" borderId="0" xfId="0" applyFont="1" applyBorder="1" applyAlignment="1" applyProtection="1">
      <alignment horizontal="left"/>
      <protection locked="0"/>
    </xf>
    <xf numFmtId="0" fontId="0" fillId="0" borderId="0" xfId="0" applyBorder="1" applyAlignment="1"/>
    <xf numFmtId="0" fontId="20" fillId="4" borderId="0" xfId="0" applyFont="1" applyFill="1" applyAlignment="1">
      <alignment horizontal="right"/>
    </xf>
    <xf numFmtId="0" fontId="0" fillId="0" borderId="0" xfId="0" applyBorder="1" applyAlignment="1">
      <alignment horizontal="left"/>
    </xf>
    <xf numFmtId="0" fontId="42" fillId="0" borderId="0" xfId="0" applyFont="1" applyProtection="1"/>
    <xf numFmtId="0" fontId="20" fillId="2" borderId="0" xfId="0" applyFont="1" applyFill="1" applyAlignment="1">
      <alignment horizontal="centerContinuous"/>
    </xf>
    <xf numFmtId="0" fontId="20" fillId="2" borderId="0" xfId="0" applyFont="1" applyFill="1" applyAlignment="1">
      <alignment horizontal="center"/>
    </xf>
    <xf numFmtId="0" fontId="4" fillId="0" borderId="0" xfId="0" applyFont="1" applyBorder="1" applyAlignment="1" applyProtection="1">
      <alignment horizontal="center"/>
      <protection locked="0"/>
    </xf>
    <xf numFmtId="167" fontId="4" fillId="0" borderId="0" xfId="0" applyNumberFormat="1" applyFont="1" applyBorder="1" applyAlignment="1" applyProtection="1">
      <alignment horizontal="center"/>
      <protection locked="0"/>
    </xf>
    <xf numFmtId="168" fontId="4" fillId="0" borderId="0" xfId="0" applyNumberFormat="1" applyFont="1" applyBorder="1" applyAlignment="1" applyProtection="1">
      <alignment horizontal="center"/>
      <protection locked="0"/>
    </xf>
    <xf numFmtId="9" fontId="4" fillId="5" borderId="0" xfId="0" applyNumberFormat="1" applyFont="1" applyFill="1" applyBorder="1" applyAlignment="1" applyProtection="1">
      <alignment horizontal="center"/>
    </xf>
    <xf numFmtId="0" fontId="7" fillId="5" borderId="0" xfId="0" applyFont="1" applyFill="1" applyProtection="1"/>
    <xf numFmtId="0" fontId="25" fillId="5" borderId="0" xfId="0" quotePrefix="1" applyFont="1" applyFill="1" applyBorder="1" applyAlignment="1" applyProtection="1">
      <alignment horizontal="left"/>
    </xf>
    <xf numFmtId="0" fontId="20" fillId="5" borderId="0" xfId="0" applyFont="1" applyFill="1" applyProtection="1"/>
    <xf numFmtId="0" fontId="20" fillId="5" borderId="0" xfId="0" applyFont="1" applyFill="1" applyAlignment="1" applyProtection="1">
      <alignment horizontal="center"/>
    </xf>
    <xf numFmtId="0" fontId="7" fillId="5" borderId="0" xfId="0" applyFont="1" applyFill="1" applyAlignment="1" applyProtection="1">
      <alignment horizontal="center"/>
    </xf>
    <xf numFmtId="0" fontId="5" fillId="5" borderId="0" xfId="0" applyFont="1" applyFill="1" applyAlignment="1" applyProtection="1">
      <alignment horizontal="center"/>
    </xf>
    <xf numFmtId="9" fontId="4" fillId="5" borderId="3" xfId="0" applyNumberFormat="1" applyFont="1" applyFill="1" applyBorder="1" applyAlignment="1" applyProtection="1">
      <alignment horizontal="center"/>
    </xf>
    <xf numFmtId="0" fontId="25" fillId="5" borderId="0" xfId="0" quotePrefix="1" applyFont="1" applyFill="1" applyBorder="1" applyAlignment="1" applyProtection="1">
      <alignment horizontal="center"/>
    </xf>
    <xf numFmtId="0" fontId="4" fillId="5" borderId="3" xfId="0" applyFont="1" applyFill="1" applyBorder="1" applyAlignment="1" applyProtection="1">
      <alignment horizontal="center"/>
    </xf>
    <xf numFmtId="0" fontId="28" fillId="5" borderId="0" xfId="0" applyFont="1" applyFill="1" applyAlignment="1" applyProtection="1">
      <alignment horizontal="center" vertical="center" wrapText="1"/>
    </xf>
    <xf numFmtId="0" fontId="19" fillId="5" borderId="0" xfId="0" applyFont="1" applyFill="1" applyAlignment="1" applyProtection="1">
      <alignment horizontal="right"/>
    </xf>
    <xf numFmtId="0" fontId="29" fillId="5" borderId="0" xfId="0" applyFont="1" applyFill="1" applyProtection="1"/>
    <xf numFmtId="0" fontId="9" fillId="0" borderId="0" xfId="0" applyFont="1" applyBorder="1" applyProtection="1"/>
    <xf numFmtId="0" fontId="9" fillId="0" borderId="0" xfId="0" applyFont="1" applyBorder="1" applyAlignment="1" applyProtection="1">
      <alignment horizontal="right"/>
    </xf>
    <xf numFmtId="0" fontId="5" fillId="5" borderId="0" xfId="0" applyFont="1" applyFill="1" applyProtection="1"/>
    <xf numFmtId="0" fontId="8" fillId="0" borderId="0" xfId="0" quotePrefix="1" applyFont="1" applyBorder="1" applyAlignment="1" applyProtection="1">
      <alignment horizontal="right"/>
      <protection locked="0"/>
    </xf>
    <xf numFmtId="0" fontId="36" fillId="0" borderId="0" xfId="0" applyFont="1" applyAlignment="1">
      <alignment horizontal="centerContinuous"/>
    </xf>
    <xf numFmtId="0" fontId="4" fillId="0" borderId="9" xfId="0" quotePrefix="1" applyFont="1" applyFill="1" applyBorder="1" applyAlignment="1" applyProtection="1">
      <alignment horizontal="center"/>
    </xf>
    <xf numFmtId="0" fontId="4" fillId="0" borderId="2" xfId="0" applyFont="1" applyFill="1" applyBorder="1" applyAlignment="1" applyProtection="1">
      <alignment horizontal="center"/>
      <protection locked="0"/>
    </xf>
    <xf numFmtId="9" fontId="4" fillId="0" borderId="2" xfId="0" quotePrefix="1" applyNumberFormat="1" applyFont="1" applyFill="1" applyBorder="1" applyAlignment="1" applyProtection="1">
      <alignment horizontal="center"/>
      <protection locked="0"/>
    </xf>
    <xf numFmtId="9" fontId="4" fillId="0" borderId="2" xfId="0" applyNumberFormat="1" applyFont="1" applyFill="1" applyBorder="1" applyAlignment="1" applyProtection="1">
      <alignment horizontal="center"/>
      <protection locked="0"/>
    </xf>
    <xf numFmtId="0" fontId="0" fillId="0" borderId="0" xfId="0" applyFill="1"/>
    <xf numFmtId="0" fontId="5" fillId="0" borderId="0" xfId="0" applyFont="1" applyFill="1"/>
    <xf numFmtId="0" fontId="20" fillId="2" borderId="0" xfId="0" applyFont="1" applyFill="1" applyBorder="1" applyAlignment="1">
      <alignment horizontal="left"/>
    </xf>
    <xf numFmtId="0" fontId="20" fillId="2" borderId="0" xfId="0" applyFont="1" applyFill="1" applyBorder="1" applyAlignment="1">
      <alignment horizontal="center"/>
    </xf>
    <xf numFmtId="3" fontId="20" fillId="2" borderId="0" xfId="0" applyNumberFormat="1" applyFont="1" applyFill="1"/>
    <xf numFmtId="0" fontId="20" fillId="0" borderId="0" xfId="0" applyFont="1" applyAlignment="1">
      <alignment horizontal="center"/>
    </xf>
    <xf numFmtId="3" fontId="20" fillId="0" borderId="0" xfId="0" applyNumberFormat="1" applyFont="1"/>
    <xf numFmtId="10" fontId="20" fillId="0" borderId="0" xfId="0" applyNumberFormat="1" applyFont="1"/>
    <xf numFmtId="2" fontId="20" fillId="0" borderId="0" xfId="0" applyNumberFormat="1" applyFont="1"/>
    <xf numFmtId="0" fontId="4" fillId="0" borderId="0" xfId="0" quotePrefix="1" applyFont="1" applyBorder="1" applyAlignment="1" applyProtection="1">
      <alignment horizontal="center"/>
      <protection locked="0"/>
    </xf>
    <xf numFmtId="0" fontId="32" fillId="0" borderId="0" xfId="0" applyFont="1" applyAlignment="1">
      <alignment horizontal="center"/>
    </xf>
    <xf numFmtId="0" fontId="32" fillId="0" borderId="0" xfId="0" applyFont="1" applyBorder="1" applyAlignment="1">
      <alignment horizontal="center"/>
    </xf>
    <xf numFmtId="0" fontId="0" fillId="0" borderId="0" xfId="0" applyBorder="1" applyAlignment="1">
      <alignment horizontal="center"/>
    </xf>
    <xf numFmtId="9" fontId="4" fillId="0" borderId="0" xfId="0" applyNumberFormat="1" applyFont="1" applyBorder="1" applyAlignment="1" applyProtection="1">
      <alignment horizontal="center"/>
      <protection locked="0"/>
    </xf>
    <xf numFmtId="0" fontId="4" fillId="0" borderId="19" xfId="0" applyFont="1" applyBorder="1" applyAlignment="1" applyProtection="1">
      <alignment horizontal="left"/>
      <protection locked="0"/>
    </xf>
    <xf numFmtId="0" fontId="0" fillId="0" borderId="19" xfId="0" applyBorder="1" applyAlignment="1">
      <alignment horizontal="left"/>
    </xf>
    <xf numFmtId="0" fontId="4" fillId="0" borderId="19" xfId="0" applyFont="1" applyBorder="1" applyAlignment="1" applyProtection="1">
      <alignment horizontal="center"/>
      <protection locked="0"/>
    </xf>
    <xf numFmtId="167" fontId="4" fillId="0" borderId="19" xfId="0" applyNumberFormat="1" applyFont="1" applyBorder="1" applyAlignment="1" applyProtection="1">
      <alignment horizontal="center"/>
      <protection locked="0"/>
    </xf>
    <xf numFmtId="168" fontId="4" fillId="0" borderId="19" xfId="0" applyNumberFormat="1" applyFont="1" applyBorder="1" applyAlignment="1" applyProtection="1">
      <alignment horizontal="center"/>
      <protection locked="0"/>
    </xf>
    <xf numFmtId="0" fontId="3" fillId="0" borderId="0" xfId="0" applyFont="1" applyBorder="1" applyAlignment="1">
      <alignment horizontal="center"/>
    </xf>
    <xf numFmtId="0" fontId="11" fillId="0" borderId="0" xfId="0" applyFont="1" applyFill="1" applyAlignment="1">
      <alignment horizontal="centerContinuous"/>
    </xf>
    <xf numFmtId="10" fontId="4" fillId="0" borderId="0" xfId="0" applyNumberFormat="1" applyFont="1" applyBorder="1" applyAlignment="1" applyProtection="1">
      <alignment horizontal="center"/>
      <protection locked="0"/>
    </xf>
    <xf numFmtId="165" fontId="4" fillId="0" borderId="0" xfId="0" applyNumberFormat="1" applyFont="1" applyBorder="1" applyAlignment="1" applyProtection="1">
      <alignment horizontal="center"/>
      <protection locked="0"/>
    </xf>
    <xf numFmtId="0" fontId="3" fillId="0" borderId="0" xfId="0" applyFont="1" applyBorder="1" applyAlignment="1" applyProtection="1">
      <alignment horizontal="center"/>
      <protection locked="0"/>
    </xf>
    <xf numFmtId="0" fontId="4" fillId="0" borderId="3" xfId="0" applyFont="1" applyBorder="1" applyAlignment="1" applyProtection="1">
      <alignment horizontal="left"/>
      <protection locked="0"/>
    </xf>
    <xf numFmtId="0" fontId="20" fillId="0" borderId="3" xfId="0" applyFont="1" applyBorder="1" applyAlignment="1"/>
    <xf numFmtId="0" fontId="25" fillId="0" borderId="3" xfId="0" quotePrefix="1" applyFont="1" applyBorder="1" applyAlignment="1" applyProtection="1">
      <alignment horizontal="center"/>
      <protection locked="0"/>
    </xf>
    <xf numFmtId="3" fontId="0" fillId="0" borderId="0" xfId="0" applyNumberFormat="1" applyBorder="1" applyAlignment="1"/>
    <xf numFmtId="3" fontId="5" fillId="0" borderId="0" xfId="0" applyNumberFormat="1" applyFont="1" applyBorder="1" applyAlignment="1"/>
    <xf numFmtId="0" fontId="8" fillId="0" borderId="0" xfId="0" quotePrefix="1" applyFont="1" applyBorder="1" applyAlignment="1" applyProtection="1">
      <alignment horizontal="center"/>
      <protection locked="0"/>
    </xf>
    <xf numFmtId="169" fontId="4" fillId="0" borderId="0" xfId="0" applyNumberFormat="1" applyFont="1" applyBorder="1" applyAlignment="1" applyProtection="1">
      <alignment horizontal="center"/>
      <protection locked="0"/>
    </xf>
    <xf numFmtId="169" fontId="0" fillId="0" borderId="0" xfId="0" applyNumberFormat="1" applyBorder="1" applyAlignment="1" applyProtection="1">
      <alignment horizontal="center"/>
      <protection locked="0"/>
    </xf>
    <xf numFmtId="0" fontId="5" fillId="0" borderId="0" xfId="0" applyFont="1" applyBorder="1" applyProtection="1">
      <protection locked="0"/>
    </xf>
    <xf numFmtId="0" fontId="43" fillId="6" borderId="0" xfId="0" applyFont="1" applyFill="1" applyAlignment="1">
      <alignment horizontal="centerContinuous"/>
    </xf>
    <xf numFmtId="0" fontId="11" fillId="6" borderId="0" xfId="0" applyFont="1" applyFill="1" applyAlignment="1">
      <alignment horizontal="centerContinuous"/>
    </xf>
    <xf numFmtId="0" fontId="5" fillId="6" borderId="0" xfId="0" applyFont="1" applyFill="1" applyAlignment="1">
      <alignment horizontal="centerContinuous"/>
    </xf>
    <xf numFmtId="9" fontId="39" fillId="0" borderId="0" xfId="0" applyNumberFormat="1" applyFont="1" applyBorder="1" applyAlignment="1" applyProtection="1">
      <alignment horizontal="center"/>
      <protection locked="0"/>
    </xf>
    <xf numFmtId="0" fontId="4" fillId="0" borderId="0" xfId="0" applyFont="1" applyFill="1" applyBorder="1" applyAlignment="1" applyProtection="1">
      <alignment horizontal="center"/>
      <protection locked="0"/>
    </xf>
    <xf numFmtId="0" fontId="27" fillId="7" borderId="0" xfId="0" applyFont="1" applyFill="1" applyAlignment="1">
      <alignment horizontal="centerContinuous"/>
    </xf>
    <xf numFmtId="0" fontId="27" fillId="6" borderId="0" xfId="0" applyFont="1" applyFill="1" applyAlignment="1">
      <alignment horizontal="centerContinuous"/>
    </xf>
    <xf numFmtId="0" fontId="27" fillId="0" borderId="0" xfId="0" applyFont="1" applyAlignment="1">
      <alignment horizontal="left"/>
    </xf>
    <xf numFmtId="0" fontId="43" fillId="7" borderId="0" xfId="0" applyFont="1" applyFill="1" applyAlignment="1">
      <alignment horizontal="left"/>
    </xf>
    <xf numFmtId="0" fontId="27" fillId="7" borderId="0" xfId="0" applyFont="1" applyFill="1" applyAlignment="1">
      <alignment horizontal="left"/>
    </xf>
    <xf numFmtId="0" fontId="44" fillId="7" borderId="0" xfId="0" applyFont="1" applyFill="1" applyAlignment="1">
      <alignment horizontal="left"/>
    </xf>
    <xf numFmtId="0" fontId="44" fillId="7" borderId="0" xfId="0" applyFont="1" applyFill="1" applyAlignment="1"/>
    <xf numFmtId="0" fontId="12" fillId="7" borderId="0" xfId="0" applyFont="1" applyFill="1"/>
    <xf numFmtId="0" fontId="27" fillId="6" borderId="0" xfId="0" applyFont="1" applyFill="1" applyAlignment="1">
      <alignment horizontal="left"/>
    </xf>
    <xf numFmtId="0" fontId="43" fillId="3" borderId="0" xfId="0" applyFont="1" applyFill="1" applyAlignment="1">
      <alignment horizontal="centerContinuous"/>
    </xf>
    <xf numFmtId="0" fontId="43" fillId="3" borderId="0" xfId="0" applyFont="1" applyFill="1" applyAlignment="1">
      <alignment horizontal="center"/>
    </xf>
    <xf numFmtId="0" fontId="45" fillId="3" borderId="0" xfId="0" applyFont="1" applyFill="1" applyAlignment="1">
      <alignment horizontal="left"/>
    </xf>
    <xf numFmtId="0" fontId="43" fillId="3" borderId="0" xfId="0" applyFont="1" applyFill="1" applyAlignment="1">
      <alignment horizontal="left"/>
    </xf>
    <xf numFmtId="0" fontId="43" fillId="3" borderId="0" xfId="0" applyFont="1" applyFill="1" applyAlignment="1"/>
    <xf numFmtId="0" fontId="43" fillId="6" borderId="0" xfId="0" applyFont="1" applyFill="1" applyAlignment="1">
      <alignment horizontal="left"/>
    </xf>
    <xf numFmtId="0" fontId="24" fillId="7" borderId="0" xfId="0" applyFont="1" applyFill="1" applyAlignment="1"/>
    <xf numFmtId="0" fontId="24" fillId="6" borderId="0" xfId="0" applyFont="1" applyFill="1" applyAlignment="1">
      <alignment horizontal="centerContinuous"/>
    </xf>
    <xf numFmtId="0" fontId="11" fillId="7" borderId="0" xfId="0" applyFont="1" applyFill="1" applyAlignment="1">
      <alignment horizontal="centerContinuous"/>
    </xf>
    <xf numFmtId="0" fontId="5" fillId="0" borderId="0" xfId="0" applyFont="1" applyFill="1" applyAlignment="1">
      <alignment horizontal="center"/>
    </xf>
    <xf numFmtId="0" fontId="5" fillId="0" borderId="0" xfId="0" quotePrefix="1" applyFont="1" applyBorder="1" applyAlignment="1" applyProtection="1">
      <alignment horizontal="left" vertical="center"/>
      <protection locked="0"/>
    </xf>
    <xf numFmtId="0" fontId="46" fillId="0" borderId="0" xfId="0" applyFont="1" applyAlignment="1">
      <alignment horizontal="center" vertical="top"/>
    </xf>
    <xf numFmtId="164" fontId="4" fillId="0" borderId="9" xfId="0" quotePrefix="1" applyNumberFormat="1" applyFont="1" applyBorder="1" applyAlignment="1" applyProtection="1">
      <alignment horizontal="center"/>
      <protection locked="0"/>
    </xf>
    <xf numFmtId="0" fontId="5" fillId="0" borderId="3" xfId="0" quotePrefix="1" applyFont="1" applyBorder="1" applyAlignment="1" applyProtection="1">
      <alignment horizontal="center"/>
      <protection locked="0"/>
    </xf>
    <xf numFmtId="0" fontId="8" fillId="0" borderId="3" xfId="0" quotePrefix="1" applyFont="1" applyBorder="1" applyAlignment="1" applyProtection="1">
      <alignment horizontal="center"/>
      <protection locked="0"/>
    </xf>
    <xf numFmtId="0" fontId="47" fillId="0" borderId="0" xfId="0" applyFont="1"/>
    <xf numFmtId="0" fontId="48" fillId="0" borderId="0" xfId="0" applyFont="1" applyBorder="1" applyProtection="1">
      <protection hidden="1"/>
    </xf>
    <xf numFmtId="0" fontId="47" fillId="0" borderId="0" xfId="0" applyFont="1" applyProtection="1">
      <protection hidden="1"/>
    </xf>
    <xf numFmtId="0" fontId="47" fillId="0" borderId="0" xfId="0" applyFont="1" applyProtection="1">
      <protection locked="0"/>
    </xf>
    <xf numFmtId="0" fontId="5" fillId="0" borderId="22" xfId="0" quotePrefix="1" applyFont="1" applyBorder="1" applyAlignment="1" applyProtection="1">
      <alignment horizontal="center"/>
      <protection locked="0"/>
    </xf>
    <xf numFmtId="0" fontId="3" fillId="0" borderId="2" xfId="0" quotePrefix="1" applyFont="1" applyFill="1" applyBorder="1" applyAlignment="1" applyProtection="1">
      <alignment horizontal="left"/>
      <protection locked="0"/>
    </xf>
    <xf numFmtId="9" fontId="5" fillId="0" borderId="0" xfId="0" quotePrefix="1" applyNumberFormat="1" applyFont="1" applyBorder="1" applyAlignment="1" applyProtection="1">
      <alignment horizontal="center"/>
      <protection locked="0"/>
    </xf>
    <xf numFmtId="2" fontId="42" fillId="0" borderId="0" xfId="0" applyNumberFormat="1" applyFont="1" applyProtection="1">
      <protection hidden="1"/>
    </xf>
    <xf numFmtId="0" fontId="42" fillId="0" borderId="0" xfId="0" applyFont="1"/>
    <xf numFmtId="0" fontId="42" fillId="0" borderId="0" xfId="0" applyFont="1" applyAlignment="1">
      <alignment horizontal="center"/>
    </xf>
    <xf numFmtId="0" fontId="42" fillId="0" borderId="0" xfId="0" quotePrefix="1" applyFont="1"/>
    <xf numFmtId="0" fontId="0" fillId="0" borderId="0" xfId="0" applyAlignment="1">
      <alignment horizontal="left"/>
    </xf>
    <xf numFmtId="0" fontId="25" fillId="0" borderId="0" xfId="0" quotePrefix="1" applyFont="1" applyBorder="1" applyAlignment="1" applyProtection="1">
      <alignment horizontal="right"/>
    </xf>
    <xf numFmtId="0" fontId="5" fillId="0" borderId="3" xfId="0" applyFont="1" applyBorder="1" applyProtection="1">
      <protection locked="0"/>
    </xf>
    <xf numFmtId="0" fontId="5" fillId="8" borderId="0" xfId="0" applyFont="1" applyFill="1"/>
    <xf numFmtId="0" fontId="5" fillId="9" borderId="0" xfId="0" applyFont="1" applyFill="1"/>
    <xf numFmtId="0" fontId="5" fillId="10" borderId="0" xfId="0" applyFont="1" applyFill="1"/>
    <xf numFmtId="0" fontId="20" fillId="8" borderId="0" xfId="0" applyFont="1" applyFill="1" applyAlignment="1"/>
    <xf numFmtId="1" fontId="4" fillId="0" borderId="2" xfId="0" applyNumberFormat="1" applyFont="1" applyBorder="1" applyAlignment="1" applyProtection="1">
      <alignment horizontal="center"/>
      <protection locked="0"/>
    </xf>
    <xf numFmtId="0" fontId="46" fillId="0" borderId="0" xfId="0" applyFont="1" applyFill="1" applyAlignment="1">
      <alignment vertical="top"/>
    </xf>
    <xf numFmtId="0" fontId="49" fillId="0" borderId="0" xfId="0" applyFont="1" applyFill="1"/>
    <xf numFmtId="0" fontId="5" fillId="0" borderId="3" xfId="0" quotePrefix="1" applyFont="1" applyBorder="1" applyAlignment="1" applyProtection="1">
      <alignment horizontal="center" vertical="center"/>
      <protection locked="0"/>
    </xf>
    <xf numFmtId="0" fontId="47" fillId="0" borderId="0" xfId="0" applyFont="1" applyAlignment="1">
      <alignment horizontal="center"/>
    </xf>
    <xf numFmtId="0" fontId="5" fillId="0" borderId="3" xfId="0" quotePrefix="1" applyFont="1" applyBorder="1" applyAlignment="1" applyProtection="1">
      <alignment vertical="center"/>
      <protection locked="0"/>
    </xf>
    <xf numFmtId="0" fontId="5" fillId="0" borderId="15"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15" xfId="0" quotePrefix="1" applyFont="1" applyBorder="1" applyAlignment="1" applyProtection="1">
      <alignment horizontal="center"/>
      <protection locked="0"/>
    </xf>
    <xf numFmtId="0" fontId="50" fillId="9" borderId="0" xfId="0" applyFont="1" applyFill="1"/>
    <xf numFmtId="0" fontId="51" fillId="9" borderId="0" xfId="0" quotePrefix="1" applyFont="1" applyFill="1" applyBorder="1" applyAlignment="1" applyProtection="1">
      <alignment horizontal="right"/>
      <protection locked="0"/>
    </xf>
    <xf numFmtId="3" fontId="4" fillId="0" borderId="6" xfId="0" applyNumberFormat="1" applyFont="1" applyBorder="1" applyAlignment="1" applyProtection="1">
      <alignment horizontal="center"/>
      <protection locked="0"/>
    </xf>
    <xf numFmtId="0" fontId="5" fillId="0" borderId="0" xfId="0" quotePrefix="1" applyFont="1" applyBorder="1" applyAlignment="1" applyProtection="1">
      <alignment horizontal="center"/>
      <protection locked="0"/>
    </xf>
    <xf numFmtId="0" fontId="0" fillId="0" borderId="6" xfId="0" applyBorder="1" applyAlignment="1" applyProtection="1">
      <alignment horizontal="center"/>
      <protection locked="0"/>
    </xf>
    <xf numFmtId="0" fontId="0" fillId="0" borderId="15" xfId="0" applyBorder="1" applyAlignment="1" applyProtection="1">
      <alignment horizontal="center"/>
      <protection locked="0"/>
    </xf>
    <xf numFmtId="0" fontId="53" fillId="0" borderId="0" xfId="0" applyFont="1"/>
    <xf numFmtId="0" fontId="4" fillId="0" borderId="2" xfId="0" applyFont="1" applyBorder="1" applyAlignment="1" applyProtection="1">
      <alignment horizontal="center"/>
    </xf>
    <xf numFmtId="0" fontId="6" fillId="0" borderId="2" xfId="0" applyFont="1" applyBorder="1" applyAlignment="1" applyProtection="1">
      <alignment horizontal="center"/>
    </xf>
    <xf numFmtId="0" fontId="4" fillId="0" borderId="2" xfId="0" quotePrefix="1" applyFont="1" applyBorder="1" applyAlignment="1" applyProtection="1">
      <alignment horizontal="center"/>
      <protection locked="0"/>
    </xf>
    <xf numFmtId="165" fontId="4" fillId="0" borderId="3" xfId="0" applyNumberFormat="1" applyFont="1" applyBorder="1" applyAlignment="1" applyProtection="1">
      <alignment horizontal="center"/>
      <protection locked="0"/>
    </xf>
    <xf numFmtId="0" fontId="20" fillId="0" borderId="3" xfId="0" applyFont="1" applyBorder="1" applyAlignment="1">
      <alignment horizontal="center"/>
    </xf>
    <xf numFmtId="0" fontId="4" fillId="0" borderId="2" xfId="0" quotePrefix="1" applyFont="1" applyBorder="1" applyAlignment="1" applyProtection="1">
      <alignment horizontal="left"/>
      <protection locked="0"/>
    </xf>
    <xf numFmtId="0" fontId="3" fillId="0" borderId="2" xfId="0" applyFont="1" applyBorder="1" applyAlignment="1">
      <alignment horizontal="left"/>
    </xf>
    <xf numFmtId="0" fontId="4" fillId="0" borderId="2" xfId="0" quotePrefix="1" applyFont="1" applyBorder="1" applyAlignment="1" applyProtection="1">
      <alignment horizontal="center"/>
      <protection locked="0"/>
    </xf>
    <xf numFmtId="0" fontId="3" fillId="0" borderId="2" xfId="0" applyFont="1" applyBorder="1" applyAlignment="1" applyProtection="1">
      <alignment horizontal="center"/>
      <protection locked="0"/>
    </xf>
    <xf numFmtId="0" fontId="4" fillId="0" borderId="3" xfId="0" applyFont="1" applyBorder="1" applyAlignment="1" applyProtection="1">
      <alignment horizontal="left"/>
      <protection locked="0"/>
    </xf>
    <xf numFmtId="0" fontId="20" fillId="0" borderId="3" xfId="0" applyFont="1" applyBorder="1" applyAlignment="1"/>
    <xf numFmtId="0" fontId="4" fillId="0" borderId="9" xfId="0" quotePrefix="1" applyFont="1" applyBorder="1" applyAlignment="1" applyProtection="1">
      <protection locked="0"/>
    </xf>
    <xf numFmtId="0" fontId="20" fillId="0" borderId="9" xfId="0" applyFont="1" applyBorder="1" applyAlignment="1" applyProtection="1">
      <protection locked="0"/>
    </xf>
    <xf numFmtId="0" fontId="4" fillId="0" borderId="9" xfId="0" applyFont="1" applyBorder="1" applyAlignment="1" applyProtection="1">
      <alignment horizontal="center"/>
      <protection locked="0"/>
    </xf>
    <xf numFmtId="0" fontId="20" fillId="0" borderId="9" xfId="0" applyFont="1" applyBorder="1" applyAlignment="1">
      <alignment horizontal="center"/>
    </xf>
    <xf numFmtId="164" fontId="4" fillId="0" borderId="0" xfId="0" applyNumberFormat="1" applyFont="1" applyBorder="1" applyAlignment="1" applyProtection="1">
      <alignment horizontal="center"/>
    </xf>
    <xf numFmtId="0" fontId="25" fillId="0" borderId="0" xfId="0" applyFont="1" applyAlignment="1">
      <alignment horizontal="center"/>
    </xf>
    <xf numFmtId="0" fontId="0" fillId="0" borderId="0" xfId="0" applyAlignment="1">
      <alignment horizontal="center"/>
    </xf>
    <xf numFmtId="0" fontId="0" fillId="0" borderId="3" xfId="0" applyBorder="1" applyAlignment="1"/>
    <xf numFmtId="0" fontId="52" fillId="11" borderId="0" xfId="0" applyFont="1" applyFill="1" applyAlignment="1" applyProtection="1">
      <alignment horizontal="center" vertical="center" wrapText="1"/>
    </xf>
    <xf numFmtId="0" fontId="4" fillId="0" borderId="2" xfId="0" applyFont="1" applyBorder="1" applyAlignment="1" applyProtection="1">
      <alignment horizontal="left"/>
      <protection locked="0"/>
    </xf>
    <xf numFmtId="0" fontId="0" fillId="0" borderId="2" xfId="0" applyBorder="1" applyAlignment="1">
      <alignment horizontal="left"/>
    </xf>
    <xf numFmtId="165" fontId="4" fillId="0" borderId="2" xfId="0" applyNumberFormat="1" applyFont="1" applyBorder="1" applyAlignment="1" applyProtection="1">
      <alignment horizontal="center"/>
      <protection locked="0"/>
    </xf>
    <xf numFmtId="0" fontId="0" fillId="0" borderId="2" xfId="0" applyBorder="1" applyAlignment="1">
      <alignment horizontal="center"/>
    </xf>
    <xf numFmtId="0" fontId="36" fillId="0" borderId="20" xfId="0" quotePrefix="1" applyFont="1" applyBorder="1" applyAlignment="1" applyProtection="1">
      <alignment horizontal="left"/>
      <protection locked="0"/>
    </xf>
    <xf numFmtId="0" fontId="0" fillId="0" borderId="20" xfId="0" applyBorder="1" applyAlignment="1">
      <alignment horizontal="left"/>
    </xf>
    <xf numFmtId="0" fontId="36" fillId="0" borderId="21" xfId="0" quotePrefix="1" applyFont="1" applyBorder="1" applyAlignment="1" applyProtection="1">
      <alignment horizontal="left"/>
      <protection locked="0"/>
    </xf>
    <xf numFmtId="0" fontId="0" fillId="0" borderId="21" xfId="0" applyBorder="1" applyAlignment="1">
      <alignment horizontal="left"/>
    </xf>
    <xf numFmtId="0" fontId="3" fillId="0" borderId="2" xfId="0" applyFont="1" applyBorder="1" applyAlignment="1">
      <alignment horizontal="center"/>
    </xf>
    <xf numFmtId="0" fontId="0" fillId="0" borderId="2" xfId="0" applyBorder="1" applyAlignment="1" applyProtection="1">
      <alignment horizontal="left"/>
      <protection locked="0"/>
    </xf>
    <xf numFmtId="0" fontId="0" fillId="0" borderId="2" xfId="0" applyBorder="1" applyAlignment="1" applyProtection="1">
      <alignment horizontal="center"/>
      <protection locked="0"/>
    </xf>
    <xf numFmtId="2" fontId="4" fillId="0" borderId="2" xfId="0" applyNumberFormat="1" applyFont="1" applyBorder="1" applyAlignment="1" applyProtection="1">
      <alignment horizontal="center"/>
      <protection locked="0"/>
    </xf>
    <xf numFmtId="2" fontId="0" fillId="0" borderId="2" xfId="0" applyNumberFormat="1" applyBorder="1" applyAlignment="1" applyProtection="1">
      <alignment horizontal="center"/>
      <protection locked="0"/>
    </xf>
    <xf numFmtId="169" fontId="4" fillId="0" borderId="2" xfId="0" applyNumberFormat="1" applyFont="1" applyBorder="1" applyAlignment="1" applyProtection="1">
      <alignment horizontal="center"/>
      <protection locked="0"/>
    </xf>
    <xf numFmtId="169" fontId="0" fillId="0" borderId="2" xfId="0" applyNumberFormat="1" applyBorder="1" applyAlignment="1" applyProtection="1">
      <alignment horizontal="center"/>
      <protection locked="0"/>
    </xf>
    <xf numFmtId="0" fontId="0" fillId="0" borderId="2" xfId="0" applyBorder="1" applyAlignment="1"/>
    <xf numFmtId="0" fontId="0" fillId="0" borderId="3" xfId="0" applyBorder="1" applyAlignment="1">
      <alignment horizontal="center"/>
    </xf>
    <xf numFmtId="10" fontId="4" fillId="0" borderId="2" xfId="0" applyNumberFormat="1" applyFont="1" applyBorder="1" applyAlignment="1" applyProtection="1">
      <alignment horizontal="center"/>
      <protection locked="0"/>
    </xf>
    <xf numFmtId="169" fontId="4" fillId="0" borderId="3" xfId="0" applyNumberFormat="1" applyFont="1" applyBorder="1" applyAlignment="1" applyProtection="1">
      <alignment horizontal="center"/>
      <protection locked="0"/>
    </xf>
    <xf numFmtId="169" fontId="0" fillId="0" borderId="3" xfId="0" applyNumberFormat="1" applyBorder="1" applyAlignment="1" applyProtection="1">
      <alignment horizontal="center"/>
      <protection locked="0"/>
    </xf>
    <xf numFmtId="0" fontId="4" fillId="0" borderId="6" xfId="0" applyFont="1" applyBorder="1" applyAlignment="1" applyProtection="1">
      <alignment horizontal="left"/>
      <protection locked="0"/>
    </xf>
    <xf numFmtId="0" fontId="4" fillId="0" borderId="2" xfId="0" applyFont="1" applyBorder="1" applyAlignment="1" applyProtection="1">
      <protection locked="0"/>
    </xf>
    <xf numFmtId="0" fontId="3" fillId="0" borderId="2" xfId="0" applyFont="1" applyBorder="1" applyAlignment="1" applyProtection="1">
      <protection locked="0"/>
    </xf>
    <xf numFmtId="0" fontId="4" fillId="0" borderId="14" xfId="0" quotePrefix="1" applyFont="1" applyBorder="1" applyAlignment="1" applyProtection="1">
      <protection locked="0"/>
    </xf>
    <xf numFmtId="0" fontId="3" fillId="0" borderId="14" xfId="0" applyFont="1" applyBorder="1" applyAlignment="1" applyProtection="1">
      <protection locked="0"/>
    </xf>
    <xf numFmtId="0" fontId="0" fillId="0" borderId="14" xfId="0" applyBorder="1" applyAlignment="1" applyProtection="1">
      <protection locked="0"/>
    </xf>
    <xf numFmtId="0" fontId="5" fillId="0" borderId="3" xfId="0" applyFont="1" applyBorder="1" applyAlignment="1" applyProtection="1">
      <alignment horizontal="left"/>
      <protection locked="0"/>
    </xf>
    <xf numFmtId="0" fontId="0" fillId="0" borderId="3" xfId="0" applyBorder="1" applyAlignment="1" applyProtection="1">
      <alignment horizontal="left"/>
      <protection locked="0"/>
    </xf>
    <xf numFmtId="49" fontId="15" fillId="0" borderId="7" xfId="0" quotePrefix="1" applyNumberFormat="1" applyFont="1" applyBorder="1" applyAlignment="1" applyProtection="1">
      <alignment horizontal="center"/>
      <protection locked="0"/>
    </xf>
    <xf numFmtId="49" fontId="15" fillId="0" borderId="7" xfId="0" applyNumberFormat="1" applyFont="1" applyBorder="1" applyAlignment="1" applyProtection="1">
      <alignment horizontal="center"/>
      <protection locked="0"/>
    </xf>
    <xf numFmtId="0" fontId="4" fillId="0" borderId="2"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14" fillId="0" borderId="0" xfId="0" quotePrefix="1" applyFont="1" applyBorder="1" applyAlignment="1" applyProtection="1">
      <alignment horizontal="left"/>
      <protection locked="0"/>
    </xf>
    <xf numFmtId="0" fontId="14" fillId="0" borderId="0" xfId="0" applyFont="1" applyBorder="1" applyAlignment="1" applyProtection="1">
      <protection locked="0"/>
    </xf>
    <xf numFmtId="9" fontId="4" fillId="0" borderId="6" xfId="0" applyNumberFormat="1" applyFont="1" applyBorder="1" applyAlignment="1" applyProtection="1">
      <alignment horizontal="center"/>
      <protection locked="0"/>
    </xf>
    <xf numFmtId="0" fontId="4" fillId="0" borderId="6" xfId="0" quotePrefix="1" applyFont="1" applyBorder="1" applyAlignment="1" applyProtection="1">
      <alignment horizontal="center"/>
      <protection locked="0"/>
    </xf>
    <xf numFmtId="0" fontId="0" fillId="0" borderId="6" xfId="0" applyBorder="1" applyAlignment="1">
      <alignment horizontal="center"/>
    </xf>
    <xf numFmtId="0" fontId="4" fillId="0" borderId="6" xfId="0" applyFont="1" applyBorder="1" applyAlignment="1" applyProtection="1">
      <alignment horizontal="center"/>
      <protection locked="0"/>
    </xf>
    <xf numFmtId="0" fontId="5" fillId="0" borderId="0" xfId="0" applyFont="1" applyAlignment="1"/>
    <xf numFmtId="0" fontId="20" fillId="0" borderId="0" xfId="0" applyFont="1" applyAlignment="1"/>
    <xf numFmtId="0" fontId="5" fillId="0" borderId="3" xfId="0" applyFont="1" applyBorder="1" applyAlignment="1" applyProtection="1">
      <protection locked="0"/>
    </xf>
    <xf numFmtId="0" fontId="0" fillId="0" borderId="3" xfId="0" applyBorder="1" applyAlignment="1" applyProtection="1">
      <protection locked="0"/>
    </xf>
    <xf numFmtId="0" fontId="15" fillId="0" borderId="2" xfId="0" quotePrefix="1" applyFont="1" applyBorder="1" applyAlignment="1" applyProtection="1">
      <alignment horizontal="center"/>
      <protection locked="0"/>
    </xf>
    <xf numFmtId="0" fontId="15" fillId="0" borderId="2" xfId="0" applyFont="1" applyBorder="1" applyAlignment="1" applyProtection="1">
      <alignment horizontal="center"/>
      <protection locked="0"/>
    </xf>
    <xf numFmtId="166" fontId="4" fillId="0" borderId="7" xfId="0" quotePrefix="1" applyNumberFormat="1" applyFont="1" applyBorder="1" applyAlignment="1" applyProtection="1">
      <alignment horizontal="center"/>
      <protection locked="0"/>
    </xf>
    <xf numFmtId="0" fontId="3" fillId="0" borderId="7" xfId="0" applyFont="1" applyBorder="1" applyAlignment="1" applyProtection="1">
      <alignment horizontal="center"/>
      <protection locked="0"/>
    </xf>
    <xf numFmtId="4" fontId="4" fillId="0" borderId="2" xfId="0" applyNumberFormat="1" applyFont="1" applyBorder="1" applyAlignment="1" applyProtection="1">
      <alignment horizontal="center"/>
      <protection locked="0"/>
    </xf>
    <xf numFmtId="4" fontId="0" fillId="0" borderId="2" xfId="0" applyNumberFormat="1" applyBorder="1" applyAlignment="1" applyProtection="1">
      <alignment horizontal="center"/>
      <protection locked="0"/>
    </xf>
    <xf numFmtId="3" fontId="5" fillId="0" borderId="19" xfId="0" applyNumberFormat="1" applyFont="1" applyBorder="1" applyAlignment="1" applyProtection="1">
      <protection locked="0"/>
    </xf>
    <xf numFmtId="3" fontId="0" fillId="0" borderId="19" xfId="0" applyNumberFormat="1" applyBorder="1" applyAlignment="1" applyProtection="1">
      <protection locked="0"/>
    </xf>
    <xf numFmtId="0" fontId="13" fillId="0" borderId="0" xfId="0" quotePrefix="1" applyFont="1" applyBorder="1" applyAlignment="1" applyProtection="1">
      <alignment horizontal="left"/>
      <protection locked="0"/>
    </xf>
    <xf numFmtId="0" fontId="6" fillId="0" borderId="2" xfId="0" applyFont="1" applyBorder="1" applyAlignment="1" applyProtection="1">
      <alignment horizontal="left"/>
      <protection locked="0"/>
    </xf>
    <xf numFmtId="0" fontId="21" fillId="0" borderId="2" xfId="0" applyFont="1" applyBorder="1" applyAlignment="1" applyProtection="1">
      <alignment horizontal="left"/>
      <protection locked="0"/>
    </xf>
    <xf numFmtId="0" fontId="4" fillId="0" borderId="2" xfId="0" applyFont="1" applyFill="1" applyBorder="1" applyAlignment="1" applyProtection="1">
      <alignment horizontal="left"/>
      <protection locked="0"/>
    </xf>
    <xf numFmtId="0" fontId="21" fillId="0" borderId="2" xfId="0" applyFont="1" applyFill="1" applyBorder="1" applyAlignment="1">
      <alignment horizontal="left"/>
    </xf>
  </cellXfs>
  <cellStyles count="1">
    <cellStyle name="Normal" xfId="0" builtinId="0"/>
  </cellStyles>
  <dxfs count="353">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numFmt numFmtId="3" formatCode="#,##0"/>
    </dxf>
    <dxf>
      <numFmt numFmtId="2" formatCode="0.00"/>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numFmt numFmtId="4" formatCode="#,##0.00"/>
    </dxf>
    <dxf>
      <numFmt numFmtId="3" formatCode="#,##0"/>
    </dxf>
    <dxf>
      <fill>
        <patternFill>
          <bgColor rgb="FFFFFF99"/>
        </patternFill>
      </fill>
    </dxf>
    <dxf>
      <numFmt numFmtId="3" formatCode="#,##0"/>
    </dxf>
    <dxf>
      <numFmt numFmtId="4" formatCode="#,##0.00"/>
    </dxf>
    <dxf>
      <fill>
        <patternFill>
          <bgColor rgb="FFFFFF99"/>
        </patternFill>
      </fill>
    </dxf>
    <dxf>
      <numFmt numFmtId="3" formatCode="#,##0"/>
    </dxf>
    <dxf>
      <numFmt numFmtId="2" formatCode="0.00"/>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373380</xdr:colOff>
      <xdr:row>30</xdr:row>
      <xdr:rowOff>0</xdr:rowOff>
    </xdr:from>
    <xdr:to>
      <xdr:col>16</xdr:col>
      <xdr:colOff>464820</xdr:colOff>
      <xdr:row>30</xdr:row>
      <xdr:rowOff>7620</xdr:rowOff>
    </xdr:to>
    <xdr:cxnSp macro="">
      <xdr:nvCxnSpPr>
        <xdr:cNvPr id="8626" name="Straight Connector 2"/>
        <xdr:cNvCxnSpPr>
          <a:cxnSpLocks noChangeShapeType="1"/>
        </xdr:cNvCxnSpPr>
      </xdr:nvCxnSpPr>
      <xdr:spPr bwMode="auto">
        <a:xfrm flipH="1">
          <a:off x="373380" y="6393180"/>
          <a:ext cx="10142220" cy="7620"/>
        </a:xfrm>
        <a:prstGeom prst="line">
          <a:avLst/>
        </a:prstGeom>
        <a:noFill/>
        <a:ln w="9525">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358140</xdr:colOff>
      <xdr:row>20</xdr:row>
      <xdr:rowOff>0</xdr:rowOff>
    </xdr:from>
    <xdr:to>
      <xdr:col>7</xdr:col>
      <xdr:colOff>358140</xdr:colOff>
      <xdr:row>20</xdr:row>
      <xdr:rowOff>0</xdr:rowOff>
    </xdr:to>
    <xdr:sp macro="" textlink="">
      <xdr:nvSpPr>
        <xdr:cNvPr id="10117" name="Line 72"/>
        <xdr:cNvSpPr>
          <a:spLocks noChangeShapeType="1"/>
        </xdr:cNvSpPr>
      </xdr:nvSpPr>
      <xdr:spPr bwMode="auto">
        <a:xfrm>
          <a:off x="4724400" y="4183380"/>
          <a:ext cx="0" cy="0"/>
        </a:xfrm>
        <a:prstGeom prst="line">
          <a:avLst/>
        </a:prstGeom>
        <a:noFill/>
        <a:ln w="9525">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30480</xdr:colOff>
      <xdr:row>9</xdr:row>
      <xdr:rowOff>68580</xdr:rowOff>
    </xdr:from>
    <xdr:to>
      <xdr:col>5</xdr:col>
      <xdr:colOff>30480</xdr:colOff>
      <xdr:row>12</xdr:row>
      <xdr:rowOff>76200</xdr:rowOff>
    </xdr:to>
    <xdr:sp macro="" textlink="">
      <xdr:nvSpPr>
        <xdr:cNvPr id="10118" name="Line 91"/>
        <xdr:cNvSpPr>
          <a:spLocks noChangeShapeType="1"/>
        </xdr:cNvSpPr>
      </xdr:nvSpPr>
      <xdr:spPr bwMode="auto">
        <a:xfrm>
          <a:off x="3147060" y="1965960"/>
          <a:ext cx="0" cy="693420"/>
        </a:xfrm>
        <a:prstGeom prst="line">
          <a:avLst/>
        </a:prstGeom>
        <a:noFill/>
        <a:ln w="9525">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45</xdr:row>
      <xdr:rowOff>0</xdr:rowOff>
    </xdr:from>
    <xdr:to>
      <xdr:col>8</xdr:col>
      <xdr:colOff>0</xdr:colOff>
      <xdr:row>52</xdr:row>
      <xdr:rowOff>0</xdr:rowOff>
    </xdr:to>
    <xdr:sp macro="" textlink="">
      <xdr:nvSpPr>
        <xdr:cNvPr id="10119" name="Line 92"/>
        <xdr:cNvSpPr>
          <a:spLocks noChangeShapeType="1"/>
        </xdr:cNvSpPr>
      </xdr:nvSpPr>
      <xdr:spPr bwMode="auto">
        <a:xfrm>
          <a:off x="4991100" y="9616440"/>
          <a:ext cx="0" cy="1790700"/>
        </a:xfrm>
        <a:prstGeom prst="line">
          <a:avLst/>
        </a:prstGeom>
        <a:noFill/>
        <a:ln w="9525">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T590"/>
  <sheetViews>
    <sheetView showGridLines="0" tabSelected="1" zoomScaleNormal="100" workbookViewId="0">
      <selection activeCell="F2" sqref="F2"/>
    </sheetView>
  </sheetViews>
  <sheetFormatPr defaultColWidth="9.109375" defaultRowHeight="13.2" x14ac:dyDescent="0.25"/>
  <cols>
    <col min="1" max="7" width="9.109375" style="72"/>
    <col min="8" max="8" width="10.88671875" style="72" bestFit="1" customWidth="1"/>
    <col min="9" max="14" width="9.109375" style="72"/>
    <col min="15" max="15" width="10.5546875" style="72" bestFit="1" customWidth="1"/>
    <col min="16" max="16384" width="9.109375" style="72"/>
  </cols>
  <sheetData>
    <row r="1" spans="1:16" ht="15.6" x14ac:dyDescent="0.3">
      <c r="A1" s="1" t="s">
        <v>0</v>
      </c>
      <c r="J1" s="1" t="s">
        <v>1476</v>
      </c>
      <c r="P1" s="1" t="s">
        <v>2</v>
      </c>
    </row>
    <row r="2" spans="1:16" ht="15.6" x14ac:dyDescent="0.3">
      <c r="A2" s="1" t="s">
        <v>616</v>
      </c>
    </row>
    <row r="3" spans="1:16" ht="15.6" x14ac:dyDescent="0.3">
      <c r="A3" s="1" t="s">
        <v>1</v>
      </c>
    </row>
    <row r="4" spans="1:16" s="5" customFormat="1" ht="16.95" customHeight="1" x14ac:dyDescent="0.3">
      <c r="F4" s="30" t="s">
        <v>358</v>
      </c>
      <c r="G4" s="11"/>
      <c r="H4" s="11"/>
      <c r="I4" s="11"/>
      <c r="J4" s="11"/>
      <c r="K4" s="11"/>
      <c r="N4" s="6" t="s">
        <v>4</v>
      </c>
      <c r="O4" s="194">
        <v>2019</v>
      </c>
    </row>
    <row r="5" spans="1:16" s="5" customFormat="1" ht="15.6" x14ac:dyDescent="0.3">
      <c r="A5" s="5" t="s">
        <v>3</v>
      </c>
      <c r="C5" s="305"/>
      <c r="D5" s="306"/>
      <c r="E5" s="306"/>
      <c r="F5" s="11"/>
      <c r="G5" s="307"/>
      <c r="H5" s="308"/>
      <c r="I5" s="308"/>
      <c r="J5" s="308"/>
      <c r="N5" s="6" t="s">
        <v>1352</v>
      </c>
      <c r="O5" s="257"/>
      <c r="P5"/>
    </row>
    <row r="6" spans="1:16" ht="12" customHeight="1" x14ac:dyDescent="0.25"/>
    <row r="7" spans="1:16" s="15" customFormat="1" ht="21" x14ac:dyDescent="0.4">
      <c r="A7" s="112"/>
      <c r="B7" s="14"/>
      <c r="C7" s="14"/>
      <c r="D7" s="14"/>
      <c r="E7" s="14"/>
      <c r="G7" s="248"/>
      <c r="H7" s="249" t="s">
        <v>1486</v>
      </c>
      <c r="I7" s="248"/>
      <c r="J7" s="248"/>
      <c r="K7" s="247"/>
      <c r="L7" s="14"/>
      <c r="M7" s="14"/>
      <c r="N7" s="14"/>
      <c r="O7" s="14"/>
      <c r="P7" s="14"/>
    </row>
    <row r="8" spans="1:16" s="47" customFormat="1" ht="6" customHeight="1" x14ac:dyDescent="0.4">
      <c r="A8" s="113"/>
      <c r="B8" s="51"/>
      <c r="C8" s="51"/>
      <c r="D8" s="51"/>
      <c r="E8" s="51"/>
      <c r="F8" s="51"/>
      <c r="G8" s="51"/>
      <c r="H8" s="51"/>
      <c r="I8" s="51"/>
      <c r="J8" s="51"/>
      <c r="K8" s="51"/>
      <c r="L8" s="51"/>
      <c r="M8" s="51"/>
      <c r="N8" s="51"/>
      <c r="O8" s="51"/>
      <c r="P8" s="51"/>
    </row>
    <row r="9" spans="1:16" s="5" customFormat="1" ht="15.6" x14ac:dyDescent="0.3">
      <c r="A9" s="44" t="s">
        <v>359</v>
      </c>
      <c r="B9" s="45"/>
      <c r="C9" s="45"/>
      <c r="D9" s="45"/>
      <c r="E9" s="45"/>
      <c r="F9" s="46" t="s">
        <v>362</v>
      </c>
      <c r="G9" s="65"/>
      <c r="H9" s="45"/>
      <c r="I9" s="46" t="s">
        <v>361</v>
      </c>
      <c r="J9" s="65"/>
      <c r="K9" s="45"/>
      <c r="L9" s="46" t="s">
        <v>360</v>
      </c>
      <c r="M9" s="65"/>
      <c r="N9" s="45"/>
      <c r="O9" s="45"/>
      <c r="P9" s="45"/>
    </row>
    <row r="10" spans="1:16" ht="6.75" customHeight="1" x14ac:dyDescent="0.25"/>
    <row r="11" spans="1:16" s="5" customFormat="1" ht="15.6" x14ac:dyDescent="0.3">
      <c r="A11" s="10" t="s">
        <v>363</v>
      </c>
      <c r="B11" s="11"/>
      <c r="C11" s="11"/>
      <c r="D11" s="11"/>
      <c r="E11" s="11"/>
      <c r="F11" s="11"/>
      <c r="G11" s="11"/>
      <c r="H11" s="11"/>
      <c r="I11" s="11"/>
      <c r="J11" s="11"/>
      <c r="K11" s="11"/>
      <c r="L11" s="11"/>
      <c r="M11" s="11"/>
      <c r="N11" s="11"/>
      <c r="O11" s="11"/>
      <c r="P11" s="11"/>
    </row>
    <row r="12" spans="1:16" s="115" customFormat="1" ht="11.4" x14ac:dyDescent="0.2">
      <c r="A12" s="114" t="s">
        <v>592</v>
      </c>
      <c r="B12" s="114"/>
      <c r="C12" s="114"/>
      <c r="D12" s="114"/>
      <c r="E12" s="114"/>
      <c r="F12" s="114"/>
      <c r="G12" s="114"/>
      <c r="H12" s="114"/>
      <c r="I12" s="114"/>
      <c r="J12" s="114"/>
      <c r="K12" s="114"/>
      <c r="L12" s="114"/>
      <c r="M12" s="114"/>
      <c r="N12" s="114"/>
      <c r="O12" s="114"/>
      <c r="P12" s="114"/>
    </row>
    <row r="14" spans="1:16" s="5" customFormat="1" ht="15" x14ac:dyDescent="0.25">
      <c r="A14" s="310" t="s">
        <v>607</v>
      </c>
      <c r="B14" s="311"/>
      <c r="C14" s="311"/>
      <c r="E14" s="117" t="s">
        <v>608</v>
      </c>
      <c r="G14" s="9" t="s">
        <v>609</v>
      </c>
      <c r="I14" s="116" t="s">
        <v>610</v>
      </c>
      <c r="J14" s="11"/>
      <c r="L14" s="116" t="s">
        <v>611</v>
      </c>
      <c r="M14" s="11"/>
      <c r="O14" s="117" t="s">
        <v>612</v>
      </c>
    </row>
    <row r="15" spans="1:16" s="5" customFormat="1" ht="18" customHeight="1" x14ac:dyDescent="0.3">
      <c r="A15" s="303"/>
      <c r="B15" s="312"/>
      <c r="C15" s="312"/>
      <c r="E15" s="66"/>
      <c r="G15" s="110"/>
      <c r="I15" s="297"/>
      <c r="J15" s="298"/>
      <c r="L15" s="297"/>
      <c r="M15" s="298"/>
      <c r="N15" s="72"/>
      <c r="O15" s="53" t="str">
        <f>IF(ISBLANK(I15)," ",(L15-I15)/(I15))</f>
        <v xml:space="preserve"> </v>
      </c>
      <c r="P15" s="11"/>
    </row>
    <row r="16" spans="1:16" s="5" customFormat="1" ht="18" customHeight="1" x14ac:dyDescent="0.3">
      <c r="A16" s="222"/>
      <c r="B16" s="223"/>
      <c r="C16" s="223"/>
      <c r="E16" s="66"/>
      <c r="G16" s="111"/>
      <c r="I16" s="297"/>
      <c r="J16" s="298"/>
      <c r="L16" s="297"/>
      <c r="M16" s="298"/>
      <c r="N16" s="72"/>
      <c r="O16" s="53" t="str">
        <f>IF(ISBLANK(I16)," ",(L16-I16)/(I16))</f>
        <v xml:space="preserve"> </v>
      </c>
    </row>
    <row r="17" spans="1:20" s="5" customFormat="1" ht="18" customHeight="1" x14ac:dyDescent="0.3">
      <c r="A17" s="222"/>
      <c r="B17" s="223"/>
      <c r="C17" s="223"/>
      <c r="E17" s="66"/>
      <c r="G17" s="111"/>
      <c r="I17" s="297"/>
      <c r="J17" s="298"/>
      <c r="L17" s="297"/>
      <c r="M17" s="298"/>
      <c r="N17" s="72"/>
      <c r="O17" s="53" t="str">
        <f>IF(ISBLANK(I17)," ",(L17-I17)/(I17))</f>
        <v xml:space="preserve"> </v>
      </c>
    </row>
    <row r="18" spans="1:20" s="5" customFormat="1" ht="18" customHeight="1" x14ac:dyDescent="0.3">
      <c r="A18" s="222"/>
      <c r="B18" s="223"/>
      <c r="C18" s="223"/>
      <c r="E18" s="66"/>
      <c r="G18" s="111"/>
      <c r="I18" s="297"/>
      <c r="J18" s="298"/>
      <c r="L18" s="297"/>
      <c r="M18" s="298"/>
      <c r="N18" s="72"/>
      <c r="O18" s="53" t="str">
        <f>IF(ISBLANK(I18)," ",(L18-I18)/(I18))</f>
        <v xml:space="preserve"> </v>
      </c>
      <c r="T18" s="2"/>
    </row>
    <row r="19" spans="1:20" s="5" customFormat="1" ht="18" customHeight="1" x14ac:dyDescent="0.3">
      <c r="A19" s="222"/>
      <c r="B19" s="223"/>
      <c r="C19" s="223"/>
      <c r="E19" s="66"/>
      <c r="G19" s="111"/>
      <c r="I19" s="297"/>
      <c r="J19" s="298"/>
      <c r="L19" s="297"/>
      <c r="M19" s="298"/>
      <c r="N19" s="72"/>
      <c r="O19" s="53" t="str">
        <f>IF(ISBLANK(I19)," ",(L19-I19)/(I19))</f>
        <v xml:space="preserve"> </v>
      </c>
    </row>
    <row r="20" spans="1:20" ht="5.25" customHeight="1" x14ac:dyDescent="0.25"/>
    <row r="21" spans="1:20" s="115" customFormat="1" ht="13.95" customHeight="1" x14ac:dyDescent="0.2">
      <c r="A21" s="114" t="s">
        <v>617</v>
      </c>
      <c r="B21" s="114"/>
      <c r="C21" s="114"/>
      <c r="D21" s="114"/>
      <c r="E21" s="118"/>
      <c r="F21" s="118"/>
      <c r="G21" s="118"/>
      <c r="H21" s="118"/>
      <c r="I21" s="118"/>
      <c r="J21" s="118"/>
      <c r="K21" s="118"/>
      <c r="L21" s="118"/>
      <c r="M21" s="114"/>
      <c r="N21" s="114"/>
      <c r="O21" s="114"/>
      <c r="P21" s="114"/>
    </row>
    <row r="23" spans="1:20" s="5" customFormat="1" ht="15.6" x14ac:dyDescent="0.3">
      <c r="A23" s="1" t="s">
        <v>364</v>
      </c>
      <c r="E23" s="6" t="s">
        <v>368</v>
      </c>
      <c r="F23" s="55"/>
      <c r="H23" s="6" t="s">
        <v>366</v>
      </c>
      <c r="I23" s="303"/>
      <c r="J23" s="304"/>
      <c r="K23" s="304"/>
      <c r="M23" s="227"/>
      <c r="N23" s="5" t="s">
        <v>367</v>
      </c>
    </row>
    <row r="24" spans="1:20" s="5" customFormat="1" ht="15" x14ac:dyDescent="0.25"/>
    <row r="25" spans="1:20" s="5" customFormat="1" ht="15.6" x14ac:dyDescent="0.3">
      <c r="B25" s="227"/>
      <c r="C25" s="5" t="s">
        <v>369</v>
      </c>
      <c r="E25" s="6" t="s">
        <v>366</v>
      </c>
      <c r="F25" s="303"/>
      <c r="G25" s="312"/>
      <c r="H25" s="312"/>
      <c r="J25" s="258"/>
      <c r="K25" s="5" t="s">
        <v>370</v>
      </c>
      <c r="M25" s="258"/>
      <c r="N25" s="5" t="s">
        <v>371</v>
      </c>
    </row>
    <row r="26" spans="1:20" s="5" customFormat="1" ht="15" x14ac:dyDescent="0.25"/>
    <row r="27" spans="1:20" s="5" customFormat="1" ht="15" x14ac:dyDescent="0.25">
      <c r="G27" s="227"/>
      <c r="H27" s="2" t="s">
        <v>1454</v>
      </c>
    </row>
    <row r="28" spans="1:20" ht="19.5" customHeight="1" x14ac:dyDescent="0.25"/>
    <row r="29" spans="1:20" s="15" customFormat="1" ht="21" x14ac:dyDescent="0.4">
      <c r="A29" s="112"/>
      <c r="B29" s="14"/>
      <c r="C29" s="14"/>
      <c r="D29" s="14"/>
      <c r="E29" s="14"/>
      <c r="F29" s="249"/>
      <c r="G29" s="249" t="s">
        <v>372</v>
      </c>
      <c r="H29" s="249"/>
      <c r="I29" s="249"/>
      <c r="J29" s="249"/>
      <c r="K29" s="249"/>
      <c r="L29" s="251"/>
      <c r="M29" s="112"/>
      <c r="N29" s="112"/>
      <c r="O29" s="14"/>
      <c r="P29" s="14"/>
    </row>
    <row r="30" spans="1:20" ht="3" customHeight="1" x14ac:dyDescent="0.25"/>
    <row r="31" spans="1:20" s="5" customFormat="1" ht="3.6" customHeight="1" x14ac:dyDescent="0.3">
      <c r="F31" s="6"/>
      <c r="G31" s="309"/>
      <c r="H31" s="309"/>
      <c r="K31" s="6"/>
      <c r="L31" s="309"/>
      <c r="M31" s="309"/>
    </row>
    <row r="32" spans="1:20" s="5" customFormat="1" ht="15" customHeight="1" x14ac:dyDescent="0.25">
      <c r="I32" s="258"/>
      <c r="J32" s="5" t="s">
        <v>377</v>
      </c>
      <c r="M32" s="258"/>
      <c r="N32" s="5" t="s">
        <v>1376</v>
      </c>
    </row>
    <row r="33" spans="1:16" s="5" customFormat="1" ht="15.6" x14ac:dyDescent="0.3">
      <c r="A33" s="5" t="s">
        <v>374</v>
      </c>
      <c r="D33" s="6" t="s">
        <v>375</v>
      </c>
      <c r="E33" s="55"/>
      <c r="F33" s="5" t="s">
        <v>1340</v>
      </c>
      <c r="G33" s="258"/>
      <c r="H33" s="5" t="s">
        <v>376</v>
      </c>
      <c r="K33" s="258"/>
      <c r="L33" s="5" t="s">
        <v>378</v>
      </c>
    </row>
    <row r="36" spans="1:16" s="15" customFormat="1" ht="21" x14ac:dyDescent="0.4">
      <c r="A36" s="112"/>
      <c r="B36" s="14"/>
      <c r="C36" s="14"/>
      <c r="D36" s="14"/>
      <c r="E36" s="14"/>
      <c r="G36" s="62"/>
      <c r="H36" s="62"/>
      <c r="I36" s="246" t="s">
        <v>379</v>
      </c>
      <c r="J36" s="245"/>
      <c r="K36" s="245"/>
      <c r="L36" s="250"/>
      <c r="M36" s="14"/>
      <c r="N36" s="14"/>
      <c r="O36" s="14"/>
      <c r="P36" s="14"/>
    </row>
    <row r="38" spans="1:16" s="5" customFormat="1" ht="18" customHeight="1" x14ac:dyDescent="0.25">
      <c r="A38"/>
      <c r="B38"/>
      <c r="C38"/>
      <c r="D38"/>
      <c r="E38"/>
      <c r="F38" s="2" t="s">
        <v>1456</v>
      </c>
      <c r="M38" s="258"/>
      <c r="N38"/>
      <c r="O38"/>
      <c r="P38"/>
    </row>
    <row r="39" spans="1:16" ht="12" customHeight="1" x14ac:dyDescent="0.25">
      <c r="C39" s="119"/>
      <c r="D39" s="119"/>
      <c r="E39" s="119"/>
      <c r="G39" s="119"/>
      <c r="J39" s="119"/>
      <c r="L39" s="41"/>
      <c r="M39" s="119"/>
      <c r="O39" s="41"/>
      <c r="P39" s="119"/>
    </row>
    <row r="40" spans="1:16" s="5" customFormat="1" ht="18" customHeight="1" x14ac:dyDescent="0.25">
      <c r="A40" s="313" t="s">
        <v>1471</v>
      </c>
      <c r="B40" s="313"/>
      <c r="C40" s="313"/>
      <c r="D40" s="313"/>
      <c r="E40" s="313"/>
      <c r="F40" s="177" t="s">
        <v>381</v>
      </c>
      <c r="G40" s="177"/>
      <c r="H40" s="177"/>
      <c r="I40" s="177"/>
      <c r="J40" s="177"/>
      <c r="K40" s="177"/>
      <c r="L40" s="177"/>
      <c r="M40" s="178" t="s">
        <v>1375</v>
      </c>
      <c r="N40" s="177"/>
      <c r="O40" s="177"/>
      <c r="P40" s="177"/>
    </row>
    <row r="41" spans="1:16" ht="12" customHeight="1" x14ac:dyDescent="0.25">
      <c r="A41" s="313"/>
      <c r="B41" s="313"/>
      <c r="C41" s="313"/>
      <c r="D41" s="313"/>
      <c r="E41" s="313"/>
      <c r="F41" s="179"/>
      <c r="G41" s="179"/>
      <c r="H41" s="179"/>
      <c r="I41" s="179"/>
      <c r="J41" s="179"/>
      <c r="K41" s="179"/>
      <c r="L41" s="179"/>
      <c r="M41" s="179"/>
      <c r="N41" s="179"/>
      <c r="O41" s="180"/>
      <c r="P41" s="179"/>
    </row>
    <row r="42" spans="1:16" s="5" customFormat="1" ht="18" customHeight="1" x14ac:dyDescent="0.25">
      <c r="A42" s="191" t="s">
        <v>382</v>
      </c>
      <c r="B42" s="177"/>
      <c r="C42" s="177"/>
      <c r="D42" s="177"/>
      <c r="E42" s="177"/>
      <c r="F42" s="177"/>
      <c r="G42" s="177"/>
      <c r="H42" s="181" t="s">
        <v>365</v>
      </c>
      <c r="I42" s="177"/>
      <c r="J42" s="181" t="s">
        <v>380</v>
      </c>
      <c r="K42" s="177"/>
      <c r="L42" s="181" t="s">
        <v>1372</v>
      </c>
      <c r="M42" s="177"/>
      <c r="N42" s="181" t="s">
        <v>1371</v>
      </c>
      <c r="O42" s="177"/>
      <c r="P42" s="182" t="s">
        <v>1455</v>
      </c>
    </row>
    <row r="43" spans="1:16" s="5" customFormat="1" ht="18" customHeight="1" x14ac:dyDescent="0.3">
      <c r="A43" s="177"/>
      <c r="B43" s="177" t="s">
        <v>383</v>
      </c>
      <c r="C43" s="177"/>
      <c r="D43" s="177"/>
      <c r="E43" s="177"/>
      <c r="F43" s="177"/>
      <c r="G43" s="177"/>
      <c r="H43" s="183"/>
      <c r="I43" s="177"/>
      <c r="J43" s="183"/>
      <c r="K43" s="177"/>
      <c r="L43" s="183"/>
      <c r="M43" s="177"/>
      <c r="N43" s="176"/>
      <c r="O43" s="177"/>
      <c r="P43" s="183"/>
    </row>
    <row r="44" spans="1:16" s="5" customFormat="1" ht="18" customHeight="1" x14ac:dyDescent="0.25">
      <c r="A44" s="177"/>
      <c r="B44" s="177" t="s">
        <v>384</v>
      </c>
      <c r="C44" s="177"/>
      <c r="D44" s="177"/>
      <c r="E44" s="177"/>
      <c r="F44" s="177"/>
      <c r="G44" s="177"/>
      <c r="H44" s="184" t="s">
        <v>1375</v>
      </c>
      <c r="I44" s="177"/>
      <c r="J44" s="184" t="s">
        <v>1375</v>
      </c>
      <c r="K44" s="177"/>
      <c r="L44" s="184" t="s">
        <v>1375</v>
      </c>
      <c r="M44" s="177"/>
      <c r="N44" s="177"/>
      <c r="O44" s="177"/>
      <c r="P44" s="184" t="s">
        <v>1375</v>
      </c>
    </row>
    <row r="45" spans="1:16" s="5" customFormat="1" ht="18" customHeight="1" x14ac:dyDescent="0.3">
      <c r="A45" s="177"/>
      <c r="B45" s="177" t="s">
        <v>385</v>
      </c>
      <c r="C45" s="177"/>
      <c r="D45" s="177"/>
      <c r="E45" s="177"/>
      <c r="F45" s="177"/>
      <c r="G45" s="177"/>
      <c r="H45" s="185"/>
      <c r="I45" s="186"/>
      <c r="J45" s="185"/>
      <c r="K45" s="177"/>
      <c r="L45" s="185"/>
      <c r="M45" s="177"/>
      <c r="N45" s="185"/>
      <c r="O45" s="177"/>
      <c r="P45" s="185"/>
    </row>
    <row r="46" spans="1:16" s="5" customFormat="1" ht="18" customHeight="1" x14ac:dyDescent="0.3">
      <c r="A46" s="177"/>
      <c r="B46" s="177" t="s">
        <v>386</v>
      </c>
      <c r="C46" s="177"/>
      <c r="D46" s="177"/>
      <c r="E46" s="177"/>
      <c r="F46" s="177"/>
      <c r="G46" s="187" t="str">
        <f>IF(ISERROR((RIGHT(H46,4)-(RIGHT(H45,4)))=9)," ",(IF((RIGHT(H46,4)-(RIGHT(H45,4)))=9," ","*1  ")))</f>
        <v xml:space="preserve"> </v>
      </c>
      <c r="H46" s="185"/>
      <c r="I46" s="187" t="str">
        <f>IF(ISERROR((RIGHT(J46,4)-(RIGHT(J45,4)))=9)," ",(IF((RIGHT(J46,4)-(RIGHT(J45,4)))=9," ","*1  ")))</f>
        <v xml:space="preserve"> </v>
      </c>
      <c r="J46" s="185"/>
      <c r="K46" s="187" t="str">
        <f>IF(ISERROR((RIGHT(L46,4)-(RIGHT(L45,4)))=9)," ",(IF((RIGHT(L46,4)-(RIGHT(L45,4)))=9," ","*1  ")))</f>
        <v xml:space="preserve"> </v>
      </c>
      <c r="L46" s="185"/>
      <c r="M46" s="187" t="str">
        <f>IF(ISERROR((RIGHT(N46,4)-(RIGHT(N45,4)))=9)," ",(IF((RIGHT(N46,4)-(RIGHT(N45,4)))=9," ","*1  ")))</f>
        <v xml:space="preserve"> </v>
      </c>
      <c r="N46" s="185"/>
      <c r="O46" s="177"/>
      <c r="P46" s="185"/>
    </row>
    <row r="47" spans="1:16" s="5" customFormat="1" ht="18" customHeight="1" x14ac:dyDescent="0.3">
      <c r="A47" s="177"/>
      <c r="B47" s="177" t="s">
        <v>387</v>
      </c>
      <c r="C47" s="177"/>
      <c r="D47" s="177"/>
      <c r="E47" s="177"/>
      <c r="F47" s="177"/>
      <c r="G47" s="177"/>
      <c r="H47" s="183"/>
      <c r="I47" s="177"/>
      <c r="J47" s="183"/>
      <c r="K47" s="177"/>
      <c r="L47" s="183"/>
      <c r="M47" s="177"/>
      <c r="N47" s="183"/>
      <c r="O47" s="177"/>
      <c r="P47" s="183"/>
    </row>
    <row r="48" spans="1:16" x14ac:dyDescent="0.25">
      <c r="A48" s="179"/>
      <c r="B48" s="179"/>
      <c r="C48" s="179"/>
      <c r="D48" s="179"/>
      <c r="E48" s="188" t="str">
        <f>IF(G46="*1  ","*1 - Not equal to 9 Yrs. (See Addendum)",(IF(I46="*1  ","*1 - Not equal to 9 Yrs. (See Addendum)",(IF(K46="*1  ","*1 - Not equal to 9 Yrs. (See Addendum)"," ")))))</f>
        <v xml:space="preserve"> </v>
      </c>
      <c r="F48" s="179"/>
      <c r="G48" s="179"/>
      <c r="H48" s="179"/>
      <c r="I48" s="179"/>
      <c r="J48" s="179"/>
      <c r="K48" s="179"/>
      <c r="L48" s="179"/>
      <c r="M48" s="188" t="str">
        <f>IF(M46="*1  ","*1 - Not equal to 9 Yrs. (See Addendum)", " ")</f>
        <v xml:space="preserve"> </v>
      </c>
      <c r="N48" s="179"/>
      <c r="O48" s="179"/>
      <c r="P48" s="179"/>
    </row>
    <row r="49" spans="1:16" s="5" customFormat="1" ht="15" x14ac:dyDescent="0.25">
      <c r="A49" s="290"/>
      <c r="B49" s="5" t="s">
        <v>388</v>
      </c>
      <c r="J49"/>
      <c r="K49"/>
      <c r="L49"/>
      <c r="M49"/>
      <c r="N49"/>
      <c r="O49"/>
      <c r="P49"/>
    </row>
    <row r="51" spans="1:16" s="15" customFormat="1" ht="21" x14ac:dyDescent="0.4">
      <c r="A51" s="112"/>
      <c r="B51" s="14"/>
      <c r="C51" s="14"/>
      <c r="D51" s="112"/>
      <c r="E51" s="112"/>
      <c r="F51" s="252"/>
      <c r="G51" s="121"/>
      <c r="H51" s="62"/>
      <c r="I51" s="246" t="s">
        <v>391</v>
      </c>
      <c r="J51" s="245"/>
      <c r="K51" s="121"/>
      <c r="L51" s="112"/>
      <c r="M51" s="112"/>
      <c r="N51" s="112"/>
      <c r="O51" s="112"/>
      <c r="P51" s="112"/>
    </row>
    <row r="52" spans="1:16" s="5" customFormat="1" ht="15" x14ac:dyDescent="0.25"/>
    <row r="53" spans="1:16" s="5" customFormat="1" ht="15.6" x14ac:dyDescent="0.3">
      <c r="B53" s="122" t="s">
        <v>618</v>
      </c>
      <c r="F53" s="6" t="s">
        <v>392</v>
      </c>
      <c r="G53" s="303"/>
      <c r="H53" s="304"/>
      <c r="I53" s="304"/>
      <c r="J53" s="304"/>
      <c r="L53" s="6" t="s">
        <v>5</v>
      </c>
      <c r="M53" s="303"/>
      <c r="N53" s="304"/>
      <c r="O53" s="304"/>
      <c r="P53" s="304"/>
    </row>
    <row r="54" spans="1:16" s="5" customFormat="1" ht="12" customHeight="1" x14ac:dyDescent="0.25"/>
    <row r="55" spans="1:16" s="5" customFormat="1" ht="15.6" x14ac:dyDescent="0.3">
      <c r="A55" s="5" t="s">
        <v>393</v>
      </c>
      <c r="D55" s="301"/>
      <c r="E55" s="302"/>
      <c r="F55" s="120" t="s">
        <v>394</v>
      </c>
      <c r="G55" s="301"/>
      <c r="H55" s="302"/>
      <c r="I55" s="120" t="s">
        <v>394</v>
      </c>
      <c r="J55" s="301"/>
      <c r="K55" s="302"/>
      <c r="L55" s="120"/>
    </row>
    <row r="56" spans="1:16" s="5" customFormat="1" ht="15" x14ac:dyDescent="0.25"/>
    <row r="57" spans="1:16" s="5" customFormat="1" ht="15" x14ac:dyDescent="0.25">
      <c r="A57" s="20" t="s">
        <v>397</v>
      </c>
      <c r="B57" s="45"/>
      <c r="C57" s="45"/>
      <c r="D57" s="123"/>
      <c r="E57" s="20" t="s">
        <v>397</v>
      </c>
      <c r="F57" s="45"/>
      <c r="G57" s="45"/>
      <c r="H57" s="123"/>
      <c r="I57" s="20" t="s">
        <v>397</v>
      </c>
      <c r="J57" s="45"/>
      <c r="K57" s="45"/>
      <c r="L57" s="123"/>
      <c r="M57" s="20" t="s">
        <v>397</v>
      </c>
      <c r="N57" s="45"/>
      <c r="O57" s="45"/>
      <c r="P57" s="123"/>
    </row>
    <row r="58" spans="1:16" s="5" customFormat="1" ht="8.25" customHeight="1" x14ac:dyDescent="0.25">
      <c r="A58" s="20"/>
      <c r="B58" s="45"/>
      <c r="C58" s="45"/>
      <c r="D58" s="123"/>
      <c r="E58" s="20"/>
      <c r="F58" s="45"/>
      <c r="G58" s="45"/>
      <c r="H58" s="123"/>
      <c r="I58" s="20"/>
      <c r="J58" s="45"/>
      <c r="K58" s="45"/>
      <c r="L58" s="123"/>
      <c r="M58" s="20"/>
      <c r="N58" s="45"/>
      <c r="O58" s="45"/>
      <c r="P58" s="123"/>
    </row>
    <row r="59" spans="1:16" s="5" customFormat="1" ht="15" x14ac:dyDescent="0.25">
      <c r="A59" s="124" t="s">
        <v>398</v>
      </c>
      <c r="B59" s="125" t="s">
        <v>396</v>
      </c>
      <c r="C59" s="125" t="s">
        <v>399</v>
      </c>
      <c r="D59" s="126" t="s">
        <v>400</v>
      </c>
      <c r="E59" s="124" t="s">
        <v>398</v>
      </c>
      <c r="F59" s="125" t="s">
        <v>396</v>
      </c>
      <c r="G59" s="125" t="s">
        <v>399</v>
      </c>
      <c r="H59" s="126" t="s">
        <v>400</v>
      </c>
      <c r="I59" s="124" t="s">
        <v>398</v>
      </c>
      <c r="J59" s="125" t="s">
        <v>396</v>
      </c>
      <c r="K59" s="125" t="s">
        <v>399</v>
      </c>
      <c r="L59" s="126" t="s">
        <v>400</v>
      </c>
      <c r="M59" s="124" t="s">
        <v>398</v>
      </c>
      <c r="N59" s="125" t="s">
        <v>396</v>
      </c>
      <c r="O59" s="125" t="s">
        <v>399</v>
      </c>
      <c r="P59" s="126" t="s">
        <v>400</v>
      </c>
    </row>
    <row r="60" spans="1:16" s="5" customFormat="1" ht="18" customHeight="1" x14ac:dyDescent="0.3">
      <c r="A60" s="97"/>
      <c r="B60" s="98"/>
      <c r="C60" s="99"/>
      <c r="D60" s="100"/>
      <c r="E60" s="97"/>
      <c r="F60" s="98"/>
      <c r="G60" s="99"/>
      <c r="H60" s="100"/>
      <c r="I60" s="97"/>
      <c r="J60" s="98"/>
      <c r="K60" s="99"/>
      <c r="L60" s="100"/>
      <c r="M60" s="97"/>
      <c r="N60" s="98"/>
      <c r="O60" s="99"/>
      <c r="P60" s="100"/>
    </row>
    <row r="61" spans="1:16" s="5" customFormat="1" ht="18" customHeight="1" x14ac:dyDescent="0.3">
      <c r="A61" s="101"/>
      <c r="B61" s="102"/>
      <c r="C61" s="103"/>
      <c r="D61" s="104"/>
      <c r="E61" s="101"/>
      <c r="F61" s="102"/>
      <c r="G61" s="103"/>
      <c r="H61" s="104"/>
      <c r="I61" s="101"/>
      <c r="J61" s="102"/>
      <c r="K61" s="103"/>
      <c r="L61" s="104"/>
      <c r="M61" s="101"/>
      <c r="N61" s="102"/>
      <c r="O61" s="103"/>
      <c r="P61" s="104"/>
    </row>
    <row r="62" spans="1:16" s="5" customFormat="1" ht="18" customHeight="1" x14ac:dyDescent="0.3">
      <c r="A62" s="101"/>
      <c r="B62" s="102"/>
      <c r="C62" s="103"/>
      <c r="D62" s="104"/>
      <c r="E62" s="101"/>
      <c r="F62" s="102"/>
      <c r="G62" s="103"/>
      <c r="H62" s="104"/>
      <c r="I62" s="101"/>
      <c r="J62" s="102"/>
      <c r="K62" s="103"/>
      <c r="L62" s="104"/>
      <c r="M62" s="101"/>
      <c r="N62" s="102"/>
      <c r="O62" s="103"/>
      <c r="P62" s="104"/>
    </row>
    <row r="63" spans="1:16" s="5" customFormat="1" ht="18" customHeight="1" x14ac:dyDescent="0.3">
      <c r="A63" s="101"/>
      <c r="B63" s="102"/>
      <c r="C63" s="103"/>
      <c r="D63" s="104"/>
      <c r="E63" s="101"/>
      <c r="F63" s="102"/>
      <c r="G63" s="103"/>
      <c r="H63" s="104"/>
      <c r="I63" s="101"/>
      <c r="J63" s="102"/>
      <c r="K63" s="103"/>
      <c r="L63" s="104"/>
      <c r="M63" s="101"/>
      <c r="N63" s="102"/>
      <c r="O63" s="103"/>
      <c r="P63" s="104"/>
    </row>
    <row r="64" spans="1:16" s="5" customFormat="1" ht="18" customHeight="1" x14ac:dyDescent="0.3">
      <c r="A64" s="101"/>
      <c r="B64" s="102"/>
      <c r="C64" s="103"/>
      <c r="D64" s="104"/>
      <c r="E64" s="101"/>
      <c r="F64" s="102"/>
      <c r="G64" s="103"/>
      <c r="H64" s="104"/>
      <c r="I64" s="101"/>
      <c r="J64" s="102"/>
      <c r="K64" s="103"/>
      <c r="L64" s="104"/>
      <c r="M64" s="101"/>
      <c r="N64" s="102"/>
      <c r="O64" s="103"/>
      <c r="P64" s="104"/>
    </row>
    <row r="65" spans="1:16" s="5" customFormat="1" ht="18" customHeight="1" x14ac:dyDescent="0.3">
      <c r="A65" s="54"/>
      <c r="B65" s="55"/>
      <c r="C65" s="56"/>
      <c r="D65" s="57"/>
      <c r="E65" s="54"/>
      <c r="F65" s="55"/>
      <c r="G65" s="56"/>
      <c r="H65" s="57"/>
      <c r="I65" s="54"/>
      <c r="J65" s="55"/>
      <c r="K65" s="56"/>
      <c r="L65" s="57"/>
      <c r="M65" s="54"/>
      <c r="N65" s="55"/>
      <c r="O65" s="56"/>
      <c r="P65" s="57"/>
    </row>
    <row r="66" spans="1:16" s="5" customFormat="1" ht="22.2" customHeight="1" x14ac:dyDescent="0.3">
      <c r="A66" s="127"/>
      <c r="B66" s="128"/>
      <c r="C66" s="128"/>
      <c r="D66" s="128"/>
      <c r="E66" s="129"/>
      <c r="F66" s="52" t="s">
        <v>605</v>
      </c>
      <c r="G66" s="129"/>
      <c r="H66" s="299"/>
      <c r="I66" s="300"/>
      <c r="J66" s="300"/>
      <c r="K66" s="128"/>
      <c r="L66" s="128"/>
      <c r="M66" s="189"/>
      <c r="N66" s="190" t="s">
        <v>1468</v>
      </c>
      <c r="O66" s="128" t="str">
        <f>IF(SUM(B60:B65,F60:F65,J60:J65,N60:N65)&gt;0,SUM(B60:B65,F60:F65,J60:J65,N60:N65),"")</f>
        <v/>
      </c>
      <c r="P66" s="128"/>
    </row>
    <row r="67" spans="1:16" s="5" customFormat="1" ht="18" customHeight="1" x14ac:dyDescent="0.3">
      <c r="A67" s="127"/>
      <c r="B67" s="129"/>
      <c r="C67" s="129"/>
      <c r="D67" s="129"/>
      <c r="E67" s="129"/>
      <c r="F67" s="129"/>
      <c r="G67" s="129"/>
      <c r="H67" s="299"/>
      <c r="I67" s="300"/>
      <c r="J67" s="300"/>
      <c r="K67" s="128"/>
      <c r="L67" s="128"/>
      <c r="M67" s="128"/>
      <c r="N67" s="128"/>
      <c r="O67" s="128"/>
      <c r="P67" s="128"/>
    </row>
    <row r="68" spans="1:16" s="5" customFormat="1" ht="18" customHeight="1" x14ac:dyDescent="0.3">
      <c r="A68" s="129"/>
      <c r="B68" s="129"/>
      <c r="C68" s="129"/>
      <c r="D68" s="129"/>
      <c r="E68" s="129"/>
      <c r="F68" s="129"/>
      <c r="G68" s="129" t="s">
        <v>402</v>
      </c>
      <c r="H68" s="299"/>
      <c r="I68" s="300"/>
      <c r="J68" s="300"/>
      <c r="K68" s="128"/>
      <c r="L68" s="128"/>
      <c r="M68" s="128"/>
      <c r="N68" s="128"/>
      <c r="O68" s="128"/>
      <c r="P68" s="128"/>
    </row>
    <row r="69" spans="1:16" s="129" customFormat="1" ht="15" x14ac:dyDescent="0.25">
      <c r="I69" s="128"/>
      <c r="J69" s="128"/>
      <c r="K69" s="128"/>
      <c r="L69" s="128"/>
      <c r="M69" s="128"/>
      <c r="N69" s="128"/>
      <c r="O69" s="128"/>
      <c r="P69" s="128"/>
    </row>
    <row r="70" spans="1:16" s="129" customFormat="1" ht="15" x14ac:dyDescent="0.25">
      <c r="E70"/>
      <c r="F70"/>
      <c r="G70"/>
      <c r="H70"/>
      <c r="I70"/>
    </row>
    <row r="71" spans="1:16" s="129" customFormat="1" ht="15" x14ac:dyDescent="0.25"/>
    <row r="72" spans="1:16" s="130" customFormat="1" x14ac:dyDescent="0.25"/>
    <row r="73" spans="1:16" s="130" customFormat="1" x14ac:dyDescent="0.25"/>
    <row r="74" spans="1:16" s="105" customFormat="1" x14ac:dyDescent="0.25"/>
    <row r="75" spans="1:16" s="105" customFormat="1" x14ac:dyDescent="0.25"/>
    <row r="76" spans="1:16" s="105" customFormat="1" x14ac:dyDescent="0.25"/>
    <row r="77" spans="1:16" s="105" customFormat="1" x14ac:dyDescent="0.25"/>
    <row r="78" spans="1:16" s="105" customFormat="1" x14ac:dyDescent="0.25"/>
    <row r="79" spans="1:16" s="105" customFormat="1" x14ac:dyDescent="0.25"/>
    <row r="80" spans="1:16" s="105" customFormat="1" x14ac:dyDescent="0.25"/>
    <row r="81" s="105" customFormat="1" x14ac:dyDescent="0.25"/>
    <row r="82" s="105" customFormat="1" x14ac:dyDescent="0.25"/>
    <row r="83" s="105" customFormat="1" x14ac:dyDescent="0.25"/>
    <row r="84" s="105" customFormat="1" x14ac:dyDescent="0.25"/>
    <row r="85" s="105" customFormat="1" x14ac:dyDescent="0.25"/>
    <row r="86" s="105" customFormat="1" x14ac:dyDescent="0.25"/>
    <row r="87" s="105" customFormat="1" x14ac:dyDescent="0.25"/>
    <row r="88" s="105" customFormat="1" x14ac:dyDescent="0.25"/>
    <row r="89" s="105" customFormat="1" x14ac:dyDescent="0.25"/>
    <row r="90" s="260" customFormat="1" x14ac:dyDescent="0.25"/>
    <row r="91" s="260" customFormat="1" x14ac:dyDescent="0.25"/>
    <row r="92" s="260" customFormat="1" x14ac:dyDescent="0.25"/>
    <row r="93" s="260" customFormat="1" x14ac:dyDescent="0.25"/>
    <row r="94" s="260" customFormat="1" x14ac:dyDescent="0.25"/>
    <row r="95" s="260" customFormat="1" x14ac:dyDescent="0.25"/>
    <row r="96" s="260" customFormat="1" x14ac:dyDescent="0.25"/>
    <row r="97" s="260" customFormat="1" x14ac:dyDescent="0.25"/>
    <row r="98" s="260" customFormat="1" x14ac:dyDescent="0.25"/>
    <row r="99" s="260" customFormat="1" x14ac:dyDescent="0.25"/>
    <row r="100" s="260" customFormat="1" x14ac:dyDescent="0.25"/>
    <row r="101" s="260" customFormat="1" x14ac:dyDescent="0.25"/>
    <row r="102" s="260" customFormat="1" x14ac:dyDescent="0.25"/>
    <row r="103" s="260" customFormat="1" x14ac:dyDescent="0.25"/>
    <row r="104" s="260" customFormat="1" x14ac:dyDescent="0.25"/>
    <row r="105" s="260" customFormat="1" x14ac:dyDescent="0.25"/>
    <row r="106" s="260" customFormat="1" x14ac:dyDescent="0.25"/>
    <row r="107" s="260" customFormat="1" x14ac:dyDescent="0.25"/>
    <row r="108" s="260" customFormat="1" x14ac:dyDescent="0.25"/>
    <row r="109" s="260" customFormat="1" x14ac:dyDescent="0.25"/>
    <row r="110" s="260" customFormat="1" x14ac:dyDescent="0.25"/>
    <row r="111" s="260" customFormat="1" x14ac:dyDescent="0.25"/>
    <row r="112" s="260" customFormat="1" x14ac:dyDescent="0.25"/>
    <row r="113" spans="1:19" s="260" customFormat="1" x14ac:dyDescent="0.25"/>
    <row r="114" spans="1:19" s="260" customFormat="1" x14ac:dyDescent="0.25"/>
    <row r="115" spans="1:19" s="260" customFormat="1" x14ac:dyDescent="0.25"/>
    <row r="116" spans="1:19" s="260" customFormat="1" x14ac:dyDescent="0.25"/>
    <row r="117" spans="1:19" s="260" customFormat="1" x14ac:dyDescent="0.25"/>
    <row r="118" spans="1:19" s="260" customFormat="1" x14ac:dyDescent="0.25"/>
    <row r="119" spans="1:19" s="260" customFormat="1" x14ac:dyDescent="0.25"/>
    <row r="120" spans="1:19" s="260" customFormat="1" x14ac:dyDescent="0.25"/>
    <row r="121" spans="1:19" s="260" customFormat="1" x14ac:dyDescent="0.25"/>
    <row r="122" spans="1:19" s="260" customFormat="1" x14ac:dyDescent="0.25"/>
    <row r="123" spans="1:19" s="260" customFormat="1" x14ac:dyDescent="0.25"/>
    <row r="124" spans="1:19" s="260" customFormat="1" x14ac:dyDescent="0.25"/>
    <row r="125" spans="1:19" s="260" customFormat="1" x14ac:dyDescent="0.25">
      <c r="A125" s="261" t="s">
        <v>6</v>
      </c>
      <c r="B125" s="262"/>
      <c r="E125" s="260">
        <v>1900</v>
      </c>
      <c r="G125" s="260">
        <v>1</v>
      </c>
      <c r="I125" s="260" t="s">
        <v>1150</v>
      </c>
      <c r="K125" s="260" t="s">
        <v>1552</v>
      </c>
      <c r="N125" s="260" t="s">
        <v>1489</v>
      </c>
      <c r="O125" s="260" t="s">
        <v>1492</v>
      </c>
      <c r="P125" s="260" t="s">
        <v>1493</v>
      </c>
      <c r="Q125" s="260" t="s">
        <v>1496</v>
      </c>
      <c r="S125" s="260" t="s">
        <v>1499</v>
      </c>
    </row>
    <row r="126" spans="1:19" s="260" customFormat="1" x14ac:dyDescent="0.25">
      <c r="A126" s="261" t="s">
        <v>7</v>
      </c>
      <c r="B126" s="262"/>
      <c r="E126" s="260">
        <f>E125+1</f>
        <v>1901</v>
      </c>
      <c r="G126" s="260">
        <f>G125+1</f>
        <v>2</v>
      </c>
      <c r="I126" s="260" t="s">
        <v>1151</v>
      </c>
      <c r="K126" s="260" t="s">
        <v>1347</v>
      </c>
      <c r="N126" s="260" t="s">
        <v>1490</v>
      </c>
      <c r="P126" s="260" t="s">
        <v>1494</v>
      </c>
      <c r="Q126" s="260" t="s">
        <v>1497</v>
      </c>
      <c r="S126" s="260" t="s">
        <v>1500</v>
      </c>
    </row>
    <row r="127" spans="1:19" s="260" customFormat="1" x14ac:dyDescent="0.25">
      <c r="A127" s="261" t="s">
        <v>8</v>
      </c>
      <c r="B127" s="262"/>
      <c r="E127" s="260">
        <f t="shared" ref="E127:E190" si="0">E126+1</f>
        <v>1902</v>
      </c>
      <c r="G127" s="260">
        <f t="shared" ref="G127:G184" si="1">G126+1</f>
        <v>3</v>
      </c>
      <c r="I127" s="260" t="s">
        <v>1152</v>
      </c>
      <c r="K127" s="260" t="s">
        <v>1553</v>
      </c>
      <c r="N127" s="260" t="s">
        <v>1491</v>
      </c>
      <c r="P127" s="260" t="s">
        <v>1495</v>
      </c>
      <c r="Q127" s="260" t="s">
        <v>531</v>
      </c>
      <c r="S127" s="260" t="s">
        <v>1501</v>
      </c>
    </row>
    <row r="128" spans="1:19" s="260" customFormat="1" x14ac:dyDescent="0.25">
      <c r="A128" s="261" t="s">
        <v>9</v>
      </c>
      <c r="B128" s="262"/>
      <c r="E128" s="260">
        <f t="shared" si="0"/>
        <v>1903</v>
      </c>
      <c r="G128" s="260">
        <f t="shared" si="1"/>
        <v>4</v>
      </c>
      <c r="I128" s="260" t="s">
        <v>1153</v>
      </c>
      <c r="K128" s="260" t="s">
        <v>1341</v>
      </c>
      <c r="Q128" s="260" t="s">
        <v>1498</v>
      </c>
      <c r="S128" s="260" t="s">
        <v>1502</v>
      </c>
    </row>
    <row r="129" spans="1:19" s="260" customFormat="1" x14ac:dyDescent="0.25">
      <c r="A129" s="261" t="s">
        <v>10</v>
      </c>
      <c r="B129" s="262"/>
      <c r="E129" s="260">
        <f t="shared" si="0"/>
        <v>1904</v>
      </c>
      <c r="G129" s="260">
        <f t="shared" si="1"/>
        <v>5</v>
      </c>
      <c r="I129" s="260" t="s">
        <v>1154</v>
      </c>
      <c r="K129" s="260" t="s">
        <v>1474</v>
      </c>
      <c r="S129" s="260" t="s">
        <v>1503</v>
      </c>
    </row>
    <row r="130" spans="1:19" s="260" customFormat="1" x14ac:dyDescent="0.25">
      <c r="A130" s="261" t="s">
        <v>11</v>
      </c>
      <c r="B130" s="262"/>
      <c r="E130" s="260">
        <f t="shared" si="0"/>
        <v>1905</v>
      </c>
      <c r="G130" s="260">
        <f t="shared" si="1"/>
        <v>6</v>
      </c>
      <c r="I130" s="260" t="s">
        <v>1155</v>
      </c>
      <c r="K130" s="263" t="s">
        <v>1381</v>
      </c>
      <c r="S130" s="260" t="s">
        <v>1504</v>
      </c>
    </row>
    <row r="131" spans="1:19" s="260" customFormat="1" x14ac:dyDescent="0.25">
      <c r="A131" s="261" t="s">
        <v>12</v>
      </c>
      <c r="B131" s="262"/>
      <c r="E131" s="260">
        <f t="shared" si="0"/>
        <v>1906</v>
      </c>
      <c r="G131" s="260">
        <f t="shared" si="1"/>
        <v>7</v>
      </c>
      <c r="I131" s="260" t="s">
        <v>1156</v>
      </c>
      <c r="K131" s="260" t="s">
        <v>1342</v>
      </c>
      <c r="S131" s="260" t="s">
        <v>1550</v>
      </c>
    </row>
    <row r="132" spans="1:19" s="260" customFormat="1" x14ac:dyDescent="0.25">
      <c r="A132" s="261" t="s">
        <v>13</v>
      </c>
      <c r="B132" s="262"/>
      <c r="E132" s="260">
        <f t="shared" si="0"/>
        <v>1907</v>
      </c>
      <c r="G132" s="260">
        <f t="shared" si="1"/>
        <v>8</v>
      </c>
      <c r="I132" s="260" t="s">
        <v>1157</v>
      </c>
      <c r="K132" s="260" t="s">
        <v>1343</v>
      </c>
    </row>
    <row r="133" spans="1:19" s="260" customFormat="1" x14ac:dyDescent="0.25">
      <c r="A133" s="261" t="s">
        <v>14</v>
      </c>
      <c r="B133" s="262"/>
      <c r="E133" s="260">
        <f t="shared" si="0"/>
        <v>1908</v>
      </c>
      <c r="G133" s="260">
        <f t="shared" si="1"/>
        <v>9</v>
      </c>
      <c r="I133" s="260" t="s">
        <v>1141</v>
      </c>
      <c r="K133" s="260" t="s">
        <v>1399</v>
      </c>
    </row>
    <row r="134" spans="1:19" s="260" customFormat="1" x14ac:dyDescent="0.25">
      <c r="A134" s="261" t="s">
        <v>15</v>
      </c>
      <c r="B134" s="262"/>
      <c r="E134" s="260">
        <f t="shared" si="0"/>
        <v>1909</v>
      </c>
      <c r="G134" s="260">
        <f t="shared" si="1"/>
        <v>10</v>
      </c>
      <c r="I134" s="260" t="s">
        <v>1158</v>
      </c>
      <c r="K134" s="260" t="s">
        <v>1345</v>
      </c>
    </row>
    <row r="135" spans="1:19" s="260" customFormat="1" x14ac:dyDescent="0.25">
      <c r="A135" s="261" t="s">
        <v>16</v>
      </c>
      <c r="B135" s="262"/>
      <c r="E135" s="260">
        <f t="shared" si="0"/>
        <v>1910</v>
      </c>
      <c r="G135" s="260">
        <f t="shared" si="1"/>
        <v>11</v>
      </c>
      <c r="I135" s="260" t="s">
        <v>1159</v>
      </c>
      <c r="K135" s="260" t="s">
        <v>1398</v>
      </c>
    </row>
    <row r="136" spans="1:19" s="260" customFormat="1" x14ac:dyDescent="0.25">
      <c r="A136" s="261" t="s">
        <v>17</v>
      </c>
      <c r="B136" s="262"/>
      <c r="E136" s="260">
        <f t="shared" si="0"/>
        <v>1911</v>
      </c>
      <c r="G136" s="260">
        <f t="shared" si="1"/>
        <v>12</v>
      </c>
      <c r="I136" s="260" t="s">
        <v>1160</v>
      </c>
      <c r="K136" s="260" t="s">
        <v>1346</v>
      </c>
    </row>
    <row r="137" spans="1:19" s="260" customFormat="1" x14ac:dyDescent="0.25">
      <c r="A137" s="261" t="s">
        <v>18</v>
      </c>
      <c r="B137" s="262"/>
      <c r="E137" s="260">
        <f t="shared" si="0"/>
        <v>1912</v>
      </c>
      <c r="G137" s="260">
        <f t="shared" si="1"/>
        <v>13</v>
      </c>
      <c r="I137" s="260" t="s">
        <v>1161</v>
      </c>
      <c r="K137" s="260" t="s">
        <v>1344</v>
      </c>
    </row>
    <row r="138" spans="1:19" s="260" customFormat="1" x14ac:dyDescent="0.25">
      <c r="A138" s="261" t="s">
        <v>19</v>
      </c>
      <c r="B138" s="262"/>
      <c r="E138" s="260">
        <f t="shared" si="0"/>
        <v>1913</v>
      </c>
      <c r="G138" s="260">
        <f t="shared" si="1"/>
        <v>14</v>
      </c>
      <c r="I138" s="260" t="s">
        <v>1162</v>
      </c>
      <c r="K138" s="260" t="s">
        <v>1351</v>
      </c>
    </row>
    <row r="139" spans="1:19" s="260" customFormat="1" x14ac:dyDescent="0.25">
      <c r="A139" s="261" t="s">
        <v>20</v>
      </c>
      <c r="B139" s="262"/>
      <c r="E139" s="260">
        <f t="shared" si="0"/>
        <v>1914</v>
      </c>
      <c r="G139" s="260">
        <f t="shared" si="1"/>
        <v>15</v>
      </c>
      <c r="I139" s="260" t="s">
        <v>1163</v>
      </c>
      <c r="K139" s="260" t="s">
        <v>1554</v>
      </c>
    </row>
    <row r="140" spans="1:19" s="260" customFormat="1" x14ac:dyDescent="0.25">
      <c r="A140" s="261" t="s">
        <v>21</v>
      </c>
      <c r="B140" s="262"/>
      <c r="E140" s="260">
        <f t="shared" si="0"/>
        <v>1915</v>
      </c>
      <c r="G140" s="260">
        <f t="shared" si="1"/>
        <v>16</v>
      </c>
      <c r="I140" s="260" t="s">
        <v>1164</v>
      </c>
    </row>
    <row r="141" spans="1:19" s="260" customFormat="1" x14ac:dyDescent="0.25">
      <c r="A141" s="261" t="s">
        <v>22</v>
      </c>
      <c r="B141" s="262"/>
      <c r="E141" s="260">
        <f t="shared" si="0"/>
        <v>1916</v>
      </c>
      <c r="G141" s="260">
        <f t="shared" si="1"/>
        <v>17</v>
      </c>
      <c r="I141" s="260" t="s">
        <v>1165</v>
      </c>
    </row>
    <row r="142" spans="1:19" s="260" customFormat="1" x14ac:dyDescent="0.25">
      <c r="A142" s="261" t="s">
        <v>23</v>
      </c>
      <c r="B142" s="262"/>
      <c r="E142" s="260">
        <f t="shared" si="0"/>
        <v>1917</v>
      </c>
      <c r="G142" s="260">
        <f t="shared" si="1"/>
        <v>18</v>
      </c>
      <c r="I142" s="260" t="s">
        <v>1166</v>
      </c>
      <c r="K142" s="263"/>
    </row>
    <row r="143" spans="1:19" s="260" customFormat="1" x14ac:dyDescent="0.25">
      <c r="A143" s="261" t="s">
        <v>24</v>
      </c>
      <c r="B143" s="262"/>
      <c r="E143" s="260">
        <f t="shared" si="0"/>
        <v>1918</v>
      </c>
      <c r="G143" s="260">
        <f t="shared" si="1"/>
        <v>19</v>
      </c>
      <c r="I143" s="260" t="s">
        <v>1167</v>
      </c>
      <c r="K143" s="263"/>
    </row>
    <row r="144" spans="1:19" s="260" customFormat="1" x14ac:dyDescent="0.25">
      <c r="A144" s="261" t="s">
        <v>25</v>
      </c>
      <c r="B144" s="262"/>
      <c r="E144" s="260">
        <f t="shared" si="0"/>
        <v>1919</v>
      </c>
      <c r="G144" s="260">
        <f t="shared" si="1"/>
        <v>20</v>
      </c>
      <c r="I144" s="260" t="s">
        <v>1168</v>
      </c>
      <c r="K144" s="263"/>
    </row>
    <row r="145" spans="1:11" s="260" customFormat="1" x14ac:dyDescent="0.25">
      <c r="A145" s="261" t="s">
        <v>26</v>
      </c>
      <c r="B145" s="262"/>
      <c r="E145" s="260">
        <f t="shared" si="0"/>
        <v>1920</v>
      </c>
      <c r="G145" s="260">
        <f t="shared" si="1"/>
        <v>21</v>
      </c>
      <c r="I145" s="260" t="s">
        <v>1169</v>
      </c>
      <c r="K145" s="263"/>
    </row>
    <row r="146" spans="1:11" s="260" customFormat="1" x14ac:dyDescent="0.25">
      <c r="A146" s="261" t="s">
        <v>27</v>
      </c>
      <c r="B146" s="262"/>
      <c r="E146" s="260">
        <f t="shared" si="0"/>
        <v>1921</v>
      </c>
      <c r="G146" s="260">
        <f t="shared" si="1"/>
        <v>22</v>
      </c>
      <c r="I146" s="260" t="s">
        <v>1170</v>
      </c>
      <c r="K146" s="263"/>
    </row>
    <row r="147" spans="1:11" s="260" customFormat="1" x14ac:dyDescent="0.25">
      <c r="A147" s="261" t="s">
        <v>28</v>
      </c>
      <c r="B147" s="262"/>
      <c r="E147" s="260">
        <f t="shared" si="0"/>
        <v>1922</v>
      </c>
      <c r="G147" s="260">
        <f t="shared" si="1"/>
        <v>23</v>
      </c>
      <c r="I147" s="260" t="s">
        <v>1171</v>
      </c>
      <c r="K147" s="263"/>
    </row>
    <row r="148" spans="1:11" s="260" customFormat="1" x14ac:dyDescent="0.25">
      <c r="A148" s="261" t="s">
        <v>29</v>
      </c>
      <c r="B148" s="262"/>
      <c r="E148" s="260">
        <f t="shared" si="0"/>
        <v>1923</v>
      </c>
      <c r="G148" s="260">
        <f t="shared" si="1"/>
        <v>24</v>
      </c>
      <c r="I148" s="260" t="s">
        <v>1172</v>
      </c>
      <c r="K148" s="263"/>
    </row>
    <row r="149" spans="1:11" s="260" customFormat="1" x14ac:dyDescent="0.25">
      <c r="A149" s="261" t="s">
        <v>30</v>
      </c>
      <c r="B149" s="262"/>
      <c r="E149" s="260">
        <f t="shared" si="0"/>
        <v>1924</v>
      </c>
      <c r="G149" s="260">
        <f t="shared" si="1"/>
        <v>25</v>
      </c>
      <c r="I149" s="260" t="s">
        <v>1173</v>
      </c>
      <c r="K149" s="263"/>
    </row>
    <row r="150" spans="1:11" s="260" customFormat="1" x14ac:dyDescent="0.25">
      <c r="A150" s="261" t="s">
        <v>31</v>
      </c>
      <c r="B150" s="262"/>
      <c r="E150" s="260">
        <f t="shared" si="0"/>
        <v>1925</v>
      </c>
      <c r="G150" s="260">
        <f t="shared" si="1"/>
        <v>26</v>
      </c>
      <c r="I150" s="260" t="s">
        <v>1174</v>
      </c>
    </row>
    <row r="151" spans="1:11" s="260" customFormat="1" x14ac:dyDescent="0.25">
      <c r="A151" s="261" t="s">
        <v>32</v>
      </c>
      <c r="B151" s="262"/>
      <c r="E151" s="260">
        <f t="shared" si="0"/>
        <v>1926</v>
      </c>
      <c r="G151" s="260">
        <f t="shared" si="1"/>
        <v>27</v>
      </c>
      <c r="I151" s="260" t="s">
        <v>1175</v>
      </c>
    </row>
    <row r="152" spans="1:11" s="260" customFormat="1" x14ac:dyDescent="0.25">
      <c r="A152" s="261" t="s">
        <v>33</v>
      </c>
      <c r="B152" s="262"/>
      <c r="E152" s="260">
        <f t="shared" si="0"/>
        <v>1927</v>
      </c>
      <c r="G152" s="260">
        <f t="shared" si="1"/>
        <v>28</v>
      </c>
      <c r="I152" s="260" t="s">
        <v>1176</v>
      </c>
    </row>
    <row r="153" spans="1:11" s="260" customFormat="1" x14ac:dyDescent="0.25">
      <c r="A153" s="261" t="s">
        <v>34</v>
      </c>
      <c r="B153" s="262"/>
      <c r="E153" s="260">
        <f t="shared" si="0"/>
        <v>1928</v>
      </c>
      <c r="G153" s="260">
        <f t="shared" si="1"/>
        <v>29</v>
      </c>
      <c r="I153" s="260" t="s">
        <v>1177</v>
      </c>
    </row>
    <row r="154" spans="1:11" s="260" customFormat="1" x14ac:dyDescent="0.25">
      <c r="A154" s="261" t="s">
        <v>35</v>
      </c>
      <c r="B154" s="262"/>
      <c r="E154" s="260">
        <f t="shared" si="0"/>
        <v>1929</v>
      </c>
      <c r="G154" s="260">
        <f t="shared" si="1"/>
        <v>30</v>
      </c>
      <c r="I154" s="260" t="s">
        <v>1178</v>
      </c>
    </row>
    <row r="155" spans="1:11" s="260" customFormat="1" x14ac:dyDescent="0.25">
      <c r="A155" s="261" t="s">
        <v>36</v>
      </c>
      <c r="B155" s="262"/>
      <c r="E155" s="260">
        <f t="shared" si="0"/>
        <v>1930</v>
      </c>
      <c r="G155" s="260">
        <f t="shared" si="1"/>
        <v>31</v>
      </c>
      <c r="I155" s="260" t="s">
        <v>1179</v>
      </c>
    </row>
    <row r="156" spans="1:11" s="260" customFormat="1" x14ac:dyDescent="0.25">
      <c r="A156" s="261" t="s">
        <v>37</v>
      </c>
      <c r="B156" s="262"/>
      <c r="E156" s="260">
        <f t="shared" si="0"/>
        <v>1931</v>
      </c>
      <c r="G156" s="260">
        <f t="shared" si="1"/>
        <v>32</v>
      </c>
      <c r="I156" s="260" t="s">
        <v>1180</v>
      </c>
    </row>
    <row r="157" spans="1:11" s="260" customFormat="1" x14ac:dyDescent="0.25">
      <c r="A157" s="261" t="s">
        <v>38</v>
      </c>
      <c r="B157" s="262"/>
      <c r="E157" s="260">
        <f t="shared" si="0"/>
        <v>1932</v>
      </c>
      <c r="G157" s="260">
        <f t="shared" si="1"/>
        <v>33</v>
      </c>
      <c r="I157" s="260" t="s">
        <v>1181</v>
      </c>
    </row>
    <row r="158" spans="1:11" s="260" customFormat="1" x14ac:dyDescent="0.25">
      <c r="A158" s="261" t="s">
        <v>39</v>
      </c>
      <c r="B158" s="262"/>
      <c r="E158" s="260">
        <f t="shared" si="0"/>
        <v>1933</v>
      </c>
      <c r="G158" s="260">
        <f t="shared" si="1"/>
        <v>34</v>
      </c>
      <c r="I158" s="260" t="s">
        <v>1182</v>
      </c>
    </row>
    <row r="159" spans="1:11" s="260" customFormat="1" x14ac:dyDescent="0.25">
      <c r="A159" s="261" t="s">
        <v>40</v>
      </c>
      <c r="B159" s="262"/>
      <c r="E159" s="260">
        <f t="shared" si="0"/>
        <v>1934</v>
      </c>
      <c r="G159" s="260">
        <f t="shared" si="1"/>
        <v>35</v>
      </c>
      <c r="I159" s="260" t="s">
        <v>1183</v>
      </c>
    </row>
    <row r="160" spans="1:11" s="260" customFormat="1" x14ac:dyDescent="0.25">
      <c r="A160" s="261" t="s">
        <v>41</v>
      </c>
      <c r="B160" s="262"/>
      <c r="E160" s="260">
        <f t="shared" si="0"/>
        <v>1935</v>
      </c>
      <c r="G160" s="260">
        <f t="shared" si="1"/>
        <v>36</v>
      </c>
      <c r="I160" s="260" t="s">
        <v>1184</v>
      </c>
    </row>
    <row r="161" spans="1:9" s="260" customFormat="1" x14ac:dyDescent="0.25">
      <c r="A161" s="261" t="s">
        <v>42</v>
      </c>
      <c r="B161" s="262"/>
      <c r="E161" s="260">
        <f t="shared" si="0"/>
        <v>1936</v>
      </c>
      <c r="G161" s="260">
        <f t="shared" si="1"/>
        <v>37</v>
      </c>
      <c r="I161" s="260" t="s">
        <v>1185</v>
      </c>
    </row>
    <row r="162" spans="1:9" s="260" customFormat="1" x14ac:dyDescent="0.25">
      <c r="A162" s="261" t="s">
        <v>43</v>
      </c>
      <c r="B162" s="262"/>
      <c r="E162" s="260">
        <f t="shared" si="0"/>
        <v>1937</v>
      </c>
      <c r="G162" s="260">
        <f t="shared" si="1"/>
        <v>38</v>
      </c>
      <c r="I162" s="260" t="s">
        <v>1186</v>
      </c>
    </row>
    <row r="163" spans="1:9" s="260" customFormat="1" x14ac:dyDescent="0.25">
      <c r="A163" s="261" t="s">
        <v>44</v>
      </c>
      <c r="B163" s="262"/>
      <c r="E163" s="260">
        <f t="shared" si="0"/>
        <v>1938</v>
      </c>
      <c r="G163" s="260">
        <f t="shared" si="1"/>
        <v>39</v>
      </c>
      <c r="I163" s="260" t="s">
        <v>1187</v>
      </c>
    </row>
    <row r="164" spans="1:9" s="260" customFormat="1" x14ac:dyDescent="0.25">
      <c r="A164" s="261" t="s">
        <v>45</v>
      </c>
      <c r="B164" s="262"/>
      <c r="E164" s="260">
        <f t="shared" si="0"/>
        <v>1939</v>
      </c>
      <c r="G164" s="260">
        <f t="shared" si="1"/>
        <v>40</v>
      </c>
      <c r="I164" s="260" t="s">
        <v>1188</v>
      </c>
    </row>
    <row r="165" spans="1:9" s="260" customFormat="1" x14ac:dyDescent="0.25">
      <c r="A165" s="261" t="s">
        <v>46</v>
      </c>
      <c r="B165" s="262"/>
      <c r="E165" s="260">
        <f t="shared" si="0"/>
        <v>1940</v>
      </c>
      <c r="G165" s="260">
        <f t="shared" si="1"/>
        <v>41</v>
      </c>
      <c r="I165" s="260" t="s">
        <v>1189</v>
      </c>
    </row>
    <row r="166" spans="1:9" s="260" customFormat="1" x14ac:dyDescent="0.25">
      <c r="A166" s="261" t="s">
        <v>47</v>
      </c>
      <c r="B166" s="262"/>
      <c r="E166" s="260">
        <f t="shared" si="0"/>
        <v>1941</v>
      </c>
      <c r="G166" s="260">
        <f t="shared" si="1"/>
        <v>42</v>
      </c>
      <c r="I166" s="260" t="s">
        <v>1190</v>
      </c>
    </row>
    <row r="167" spans="1:9" s="260" customFormat="1" x14ac:dyDescent="0.25">
      <c r="A167" s="261" t="s">
        <v>48</v>
      </c>
      <c r="B167" s="262"/>
      <c r="E167" s="260">
        <f t="shared" si="0"/>
        <v>1942</v>
      </c>
      <c r="G167" s="260">
        <f t="shared" si="1"/>
        <v>43</v>
      </c>
      <c r="I167" s="260" t="s">
        <v>1191</v>
      </c>
    </row>
    <row r="168" spans="1:9" s="260" customFormat="1" x14ac:dyDescent="0.25">
      <c r="A168" s="261" t="s">
        <v>49</v>
      </c>
      <c r="B168" s="262"/>
      <c r="E168" s="260">
        <f t="shared" si="0"/>
        <v>1943</v>
      </c>
      <c r="G168" s="260">
        <f t="shared" si="1"/>
        <v>44</v>
      </c>
      <c r="I168" s="260" t="s">
        <v>1192</v>
      </c>
    </row>
    <row r="169" spans="1:9" s="260" customFormat="1" x14ac:dyDescent="0.25">
      <c r="A169" s="261" t="s">
        <v>50</v>
      </c>
      <c r="B169" s="262"/>
      <c r="E169" s="260">
        <f t="shared" si="0"/>
        <v>1944</v>
      </c>
      <c r="G169" s="260">
        <f t="shared" si="1"/>
        <v>45</v>
      </c>
      <c r="I169" s="260" t="s">
        <v>1193</v>
      </c>
    </row>
    <row r="170" spans="1:9" s="260" customFormat="1" x14ac:dyDescent="0.25">
      <c r="A170" s="261" t="s">
        <v>51</v>
      </c>
      <c r="B170" s="262"/>
      <c r="E170" s="260">
        <f t="shared" si="0"/>
        <v>1945</v>
      </c>
      <c r="G170" s="260">
        <f t="shared" si="1"/>
        <v>46</v>
      </c>
      <c r="I170" s="260" t="s">
        <v>1194</v>
      </c>
    </row>
    <row r="171" spans="1:9" s="260" customFormat="1" x14ac:dyDescent="0.25">
      <c r="A171" s="261" t="s">
        <v>52</v>
      </c>
      <c r="B171" s="262"/>
      <c r="E171" s="260">
        <f t="shared" si="0"/>
        <v>1946</v>
      </c>
      <c r="G171" s="260">
        <f t="shared" si="1"/>
        <v>47</v>
      </c>
      <c r="I171" s="260" t="s">
        <v>1195</v>
      </c>
    </row>
    <row r="172" spans="1:9" s="260" customFormat="1" x14ac:dyDescent="0.25">
      <c r="A172" s="261" t="s">
        <v>53</v>
      </c>
      <c r="B172" s="262"/>
      <c r="E172" s="260">
        <f t="shared" si="0"/>
        <v>1947</v>
      </c>
      <c r="G172" s="260">
        <f t="shared" si="1"/>
        <v>48</v>
      </c>
      <c r="I172" s="260" t="s">
        <v>1196</v>
      </c>
    </row>
    <row r="173" spans="1:9" s="260" customFormat="1" x14ac:dyDescent="0.25">
      <c r="A173" s="261" t="s">
        <v>54</v>
      </c>
      <c r="B173" s="262"/>
      <c r="E173" s="260">
        <f t="shared" si="0"/>
        <v>1948</v>
      </c>
      <c r="G173" s="260">
        <f t="shared" si="1"/>
        <v>49</v>
      </c>
      <c r="I173" s="260" t="s">
        <v>1197</v>
      </c>
    </row>
    <row r="174" spans="1:9" s="260" customFormat="1" x14ac:dyDescent="0.25">
      <c r="A174" s="261" t="s">
        <v>55</v>
      </c>
      <c r="B174" s="262"/>
      <c r="E174" s="260">
        <f t="shared" si="0"/>
        <v>1949</v>
      </c>
      <c r="G174" s="260">
        <f t="shared" si="1"/>
        <v>50</v>
      </c>
      <c r="I174" s="260" t="s">
        <v>1198</v>
      </c>
    </row>
    <row r="175" spans="1:9" s="260" customFormat="1" x14ac:dyDescent="0.25">
      <c r="A175" s="261" t="s">
        <v>56</v>
      </c>
      <c r="B175" s="262"/>
      <c r="E175" s="260">
        <f t="shared" si="0"/>
        <v>1950</v>
      </c>
      <c r="G175" s="260">
        <f t="shared" si="1"/>
        <v>51</v>
      </c>
      <c r="I175" s="260" t="s">
        <v>1199</v>
      </c>
    </row>
    <row r="176" spans="1:9" s="260" customFormat="1" x14ac:dyDescent="0.25">
      <c r="A176" s="261" t="s">
        <v>57</v>
      </c>
      <c r="B176" s="262"/>
      <c r="E176" s="260">
        <f t="shared" si="0"/>
        <v>1951</v>
      </c>
      <c r="G176" s="260">
        <f t="shared" si="1"/>
        <v>52</v>
      </c>
      <c r="I176" s="260" t="s">
        <v>1200</v>
      </c>
    </row>
    <row r="177" spans="1:9" s="260" customFormat="1" x14ac:dyDescent="0.25">
      <c r="A177" s="261" t="s">
        <v>58</v>
      </c>
      <c r="B177" s="262"/>
      <c r="E177" s="260">
        <f t="shared" si="0"/>
        <v>1952</v>
      </c>
      <c r="G177" s="260">
        <f t="shared" si="1"/>
        <v>53</v>
      </c>
      <c r="I177" s="260" t="s">
        <v>1201</v>
      </c>
    </row>
    <row r="178" spans="1:9" s="260" customFormat="1" x14ac:dyDescent="0.25">
      <c r="A178" s="261" t="s">
        <v>59</v>
      </c>
      <c r="B178" s="262"/>
      <c r="E178" s="260">
        <f t="shared" si="0"/>
        <v>1953</v>
      </c>
      <c r="G178" s="260">
        <f t="shared" si="1"/>
        <v>54</v>
      </c>
      <c r="I178" s="260" t="s">
        <v>1202</v>
      </c>
    </row>
    <row r="179" spans="1:9" s="260" customFormat="1" x14ac:dyDescent="0.25">
      <c r="A179" s="261" t="s">
        <v>60</v>
      </c>
      <c r="B179" s="262"/>
      <c r="E179" s="260">
        <f t="shared" si="0"/>
        <v>1954</v>
      </c>
      <c r="G179" s="260">
        <f t="shared" si="1"/>
        <v>55</v>
      </c>
      <c r="I179" s="260" t="s">
        <v>1203</v>
      </c>
    </row>
    <row r="180" spans="1:9" s="260" customFormat="1" x14ac:dyDescent="0.25">
      <c r="A180" s="261" t="s">
        <v>61</v>
      </c>
      <c r="B180" s="262"/>
      <c r="E180" s="260">
        <f t="shared" si="0"/>
        <v>1955</v>
      </c>
      <c r="G180" s="260">
        <f t="shared" si="1"/>
        <v>56</v>
      </c>
      <c r="I180" s="260" t="s">
        <v>1204</v>
      </c>
    </row>
    <row r="181" spans="1:9" s="260" customFormat="1" x14ac:dyDescent="0.25">
      <c r="A181" s="261" t="s">
        <v>62</v>
      </c>
      <c r="B181" s="262"/>
      <c r="E181" s="260">
        <f t="shared" si="0"/>
        <v>1956</v>
      </c>
      <c r="G181" s="260">
        <f t="shared" si="1"/>
        <v>57</v>
      </c>
      <c r="I181" s="260" t="s">
        <v>1205</v>
      </c>
    </row>
    <row r="182" spans="1:9" s="260" customFormat="1" x14ac:dyDescent="0.25">
      <c r="A182" s="261" t="s">
        <v>63</v>
      </c>
      <c r="B182" s="262"/>
      <c r="E182" s="260">
        <f t="shared" si="0"/>
        <v>1957</v>
      </c>
      <c r="G182" s="260">
        <f t="shared" si="1"/>
        <v>58</v>
      </c>
      <c r="I182" s="260" t="s">
        <v>1206</v>
      </c>
    </row>
    <row r="183" spans="1:9" s="260" customFormat="1" x14ac:dyDescent="0.25">
      <c r="A183" s="261" t="s">
        <v>64</v>
      </c>
      <c r="B183" s="262"/>
      <c r="E183" s="260">
        <f t="shared" si="0"/>
        <v>1958</v>
      </c>
      <c r="G183" s="260">
        <f t="shared" si="1"/>
        <v>59</v>
      </c>
      <c r="I183" s="260" t="s">
        <v>1207</v>
      </c>
    </row>
    <row r="184" spans="1:9" s="260" customFormat="1" x14ac:dyDescent="0.25">
      <c r="A184" s="261" t="s">
        <v>65</v>
      </c>
      <c r="B184" s="262"/>
      <c r="E184" s="260">
        <f t="shared" si="0"/>
        <v>1959</v>
      </c>
      <c r="G184" s="260">
        <f t="shared" si="1"/>
        <v>60</v>
      </c>
      <c r="I184" s="260" t="s">
        <v>1208</v>
      </c>
    </row>
    <row r="185" spans="1:9" s="260" customFormat="1" x14ac:dyDescent="0.25">
      <c r="A185" s="261" t="s">
        <v>66</v>
      </c>
      <c r="B185" s="262"/>
      <c r="E185" s="260">
        <f t="shared" si="0"/>
        <v>1960</v>
      </c>
      <c r="I185" s="260" t="s">
        <v>1209</v>
      </c>
    </row>
    <row r="186" spans="1:9" s="260" customFormat="1" x14ac:dyDescent="0.25">
      <c r="A186" s="261" t="s">
        <v>67</v>
      </c>
      <c r="B186" s="262"/>
      <c r="E186" s="260">
        <f t="shared" si="0"/>
        <v>1961</v>
      </c>
      <c r="I186" s="260" t="s">
        <v>1210</v>
      </c>
    </row>
    <row r="187" spans="1:9" s="260" customFormat="1" x14ac:dyDescent="0.25">
      <c r="A187" s="261" t="s">
        <v>68</v>
      </c>
      <c r="B187" s="262"/>
      <c r="E187" s="260">
        <f t="shared" si="0"/>
        <v>1962</v>
      </c>
      <c r="I187" s="260" t="s">
        <v>1211</v>
      </c>
    </row>
    <row r="188" spans="1:9" s="260" customFormat="1" x14ac:dyDescent="0.25">
      <c r="A188" s="261" t="s">
        <v>69</v>
      </c>
      <c r="B188" s="262"/>
      <c r="E188" s="260">
        <f t="shared" si="0"/>
        <v>1963</v>
      </c>
      <c r="I188" s="260" t="s">
        <v>1212</v>
      </c>
    </row>
    <row r="189" spans="1:9" s="260" customFormat="1" x14ac:dyDescent="0.25">
      <c r="A189" s="261" t="s">
        <v>70</v>
      </c>
      <c r="B189" s="262"/>
      <c r="E189" s="260">
        <f t="shared" si="0"/>
        <v>1964</v>
      </c>
      <c r="I189" s="260" t="s">
        <v>1213</v>
      </c>
    </row>
    <row r="190" spans="1:9" s="260" customFormat="1" x14ac:dyDescent="0.25">
      <c r="A190" s="261" t="s">
        <v>71</v>
      </c>
      <c r="B190" s="262"/>
      <c r="E190" s="260">
        <f t="shared" si="0"/>
        <v>1965</v>
      </c>
      <c r="I190" s="260" t="s">
        <v>1214</v>
      </c>
    </row>
    <row r="191" spans="1:9" s="260" customFormat="1" x14ac:dyDescent="0.25">
      <c r="A191" s="261" t="s">
        <v>72</v>
      </c>
      <c r="B191" s="262"/>
      <c r="E191" s="260">
        <f t="shared" ref="E191:E254" si="2">E190+1</f>
        <v>1966</v>
      </c>
      <c r="I191" s="260" t="s">
        <v>1215</v>
      </c>
    </row>
    <row r="192" spans="1:9" s="260" customFormat="1" x14ac:dyDescent="0.25">
      <c r="A192" s="261" t="s">
        <v>73</v>
      </c>
      <c r="B192" s="262"/>
      <c r="E192" s="260">
        <f t="shared" si="2"/>
        <v>1967</v>
      </c>
      <c r="I192" s="260" t="s">
        <v>1216</v>
      </c>
    </row>
    <row r="193" spans="1:9" s="260" customFormat="1" x14ac:dyDescent="0.25">
      <c r="A193" s="261" t="s">
        <v>74</v>
      </c>
      <c r="B193" s="262"/>
      <c r="E193" s="260">
        <f t="shared" si="2"/>
        <v>1968</v>
      </c>
      <c r="I193" s="260" t="s">
        <v>1217</v>
      </c>
    </row>
    <row r="194" spans="1:9" s="260" customFormat="1" x14ac:dyDescent="0.25">
      <c r="A194" s="261" t="s">
        <v>75</v>
      </c>
      <c r="B194" s="262"/>
      <c r="E194" s="260">
        <f t="shared" si="2"/>
        <v>1969</v>
      </c>
      <c r="I194" s="260" t="s">
        <v>1218</v>
      </c>
    </row>
    <row r="195" spans="1:9" s="260" customFormat="1" x14ac:dyDescent="0.25">
      <c r="A195" s="261" t="s">
        <v>76</v>
      </c>
      <c r="B195" s="262"/>
      <c r="E195" s="260">
        <f t="shared" si="2"/>
        <v>1970</v>
      </c>
      <c r="I195" s="260" t="s">
        <v>1219</v>
      </c>
    </row>
    <row r="196" spans="1:9" s="260" customFormat="1" x14ac:dyDescent="0.25">
      <c r="A196" s="261" t="s">
        <v>77</v>
      </c>
      <c r="B196" s="262"/>
      <c r="E196" s="260">
        <f t="shared" si="2"/>
        <v>1971</v>
      </c>
      <c r="I196" s="260" t="s">
        <v>1220</v>
      </c>
    </row>
    <row r="197" spans="1:9" s="260" customFormat="1" x14ac:dyDescent="0.25">
      <c r="A197" s="261" t="s">
        <v>78</v>
      </c>
      <c r="B197" s="262"/>
      <c r="E197" s="260">
        <f t="shared" si="2"/>
        <v>1972</v>
      </c>
      <c r="I197" s="260" t="s">
        <v>1221</v>
      </c>
    </row>
    <row r="198" spans="1:9" s="260" customFormat="1" x14ac:dyDescent="0.25">
      <c r="A198" s="261" t="s">
        <v>79</v>
      </c>
      <c r="B198" s="262"/>
      <c r="E198" s="260">
        <f t="shared" si="2"/>
        <v>1973</v>
      </c>
      <c r="I198" s="260" t="s">
        <v>1222</v>
      </c>
    </row>
    <row r="199" spans="1:9" s="260" customFormat="1" x14ac:dyDescent="0.25">
      <c r="A199" s="261" t="s">
        <v>80</v>
      </c>
      <c r="B199" s="262"/>
      <c r="E199" s="260">
        <f t="shared" si="2"/>
        <v>1974</v>
      </c>
      <c r="I199" s="260" t="s">
        <v>1223</v>
      </c>
    </row>
    <row r="200" spans="1:9" s="260" customFormat="1" x14ac:dyDescent="0.25">
      <c r="A200" s="261" t="s">
        <v>81</v>
      </c>
      <c r="B200" s="262"/>
      <c r="E200" s="260">
        <f t="shared" si="2"/>
        <v>1975</v>
      </c>
      <c r="I200" s="260" t="s">
        <v>1224</v>
      </c>
    </row>
    <row r="201" spans="1:9" s="260" customFormat="1" x14ac:dyDescent="0.25">
      <c r="A201" s="261" t="s">
        <v>82</v>
      </c>
      <c r="B201" s="262"/>
      <c r="E201" s="260">
        <f t="shared" si="2"/>
        <v>1976</v>
      </c>
      <c r="I201" s="260" t="s">
        <v>1225</v>
      </c>
    </row>
    <row r="202" spans="1:9" s="260" customFormat="1" x14ac:dyDescent="0.25">
      <c r="A202" s="261" t="s">
        <v>83</v>
      </c>
      <c r="B202" s="262"/>
      <c r="E202" s="260">
        <f t="shared" si="2"/>
        <v>1977</v>
      </c>
      <c r="I202" s="260" t="s">
        <v>1226</v>
      </c>
    </row>
    <row r="203" spans="1:9" s="260" customFormat="1" x14ac:dyDescent="0.25">
      <c r="A203" s="261" t="s">
        <v>84</v>
      </c>
      <c r="B203" s="262"/>
      <c r="E203" s="260">
        <f t="shared" si="2"/>
        <v>1978</v>
      </c>
      <c r="I203" s="260" t="s">
        <v>1227</v>
      </c>
    </row>
    <row r="204" spans="1:9" s="260" customFormat="1" x14ac:dyDescent="0.25">
      <c r="A204" s="261" t="s">
        <v>85</v>
      </c>
      <c r="B204" s="262"/>
      <c r="E204" s="260">
        <f t="shared" si="2"/>
        <v>1979</v>
      </c>
      <c r="I204" s="260" t="s">
        <v>1228</v>
      </c>
    </row>
    <row r="205" spans="1:9" s="260" customFormat="1" x14ac:dyDescent="0.25">
      <c r="A205" s="261" t="s">
        <v>86</v>
      </c>
      <c r="B205" s="262"/>
      <c r="E205" s="260">
        <f t="shared" si="2"/>
        <v>1980</v>
      </c>
      <c r="I205" s="260" t="s">
        <v>1229</v>
      </c>
    </row>
    <row r="206" spans="1:9" s="260" customFormat="1" x14ac:dyDescent="0.25">
      <c r="A206" s="261" t="s">
        <v>87</v>
      </c>
      <c r="B206" s="262"/>
      <c r="E206" s="260">
        <f t="shared" si="2"/>
        <v>1981</v>
      </c>
      <c r="I206" s="260" t="s">
        <v>1230</v>
      </c>
    </row>
    <row r="207" spans="1:9" s="260" customFormat="1" x14ac:dyDescent="0.25">
      <c r="A207" s="261" t="s">
        <v>88</v>
      </c>
      <c r="B207" s="262"/>
      <c r="E207" s="260">
        <f t="shared" si="2"/>
        <v>1982</v>
      </c>
      <c r="I207" s="260" t="s">
        <v>1231</v>
      </c>
    </row>
    <row r="208" spans="1:9" s="260" customFormat="1" x14ac:dyDescent="0.25">
      <c r="A208" s="261" t="s">
        <v>89</v>
      </c>
      <c r="B208" s="262"/>
      <c r="E208" s="260">
        <f t="shared" si="2"/>
        <v>1983</v>
      </c>
      <c r="I208" s="260" t="s">
        <v>1232</v>
      </c>
    </row>
    <row r="209" spans="1:9" s="260" customFormat="1" x14ac:dyDescent="0.25">
      <c r="A209" s="261" t="s">
        <v>90</v>
      </c>
      <c r="B209" s="262"/>
      <c r="E209" s="260">
        <f t="shared" si="2"/>
        <v>1984</v>
      </c>
      <c r="I209" s="260" t="s">
        <v>1233</v>
      </c>
    </row>
    <row r="210" spans="1:9" s="260" customFormat="1" x14ac:dyDescent="0.25">
      <c r="A210" s="261" t="s">
        <v>91</v>
      </c>
      <c r="B210" s="262"/>
      <c r="E210" s="260">
        <f t="shared" si="2"/>
        <v>1985</v>
      </c>
      <c r="I210" s="260" t="s">
        <v>1234</v>
      </c>
    </row>
    <row r="211" spans="1:9" s="260" customFormat="1" x14ac:dyDescent="0.25">
      <c r="A211" s="261" t="s">
        <v>92</v>
      </c>
      <c r="B211" s="262"/>
      <c r="E211" s="260">
        <f t="shared" si="2"/>
        <v>1986</v>
      </c>
      <c r="I211" s="260" t="s">
        <v>1235</v>
      </c>
    </row>
    <row r="212" spans="1:9" s="260" customFormat="1" x14ac:dyDescent="0.25">
      <c r="A212" s="261" t="s">
        <v>93</v>
      </c>
      <c r="B212" s="262"/>
      <c r="E212" s="260">
        <f t="shared" si="2"/>
        <v>1987</v>
      </c>
      <c r="I212" s="260" t="s">
        <v>1236</v>
      </c>
    </row>
    <row r="213" spans="1:9" s="260" customFormat="1" x14ac:dyDescent="0.25">
      <c r="A213" s="261" t="s">
        <v>94</v>
      </c>
      <c r="B213" s="262"/>
      <c r="E213" s="260">
        <f t="shared" si="2"/>
        <v>1988</v>
      </c>
      <c r="I213" s="260" t="s">
        <v>1237</v>
      </c>
    </row>
    <row r="214" spans="1:9" s="260" customFormat="1" x14ac:dyDescent="0.25">
      <c r="A214" s="261" t="s">
        <v>95</v>
      </c>
      <c r="B214" s="262"/>
      <c r="E214" s="260">
        <f t="shared" si="2"/>
        <v>1989</v>
      </c>
      <c r="I214" s="260" t="s">
        <v>1238</v>
      </c>
    </row>
    <row r="215" spans="1:9" s="260" customFormat="1" x14ac:dyDescent="0.25">
      <c r="A215" s="261" t="s">
        <v>96</v>
      </c>
      <c r="B215" s="262"/>
      <c r="E215" s="260">
        <f t="shared" si="2"/>
        <v>1990</v>
      </c>
      <c r="I215" s="260" t="s">
        <v>1239</v>
      </c>
    </row>
    <row r="216" spans="1:9" s="260" customFormat="1" x14ac:dyDescent="0.25">
      <c r="A216" s="261" t="s">
        <v>97</v>
      </c>
      <c r="B216" s="262"/>
      <c r="E216" s="260">
        <f t="shared" si="2"/>
        <v>1991</v>
      </c>
      <c r="I216" s="260" t="s">
        <v>1240</v>
      </c>
    </row>
    <row r="217" spans="1:9" s="260" customFormat="1" x14ac:dyDescent="0.25">
      <c r="A217" s="261" t="s">
        <v>98</v>
      </c>
      <c r="B217" s="262"/>
      <c r="E217" s="260">
        <f t="shared" si="2"/>
        <v>1992</v>
      </c>
      <c r="I217" s="260" t="s">
        <v>1241</v>
      </c>
    </row>
    <row r="218" spans="1:9" s="260" customFormat="1" x14ac:dyDescent="0.25">
      <c r="A218" s="261" t="s">
        <v>99</v>
      </c>
      <c r="B218" s="262"/>
      <c r="E218" s="260">
        <f t="shared" si="2"/>
        <v>1993</v>
      </c>
      <c r="I218" s="260" t="s">
        <v>1242</v>
      </c>
    </row>
    <row r="219" spans="1:9" s="260" customFormat="1" x14ac:dyDescent="0.25">
      <c r="A219" s="261" t="s">
        <v>100</v>
      </c>
      <c r="B219" s="262"/>
      <c r="E219" s="260">
        <f t="shared" si="2"/>
        <v>1994</v>
      </c>
      <c r="I219" s="260" t="s">
        <v>1243</v>
      </c>
    </row>
    <row r="220" spans="1:9" s="260" customFormat="1" x14ac:dyDescent="0.25">
      <c r="A220" s="261" t="s">
        <v>101</v>
      </c>
      <c r="B220" s="262"/>
      <c r="E220" s="260">
        <f t="shared" si="2"/>
        <v>1995</v>
      </c>
      <c r="I220" s="260" t="s">
        <v>1244</v>
      </c>
    </row>
    <row r="221" spans="1:9" s="260" customFormat="1" x14ac:dyDescent="0.25">
      <c r="A221" s="261" t="s">
        <v>102</v>
      </c>
      <c r="B221" s="262"/>
      <c r="E221" s="260">
        <f t="shared" si="2"/>
        <v>1996</v>
      </c>
      <c r="I221" s="260" t="s">
        <v>1245</v>
      </c>
    </row>
    <row r="222" spans="1:9" s="260" customFormat="1" x14ac:dyDescent="0.25">
      <c r="A222" s="261" t="s">
        <v>103</v>
      </c>
      <c r="B222" s="262"/>
      <c r="E222" s="260">
        <f t="shared" si="2"/>
        <v>1997</v>
      </c>
      <c r="I222" s="260" t="s">
        <v>1246</v>
      </c>
    </row>
    <row r="223" spans="1:9" s="260" customFormat="1" x14ac:dyDescent="0.25">
      <c r="A223" s="261" t="s">
        <v>104</v>
      </c>
      <c r="B223" s="262"/>
      <c r="E223" s="260">
        <f t="shared" si="2"/>
        <v>1998</v>
      </c>
      <c r="I223" s="260" t="s">
        <v>1247</v>
      </c>
    </row>
    <row r="224" spans="1:9" s="260" customFormat="1" x14ac:dyDescent="0.25">
      <c r="A224" s="261" t="s">
        <v>105</v>
      </c>
      <c r="B224" s="262"/>
      <c r="E224" s="260">
        <f t="shared" si="2"/>
        <v>1999</v>
      </c>
      <c r="I224" s="260" t="s">
        <v>1248</v>
      </c>
    </row>
    <row r="225" spans="1:9" s="260" customFormat="1" x14ac:dyDescent="0.25">
      <c r="A225" s="261" t="s">
        <v>106</v>
      </c>
      <c r="B225" s="262"/>
      <c r="E225" s="260">
        <f t="shared" si="2"/>
        <v>2000</v>
      </c>
      <c r="I225" s="260" t="s">
        <v>1249</v>
      </c>
    </row>
    <row r="226" spans="1:9" s="260" customFormat="1" x14ac:dyDescent="0.25">
      <c r="A226" s="261" t="s">
        <v>107</v>
      </c>
      <c r="B226" s="262"/>
      <c r="E226" s="260">
        <f t="shared" si="2"/>
        <v>2001</v>
      </c>
      <c r="I226" s="260" t="s">
        <v>1250</v>
      </c>
    </row>
    <row r="227" spans="1:9" s="260" customFormat="1" x14ac:dyDescent="0.25">
      <c r="A227" s="261" t="s">
        <v>108</v>
      </c>
      <c r="B227" s="262"/>
      <c r="E227" s="260">
        <f t="shared" si="2"/>
        <v>2002</v>
      </c>
      <c r="I227" s="260" t="s">
        <v>1251</v>
      </c>
    </row>
    <row r="228" spans="1:9" s="260" customFormat="1" x14ac:dyDescent="0.25">
      <c r="A228" s="261" t="s">
        <v>109</v>
      </c>
      <c r="B228" s="262"/>
      <c r="E228" s="260">
        <f t="shared" si="2"/>
        <v>2003</v>
      </c>
      <c r="I228" s="260" t="s">
        <v>1252</v>
      </c>
    </row>
    <row r="229" spans="1:9" s="260" customFormat="1" x14ac:dyDescent="0.25">
      <c r="A229" s="261" t="s">
        <v>110</v>
      </c>
      <c r="B229" s="262"/>
      <c r="E229" s="260">
        <f t="shared" si="2"/>
        <v>2004</v>
      </c>
      <c r="I229" s="260" t="s">
        <v>1253</v>
      </c>
    </row>
    <row r="230" spans="1:9" s="260" customFormat="1" x14ac:dyDescent="0.25">
      <c r="A230" s="261" t="s">
        <v>111</v>
      </c>
      <c r="B230" s="262"/>
      <c r="E230" s="260">
        <f t="shared" si="2"/>
        <v>2005</v>
      </c>
      <c r="I230" s="260" t="s">
        <v>1254</v>
      </c>
    </row>
    <row r="231" spans="1:9" s="260" customFormat="1" x14ac:dyDescent="0.25">
      <c r="A231" s="261" t="s">
        <v>112</v>
      </c>
      <c r="B231" s="262"/>
      <c r="E231" s="260">
        <f t="shared" si="2"/>
        <v>2006</v>
      </c>
      <c r="I231" s="260" t="s">
        <v>1255</v>
      </c>
    </row>
    <row r="232" spans="1:9" s="260" customFormat="1" x14ac:dyDescent="0.25">
      <c r="A232" s="261" t="s">
        <v>113</v>
      </c>
      <c r="B232" s="262"/>
      <c r="E232" s="260">
        <f t="shared" si="2"/>
        <v>2007</v>
      </c>
      <c r="I232" s="260" t="s">
        <v>1256</v>
      </c>
    </row>
    <row r="233" spans="1:9" s="260" customFormat="1" x14ac:dyDescent="0.25">
      <c r="A233" s="261" t="s">
        <v>114</v>
      </c>
      <c r="B233" s="262"/>
      <c r="E233" s="260">
        <f t="shared" si="2"/>
        <v>2008</v>
      </c>
      <c r="I233" s="260" t="s">
        <v>1257</v>
      </c>
    </row>
    <row r="234" spans="1:9" s="260" customFormat="1" x14ac:dyDescent="0.25">
      <c r="A234" s="261" t="s">
        <v>115</v>
      </c>
      <c r="B234" s="262"/>
      <c r="E234" s="260">
        <f t="shared" si="2"/>
        <v>2009</v>
      </c>
      <c r="I234" s="260" t="s">
        <v>1258</v>
      </c>
    </row>
    <row r="235" spans="1:9" s="260" customFormat="1" x14ac:dyDescent="0.25">
      <c r="A235" s="261" t="s">
        <v>116</v>
      </c>
      <c r="B235" s="262"/>
      <c r="E235" s="260">
        <f t="shared" si="2"/>
        <v>2010</v>
      </c>
      <c r="I235" s="260" t="s">
        <v>1259</v>
      </c>
    </row>
    <row r="236" spans="1:9" s="260" customFormat="1" x14ac:dyDescent="0.25">
      <c r="A236" s="261" t="s">
        <v>117</v>
      </c>
      <c r="B236" s="262"/>
      <c r="E236" s="260">
        <f t="shared" si="2"/>
        <v>2011</v>
      </c>
      <c r="I236" s="260" t="s">
        <v>1260</v>
      </c>
    </row>
    <row r="237" spans="1:9" s="260" customFormat="1" x14ac:dyDescent="0.25">
      <c r="A237" s="261" t="s">
        <v>118</v>
      </c>
      <c r="B237" s="262"/>
      <c r="E237" s="260">
        <f t="shared" si="2"/>
        <v>2012</v>
      </c>
      <c r="I237" s="260" t="s">
        <v>1261</v>
      </c>
    </row>
    <row r="238" spans="1:9" s="260" customFormat="1" x14ac:dyDescent="0.25">
      <c r="A238" s="261" t="s">
        <v>119</v>
      </c>
      <c r="B238" s="262"/>
      <c r="E238" s="260">
        <f t="shared" si="2"/>
        <v>2013</v>
      </c>
      <c r="I238" s="260" t="s">
        <v>1262</v>
      </c>
    </row>
    <row r="239" spans="1:9" s="260" customFormat="1" x14ac:dyDescent="0.25">
      <c r="A239" s="261" t="s">
        <v>120</v>
      </c>
      <c r="B239" s="262"/>
      <c r="E239" s="260">
        <f t="shared" si="2"/>
        <v>2014</v>
      </c>
      <c r="I239" s="260" t="s">
        <v>1263</v>
      </c>
    </row>
    <row r="240" spans="1:9" s="260" customFormat="1" x14ac:dyDescent="0.25">
      <c r="A240" s="261" t="s">
        <v>121</v>
      </c>
      <c r="B240" s="262"/>
      <c r="E240" s="260">
        <f t="shared" si="2"/>
        <v>2015</v>
      </c>
      <c r="I240" s="260" t="s">
        <v>1264</v>
      </c>
    </row>
    <row r="241" spans="1:9" s="260" customFormat="1" x14ac:dyDescent="0.25">
      <c r="A241" s="261" t="s">
        <v>122</v>
      </c>
      <c r="B241" s="262"/>
      <c r="E241" s="260">
        <f t="shared" si="2"/>
        <v>2016</v>
      </c>
      <c r="I241" s="260" t="s">
        <v>1265</v>
      </c>
    </row>
    <row r="242" spans="1:9" s="260" customFormat="1" x14ac:dyDescent="0.25">
      <c r="A242" s="261" t="s">
        <v>123</v>
      </c>
      <c r="B242" s="262"/>
      <c r="E242" s="260">
        <f t="shared" si="2"/>
        <v>2017</v>
      </c>
      <c r="I242" s="260" t="s">
        <v>1266</v>
      </c>
    </row>
    <row r="243" spans="1:9" s="260" customFormat="1" x14ac:dyDescent="0.25">
      <c r="A243" s="261" t="s">
        <v>124</v>
      </c>
      <c r="B243" s="262"/>
      <c r="E243" s="260">
        <f t="shared" si="2"/>
        <v>2018</v>
      </c>
      <c r="I243" s="260" t="s">
        <v>1267</v>
      </c>
    </row>
    <row r="244" spans="1:9" s="260" customFormat="1" x14ac:dyDescent="0.25">
      <c r="A244" s="261" t="s">
        <v>125</v>
      </c>
      <c r="B244" s="262"/>
      <c r="E244" s="260">
        <f t="shared" si="2"/>
        <v>2019</v>
      </c>
      <c r="I244" s="260" t="s">
        <v>1268</v>
      </c>
    </row>
    <row r="245" spans="1:9" s="260" customFormat="1" x14ac:dyDescent="0.25">
      <c r="A245" s="261" t="s">
        <v>126</v>
      </c>
      <c r="B245" s="262"/>
      <c r="E245" s="260">
        <f t="shared" si="2"/>
        <v>2020</v>
      </c>
      <c r="I245" s="260" t="s">
        <v>1269</v>
      </c>
    </row>
    <row r="246" spans="1:9" s="260" customFormat="1" x14ac:dyDescent="0.25">
      <c r="A246" s="261" t="s">
        <v>127</v>
      </c>
      <c r="B246" s="262"/>
      <c r="E246" s="260">
        <f t="shared" si="2"/>
        <v>2021</v>
      </c>
      <c r="I246" s="260" t="s">
        <v>1270</v>
      </c>
    </row>
    <row r="247" spans="1:9" s="260" customFormat="1" x14ac:dyDescent="0.25">
      <c r="A247" s="261" t="s">
        <v>128</v>
      </c>
      <c r="B247" s="262"/>
      <c r="E247" s="260">
        <f t="shared" si="2"/>
        <v>2022</v>
      </c>
      <c r="I247" s="260" t="s">
        <v>1271</v>
      </c>
    </row>
    <row r="248" spans="1:9" s="260" customFormat="1" x14ac:dyDescent="0.25">
      <c r="A248" s="261" t="s">
        <v>129</v>
      </c>
      <c r="B248" s="262"/>
      <c r="E248" s="260">
        <f t="shared" si="2"/>
        <v>2023</v>
      </c>
      <c r="I248" s="260" t="s">
        <v>1272</v>
      </c>
    </row>
    <row r="249" spans="1:9" s="260" customFormat="1" x14ac:dyDescent="0.25">
      <c r="A249" s="261" t="s">
        <v>130</v>
      </c>
      <c r="B249" s="262"/>
      <c r="E249" s="260">
        <f t="shared" si="2"/>
        <v>2024</v>
      </c>
      <c r="I249" s="260" t="s">
        <v>1273</v>
      </c>
    </row>
    <row r="250" spans="1:9" s="260" customFormat="1" x14ac:dyDescent="0.25">
      <c r="A250" s="261" t="s">
        <v>131</v>
      </c>
      <c r="B250" s="262"/>
      <c r="E250" s="260">
        <f t="shared" si="2"/>
        <v>2025</v>
      </c>
      <c r="I250" s="260" t="s">
        <v>1274</v>
      </c>
    </row>
    <row r="251" spans="1:9" s="260" customFormat="1" x14ac:dyDescent="0.25">
      <c r="A251" s="261" t="s">
        <v>132</v>
      </c>
      <c r="B251" s="262"/>
      <c r="E251" s="260">
        <f t="shared" si="2"/>
        <v>2026</v>
      </c>
      <c r="I251" s="260" t="s">
        <v>1275</v>
      </c>
    </row>
    <row r="252" spans="1:9" s="260" customFormat="1" x14ac:dyDescent="0.25">
      <c r="A252" s="261" t="s">
        <v>133</v>
      </c>
      <c r="B252" s="262"/>
      <c r="E252" s="260">
        <f t="shared" si="2"/>
        <v>2027</v>
      </c>
      <c r="I252" s="260" t="s">
        <v>1276</v>
      </c>
    </row>
    <row r="253" spans="1:9" s="260" customFormat="1" x14ac:dyDescent="0.25">
      <c r="A253" s="261" t="s">
        <v>134</v>
      </c>
      <c r="B253" s="262"/>
      <c r="E253" s="260">
        <f t="shared" si="2"/>
        <v>2028</v>
      </c>
      <c r="I253" s="260" t="s">
        <v>1277</v>
      </c>
    </row>
    <row r="254" spans="1:9" s="260" customFormat="1" x14ac:dyDescent="0.25">
      <c r="A254" s="261" t="s">
        <v>135</v>
      </c>
      <c r="B254" s="262"/>
      <c r="E254" s="260">
        <f t="shared" si="2"/>
        <v>2029</v>
      </c>
      <c r="I254" s="260" t="s">
        <v>1278</v>
      </c>
    </row>
    <row r="255" spans="1:9" s="260" customFormat="1" x14ac:dyDescent="0.25">
      <c r="A255" s="261" t="s">
        <v>136</v>
      </c>
      <c r="B255" s="262"/>
      <c r="E255" s="260">
        <f t="shared" ref="E255:E267" si="3">E254+1</f>
        <v>2030</v>
      </c>
      <c r="I255" s="260" t="s">
        <v>1279</v>
      </c>
    </row>
    <row r="256" spans="1:9" s="260" customFormat="1" x14ac:dyDescent="0.25">
      <c r="A256" s="261" t="s">
        <v>137</v>
      </c>
      <c r="B256" s="262"/>
      <c r="E256" s="260">
        <f t="shared" si="3"/>
        <v>2031</v>
      </c>
      <c r="I256" s="260" t="s">
        <v>1280</v>
      </c>
    </row>
    <row r="257" spans="1:9" s="260" customFormat="1" x14ac:dyDescent="0.25">
      <c r="A257" s="261" t="s">
        <v>138</v>
      </c>
      <c r="B257" s="262"/>
      <c r="E257" s="260">
        <f t="shared" si="3"/>
        <v>2032</v>
      </c>
      <c r="I257" s="260" t="s">
        <v>1281</v>
      </c>
    </row>
    <row r="258" spans="1:9" s="260" customFormat="1" x14ac:dyDescent="0.25">
      <c r="A258" s="261" t="s">
        <v>139</v>
      </c>
      <c r="B258" s="262"/>
      <c r="E258" s="260">
        <f t="shared" si="3"/>
        <v>2033</v>
      </c>
      <c r="I258" s="260" t="s">
        <v>1282</v>
      </c>
    </row>
    <row r="259" spans="1:9" s="260" customFormat="1" x14ac:dyDescent="0.25">
      <c r="A259" s="261" t="s">
        <v>140</v>
      </c>
      <c r="B259" s="262"/>
      <c r="E259" s="260">
        <f t="shared" si="3"/>
        <v>2034</v>
      </c>
      <c r="I259" s="260" t="s">
        <v>1283</v>
      </c>
    </row>
    <row r="260" spans="1:9" s="260" customFormat="1" x14ac:dyDescent="0.25">
      <c r="A260" s="261" t="s">
        <v>141</v>
      </c>
      <c r="B260" s="262"/>
      <c r="E260" s="260">
        <f t="shared" si="3"/>
        <v>2035</v>
      </c>
      <c r="I260" s="260" t="s">
        <v>1284</v>
      </c>
    </row>
    <row r="261" spans="1:9" s="260" customFormat="1" x14ac:dyDescent="0.25">
      <c r="A261" s="261" t="s">
        <v>142</v>
      </c>
      <c r="B261" s="262"/>
      <c r="E261" s="260">
        <f t="shared" si="3"/>
        <v>2036</v>
      </c>
      <c r="I261" s="260" t="s">
        <v>1285</v>
      </c>
    </row>
    <row r="262" spans="1:9" s="260" customFormat="1" x14ac:dyDescent="0.25">
      <c r="A262" s="261" t="s">
        <v>143</v>
      </c>
      <c r="B262" s="262"/>
      <c r="E262" s="260">
        <f t="shared" si="3"/>
        <v>2037</v>
      </c>
      <c r="I262" s="260" t="s">
        <v>1286</v>
      </c>
    </row>
    <row r="263" spans="1:9" s="260" customFormat="1" x14ac:dyDescent="0.25">
      <c r="A263" s="261" t="s">
        <v>144</v>
      </c>
      <c r="B263" s="262"/>
      <c r="E263" s="260">
        <f t="shared" si="3"/>
        <v>2038</v>
      </c>
      <c r="I263" s="260" t="s">
        <v>1287</v>
      </c>
    </row>
    <row r="264" spans="1:9" s="260" customFormat="1" x14ac:dyDescent="0.25">
      <c r="A264" s="261" t="s">
        <v>145</v>
      </c>
      <c r="B264" s="262"/>
      <c r="E264" s="260">
        <f t="shared" si="3"/>
        <v>2039</v>
      </c>
      <c r="I264" s="260" t="s">
        <v>1288</v>
      </c>
    </row>
    <row r="265" spans="1:9" s="260" customFormat="1" x14ac:dyDescent="0.25">
      <c r="A265" s="261" t="s">
        <v>146</v>
      </c>
      <c r="B265" s="262"/>
      <c r="E265" s="260">
        <f t="shared" si="3"/>
        <v>2040</v>
      </c>
      <c r="I265" s="260" t="s">
        <v>1289</v>
      </c>
    </row>
    <row r="266" spans="1:9" s="260" customFormat="1" x14ac:dyDescent="0.25">
      <c r="A266" s="261" t="s">
        <v>147</v>
      </c>
      <c r="B266" s="262"/>
      <c r="E266" s="260">
        <f t="shared" si="3"/>
        <v>2041</v>
      </c>
      <c r="I266" s="260" t="s">
        <v>1290</v>
      </c>
    </row>
    <row r="267" spans="1:9" s="260" customFormat="1" x14ac:dyDescent="0.25">
      <c r="A267" s="261" t="s">
        <v>148</v>
      </c>
      <c r="B267" s="262"/>
      <c r="E267" s="260">
        <f t="shared" si="3"/>
        <v>2042</v>
      </c>
      <c r="I267" s="260" t="s">
        <v>1291</v>
      </c>
    </row>
    <row r="268" spans="1:9" s="260" customFormat="1" x14ac:dyDescent="0.25">
      <c r="A268" s="261" t="s">
        <v>149</v>
      </c>
      <c r="B268" s="262"/>
      <c r="E268" s="260">
        <f>E267+1</f>
        <v>2043</v>
      </c>
      <c r="I268" s="260" t="s">
        <v>1292</v>
      </c>
    </row>
    <row r="269" spans="1:9" s="260" customFormat="1" x14ac:dyDescent="0.25">
      <c r="A269" s="261" t="s">
        <v>150</v>
      </c>
      <c r="B269" s="262"/>
      <c r="E269" s="260">
        <f t="shared" ref="E269:E289" si="4">E268+1</f>
        <v>2044</v>
      </c>
      <c r="I269" s="260" t="s">
        <v>1293</v>
      </c>
    </row>
    <row r="270" spans="1:9" s="260" customFormat="1" x14ac:dyDescent="0.25">
      <c r="A270" s="261" t="s">
        <v>151</v>
      </c>
      <c r="B270" s="262"/>
      <c r="E270" s="260">
        <f t="shared" si="4"/>
        <v>2045</v>
      </c>
      <c r="I270" s="260" t="s">
        <v>1294</v>
      </c>
    </row>
    <row r="271" spans="1:9" s="260" customFormat="1" x14ac:dyDescent="0.25">
      <c r="A271" s="261" t="s">
        <v>152</v>
      </c>
      <c r="B271" s="262"/>
      <c r="E271" s="260">
        <f t="shared" si="4"/>
        <v>2046</v>
      </c>
      <c r="I271" s="260" t="s">
        <v>1295</v>
      </c>
    </row>
    <row r="272" spans="1:9" s="260" customFormat="1" x14ac:dyDescent="0.25">
      <c r="A272" s="261" t="s">
        <v>153</v>
      </c>
      <c r="B272" s="262"/>
      <c r="E272" s="260">
        <f t="shared" si="4"/>
        <v>2047</v>
      </c>
      <c r="I272" s="260" t="s">
        <v>1296</v>
      </c>
    </row>
    <row r="273" spans="1:9" s="260" customFormat="1" x14ac:dyDescent="0.25">
      <c r="A273" s="261" t="s">
        <v>154</v>
      </c>
      <c r="B273" s="262"/>
      <c r="E273" s="260">
        <f t="shared" si="4"/>
        <v>2048</v>
      </c>
      <c r="I273" s="260" t="s">
        <v>1297</v>
      </c>
    </row>
    <row r="274" spans="1:9" s="260" customFormat="1" x14ac:dyDescent="0.25">
      <c r="A274" s="261" t="s">
        <v>155</v>
      </c>
      <c r="B274" s="262"/>
      <c r="E274" s="260">
        <f t="shared" si="4"/>
        <v>2049</v>
      </c>
      <c r="I274" s="260" t="s">
        <v>1298</v>
      </c>
    </row>
    <row r="275" spans="1:9" s="260" customFormat="1" x14ac:dyDescent="0.25">
      <c r="A275" s="261" t="s">
        <v>156</v>
      </c>
      <c r="B275" s="262"/>
      <c r="E275" s="260">
        <f t="shared" si="4"/>
        <v>2050</v>
      </c>
      <c r="I275" s="260" t="s">
        <v>1299</v>
      </c>
    </row>
    <row r="276" spans="1:9" s="260" customFormat="1" x14ac:dyDescent="0.25">
      <c r="A276" s="261" t="s">
        <v>157</v>
      </c>
      <c r="B276" s="262"/>
      <c r="E276" s="260">
        <f t="shared" si="4"/>
        <v>2051</v>
      </c>
      <c r="I276" s="260" t="s">
        <v>1300</v>
      </c>
    </row>
    <row r="277" spans="1:9" s="260" customFormat="1" x14ac:dyDescent="0.25">
      <c r="A277" s="261" t="s">
        <v>158</v>
      </c>
      <c r="B277" s="262"/>
      <c r="E277" s="260">
        <f t="shared" si="4"/>
        <v>2052</v>
      </c>
      <c r="I277" s="260" t="s">
        <v>1301</v>
      </c>
    </row>
    <row r="278" spans="1:9" s="260" customFormat="1" x14ac:dyDescent="0.25">
      <c r="A278" s="261" t="s">
        <v>159</v>
      </c>
      <c r="B278" s="262"/>
      <c r="E278" s="260">
        <f t="shared" si="4"/>
        <v>2053</v>
      </c>
      <c r="I278" s="260" t="s">
        <v>1302</v>
      </c>
    </row>
    <row r="279" spans="1:9" s="260" customFormat="1" x14ac:dyDescent="0.25">
      <c r="A279" s="261" t="s">
        <v>160</v>
      </c>
      <c r="B279" s="262"/>
      <c r="E279" s="260">
        <f t="shared" si="4"/>
        <v>2054</v>
      </c>
      <c r="I279" s="260" t="s">
        <v>1303</v>
      </c>
    </row>
    <row r="280" spans="1:9" s="260" customFormat="1" x14ac:dyDescent="0.25">
      <c r="A280" s="261" t="s">
        <v>161</v>
      </c>
      <c r="B280" s="262"/>
      <c r="E280" s="260">
        <f t="shared" si="4"/>
        <v>2055</v>
      </c>
      <c r="I280" s="260" t="s">
        <v>1304</v>
      </c>
    </row>
    <row r="281" spans="1:9" s="260" customFormat="1" x14ac:dyDescent="0.25">
      <c r="A281" s="261" t="s">
        <v>162</v>
      </c>
      <c r="B281" s="262"/>
      <c r="E281" s="260">
        <f t="shared" si="4"/>
        <v>2056</v>
      </c>
      <c r="I281" s="260" t="s">
        <v>1305</v>
      </c>
    </row>
    <row r="282" spans="1:9" s="260" customFormat="1" x14ac:dyDescent="0.25">
      <c r="A282" s="261" t="s">
        <v>163</v>
      </c>
      <c r="B282" s="262"/>
      <c r="E282" s="260">
        <f t="shared" si="4"/>
        <v>2057</v>
      </c>
      <c r="I282" s="260" t="s">
        <v>1306</v>
      </c>
    </row>
    <row r="283" spans="1:9" s="260" customFormat="1" x14ac:dyDescent="0.25">
      <c r="A283" s="261" t="s">
        <v>164</v>
      </c>
      <c r="B283" s="262"/>
      <c r="E283" s="260">
        <f t="shared" si="4"/>
        <v>2058</v>
      </c>
      <c r="I283" s="260" t="s">
        <v>1307</v>
      </c>
    </row>
    <row r="284" spans="1:9" s="260" customFormat="1" x14ac:dyDescent="0.25">
      <c r="A284" s="261" t="s">
        <v>165</v>
      </c>
      <c r="B284" s="262"/>
      <c r="E284" s="260">
        <f t="shared" si="4"/>
        <v>2059</v>
      </c>
      <c r="I284" s="260" t="s">
        <v>1308</v>
      </c>
    </row>
    <row r="285" spans="1:9" s="260" customFormat="1" x14ac:dyDescent="0.25">
      <c r="A285" s="261" t="s">
        <v>166</v>
      </c>
      <c r="B285" s="262"/>
      <c r="E285" s="260">
        <f t="shared" si="4"/>
        <v>2060</v>
      </c>
      <c r="I285" s="260" t="s">
        <v>1309</v>
      </c>
    </row>
    <row r="286" spans="1:9" s="260" customFormat="1" x14ac:dyDescent="0.25">
      <c r="A286" s="261" t="s">
        <v>167</v>
      </c>
      <c r="B286" s="262"/>
      <c r="E286" s="260">
        <f t="shared" si="4"/>
        <v>2061</v>
      </c>
      <c r="I286" s="260" t="s">
        <v>1310</v>
      </c>
    </row>
    <row r="287" spans="1:9" s="260" customFormat="1" x14ac:dyDescent="0.25">
      <c r="A287" s="261" t="s">
        <v>168</v>
      </c>
      <c r="B287" s="262"/>
      <c r="E287" s="260">
        <f t="shared" si="4"/>
        <v>2062</v>
      </c>
      <c r="I287" s="260" t="s">
        <v>1311</v>
      </c>
    </row>
    <row r="288" spans="1:9" s="260" customFormat="1" x14ac:dyDescent="0.25">
      <c r="A288" s="261" t="s">
        <v>169</v>
      </c>
      <c r="B288" s="262"/>
      <c r="E288" s="260">
        <f t="shared" si="4"/>
        <v>2063</v>
      </c>
      <c r="I288" s="260" t="s">
        <v>1312</v>
      </c>
    </row>
    <row r="289" spans="1:9" s="260" customFormat="1" x14ac:dyDescent="0.25">
      <c r="A289" s="261" t="s">
        <v>170</v>
      </c>
      <c r="B289" s="262"/>
      <c r="E289" s="260">
        <f t="shared" si="4"/>
        <v>2064</v>
      </c>
      <c r="I289" s="260" t="s">
        <v>1313</v>
      </c>
    </row>
    <row r="290" spans="1:9" s="260" customFormat="1" x14ac:dyDescent="0.25">
      <c r="A290" s="261" t="s">
        <v>171</v>
      </c>
      <c r="B290" s="262"/>
    </row>
    <row r="291" spans="1:9" s="260" customFormat="1" x14ac:dyDescent="0.25">
      <c r="A291" s="261" t="s">
        <v>172</v>
      </c>
      <c r="B291" s="262"/>
    </row>
    <row r="292" spans="1:9" s="260" customFormat="1" x14ac:dyDescent="0.25">
      <c r="A292" s="261" t="s">
        <v>173</v>
      </c>
      <c r="B292" s="262"/>
    </row>
    <row r="293" spans="1:9" s="260" customFormat="1" x14ac:dyDescent="0.25">
      <c r="A293" s="261" t="s">
        <v>174</v>
      </c>
      <c r="B293" s="262"/>
    </row>
    <row r="294" spans="1:9" s="260" customFormat="1" x14ac:dyDescent="0.25">
      <c r="A294" s="261" t="s">
        <v>175</v>
      </c>
      <c r="B294" s="262"/>
    </row>
    <row r="295" spans="1:9" s="260" customFormat="1" x14ac:dyDescent="0.25">
      <c r="A295" s="261" t="s">
        <v>176</v>
      </c>
      <c r="B295" s="262"/>
    </row>
    <row r="296" spans="1:9" s="260" customFormat="1" x14ac:dyDescent="0.25">
      <c r="A296" s="261" t="s">
        <v>177</v>
      </c>
      <c r="B296" s="262"/>
    </row>
    <row r="297" spans="1:9" s="260" customFormat="1" x14ac:dyDescent="0.25">
      <c r="A297" s="261" t="s">
        <v>178</v>
      </c>
      <c r="B297" s="262"/>
    </row>
    <row r="298" spans="1:9" s="260" customFormat="1" x14ac:dyDescent="0.25">
      <c r="A298" s="261" t="s">
        <v>179</v>
      </c>
      <c r="B298" s="262"/>
    </row>
    <row r="299" spans="1:9" s="260" customFormat="1" x14ac:dyDescent="0.25">
      <c r="A299" s="261" t="s">
        <v>180</v>
      </c>
      <c r="B299" s="262"/>
    </row>
    <row r="300" spans="1:9" s="260" customFormat="1" x14ac:dyDescent="0.25">
      <c r="A300" s="261" t="s">
        <v>181</v>
      </c>
      <c r="B300" s="262"/>
    </row>
    <row r="301" spans="1:9" s="260" customFormat="1" x14ac:dyDescent="0.25">
      <c r="A301" s="261" t="s">
        <v>182</v>
      </c>
      <c r="B301" s="262"/>
    </row>
    <row r="302" spans="1:9" s="260" customFormat="1" x14ac:dyDescent="0.25">
      <c r="A302" s="261" t="s">
        <v>183</v>
      </c>
      <c r="B302" s="262"/>
    </row>
    <row r="303" spans="1:9" s="260" customFormat="1" x14ac:dyDescent="0.25">
      <c r="A303" s="261" t="s">
        <v>184</v>
      </c>
      <c r="B303" s="262"/>
    </row>
    <row r="304" spans="1:9" s="260" customFormat="1" x14ac:dyDescent="0.25">
      <c r="A304" s="261" t="s">
        <v>185</v>
      </c>
      <c r="B304" s="262"/>
    </row>
    <row r="305" spans="1:2" s="260" customFormat="1" x14ac:dyDescent="0.25">
      <c r="A305" s="261" t="s">
        <v>186</v>
      </c>
      <c r="B305" s="262"/>
    </row>
    <row r="306" spans="1:2" s="260" customFormat="1" x14ac:dyDescent="0.25">
      <c r="A306" s="261" t="s">
        <v>187</v>
      </c>
      <c r="B306" s="262"/>
    </row>
    <row r="307" spans="1:2" s="260" customFormat="1" x14ac:dyDescent="0.25">
      <c r="A307" s="261" t="s">
        <v>188</v>
      </c>
      <c r="B307" s="262"/>
    </row>
    <row r="308" spans="1:2" s="260" customFormat="1" x14ac:dyDescent="0.25">
      <c r="A308" s="261" t="s">
        <v>189</v>
      </c>
      <c r="B308" s="262"/>
    </row>
    <row r="309" spans="1:2" s="260" customFormat="1" x14ac:dyDescent="0.25">
      <c r="A309" s="261" t="s">
        <v>190</v>
      </c>
      <c r="B309" s="262"/>
    </row>
    <row r="310" spans="1:2" s="260" customFormat="1" x14ac:dyDescent="0.25">
      <c r="A310" s="261" t="s">
        <v>191</v>
      </c>
      <c r="B310" s="262"/>
    </row>
    <row r="311" spans="1:2" s="260" customFormat="1" x14ac:dyDescent="0.25">
      <c r="A311" s="261" t="s">
        <v>192</v>
      </c>
      <c r="B311" s="262"/>
    </row>
    <row r="312" spans="1:2" s="260" customFormat="1" x14ac:dyDescent="0.25">
      <c r="A312" s="261" t="s">
        <v>193</v>
      </c>
      <c r="B312" s="262"/>
    </row>
    <row r="313" spans="1:2" s="260" customFormat="1" x14ac:dyDescent="0.25">
      <c r="A313" s="261" t="s">
        <v>194</v>
      </c>
      <c r="B313" s="262"/>
    </row>
    <row r="314" spans="1:2" s="260" customFormat="1" x14ac:dyDescent="0.25">
      <c r="A314" s="261" t="s">
        <v>195</v>
      </c>
      <c r="B314" s="262"/>
    </row>
    <row r="315" spans="1:2" s="260" customFormat="1" x14ac:dyDescent="0.25">
      <c r="A315" s="261" t="s">
        <v>196</v>
      </c>
      <c r="B315" s="262"/>
    </row>
    <row r="316" spans="1:2" s="260" customFormat="1" x14ac:dyDescent="0.25">
      <c r="A316" s="261" t="s">
        <v>197</v>
      </c>
      <c r="B316" s="262"/>
    </row>
    <row r="317" spans="1:2" s="260" customFormat="1" x14ac:dyDescent="0.25">
      <c r="A317" s="261" t="s">
        <v>198</v>
      </c>
      <c r="B317" s="262"/>
    </row>
    <row r="318" spans="1:2" s="260" customFormat="1" x14ac:dyDescent="0.25">
      <c r="A318" s="261" t="s">
        <v>199</v>
      </c>
      <c r="B318" s="262"/>
    </row>
    <row r="319" spans="1:2" s="260" customFormat="1" x14ac:dyDescent="0.25">
      <c r="A319" s="261" t="s">
        <v>200</v>
      </c>
      <c r="B319" s="262"/>
    </row>
    <row r="320" spans="1:2" s="260" customFormat="1" x14ac:dyDescent="0.25">
      <c r="A320" s="261" t="s">
        <v>201</v>
      </c>
      <c r="B320" s="262"/>
    </row>
    <row r="321" spans="1:2" s="260" customFormat="1" x14ac:dyDescent="0.25">
      <c r="A321" s="261" t="s">
        <v>202</v>
      </c>
      <c r="B321" s="262"/>
    </row>
    <row r="322" spans="1:2" s="260" customFormat="1" x14ac:dyDescent="0.25">
      <c r="A322" s="261" t="s">
        <v>203</v>
      </c>
      <c r="B322" s="262"/>
    </row>
    <row r="323" spans="1:2" s="260" customFormat="1" x14ac:dyDescent="0.25">
      <c r="A323" s="261" t="s">
        <v>204</v>
      </c>
      <c r="B323" s="262"/>
    </row>
    <row r="324" spans="1:2" s="260" customFormat="1" x14ac:dyDescent="0.25">
      <c r="A324" s="261" t="s">
        <v>205</v>
      </c>
      <c r="B324" s="262"/>
    </row>
    <row r="325" spans="1:2" s="260" customFormat="1" x14ac:dyDescent="0.25">
      <c r="A325" s="261" t="s">
        <v>206</v>
      </c>
      <c r="B325" s="262"/>
    </row>
    <row r="326" spans="1:2" s="260" customFormat="1" x14ac:dyDescent="0.25">
      <c r="A326" s="261" t="s">
        <v>207</v>
      </c>
      <c r="B326" s="262"/>
    </row>
    <row r="327" spans="1:2" s="260" customFormat="1" x14ac:dyDescent="0.25">
      <c r="A327" s="261" t="s">
        <v>208</v>
      </c>
      <c r="B327" s="262"/>
    </row>
    <row r="328" spans="1:2" s="260" customFormat="1" x14ac:dyDescent="0.25">
      <c r="A328" s="261" t="s">
        <v>209</v>
      </c>
      <c r="B328" s="262"/>
    </row>
    <row r="329" spans="1:2" s="260" customFormat="1" x14ac:dyDescent="0.25">
      <c r="A329" s="261" t="s">
        <v>210</v>
      </c>
      <c r="B329" s="262"/>
    </row>
    <row r="330" spans="1:2" s="260" customFormat="1" x14ac:dyDescent="0.25">
      <c r="A330" s="261" t="s">
        <v>211</v>
      </c>
      <c r="B330" s="262"/>
    </row>
    <row r="331" spans="1:2" s="260" customFormat="1" x14ac:dyDescent="0.25">
      <c r="A331" s="261" t="s">
        <v>212</v>
      </c>
      <c r="B331" s="262"/>
    </row>
    <row r="332" spans="1:2" s="260" customFormat="1" x14ac:dyDescent="0.25">
      <c r="A332" s="261" t="s">
        <v>213</v>
      </c>
      <c r="B332" s="262"/>
    </row>
    <row r="333" spans="1:2" s="260" customFormat="1" x14ac:dyDescent="0.25">
      <c r="A333" s="261" t="s">
        <v>214</v>
      </c>
      <c r="B333" s="262"/>
    </row>
    <row r="334" spans="1:2" s="260" customFormat="1" x14ac:dyDescent="0.25">
      <c r="A334" s="261" t="s">
        <v>215</v>
      </c>
      <c r="B334" s="262"/>
    </row>
    <row r="335" spans="1:2" s="260" customFormat="1" x14ac:dyDescent="0.25">
      <c r="A335" s="261" t="s">
        <v>216</v>
      </c>
      <c r="B335" s="262"/>
    </row>
    <row r="336" spans="1:2" s="260" customFormat="1" x14ac:dyDescent="0.25">
      <c r="A336" s="261" t="s">
        <v>217</v>
      </c>
      <c r="B336" s="262"/>
    </row>
    <row r="337" spans="1:2" s="260" customFormat="1" x14ac:dyDescent="0.25">
      <c r="A337" s="261" t="s">
        <v>218</v>
      </c>
      <c r="B337" s="262"/>
    </row>
    <row r="338" spans="1:2" s="260" customFormat="1" x14ac:dyDescent="0.25">
      <c r="A338" s="261" t="s">
        <v>219</v>
      </c>
      <c r="B338" s="262"/>
    </row>
    <row r="339" spans="1:2" s="260" customFormat="1" x14ac:dyDescent="0.25">
      <c r="A339" s="261" t="s">
        <v>220</v>
      </c>
      <c r="B339" s="262"/>
    </row>
    <row r="340" spans="1:2" s="260" customFormat="1" x14ac:dyDescent="0.25">
      <c r="A340" s="261" t="s">
        <v>221</v>
      </c>
      <c r="B340" s="262"/>
    </row>
    <row r="341" spans="1:2" s="260" customFormat="1" x14ac:dyDescent="0.25">
      <c r="A341" s="261" t="s">
        <v>222</v>
      </c>
      <c r="B341" s="262"/>
    </row>
    <row r="342" spans="1:2" s="260" customFormat="1" x14ac:dyDescent="0.25">
      <c r="A342" s="261" t="s">
        <v>223</v>
      </c>
      <c r="B342" s="262"/>
    </row>
    <row r="343" spans="1:2" s="260" customFormat="1" x14ac:dyDescent="0.25">
      <c r="A343" s="261" t="s">
        <v>224</v>
      </c>
      <c r="B343" s="262"/>
    </row>
    <row r="344" spans="1:2" s="260" customFormat="1" x14ac:dyDescent="0.25">
      <c r="A344" s="261" t="s">
        <v>225</v>
      </c>
      <c r="B344" s="262"/>
    </row>
    <row r="345" spans="1:2" s="260" customFormat="1" x14ac:dyDescent="0.25">
      <c r="A345" s="261" t="s">
        <v>226</v>
      </c>
      <c r="B345" s="262"/>
    </row>
    <row r="346" spans="1:2" s="260" customFormat="1" x14ac:dyDescent="0.25">
      <c r="A346" s="261" t="s">
        <v>227</v>
      </c>
      <c r="B346" s="262"/>
    </row>
    <row r="347" spans="1:2" s="260" customFormat="1" x14ac:dyDescent="0.25">
      <c r="A347" s="261" t="s">
        <v>228</v>
      </c>
      <c r="B347" s="262"/>
    </row>
    <row r="348" spans="1:2" s="260" customFormat="1" x14ac:dyDescent="0.25">
      <c r="A348" s="261" t="s">
        <v>229</v>
      </c>
      <c r="B348" s="262"/>
    </row>
    <row r="349" spans="1:2" s="260" customFormat="1" x14ac:dyDescent="0.25">
      <c r="A349" s="261" t="s">
        <v>230</v>
      </c>
      <c r="B349" s="262"/>
    </row>
    <row r="350" spans="1:2" s="260" customFormat="1" x14ac:dyDescent="0.25">
      <c r="A350" s="261" t="s">
        <v>231</v>
      </c>
      <c r="B350" s="262"/>
    </row>
    <row r="351" spans="1:2" s="260" customFormat="1" x14ac:dyDescent="0.25">
      <c r="A351" s="261" t="s">
        <v>232</v>
      </c>
      <c r="B351" s="262"/>
    </row>
    <row r="352" spans="1:2" s="260" customFormat="1" x14ac:dyDescent="0.25">
      <c r="A352" s="261" t="s">
        <v>233</v>
      </c>
      <c r="B352" s="262"/>
    </row>
    <row r="353" spans="1:2" s="260" customFormat="1" x14ac:dyDescent="0.25">
      <c r="A353" s="261" t="s">
        <v>234</v>
      </c>
      <c r="B353" s="262"/>
    </row>
    <row r="354" spans="1:2" s="260" customFormat="1" x14ac:dyDescent="0.25">
      <c r="A354" s="261" t="s">
        <v>235</v>
      </c>
      <c r="B354" s="262"/>
    </row>
    <row r="355" spans="1:2" s="260" customFormat="1" x14ac:dyDescent="0.25">
      <c r="A355" s="261" t="s">
        <v>236</v>
      </c>
      <c r="B355" s="262"/>
    </row>
    <row r="356" spans="1:2" s="260" customFormat="1" x14ac:dyDescent="0.25">
      <c r="A356" s="261" t="s">
        <v>237</v>
      </c>
      <c r="B356" s="262"/>
    </row>
    <row r="357" spans="1:2" s="260" customFormat="1" x14ac:dyDescent="0.25">
      <c r="A357" s="261" t="s">
        <v>238</v>
      </c>
      <c r="B357" s="262"/>
    </row>
    <row r="358" spans="1:2" s="260" customFormat="1" x14ac:dyDescent="0.25">
      <c r="A358" s="261" t="s">
        <v>239</v>
      </c>
      <c r="B358" s="262"/>
    </row>
    <row r="359" spans="1:2" s="260" customFormat="1" x14ac:dyDescent="0.25">
      <c r="A359" s="261" t="s">
        <v>240</v>
      </c>
      <c r="B359" s="262"/>
    </row>
    <row r="360" spans="1:2" s="260" customFormat="1" x14ac:dyDescent="0.25">
      <c r="A360" s="261" t="s">
        <v>241</v>
      </c>
      <c r="B360" s="262"/>
    </row>
    <row r="361" spans="1:2" s="260" customFormat="1" x14ac:dyDescent="0.25">
      <c r="A361" s="261" t="s">
        <v>242</v>
      </c>
      <c r="B361" s="262"/>
    </row>
    <row r="362" spans="1:2" s="260" customFormat="1" x14ac:dyDescent="0.25">
      <c r="A362" s="261" t="s">
        <v>243</v>
      </c>
      <c r="B362" s="262"/>
    </row>
    <row r="363" spans="1:2" s="260" customFormat="1" x14ac:dyDescent="0.25">
      <c r="A363" s="261" t="s">
        <v>244</v>
      </c>
      <c r="B363" s="262"/>
    </row>
    <row r="364" spans="1:2" s="260" customFormat="1" x14ac:dyDescent="0.25">
      <c r="A364" s="261" t="s">
        <v>245</v>
      </c>
      <c r="B364" s="262"/>
    </row>
    <row r="365" spans="1:2" s="260" customFormat="1" x14ac:dyDescent="0.25">
      <c r="A365" s="261" t="s">
        <v>246</v>
      </c>
      <c r="B365" s="262"/>
    </row>
    <row r="366" spans="1:2" s="260" customFormat="1" x14ac:dyDescent="0.25">
      <c r="A366" s="261" t="s">
        <v>247</v>
      </c>
      <c r="B366" s="262"/>
    </row>
    <row r="367" spans="1:2" s="260" customFormat="1" x14ac:dyDescent="0.25">
      <c r="A367" s="261" t="s">
        <v>248</v>
      </c>
      <c r="B367" s="262"/>
    </row>
    <row r="368" spans="1:2" s="260" customFormat="1" x14ac:dyDescent="0.25">
      <c r="A368" s="261" t="s">
        <v>249</v>
      </c>
      <c r="B368" s="262"/>
    </row>
    <row r="369" spans="1:2" s="260" customFormat="1" x14ac:dyDescent="0.25">
      <c r="A369" s="261" t="s">
        <v>250</v>
      </c>
      <c r="B369" s="262"/>
    </row>
    <row r="370" spans="1:2" s="260" customFormat="1" x14ac:dyDescent="0.25">
      <c r="A370" s="261" t="s">
        <v>251</v>
      </c>
      <c r="B370" s="262"/>
    </row>
    <row r="371" spans="1:2" s="260" customFormat="1" x14ac:dyDescent="0.25">
      <c r="A371" s="261" t="s">
        <v>252</v>
      </c>
      <c r="B371" s="262"/>
    </row>
    <row r="372" spans="1:2" s="260" customFormat="1" x14ac:dyDescent="0.25">
      <c r="A372" s="261" t="s">
        <v>253</v>
      </c>
      <c r="B372" s="262"/>
    </row>
    <row r="373" spans="1:2" s="260" customFormat="1" x14ac:dyDescent="0.25">
      <c r="A373" s="261" t="s">
        <v>254</v>
      </c>
      <c r="B373" s="262"/>
    </row>
    <row r="374" spans="1:2" s="260" customFormat="1" x14ac:dyDescent="0.25">
      <c r="A374" s="261" t="s">
        <v>255</v>
      </c>
      <c r="B374" s="262"/>
    </row>
    <row r="375" spans="1:2" s="260" customFormat="1" x14ac:dyDescent="0.25">
      <c r="A375" s="261" t="s">
        <v>256</v>
      </c>
      <c r="B375" s="262"/>
    </row>
    <row r="376" spans="1:2" s="260" customFormat="1" x14ac:dyDescent="0.25">
      <c r="A376" s="261" t="s">
        <v>257</v>
      </c>
      <c r="B376" s="262"/>
    </row>
    <row r="377" spans="1:2" s="260" customFormat="1" x14ac:dyDescent="0.25">
      <c r="A377" s="261" t="s">
        <v>258</v>
      </c>
      <c r="B377" s="262"/>
    </row>
    <row r="378" spans="1:2" s="260" customFormat="1" x14ac:dyDescent="0.25">
      <c r="A378" s="261" t="s">
        <v>259</v>
      </c>
      <c r="B378" s="262"/>
    </row>
    <row r="379" spans="1:2" s="260" customFormat="1" x14ac:dyDescent="0.25">
      <c r="A379" s="261" t="s">
        <v>260</v>
      </c>
      <c r="B379" s="262"/>
    </row>
    <row r="380" spans="1:2" s="260" customFormat="1" x14ac:dyDescent="0.25">
      <c r="A380" s="261" t="s">
        <v>261</v>
      </c>
      <c r="B380" s="262"/>
    </row>
    <row r="381" spans="1:2" s="260" customFormat="1" x14ac:dyDescent="0.25">
      <c r="A381" s="261" t="s">
        <v>262</v>
      </c>
      <c r="B381" s="262"/>
    </row>
    <row r="382" spans="1:2" s="260" customFormat="1" x14ac:dyDescent="0.25">
      <c r="A382" s="261" t="s">
        <v>263</v>
      </c>
      <c r="B382" s="262"/>
    </row>
    <row r="383" spans="1:2" s="260" customFormat="1" x14ac:dyDescent="0.25">
      <c r="A383" s="261" t="s">
        <v>264</v>
      </c>
      <c r="B383" s="262"/>
    </row>
    <row r="384" spans="1:2" s="260" customFormat="1" x14ac:dyDescent="0.25">
      <c r="A384" s="261" t="s">
        <v>265</v>
      </c>
      <c r="B384" s="262"/>
    </row>
    <row r="385" spans="1:2" s="260" customFormat="1" x14ac:dyDescent="0.25">
      <c r="A385" s="261" t="s">
        <v>266</v>
      </c>
      <c r="B385" s="262"/>
    </row>
    <row r="386" spans="1:2" s="260" customFormat="1" x14ac:dyDescent="0.25">
      <c r="A386" s="261" t="s">
        <v>267</v>
      </c>
      <c r="B386" s="262"/>
    </row>
    <row r="387" spans="1:2" s="260" customFormat="1" x14ac:dyDescent="0.25">
      <c r="A387" s="261" t="s">
        <v>268</v>
      </c>
      <c r="B387" s="262"/>
    </row>
    <row r="388" spans="1:2" s="260" customFormat="1" x14ac:dyDescent="0.25">
      <c r="A388" s="261" t="s">
        <v>269</v>
      </c>
      <c r="B388" s="262"/>
    </row>
    <row r="389" spans="1:2" s="260" customFormat="1" x14ac:dyDescent="0.25">
      <c r="A389" s="261" t="s">
        <v>270</v>
      </c>
      <c r="B389" s="262"/>
    </row>
    <row r="390" spans="1:2" s="260" customFormat="1" x14ac:dyDescent="0.25">
      <c r="A390" s="261" t="s">
        <v>271</v>
      </c>
      <c r="B390" s="262"/>
    </row>
    <row r="391" spans="1:2" s="260" customFormat="1" x14ac:dyDescent="0.25">
      <c r="A391" s="261" t="s">
        <v>272</v>
      </c>
      <c r="B391" s="262"/>
    </row>
    <row r="392" spans="1:2" s="260" customFormat="1" x14ac:dyDescent="0.25">
      <c r="A392" s="261" t="s">
        <v>273</v>
      </c>
      <c r="B392" s="262"/>
    </row>
    <row r="393" spans="1:2" s="260" customFormat="1" x14ac:dyDescent="0.25">
      <c r="A393" s="261" t="s">
        <v>274</v>
      </c>
      <c r="B393" s="262"/>
    </row>
    <row r="394" spans="1:2" s="260" customFormat="1" x14ac:dyDescent="0.25">
      <c r="A394" s="261" t="s">
        <v>275</v>
      </c>
      <c r="B394" s="262"/>
    </row>
    <row r="395" spans="1:2" s="260" customFormat="1" x14ac:dyDescent="0.25">
      <c r="A395" s="261" t="s">
        <v>276</v>
      </c>
      <c r="B395" s="262"/>
    </row>
    <row r="396" spans="1:2" s="260" customFormat="1" x14ac:dyDescent="0.25">
      <c r="A396" s="261" t="s">
        <v>277</v>
      </c>
      <c r="B396" s="262"/>
    </row>
    <row r="397" spans="1:2" s="260" customFormat="1" x14ac:dyDescent="0.25">
      <c r="A397" s="261" t="s">
        <v>278</v>
      </c>
      <c r="B397" s="262"/>
    </row>
    <row r="398" spans="1:2" s="260" customFormat="1" x14ac:dyDescent="0.25">
      <c r="A398" s="261" t="s">
        <v>279</v>
      </c>
      <c r="B398" s="262"/>
    </row>
    <row r="399" spans="1:2" s="260" customFormat="1" x14ac:dyDescent="0.25">
      <c r="A399" s="261" t="s">
        <v>280</v>
      </c>
      <c r="B399" s="262"/>
    </row>
    <row r="400" spans="1:2" s="260" customFormat="1" x14ac:dyDescent="0.25">
      <c r="A400" s="261" t="s">
        <v>281</v>
      </c>
      <c r="B400" s="262"/>
    </row>
    <row r="401" spans="1:2" s="260" customFormat="1" x14ac:dyDescent="0.25">
      <c r="A401" s="261" t="s">
        <v>282</v>
      </c>
      <c r="B401" s="262"/>
    </row>
    <row r="402" spans="1:2" s="260" customFormat="1" x14ac:dyDescent="0.25">
      <c r="A402" s="261" t="s">
        <v>283</v>
      </c>
      <c r="B402" s="262"/>
    </row>
    <row r="403" spans="1:2" s="260" customFormat="1" x14ac:dyDescent="0.25">
      <c r="A403" s="261" t="s">
        <v>284</v>
      </c>
      <c r="B403" s="262"/>
    </row>
    <row r="404" spans="1:2" s="260" customFormat="1" x14ac:dyDescent="0.25">
      <c r="A404" s="261" t="s">
        <v>285</v>
      </c>
      <c r="B404" s="262"/>
    </row>
    <row r="405" spans="1:2" s="260" customFormat="1" x14ac:dyDescent="0.25">
      <c r="A405" s="261" t="s">
        <v>286</v>
      </c>
      <c r="B405" s="262"/>
    </row>
    <row r="406" spans="1:2" s="260" customFormat="1" x14ac:dyDescent="0.25">
      <c r="A406" s="261" t="s">
        <v>287</v>
      </c>
      <c r="B406" s="262"/>
    </row>
    <row r="407" spans="1:2" s="260" customFormat="1" x14ac:dyDescent="0.25">
      <c r="A407" s="261" t="s">
        <v>288</v>
      </c>
      <c r="B407" s="262"/>
    </row>
    <row r="408" spans="1:2" s="260" customFormat="1" x14ac:dyDescent="0.25">
      <c r="A408" s="261" t="s">
        <v>289</v>
      </c>
      <c r="B408" s="262"/>
    </row>
    <row r="409" spans="1:2" s="260" customFormat="1" x14ac:dyDescent="0.25">
      <c r="A409" s="261" t="s">
        <v>290</v>
      </c>
      <c r="B409" s="262"/>
    </row>
    <row r="410" spans="1:2" s="260" customFormat="1" x14ac:dyDescent="0.25">
      <c r="A410" s="261" t="s">
        <v>291</v>
      </c>
      <c r="B410" s="262"/>
    </row>
    <row r="411" spans="1:2" s="260" customFormat="1" x14ac:dyDescent="0.25">
      <c r="A411" s="261" t="s">
        <v>292</v>
      </c>
      <c r="B411" s="262"/>
    </row>
    <row r="412" spans="1:2" s="260" customFormat="1" x14ac:dyDescent="0.25">
      <c r="A412" s="261" t="s">
        <v>293</v>
      </c>
      <c r="B412" s="262"/>
    </row>
    <row r="413" spans="1:2" s="260" customFormat="1" x14ac:dyDescent="0.25">
      <c r="A413" s="261" t="s">
        <v>294</v>
      </c>
      <c r="B413" s="262"/>
    </row>
    <row r="414" spans="1:2" s="260" customFormat="1" x14ac:dyDescent="0.25">
      <c r="A414" s="261" t="s">
        <v>295</v>
      </c>
      <c r="B414" s="262"/>
    </row>
    <row r="415" spans="1:2" s="260" customFormat="1" x14ac:dyDescent="0.25">
      <c r="A415" s="261" t="s">
        <v>296</v>
      </c>
      <c r="B415" s="262"/>
    </row>
    <row r="416" spans="1:2" s="260" customFormat="1" x14ac:dyDescent="0.25">
      <c r="A416" s="261" t="s">
        <v>297</v>
      </c>
      <c r="B416" s="262"/>
    </row>
    <row r="417" spans="1:2" s="260" customFormat="1" x14ac:dyDescent="0.25">
      <c r="A417" s="261" t="s">
        <v>298</v>
      </c>
      <c r="B417" s="262"/>
    </row>
    <row r="418" spans="1:2" s="260" customFormat="1" x14ac:dyDescent="0.25">
      <c r="A418" s="261" t="s">
        <v>299</v>
      </c>
      <c r="B418" s="262"/>
    </row>
    <row r="419" spans="1:2" s="260" customFormat="1" x14ac:dyDescent="0.25">
      <c r="A419" s="261" t="s">
        <v>300</v>
      </c>
      <c r="B419" s="262"/>
    </row>
    <row r="420" spans="1:2" s="260" customFormat="1" x14ac:dyDescent="0.25">
      <c r="A420" s="261" t="s">
        <v>301</v>
      </c>
      <c r="B420" s="262"/>
    </row>
    <row r="421" spans="1:2" s="260" customFormat="1" x14ac:dyDescent="0.25">
      <c r="A421" s="261" t="s">
        <v>302</v>
      </c>
      <c r="B421" s="262"/>
    </row>
    <row r="422" spans="1:2" s="260" customFormat="1" x14ac:dyDescent="0.25">
      <c r="A422" s="261" t="s">
        <v>303</v>
      </c>
      <c r="B422" s="262"/>
    </row>
    <row r="423" spans="1:2" s="260" customFormat="1" x14ac:dyDescent="0.25">
      <c r="A423" s="261" t="s">
        <v>304</v>
      </c>
      <c r="B423" s="262"/>
    </row>
    <row r="424" spans="1:2" s="260" customFormat="1" x14ac:dyDescent="0.25">
      <c r="A424" s="261" t="s">
        <v>305</v>
      </c>
      <c r="B424" s="262"/>
    </row>
    <row r="425" spans="1:2" s="260" customFormat="1" x14ac:dyDescent="0.25">
      <c r="A425" s="261" t="s">
        <v>306</v>
      </c>
      <c r="B425" s="262"/>
    </row>
    <row r="426" spans="1:2" s="260" customFormat="1" x14ac:dyDescent="0.25">
      <c r="A426" s="261" t="s">
        <v>307</v>
      </c>
      <c r="B426" s="262"/>
    </row>
    <row r="427" spans="1:2" s="260" customFormat="1" x14ac:dyDescent="0.25">
      <c r="A427" s="261" t="s">
        <v>308</v>
      </c>
      <c r="B427" s="262"/>
    </row>
    <row r="428" spans="1:2" s="260" customFormat="1" x14ac:dyDescent="0.25">
      <c r="A428" s="261" t="s">
        <v>309</v>
      </c>
      <c r="B428" s="262"/>
    </row>
    <row r="429" spans="1:2" s="260" customFormat="1" x14ac:dyDescent="0.25">
      <c r="A429" s="261" t="s">
        <v>310</v>
      </c>
      <c r="B429" s="262"/>
    </row>
    <row r="430" spans="1:2" s="260" customFormat="1" x14ac:dyDescent="0.25">
      <c r="A430" s="261" t="s">
        <v>311</v>
      </c>
      <c r="B430" s="262"/>
    </row>
    <row r="431" spans="1:2" s="260" customFormat="1" x14ac:dyDescent="0.25">
      <c r="A431" s="261" t="s">
        <v>312</v>
      </c>
      <c r="B431" s="262"/>
    </row>
    <row r="432" spans="1:2" s="260" customFormat="1" x14ac:dyDescent="0.25">
      <c r="A432" s="261" t="s">
        <v>313</v>
      </c>
      <c r="B432" s="262"/>
    </row>
    <row r="433" spans="1:2" s="260" customFormat="1" x14ac:dyDescent="0.25">
      <c r="A433" s="261" t="s">
        <v>314</v>
      </c>
      <c r="B433" s="262"/>
    </row>
    <row r="434" spans="1:2" s="260" customFormat="1" x14ac:dyDescent="0.25">
      <c r="A434" s="261" t="s">
        <v>315</v>
      </c>
      <c r="B434" s="262"/>
    </row>
    <row r="435" spans="1:2" s="260" customFormat="1" x14ac:dyDescent="0.25">
      <c r="A435" s="261" t="s">
        <v>316</v>
      </c>
      <c r="B435" s="262"/>
    </row>
    <row r="436" spans="1:2" s="260" customFormat="1" x14ac:dyDescent="0.25">
      <c r="A436" s="261" t="s">
        <v>317</v>
      </c>
      <c r="B436" s="262"/>
    </row>
    <row r="437" spans="1:2" s="260" customFormat="1" x14ac:dyDescent="0.25">
      <c r="A437" s="261" t="s">
        <v>318</v>
      </c>
      <c r="B437" s="262"/>
    </row>
    <row r="438" spans="1:2" s="260" customFormat="1" x14ac:dyDescent="0.25">
      <c r="A438" s="261" t="s">
        <v>319</v>
      </c>
      <c r="B438" s="262"/>
    </row>
    <row r="439" spans="1:2" s="260" customFormat="1" x14ac:dyDescent="0.25">
      <c r="A439" s="261" t="s">
        <v>320</v>
      </c>
      <c r="B439" s="262"/>
    </row>
    <row r="440" spans="1:2" s="260" customFormat="1" x14ac:dyDescent="0.25">
      <c r="A440" s="261" t="s">
        <v>321</v>
      </c>
      <c r="B440" s="262"/>
    </row>
    <row r="441" spans="1:2" s="260" customFormat="1" x14ac:dyDescent="0.25">
      <c r="A441" s="261" t="s">
        <v>322</v>
      </c>
      <c r="B441" s="262"/>
    </row>
    <row r="442" spans="1:2" s="260" customFormat="1" x14ac:dyDescent="0.25">
      <c r="A442" s="261" t="s">
        <v>323</v>
      </c>
      <c r="B442" s="262"/>
    </row>
    <row r="443" spans="1:2" s="260" customFormat="1" x14ac:dyDescent="0.25">
      <c r="A443" s="261" t="s">
        <v>324</v>
      </c>
      <c r="B443" s="262"/>
    </row>
    <row r="444" spans="1:2" s="260" customFormat="1" x14ac:dyDescent="0.25">
      <c r="A444" s="261" t="s">
        <v>325</v>
      </c>
      <c r="B444" s="262"/>
    </row>
    <row r="445" spans="1:2" s="260" customFormat="1" x14ac:dyDescent="0.25">
      <c r="A445" s="261" t="s">
        <v>326</v>
      </c>
      <c r="B445" s="262"/>
    </row>
    <row r="446" spans="1:2" s="260" customFormat="1" x14ac:dyDescent="0.25">
      <c r="A446" s="261" t="s">
        <v>327</v>
      </c>
      <c r="B446" s="262"/>
    </row>
    <row r="447" spans="1:2" s="260" customFormat="1" x14ac:dyDescent="0.25">
      <c r="A447" s="261" t="s">
        <v>328</v>
      </c>
      <c r="B447" s="262"/>
    </row>
    <row r="448" spans="1:2" s="260" customFormat="1" x14ac:dyDescent="0.25">
      <c r="A448" s="261" t="s">
        <v>329</v>
      </c>
      <c r="B448" s="262"/>
    </row>
    <row r="449" spans="1:2" s="260" customFormat="1" x14ac:dyDescent="0.25">
      <c r="A449" s="261" t="s">
        <v>330</v>
      </c>
      <c r="B449" s="262"/>
    </row>
    <row r="450" spans="1:2" s="260" customFormat="1" x14ac:dyDescent="0.25">
      <c r="A450" s="261" t="s">
        <v>331</v>
      </c>
      <c r="B450" s="262"/>
    </row>
    <row r="451" spans="1:2" s="260" customFormat="1" x14ac:dyDescent="0.25">
      <c r="A451" s="261" t="s">
        <v>332</v>
      </c>
      <c r="B451" s="262"/>
    </row>
    <row r="452" spans="1:2" s="260" customFormat="1" x14ac:dyDescent="0.25">
      <c r="A452" s="261" t="s">
        <v>333</v>
      </c>
      <c r="B452" s="262"/>
    </row>
    <row r="453" spans="1:2" s="260" customFormat="1" x14ac:dyDescent="0.25">
      <c r="A453" s="261" t="s">
        <v>334</v>
      </c>
      <c r="B453" s="262"/>
    </row>
    <row r="454" spans="1:2" s="260" customFormat="1" x14ac:dyDescent="0.25">
      <c r="A454" s="261" t="s">
        <v>335</v>
      </c>
      <c r="B454" s="262"/>
    </row>
    <row r="455" spans="1:2" s="260" customFormat="1" x14ac:dyDescent="0.25">
      <c r="A455" s="261" t="s">
        <v>336</v>
      </c>
      <c r="B455" s="262"/>
    </row>
    <row r="456" spans="1:2" s="260" customFormat="1" x14ac:dyDescent="0.25">
      <c r="A456" s="261" t="s">
        <v>337</v>
      </c>
      <c r="B456" s="262"/>
    </row>
    <row r="457" spans="1:2" s="260" customFormat="1" x14ac:dyDescent="0.25">
      <c r="A457" s="261" t="s">
        <v>338</v>
      </c>
      <c r="B457" s="262"/>
    </row>
    <row r="458" spans="1:2" s="260" customFormat="1" x14ac:dyDescent="0.25">
      <c r="A458" s="261" t="s">
        <v>339</v>
      </c>
      <c r="B458" s="262"/>
    </row>
    <row r="459" spans="1:2" s="260" customFormat="1" x14ac:dyDescent="0.25">
      <c r="A459" s="261" t="s">
        <v>340</v>
      </c>
      <c r="B459" s="262"/>
    </row>
    <row r="460" spans="1:2" s="260" customFormat="1" x14ac:dyDescent="0.25">
      <c r="A460" s="261" t="s">
        <v>341</v>
      </c>
      <c r="B460" s="262"/>
    </row>
    <row r="461" spans="1:2" s="260" customFormat="1" x14ac:dyDescent="0.25">
      <c r="A461" s="261" t="s">
        <v>342</v>
      </c>
      <c r="B461" s="262"/>
    </row>
    <row r="462" spans="1:2" s="260" customFormat="1" x14ac:dyDescent="0.25">
      <c r="A462" s="261" t="s">
        <v>343</v>
      </c>
      <c r="B462" s="262"/>
    </row>
    <row r="463" spans="1:2" s="260" customFormat="1" x14ac:dyDescent="0.25">
      <c r="A463" s="261" t="s">
        <v>344</v>
      </c>
      <c r="B463" s="262"/>
    </row>
    <row r="464" spans="1:2" s="260" customFormat="1" x14ac:dyDescent="0.25">
      <c r="A464" s="261" t="s">
        <v>345</v>
      </c>
      <c r="B464" s="262"/>
    </row>
    <row r="465" spans="1:2" s="260" customFormat="1" x14ac:dyDescent="0.25">
      <c r="A465" s="261" t="s">
        <v>346</v>
      </c>
      <c r="B465" s="262"/>
    </row>
    <row r="466" spans="1:2" s="260" customFormat="1" x14ac:dyDescent="0.25">
      <c r="A466" s="261" t="s">
        <v>347</v>
      </c>
      <c r="B466" s="262"/>
    </row>
    <row r="467" spans="1:2" s="260" customFormat="1" x14ac:dyDescent="0.25">
      <c r="A467" s="261" t="s">
        <v>348</v>
      </c>
      <c r="B467" s="262"/>
    </row>
    <row r="468" spans="1:2" s="260" customFormat="1" x14ac:dyDescent="0.25">
      <c r="A468" s="261" t="s">
        <v>349</v>
      </c>
      <c r="B468" s="262"/>
    </row>
    <row r="469" spans="1:2" s="260" customFormat="1" x14ac:dyDescent="0.25">
      <c r="A469" s="261" t="s">
        <v>350</v>
      </c>
      <c r="B469" s="262"/>
    </row>
    <row r="470" spans="1:2" s="260" customFormat="1" x14ac:dyDescent="0.25">
      <c r="A470" s="261" t="s">
        <v>351</v>
      </c>
      <c r="B470" s="262"/>
    </row>
    <row r="471" spans="1:2" s="260" customFormat="1" x14ac:dyDescent="0.25">
      <c r="A471" s="261" t="s">
        <v>352</v>
      </c>
      <c r="B471" s="262"/>
    </row>
    <row r="472" spans="1:2" s="260" customFormat="1" x14ac:dyDescent="0.25">
      <c r="A472" s="261" t="s">
        <v>353</v>
      </c>
      <c r="B472" s="262"/>
    </row>
    <row r="473" spans="1:2" s="260" customFormat="1" x14ac:dyDescent="0.25">
      <c r="A473" s="261" t="s">
        <v>354</v>
      </c>
      <c r="B473" s="262"/>
    </row>
    <row r="474" spans="1:2" s="260" customFormat="1" x14ac:dyDescent="0.25">
      <c r="A474" s="261" t="s">
        <v>355</v>
      </c>
      <c r="B474" s="262"/>
    </row>
    <row r="475" spans="1:2" s="260" customFormat="1" x14ac:dyDescent="0.25">
      <c r="A475" s="261" t="s">
        <v>356</v>
      </c>
      <c r="B475" s="262"/>
    </row>
    <row r="476" spans="1:2" s="260" customFormat="1" x14ac:dyDescent="0.25">
      <c r="A476" s="261" t="s">
        <v>357</v>
      </c>
      <c r="B476" s="262"/>
    </row>
    <row r="477" spans="1:2" s="260" customFormat="1" x14ac:dyDescent="0.25">
      <c r="A477" s="261" t="s">
        <v>1138</v>
      </c>
    </row>
    <row r="478" spans="1:2" s="260" customFormat="1" x14ac:dyDescent="0.25"/>
    <row r="479" spans="1:2" s="260" customFormat="1" x14ac:dyDescent="0.25"/>
    <row r="480" spans="1:2" s="260" customFormat="1" x14ac:dyDescent="0.25"/>
    <row r="481" s="260" customFormat="1" x14ac:dyDescent="0.25"/>
    <row r="482" s="260" customFormat="1" x14ac:dyDescent="0.25"/>
    <row r="483" s="260" customFormat="1" x14ac:dyDescent="0.25"/>
    <row r="484" s="260" customFormat="1" x14ac:dyDescent="0.25"/>
    <row r="485" s="260" customFormat="1" x14ac:dyDescent="0.25"/>
    <row r="486" s="260" customFormat="1" x14ac:dyDescent="0.25"/>
    <row r="487" s="260" customFormat="1" x14ac:dyDescent="0.25"/>
    <row r="488" s="260" customFormat="1" x14ac:dyDescent="0.25"/>
    <row r="489" s="260" customFormat="1" x14ac:dyDescent="0.25"/>
    <row r="490" s="260" customFormat="1" x14ac:dyDescent="0.25"/>
    <row r="491" s="260" customFormat="1" x14ac:dyDescent="0.25"/>
    <row r="492" s="260" customFormat="1" x14ac:dyDescent="0.25"/>
    <row r="493" s="260" customFormat="1" x14ac:dyDescent="0.25"/>
    <row r="494" s="260" customFormat="1" x14ac:dyDescent="0.25"/>
    <row r="495" s="260" customFormat="1" x14ac:dyDescent="0.25"/>
    <row r="496" s="260" customFormat="1" x14ac:dyDescent="0.25"/>
    <row r="497" s="260" customFormat="1" x14ac:dyDescent="0.25"/>
    <row r="498" s="260" customFormat="1" x14ac:dyDescent="0.25"/>
    <row r="499" s="260" customFormat="1" x14ac:dyDescent="0.25"/>
    <row r="500" s="260" customFormat="1" x14ac:dyDescent="0.25"/>
    <row r="501" s="260" customFormat="1" x14ac:dyDescent="0.25"/>
    <row r="502" s="260" customFormat="1" x14ac:dyDescent="0.25"/>
    <row r="503" s="260" customFormat="1" x14ac:dyDescent="0.25"/>
    <row r="504" s="260" customFormat="1" x14ac:dyDescent="0.25"/>
    <row r="505" s="260" customFormat="1" x14ac:dyDescent="0.25"/>
    <row r="506" s="260" customFormat="1" x14ac:dyDescent="0.25"/>
    <row r="507" s="260" customFormat="1" x14ac:dyDescent="0.25"/>
    <row r="508" s="260" customFormat="1" x14ac:dyDescent="0.25"/>
    <row r="509" s="260" customFormat="1" x14ac:dyDescent="0.25"/>
    <row r="510" s="260" customFormat="1" x14ac:dyDescent="0.25"/>
    <row r="511" s="260" customFormat="1" x14ac:dyDescent="0.25"/>
    <row r="512" s="260" customFormat="1" x14ac:dyDescent="0.25"/>
    <row r="513" s="260" customFormat="1" x14ac:dyDescent="0.25"/>
    <row r="514" s="260" customFormat="1" x14ac:dyDescent="0.25"/>
    <row r="515" s="260" customFormat="1" x14ac:dyDescent="0.25"/>
    <row r="516" s="260" customFormat="1" x14ac:dyDescent="0.25"/>
    <row r="517" s="260" customFormat="1" x14ac:dyDescent="0.25"/>
    <row r="518" s="260" customFormat="1" x14ac:dyDescent="0.25"/>
    <row r="519" s="260" customFormat="1" x14ac:dyDescent="0.25"/>
    <row r="520" s="260" customFormat="1" x14ac:dyDescent="0.25"/>
    <row r="521" s="260" customFormat="1" x14ac:dyDescent="0.25"/>
    <row r="522" s="260" customFormat="1" x14ac:dyDescent="0.25"/>
    <row r="523" s="260" customFormat="1" x14ac:dyDescent="0.25"/>
    <row r="524" s="260" customFormat="1" x14ac:dyDescent="0.25"/>
    <row r="525" s="260" customFormat="1" x14ac:dyDescent="0.25"/>
    <row r="526" s="260" customFormat="1" x14ac:dyDescent="0.25"/>
    <row r="527" s="260" customFormat="1" x14ac:dyDescent="0.25"/>
    <row r="528" s="260" customFormat="1" x14ac:dyDescent="0.25"/>
    <row r="529" s="260" customFormat="1" x14ac:dyDescent="0.25"/>
    <row r="530" s="260" customFormat="1" x14ac:dyDescent="0.25"/>
    <row r="531" s="260" customFormat="1" x14ac:dyDescent="0.25"/>
    <row r="532" s="260" customFormat="1" x14ac:dyDescent="0.25"/>
    <row r="533" s="260" customFormat="1" x14ac:dyDescent="0.25"/>
    <row r="534" s="260" customFormat="1" x14ac:dyDescent="0.25"/>
    <row r="535" s="260" customFormat="1" x14ac:dyDescent="0.25"/>
    <row r="536" s="260" customFormat="1" x14ac:dyDescent="0.25"/>
    <row r="537" s="260" customFormat="1" x14ac:dyDescent="0.25"/>
    <row r="538" s="260" customFormat="1" x14ac:dyDescent="0.25"/>
    <row r="539" s="260" customFormat="1" x14ac:dyDescent="0.25"/>
    <row r="540" s="260" customFormat="1" x14ac:dyDescent="0.25"/>
    <row r="541" s="260" customFormat="1" x14ac:dyDescent="0.25"/>
    <row r="542" s="260" customFormat="1" x14ac:dyDescent="0.25"/>
    <row r="543" s="260" customFormat="1" x14ac:dyDescent="0.25"/>
    <row r="544" s="260" customFormat="1" x14ac:dyDescent="0.25"/>
    <row r="545" s="260" customFormat="1" x14ac:dyDescent="0.25"/>
    <row r="546" s="260" customFormat="1" x14ac:dyDescent="0.25"/>
    <row r="547" s="260" customFormat="1" x14ac:dyDescent="0.25"/>
    <row r="548" s="260" customFormat="1" x14ac:dyDescent="0.25"/>
    <row r="549" s="260" customFormat="1" x14ac:dyDescent="0.25"/>
    <row r="550" s="260" customFormat="1" x14ac:dyDescent="0.25"/>
    <row r="551" s="260" customFormat="1" x14ac:dyDescent="0.25"/>
    <row r="552" s="260" customFormat="1" x14ac:dyDescent="0.25"/>
    <row r="553" s="260" customFormat="1" x14ac:dyDescent="0.25"/>
    <row r="554" s="260" customFormat="1" x14ac:dyDescent="0.25"/>
    <row r="555" s="260" customFormat="1" x14ac:dyDescent="0.25"/>
    <row r="556" s="260" customFormat="1" x14ac:dyDescent="0.25"/>
    <row r="557" s="260" customFormat="1" x14ac:dyDescent="0.25"/>
    <row r="558" s="260" customFormat="1" x14ac:dyDescent="0.25"/>
    <row r="559" s="260" customFormat="1" x14ac:dyDescent="0.25"/>
    <row r="560" s="260" customFormat="1" x14ac:dyDescent="0.25"/>
    <row r="561" s="260" customFormat="1" x14ac:dyDescent="0.25"/>
    <row r="562" s="260" customFormat="1" x14ac:dyDescent="0.25"/>
    <row r="563" s="260" customFormat="1" x14ac:dyDescent="0.25"/>
    <row r="564" s="260" customFormat="1" x14ac:dyDescent="0.25"/>
    <row r="565" s="260" customFormat="1" x14ac:dyDescent="0.25"/>
    <row r="566" s="105" customFormat="1" x14ac:dyDescent="0.25"/>
    <row r="567" s="105" customFormat="1" x14ac:dyDescent="0.25"/>
    <row r="568" s="105" customFormat="1" x14ac:dyDescent="0.25"/>
    <row r="569" s="105" customFormat="1" x14ac:dyDescent="0.25"/>
    <row r="570" s="105" customFormat="1" x14ac:dyDescent="0.25"/>
    <row r="571" s="105" customFormat="1" x14ac:dyDescent="0.25"/>
    <row r="572" s="105" customFormat="1" x14ac:dyDescent="0.25"/>
    <row r="573" s="105" customFormat="1" x14ac:dyDescent="0.25"/>
    <row r="574" s="105" customFormat="1" x14ac:dyDescent="0.25"/>
    <row r="575" s="105" customFormat="1" x14ac:dyDescent="0.25"/>
    <row r="576" s="105" customFormat="1" x14ac:dyDescent="0.25"/>
    <row r="577" spans="11:12" s="105" customFormat="1" x14ac:dyDescent="0.25"/>
    <row r="578" spans="11:12" s="105" customFormat="1" x14ac:dyDescent="0.25"/>
    <row r="579" spans="11:12" s="105" customFormat="1" x14ac:dyDescent="0.25"/>
    <row r="580" spans="11:12" s="105" customFormat="1" x14ac:dyDescent="0.25"/>
    <row r="581" spans="11:12" s="105" customFormat="1" x14ac:dyDescent="0.25"/>
    <row r="582" spans="11:12" s="105" customFormat="1" x14ac:dyDescent="0.25"/>
    <row r="583" spans="11:12" s="105" customFormat="1" x14ac:dyDescent="0.25"/>
    <row r="584" spans="11:12" s="105" customFormat="1" x14ac:dyDescent="0.25"/>
    <row r="585" spans="11:12" s="105" customFormat="1" x14ac:dyDescent="0.25"/>
    <row r="586" spans="11:12" s="105" customFormat="1" x14ac:dyDescent="0.25"/>
    <row r="587" spans="11:12" s="105" customFormat="1" x14ac:dyDescent="0.25"/>
    <row r="588" spans="11:12" s="105" customFormat="1" x14ac:dyDescent="0.25">
      <c r="L588" s="72"/>
    </row>
    <row r="589" spans="11:12" x14ac:dyDescent="0.25">
      <c r="K589" s="105"/>
    </row>
    <row r="590" spans="11:12" x14ac:dyDescent="0.25">
      <c r="K590" s="105"/>
    </row>
  </sheetData>
  <sheetProtection password="D372" sheet="1" objects="1" scenarios="1"/>
  <mergeCells count="27">
    <mergeCell ref="G53:J53"/>
    <mergeCell ref="M53:P53"/>
    <mergeCell ref="C5:E5"/>
    <mergeCell ref="G5:J5"/>
    <mergeCell ref="G31:H31"/>
    <mergeCell ref="L31:M31"/>
    <mergeCell ref="A14:C14"/>
    <mergeCell ref="I23:K23"/>
    <mergeCell ref="A15:C15"/>
    <mergeCell ref="L15:M15"/>
    <mergeCell ref="L16:M16"/>
    <mergeCell ref="L17:M17"/>
    <mergeCell ref="L18:M18"/>
    <mergeCell ref="L19:M19"/>
    <mergeCell ref="F25:H25"/>
    <mergeCell ref="A40:E41"/>
    <mergeCell ref="H68:J68"/>
    <mergeCell ref="H67:J67"/>
    <mergeCell ref="D55:E55"/>
    <mergeCell ref="G55:H55"/>
    <mergeCell ref="J55:K55"/>
    <mergeCell ref="H66:J66"/>
    <mergeCell ref="I15:J15"/>
    <mergeCell ref="I16:J16"/>
    <mergeCell ref="I17:J17"/>
    <mergeCell ref="I18:J18"/>
    <mergeCell ref="I19:J19"/>
  </mergeCells>
  <phoneticPr fontId="2" type="noConversion"/>
  <conditionalFormatting sqref="C5:E5">
    <cfRule type="expression" dxfId="352" priority="103" stopIfTrue="1">
      <formula>ISBLANK(C5)</formula>
    </cfRule>
    <cfRule type="expression" dxfId="351" priority="114" stopIfTrue="1">
      <formula>ISBLANK</formula>
    </cfRule>
    <cfRule type="expression" dxfId="350" priority="115" stopIfTrue="1">
      <formula>ISBLANK</formula>
    </cfRule>
    <cfRule type="expression" dxfId="349" priority="116" stopIfTrue="1">
      <formula>ISBLANK</formula>
    </cfRule>
    <cfRule type="expression" priority="118" stopIfTrue="1">
      <formula>ISBLANK</formula>
    </cfRule>
  </conditionalFormatting>
  <conditionalFormatting sqref="G9">
    <cfRule type="expression" dxfId="348" priority="106" stopIfTrue="1">
      <formula>ISBLANK(G9)</formula>
    </cfRule>
    <cfRule type="expression" dxfId="347" priority="108" stopIfTrue="1">
      <formula>ISBLANK+$G$9</formula>
    </cfRule>
    <cfRule type="expression" priority="109" stopIfTrue="1">
      <formula>ISBLANK+$G$9</formula>
    </cfRule>
    <cfRule type="expression" dxfId="346" priority="110" stopIfTrue="1">
      <formula>ISBLANK+$G$9</formula>
    </cfRule>
    <cfRule type="expression" dxfId="345" priority="112" stopIfTrue="1">
      <formula>ISBLANK</formula>
    </cfRule>
    <cfRule type="expression" dxfId="344" priority="113" stopIfTrue="1">
      <formula>ISBLANK</formula>
    </cfRule>
  </conditionalFormatting>
  <conditionalFormatting sqref="J9">
    <cfRule type="expression" dxfId="343" priority="104" stopIfTrue="1">
      <formula>ISBLANK(J9)</formula>
    </cfRule>
    <cfRule type="expression" dxfId="342" priority="105" stopIfTrue="1">
      <formula>ISBLANL(J9)</formula>
    </cfRule>
  </conditionalFormatting>
  <conditionalFormatting sqref="G5:J5">
    <cfRule type="expression" dxfId="341" priority="102" stopIfTrue="1">
      <formula>ISBLANK(G5)</formula>
    </cfRule>
  </conditionalFormatting>
  <conditionalFormatting sqref="O5">
    <cfRule type="expression" dxfId="340" priority="47" stopIfTrue="1">
      <formula>ISBLANK(O5)</formula>
    </cfRule>
    <cfRule type="expression" dxfId="339" priority="93" stopIfTrue="1">
      <formula>ISBLANK(O5)</formula>
    </cfRule>
    <cfRule type="expression" dxfId="338" priority="98" stopIfTrue="1">
      <formula>ISBLANK(O5)</formula>
    </cfRule>
    <cfRule type="expression" dxfId="337" priority="99" stopIfTrue="1">
      <formula>ISBLANK(O5)</formula>
    </cfRule>
    <cfRule type="expression" dxfId="336" priority="100" stopIfTrue="1">
      <formula>ISBLANK(O5)</formula>
    </cfRule>
    <cfRule type="expression" dxfId="335" priority="101" stopIfTrue="1">
      <formula>ISBLANK(O5)</formula>
    </cfRule>
  </conditionalFormatting>
  <conditionalFormatting sqref="M9">
    <cfRule type="expression" dxfId="334" priority="97" stopIfTrue="1">
      <formula>ISBLANK(M9)</formula>
    </cfRule>
  </conditionalFormatting>
  <conditionalFormatting sqref="E33">
    <cfRule type="expression" dxfId="333" priority="92" stopIfTrue="1">
      <formula>ISBLANK(E33)</formula>
    </cfRule>
  </conditionalFormatting>
  <conditionalFormatting sqref="G53:J53">
    <cfRule type="expression" dxfId="332" priority="91" stopIfTrue="1">
      <formula>ISBLANK(G53)</formula>
    </cfRule>
  </conditionalFormatting>
  <conditionalFormatting sqref="M53:P53">
    <cfRule type="expression" dxfId="331" priority="90" stopIfTrue="1">
      <formula>ISBLANK(M53)</formula>
    </cfRule>
  </conditionalFormatting>
  <conditionalFormatting sqref="H66:J66">
    <cfRule type="expression" dxfId="330" priority="89" stopIfTrue="1">
      <formula>ISBLANK(H66)</formula>
    </cfRule>
  </conditionalFormatting>
  <conditionalFormatting sqref="H66:J66">
    <cfRule type="expression" dxfId="329" priority="38" stopIfTrue="1">
      <formula>ISBLANK(H66)</formula>
    </cfRule>
    <cfRule type="expression" dxfId="328" priority="86" stopIfTrue="1">
      <formula>ISBLANK(H66)</formula>
    </cfRule>
    <cfRule type="expression" dxfId="327" priority="87" stopIfTrue="1">
      <formula>ISBLANK(H66)</formula>
    </cfRule>
    <cfRule type="expression" priority="88" stopIfTrue="1">
      <formula>ISBLANK(H66)</formula>
    </cfRule>
  </conditionalFormatting>
  <conditionalFormatting sqref="D55:E55">
    <cfRule type="expression" dxfId="326" priority="41" stopIfTrue="1">
      <formula>ISBLANK(D55)</formula>
    </cfRule>
    <cfRule type="expression" dxfId="325" priority="85" stopIfTrue="1">
      <formula>ISBLANK(D55)</formula>
    </cfRule>
  </conditionalFormatting>
  <conditionalFormatting sqref="G33">
    <cfRule type="expression" dxfId="324" priority="57" stopIfTrue="1">
      <formula>ISBLANK(G33)</formula>
    </cfRule>
    <cfRule type="expression" dxfId="323" priority="84" stopIfTrue="1">
      <formula>ISBLANK(G33)</formula>
    </cfRule>
  </conditionalFormatting>
  <conditionalFormatting sqref="A15">
    <cfRule type="expression" dxfId="322" priority="83" stopIfTrue="1">
      <formula>ISBLANK(A15)</formula>
    </cfRule>
  </conditionalFormatting>
  <conditionalFormatting sqref="A16:C16">
    <cfRule type="expression" dxfId="321" priority="81" stopIfTrue="1">
      <formula>ISBLANK(A16)</formula>
    </cfRule>
  </conditionalFormatting>
  <conditionalFormatting sqref="A17:C17">
    <cfRule type="expression" dxfId="320" priority="80" stopIfTrue="1">
      <formula>ISBLANK(A17)</formula>
    </cfRule>
  </conditionalFormatting>
  <conditionalFormatting sqref="A18:C18">
    <cfRule type="expression" dxfId="319" priority="79" stopIfTrue="1">
      <formula>ISBLANK(A18)</formula>
    </cfRule>
  </conditionalFormatting>
  <conditionalFormatting sqref="A19:C19">
    <cfRule type="expression" dxfId="318" priority="78" stopIfTrue="1">
      <formula>ISBLANK(A19)</formula>
    </cfRule>
  </conditionalFormatting>
  <conditionalFormatting sqref="G15">
    <cfRule type="expression" dxfId="317" priority="77" stopIfTrue="1">
      <formula>ISBLANK(G15)</formula>
    </cfRule>
  </conditionalFormatting>
  <conditionalFormatting sqref="G16">
    <cfRule type="expression" dxfId="316" priority="76" stopIfTrue="1">
      <formula>ISBLANK(G16)</formula>
    </cfRule>
  </conditionalFormatting>
  <conditionalFormatting sqref="G17">
    <cfRule type="expression" dxfId="315" priority="75" stopIfTrue="1">
      <formula>ISBLANK(G17)</formula>
    </cfRule>
  </conditionalFormatting>
  <conditionalFormatting sqref="G18">
    <cfRule type="expression" dxfId="314" priority="73" stopIfTrue="1">
      <formula>ISBLANK(G18)</formula>
    </cfRule>
  </conditionalFormatting>
  <conditionalFormatting sqref="G19">
    <cfRule type="expression" dxfId="313" priority="72" stopIfTrue="1">
      <formula>ISBLANK(G19)</formula>
    </cfRule>
  </conditionalFormatting>
  <conditionalFormatting sqref="I15:J15">
    <cfRule type="expression" dxfId="312" priority="71" stopIfTrue="1">
      <formula>ISBLANK(I15)</formula>
    </cfRule>
  </conditionalFormatting>
  <conditionalFormatting sqref="I16:J16">
    <cfRule type="expression" dxfId="311" priority="70" stopIfTrue="1">
      <formula>ISBLANK(I16)</formula>
    </cfRule>
  </conditionalFormatting>
  <conditionalFormatting sqref="I17:J17">
    <cfRule type="expression" dxfId="310" priority="69" stopIfTrue="1">
      <formula>ISBLANK(I17)</formula>
    </cfRule>
  </conditionalFormatting>
  <conditionalFormatting sqref="I18:J18">
    <cfRule type="expression" dxfId="309" priority="67" stopIfTrue="1">
      <formula>ISBLANK(I18)</formula>
    </cfRule>
    <cfRule type="expression" priority="68" stopIfTrue="1">
      <formula>ISBLANK(I18)</formula>
    </cfRule>
  </conditionalFormatting>
  <conditionalFormatting sqref="I19:J19">
    <cfRule type="expression" dxfId="308" priority="66" stopIfTrue="1">
      <formula>ISBLANK(I18)</formula>
    </cfRule>
  </conditionalFormatting>
  <conditionalFormatting sqref="L15:M15">
    <cfRule type="expression" dxfId="307" priority="65" stopIfTrue="1">
      <formula>ISBLANK(L15)</formula>
    </cfRule>
  </conditionalFormatting>
  <conditionalFormatting sqref="L16:M16">
    <cfRule type="expression" dxfId="306" priority="64" stopIfTrue="1">
      <formula>ISBLANK(L16)</formula>
    </cfRule>
  </conditionalFormatting>
  <conditionalFormatting sqref="L17:M17">
    <cfRule type="expression" dxfId="305" priority="63" stopIfTrue="1">
      <formula>ISBLANK(L17)</formula>
    </cfRule>
  </conditionalFormatting>
  <conditionalFormatting sqref="L18:M18">
    <cfRule type="expression" dxfId="304" priority="62" stopIfTrue="1">
      <formula>ISBLANK(L18)</formula>
    </cfRule>
  </conditionalFormatting>
  <conditionalFormatting sqref="L19:M19">
    <cfRule type="expression" dxfId="303" priority="61" stopIfTrue="1">
      <formula>ISBLANK(L19)</formula>
    </cfRule>
  </conditionalFormatting>
  <conditionalFormatting sqref="F25">
    <cfRule type="expression" dxfId="302" priority="58" stopIfTrue="1">
      <formula>ISBLANK(F25)</formula>
    </cfRule>
  </conditionalFormatting>
  <conditionalFormatting sqref="I23:K23">
    <cfRule type="expression" dxfId="301" priority="59" stopIfTrue="1">
      <formula>ISBLANK(I23)</formula>
    </cfRule>
  </conditionalFormatting>
  <conditionalFormatting sqref="F23">
    <cfRule type="expression" dxfId="300" priority="56" stopIfTrue="1">
      <formula>ISBLANK(F23)</formula>
    </cfRule>
  </conditionalFormatting>
  <conditionalFormatting sqref="J25">
    <cfRule type="expression" dxfId="299" priority="54" stopIfTrue="1">
      <formula>ISBLANK(J25)</formula>
    </cfRule>
  </conditionalFormatting>
  <conditionalFormatting sqref="E15">
    <cfRule type="expression" dxfId="298" priority="52" stopIfTrue="1">
      <formula>ISBLANK(E15)</formula>
    </cfRule>
  </conditionalFormatting>
  <conditionalFormatting sqref="E16">
    <cfRule type="expression" dxfId="297" priority="51" stopIfTrue="1">
      <formula>ISBLANK(E16)</formula>
    </cfRule>
  </conditionalFormatting>
  <conditionalFormatting sqref="E17">
    <cfRule type="expression" dxfId="296" priority="50" stopIfTrue="1">
      <formula>ISBLANK(E17)</formula>
    </cfRule>
  </conditionalFormatting>
  <conditionalFormatting sqref="E18">
    <cfRule type="expression" dxfId="295" priority="49" stopIfTrue="1">
      <formula>ISBLANK(E18)</formula>
    </cfRule>
  </conditionalFormatting>
  <conditionalFormatting sqref="E19">
    <cfRule type="expression" dxfId="294" priority="48" stopIfTrue="1">
      <formula>ISBLANK(E19)</formula>
    </cfRule>
  </conditionalFormatting>
  <conditionalFormatting sqref="G27">
    <cfRule type="expression" dxfId="293" priority="46" stopIfTrue="1">
      <formula>ISBLANK(G27)</formula>
    </cfRule>
  </conditionalFormatting>
  <conditionalFormatting sqref="I32">
    <cfRule type="expression" dxfId="292" priority="30" stopIfTrue="1">
      <formula>ISBLANK(I32)</formula>
    </cfRule>
  </conditionalFormatting>
  <conditionalFormatting sqref="M23">
    <cfRule type="expression" dxfId="291" priority="32" stopIfTrue="1">
      <formula>ISBLANK(M23)</formula>
    </cfRule>
  </conditionalFormatting>
  <conditionalFormatting sqref="B25">
    <cfRule type="expression" dxfId="290" priority="34" stopIfTrue="1">
      <formula>ISBLANK(B25)</formula>
    </cfRule>
  </conditionalFormatting>
  <conditionalFormatting sqref="M32">
    <cfRule type="expression" dxfId="289" priority="29" stopIfTrue="1">
      <formula>ISBLANK(M32)</formula>
    </cfRule>
  </conditionalFormatting>
  <conditionalFormatting sqref="K33">
    <cfRule type="expression" dxfId="288" priority="28" stopIfTrue="1">
      <formula>ISBLANK(K33)</formula>
    </cfRule>
  </conditionalFormatting>
  <conditionalFormatting sqref="M38">
    <cfRule type="expression" dxfId="287" priority="27" stopIfTrue="1">
      <formula>ISBLANK(M38)</formula>
    </cfRule>
  </conditionalFormatting>
  <conditionalFormatting sqref="M25">
    <cfRule type="expression" dxfId="286" priority="26" stopIfTrue="1">
      <formula>ISBLANK(M25)</formula>
    </cfRule>
  </conditionalFormatting>
  <conditionalFormatting sqref="G55:H55">
    <cfRule type="expression" dxfId="285" priority="24" stopIfTrue="1">
      <formula>ISBLANK(G55)</formula>
    </cfRule>
    <cfRule type="expression" dxfId="284" priority="25" stopIfTrue="1">
      <formula>ISBLANK(G55)</formula>
    </cfRule>
  </conditionalFormatting>
  <conditionalFormatting sqref="J55:K55">
    <cfRule type="expression" dxfId="283" priority="22" stopIfTrue="1">
      <formula>ISBLANK(J55)</formula>
    </cfRule>
    <cfRule type="expression" dxfId="282" priority="23" stopIfTrue="1">
      <formula>ISBLANK(J55)</formula>
    </cfRule>
  </conditionalFormatting>
  <conditionalFormatting sqref="A49">
    <cfRule type="expression" dxfId="281" priority="16" stopIfTrue="1">
      <formula>ISBLANK($A$49)</formula>
    </cfRule>
  </conditionalFormatting>
  <conditionalFormatting sqref="H67:J67">
    <cfRule type="expression" dxfId="280" priority="15" stopIfTrue="1">
      <formula>ISBLANK(H67)</formula>
    </cfRule>
  </conditionalFormatting>
  <conditionalFormatting sqref="H67:J67">
    <cfRule type="expression" dxfId="279" priority="11" stopIfTrue="1">
      <formula>ISBLANK(H67)</formula>
    </cfRule>
    <cfRule type="expression" dxfId="278" priority="12" stopIfTrue="1">
      <formula>ISBLANK(H67)</formula>
    </cfRule>
    <cfRule type="expression" dxfId="277" priority="13" stopIfTrue="1">
      <formula>ISBLANK(H67)</formula>
    </cfRule>
    <cfRule type="expression" priority="14" stopIfTrue="1">
      <formula>ISBLANK(H67)</formula>
    </cfRule>
  </conditionalFormatting>
  <conditionalFormatting sqref="H68:J68">
    <cfRule type="expression" dxfId="276" priority="5" stopIfTrue="1">
      <formula>ISBLANK(H68)</formula>
    </cfRule>
  </conditionalFormatting>
  <conditionalFormatting sqref="H68:J68">
    <cfRule type="expression" dxfId="275" priority="1" stopIfTrue="1">
      <formula>ISBLANK(H68)</formula>
    </cfRule>
    <cfRule type="expression" dxfId="274" priority="2" stopIfTrue="1">
      <formula>ISBLANK(H68)</formula>
    </cfRule>
    <cfRule type="expression" dxfId="273" priority="3" stopIfTrue="1">
      <formula>ISBLANK(H68)</formula>
    </cfRule>
    <cfRule type="expression" priority="4" stopIfTrue="1">
      <formula>ISBLANK(H68)</formula>
    </cfRule>
  </conditionalFormatting>
  <dataValidations count="11">
    <dataValidation type="list" allowBlank="1" showInputMessage="1" showErrorMessage="1" sqref="N45:N46 P45:P46 H45:H46 J45:J46 L45:L46">
      <formula1>$I$124:$I$289</formula1>
    </dataValidation>
    <dataValidation type="list" allowBlank="1" showInputMessage="1" showErrorMessage="1" sqref="G5:J5">
      <formula1>$A$124:$A$477</formula1>
    </dataValidation>
    <dataValidation type="list" allowBlank="1" showInputMessage="1" showErrorMessage="1" sqref="F23">
      <formula1>$E$124:$E$289</formula1>
    </dataValidation>
    <dataValidation type="list" allowBlank="1" showInputMessage="1" showErrorMessage="1" sqref="E33">
      <formula1>$G$124:$G$144</formula1>
    </dataValidation>
    <dataValidation type="list" allowBlank="1" showInputMessage="1" showErrorMessage="1" sqref="L44 M40 P44 H44 J44">
      <formula1>"   '   ,  √  , "</formula1>
    </dataValidation>
    <dataValidation type="list" allowBlank="1" showInputMessage="1" showErrorMessage="1" promptTitle="Web, Print, Web &amp; Print" sqref="G33">
      <formula1>$P$124:$P$127</formula1>
    </dataValidation>
    <dataValidation type="list" allowBlank="1" showInputMessage="1" showErrorMessage="1" sqref="O5">
      <formula1>$N$124:$N$127</formula1>
    </dataValidation>
    <dataValidation type="list" allowBlank="1" showInputMessage="1" showErrorMessage="1" sqref="M23 B25 J25 G27 I32 M32 K33 M38 M25 A49">
      <formula1>$O$124:$O$125</formula1>
    </dataValidation>
    <dataValidation type="list" allowBlank="1" showInputMessage="1" showErrorMessage="1" sqref="D55:E55 G55:H55 J55:K55">
      <formula1>$Q$124:$Q$128</formula1>
    </dataValidation>
    <dataValidation type="list" allowBlank="1" showInputMessage="1" showErrorMessage="1" sqref="H66:J68">
      <formula1>$S$124:$S$131</formula1>
    </dataValidation>
    <dataValidation type="list" allowBlank="1" showInputMessage="1" showErrorMessage="1" sqref="C5:E5">
      <formula1>$K$124:$K$149</formula1>
    </dataValidation>
  </dataValidations>
  <printOptions horizontalCentered="1"/>
  <pageMargins left="0.25" right="0.25" top="0.25" bottom="0.25" header="0.3" footer="0.25"/>
  <pageSetup scale="69"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AL133"/>
  <sheetViews>
    <sheetView showGridLines="0" zoomScaleNormal="100" workbookViewId="0">
      <selection activeCell="I47" sqref="I47"/>
    </sheetView>
  </sheetViews>
  <sheetFormatPr defaultColWidth="9.109375" defaultRowHeight="15" x14ac:dyDescent="0.25"/>
  <cols>
    <col min="1" max="12" width="9.109375" style="2"/>
    <col min="13" max="13" width="9.88671875" style="2" customWidth="1"/>
    <col min="14" max="18" width="9.109375" style="2"/>
    <col min="19" max="19" width="10.44140625" style="2" bestFit="1" customWidth="1"/>
    <col min="20" max="16384" width="9.109375" style="2"/>
  </cols>
  <sheetData>
    <row r="1" spans="1:16" ht="15.6" x14ac:dyDescent="0.3">
      <c r="A1" s="13" t="s">
        <v>4</v>
      </c>
      <c r="C1" s="7">
        <f>'Page 1'!$O$4</f>
        <v>2019</v>
      </c>
      <c r="E1" s="4" t="s">
        <v>389</v>
      </c>
      <c r="F1" s="2">
        <v>0</v>
      </c>
      <c r="O1" s="1" t="s">
        <v>1477</v>
      </c>
      <c r="P1" s="1" t="s">
        <v>390</v>
      </c>
    </row>
    <row r="2" spans="1:16" x14ac:dyDescent="0.25">
      <c r="A2" s="13"/>
      <c r="C2" s="7"/>
      <c r="E2" s="4"/>
    </row>
    <row r="3" spans="1:16" s="15" customFormat="1" ht="21" x14ac:dyDescent="0.4">
      <c r="A3" s="16" t="s">
        <v>606</v>
      </c>
      <c r="B3" s="14"/>
      <c r="C3" s="14"/>
      <c r="D3" s="16"/>
      <c r="E3" s="16"/>
      <c r="F3" s="63"/>
      <c r="G3" s="63"/>
      <c r="H3" s="63"/>
      <c r="I3" s="63"/>
      <c r="J3" s="63"/>
      <c r="K3" s="63"/>
      <c r="L3" s="16"/>
      <c r="M3" s="16"/>
      <c r="N3" s="16"/>
      <c r="O3" s="16"/>
      <c r="P3" s="16"/>
    </row>
    <row r="4" spans="1:16" ht="9" customHeight="1" x14ac:dyDescent="0.25"/>
    <row r="5" spans="1:16" ht="15.6" x14ac:dyDescent="0.3">
      <c r="A5" s="1" t="s">
        <v>604</v>
      </c>
    </row>
    <row r="6" spans="1:16" ht="8.25" customHeight="1" x14ac:dyDescent="0.25"/>
    <row r="7" spans="1:16" x14ac:dyDescent="0.25">
      <c r="B7" s="3" t="s">
        <v>1366</v>
      </c>
      <c r="C7" s="3"/>
      <c r="D7" s="3"/>
      <c r="E7" s="12" t="s">
        <v>396</v>
      </c>
      <c r="F7" s="12" t="s">
        <v>399</v>
      </c>
      <c r="G7" s="12" t="s">
        <v>400</v>
      </c>
      <c r="K7" s="3" t="s">
        <v>1366</v>
      </c>
      <c r="L7" s="3"/>
      <c r="M7" s="3"/>
      <c r="N7" s="12" t="s">
        <v>396</v>
      </c>
      <c r="O7" s="12" t="s">
        <v>399</v>
      </c>
      <c r="P7" s="12" t="s">
        <v>400</v>
      </c>
    </row>
    <row r="8" spans="1:16" ht="18" customHeight="1" x14ac:dyDescent="0.3">
      <c r="B8" s="314"/>
      <c r="C8" s="315"/>
      <c r="D8" s="315"/>
      <c r="E8" s="40"/>
      <c r="F8" s="58"/>
      <c r="G8" s="59"/>
      <c r="K8" s="314"/>
      <c r="L8" s="315"/>
      <c r="M8" s="315"/>
      <c r="N8" s="40"/>
      <c r="O8" s="58"/>
      <c r="P8" s="59"/>
    </row>
    <row r="9" spans="1:16" ht="18" customHeight="1" x14ac:dyDescent="0.3">
      <c r="B9" s="314"/>
      <c r="C9" s="315"/>
      <c r="D9" s="315"/>
      <c r="E9" s="64"/>
      <c r="F9" s="67"/>
      <c r="G9" s="68"/>
      <c r="K9" s="314"/>
      <c r="L9" s="315"/>
      <c r="M9" s="315"/>
      <c r="N9" s="40"/>
      <c r="O9" s="58"/>
      <c r="P9" s="59"/>
    </row>
    <row r="10" spans="1:16" ht="18" customHeight="1" x14ac:dyDescent="0.3">
      <c r="B10" s="314"/>
      <c r="C10" s="315"/>
      <c r="D10" s="315"/>
      <c r="E10" s="64"/>
      <c r="F10" s="67"/>
      <c r="G10" s="68"/>
      <c r="K10" s="314"/>
      <c r="L10" s="315"/>
      <c r="M10" s="315"/>
      <c r="N10" s="40"/>
      <c r="O10" s="58"/>
      <c r="P10" s="59"/>
    </row>
    <row r="11" spans="1:16" ht="18" customHeight="1" x14ac:dyDescent="0.3">
      <c r="B11" s="212"/>
      <c r="C11" s="213"/>
      <c r="D11" s="213"/>
      <c r="E11" s="214"/>
      <c r="F11" s="215"/>
      <c r="G11" s="216"/>
      <c r="K11" s="212"/>
      <c r="L11" s="213"/>
      <c r="M11" s="213"/>
      <c r="N11" s="214"/>
      <c r="O11" s="215"/>
      <c r="P11" s="216"/>
    </row>
    <row r="12" spans="1:16" ht="10.199999999999999" customHeight="1" x14ac:dyDescent="0.3">
      <c r="B12" s="166"/>
      <c r="C12" s="169"/>
      <c r="D12" s="169"/>
      <c r="E12" s="173"/>
      <c r="F12" s="174"/>
      <c r="G12" s="175"/>
      <c r="K12" s="166"/>
      <c r="L12" s="169"/>
      <c r="M12" s="169"/>
      <c r="N12" s="173"/>
      <c r="O12" s="174"/>
      <c r="P12" s="175"/>
    </row>
    <row r="13" spans="1:16" ht="24" customHeight="1" x14ac:dyDescent="0.4">
      <c r="A13" s="16" t="s">
        <v>403</v>
      </c>
      <c r="B13" s="14"/>
      <c r="C13" s="14"/>
      <c r="D13" s="16"/>
      <c r="E13" s="253"/>
      <c r="F13" s="63"/>
      <c r="G13" s="63"/>
      <c r="H13" s="63"/>
      <c r="I13" s="63"/>
      <c r="J13" s="63"/>
      <c r="K13" s="63"/>
      <c r="L13" s="16"/>
      <c r="M13" s="16"/>
      <c r="N13" s="16"/>
      <c r="O13" s="16"/>
    </row>
    <row r="14" spans="1:16" ht="12" customHeight="1" x14ac:dyDescent="0.4">
      <c r="A14" s="16"/>
      <c r="B14" s="14"/>
      <c r="C14" s="14"/>
      <c r="D14" s="16"/>
      <c r="E14" s="16"/>
      <c r="F14" s="218"/>
      <c r="G14" s="218"/>
      <c r="H14" s="218"/>
      <c r="I14" s="218"/>
      <c r="J14" s="218"/>
      <c r="K14" s="218"/>
      <c r="L14" s="16"/>
      <c r="M14" s="16"/>
      <c r="N14" s="16"/>
      <c r="O14" s="16"/>
    </row>
    <row r="15" spans="1:16" s="15" customFormat="1" ht="20.399999999999999" x14ac:dyDescent="0.35">
      <c r="A15" s="2"/>
      <c r="B15" s="2"/>
      <c r="C15" s="2"/>
      <c r="D15" s="4" t="s">
        <v>434</v>
      </c>
      <c r="E15" s="316"/>
      <c r="F15" s="324"/>
      <c r="G15" s="4" t="s">
        <v>435</v>
      </c>
      <c r="H15" s="325"/>
      <c r="I15" s="326"/>
      <c r="J15" s="106" t="s">
        <v>520</v>
      </c>
      <c r="K15" s="2"/>
      <c r="L15" s="2"/>
      <c r="M15" s="2"/>
      <c r="N15" s="2"/>
      <c r="O15" s="2"/>
      <c r="P15" s="2"/>
    </row>
    <row r="16" spans="1:16" ht="17.399999999999999" customHeight="1" x14ac:dyDescent="0.3">
      <c r="D16" s="4" t="s">
        <v>437</v>
      </c>
      <c r="E16" s="303"/>
      <c r="F16" s="312"/>
      <c r="G16" s="312"/>
      <c r="H16" s="312"/>
      <c r="I16" s="312"/>
    </row>
    <row r="17" spans="1:38" ht="17.399999999999999" customHeight="1" x14ac:dyDescent="0.3">
      <c r="D17" s="4"/>
      <c r="E17" s="166"/>
      <c r="F17" s="167"/>
      <c r="G17" s="167"/>
      <c r="H17" s="167"/>
      <c r="I17" s="167"/>
    </row>
    <row r="18" spans="1:38" ht="18" customHeight="1" x14ac:dyDescent="0.3">
      <c r="D18" s="4" t="s">
        <v>438</v>
      </c>
      <c r="E18" s="316"/>
      <c r="F18" s="324"/>
      <c r="J18" s="4" t="s">
        <v>440</v>
      </c>
      <c r="K18" s="316"/>
      <c r="L18" s="317"/>
    </row>
    <row r="19" spans="1:38" ht="18" customHeight="1" x14ac:dyDescent="0.3">
      <c r="D19" s="4" t="s">
        <v>439</v>
      </c>
      <c r="E19" s="303"/>
      <c r="F19" s="312"/>
      <c r="G19" s="312"/>
      <c r="H19" s="312"/>
      <c r="I19" s="312"/>
      <c r="L19" s="4" t="s">
        <v>441</v>
      </c>
      <c r="M19" s="314"/>
      <c r="N19" s="329"/>
      <c r="O19" s="329"/>
      <c r="P19" s="329"/>
    </row>
    <row r="20" spans="1:38" ht="12.6" customHeight="1" x14ac:dyDescent="0.3">
      <c r="D20" s="4"/>
      <c r="E20" s="166"/>
      <c r="F20" s="167"/>
      <c r="G20" s="167"/>
      <c r="H20" s="167"/>
      <c r="I20" s="167"/>
      <c r="L20" s="4"/>
      <c r="M20" s="166"/>
      <c r="N20" s="167"/>
      <c r="O20" s="167"/>
      <c r="P20" s="167"/>
    </row>
    <row r="21" spans="1:38" ht="22.2" customHeight="1" x14ac:dyDescent="0.3">
      <c r="D21" s="4" t="s">
        <v>1400</v>
      </c>
      <c r="E21" s="227"/>
      <c r="F21" s="167"/>
      <c r="G21" s="167"/>
      <c r="H21" s="167"/>
      <c r="I21" s="4" t="s">
        <v>1401</v>
      </c>
      <c r="J21" s="316"/>
      <c r="K21" s="302"/>
      <c r="L21" s="4"/>
      <c r="M21" s="166"/>
      <c r="N21" s="167"/>
      <c r="O21" s="167"/>
      <c r="P21" s="167"/>
    </row>
    <row r="22" spans="1:38" ht="13.2" customHeight="1" x14ac:dyDescent="0.3">
      <c r="D22" s="4"/>
      <c r="E22" s="227"/>
      <c r="F22" s="167"/>
      <c r="G22" s="167"/>
      <c r="H22" s="167"/>
      <c r="I22" s="4"/>
      <c r="J22" s="220"/>
      <c r="K22" s="221"/>
      <c r="L22" s="4"/>
      <c r="M22" s="166"/>
      <c r="N22" s="167"/>
      <c r="O22" s="167"/>
      <c r="P22" s="167"/>
    </row>
    <row r="23" spans="1:38" ht="18" customHeight="1" x14ac:dyDescent="0.3">
      <c r="D23" s="4" t="s">
        <v>443</v>
      </c>
      <c r="E23" s="297"/>
      <c r="F23" s="330"/>
      <c r="G23" s="12" t="s">
        <v>613</v>
      </c>
      <c r="H23" s="331"/>
      <c r="I23" s="317"/>
      <c r="J23" s="4" t="s">
        <v>435</v>
      </c>
      <c r="K23" s="227"/>
      <c r="L23" s="2" t="s">
        <v>431</v>
      </c>
      <c r="M23" s="227"/>
      <c r="N23" s="2" t="s">
        <v>444</v>
      </c>
    </row>
    <row r="24" spans="1:38" ht="10.8" customHeight="1" x14ac:dyDescent="0.3">
      <c r="D24" s="4"/>
      <c r="E24" s="220"/>
      <c r="F24" s="210"/>
      <c r="G24" s="12"/>
      <c r="H24" s="219"/>
      <c r="I24" s="210"/>
      <c r="J24" s="4"/>
      <c r="K24" s="192"/>
      <c r="M24" s="192"/>
    </row>
    <row r="25" spans="1:38" ht="22.8" customHeight="1" x14ac:dyDescent="0.3">
      <c r="D25" s="4" t="s">
        <v>442</v>
      </c>
      <c r="E25" s="331"/>
      <c r="F25" s="317"/>
      <c r="H25"/>
      <c r="I25"/>
      <c r="J25"/>
      <c r="K25"/>
      <c r="L25"/>
      <c r="M25"/>
      <c r="N25"/>
      <c r="O25"/>
    </row>
    <row r="26" spans="1:38" ht="23.4" customHeight="1" x14ac:dyDescent="0.3">
      <c r="D26" s="4" t="s">
        <v>445</v>
      </c>
      <c r="E26" s="227"/>
      <c r="G26" s="4" t="s">
        <v>446</v>
      </c>
      <c r="H26" s="60"/>
      <c r="N26" s="4" t="s">
        <v>447</v>
      </c>
      <c r="O26" s="40"/>
      <c r="AL26" s="19"/>
    </row>
    <row r="27" spans="1:38" ht="18" customHeight="1" x14ac:dyDescent="0.25"/>
    <row r="28" spans="1:38" ht="18" customHeight="1" x14ac:dyDescent="0.3">
      <c r="A28" s="1" t="s">
        <v>449</v>
      </c>
      <c r="E28" s="335"/>
      <c r="F28" s="336"/>
    </row>
    <row r="29" spans="1:38" ht="18" customHeight="1" x14ac:dyDescent="0.3">
      <c r="D29" s="4" t="s">
        <v>450</v>
      </c>
      <c r="E29" s="291"/>
      <c r="F29" s="4" t="s">
        <v>1473</v>
      </c>
      <c r="G29" s="314"/>
      <c r="H29" s="323"/>
      <c r="I29" s="323"/>
      <c r="K29" s="234"/>
    </row>
    <row r="30" spans="1:38" ht="18" customHeight="1" x14ac:dyDescent="0.3">
      <c r="D30" s="4"/>
      <c r="E30" s="207"/>
      <c r="K30" s="4"/>
      <c r="L30" s="211"/>
      <c r="M30" s="4"/>
      <c r="N30" s="166"/>
      <c r="O30" s="169"/>
      <c r="P30" s="169"/>
    </row>
    <row r="31" spans="1:38" ht="18" customHeight="1" x14ac:dyDescent="0.3">
      <c r="D31" s="4"/>
      <c r="E31" s="207"/>
      <c r="F31" s="210"/>
      <c r="K31" s="4"/>
      <c r="L31" s="211"/>
      <c r="M31" s="4"/>
      <c r="N31" s="166"/>
      <c r="O31" s="169"/>
      <c r="P31" s="169"/>
    </row>
    <row r="32" spans="1:38" ht="12" customHeight="1" x14ac:dyDescent="0.25"/>
    <row r="33" spans="1:38" s="156" customFormat="1" ht="21" customHeight="1" x14ac:dyDescent="0.3">
      <c r="A33" s="1" t="s">
        <v>404</v>
      </c>
      <c r="B33" s="2"/>
      <c r="C33" s="2"/>
      <c r="D33" s="2"/>
      <c r="E33" s="2" t="s">
        <v>405</v>
      </c>
      <c r="F33" s="2"/>
      <c r="G33" s="327"/>
      <c r="H33" s="328"/>
      <c r="I33" s="152" t="s">
        <v>1551</v>
      </c>
      <c r="J33" s="332"/>
      <c r="K33" s="333"/>
      <c r="L33" s="152" t="s">
        <v>436</v>
      </c>
      <c r="M33" s="2"/>
      <c r="N33" s="4" t="s">
        <v>406</v>
      </c>
      <c r="O33" s="40"/>
      <c r="AL33" s="2"/>
    </row>
    <row r="34" spans="1:38" s="156" customFormat="1" ht="11.4" customHeight="1" x14ac:dyDescent="0.3">
      <c r="A34" s="1"/>
      <c r="B34" s="2"/>
      <c r="C34" s="2"/>
      <c r="D34" s="2"/>
      <c r="E34" s="2"/>
      <c r="F34" s="2"/>
      <c r="G34" s="228"/>
      <c r="H34" s="229"/>
      <c r="I34" s="230"/>
      <c r="J34" s="228"/>
      <c r="K34" s="229"/>
      <c r="L34" s="230"/>
      <c r="M34" s="2"/>
      <c r="N34" s="4"/>
      <c r="O34" s="173"/>
      <c r="AL34" s="2"/>
    </row>
    <row r="35" spans="1:38" ht="18" customHeight="1" x14ac:dyDescent="0.3">
      <c r="A35" s="2" t="s">
        <v>407</v>
      </c>
      <c r="B35" s="19"/>
      <c r="C35" s="301"/>
      <c r="D35" s="322"/>
      <c r="G35" s="23" t="s">
        <v>433</v>
      </c>
      <c r="H35" s="170"/>
      <c r="I35" s="39"/>
      <c r="J35" s="259"/>
      <c r="K35" s="2" t="s">
        <v>429</v>
      </c>
      <c r="L35"/>
      <c r="M35" s="259"/>
      <c r="N35" s="2" t="s">
        <v>432</v>
      </c>
      <c r="O35"/>
    </row>
    <row r="36" spans="1:38" ht="18" customHeight="1" x14ac:dyDescent="0.3">
      <c r="B36" s="19"/>
      <c r="C36" s="207"/>
      <c r="D36" s="217"/>
      <c r="G36" s="23"/>
      <c r="H36" s="170"/>
      <c r="I36" s="39"/>
      <c r="J36" s="192"/>
      <c r="L36"/>
      <c r="M36" s="192"/>
      <c r="O36"/>
    </row>
    <row r="37" spans="1:38" ht="19.8" customHeight="1" x14ac:dyDescent="0.25">
      <c r="A37" s="2" t="s">
        <v>408</v>
      </c>
      <c r="C37" s="259"/>
      <c r="D37" s="2" t="s">
        <v>409</v>
      </c>
      <c r="F37" s="259"/>
      <c r="G37" s="2" t="s">
        <v>414</v>
      </c>
      <c r="J37" s="259"/>
      <c r="K37" s="2" t="s">
        <v>412</v>
      </c>
      <c r="N37" s="259"/>
      <c r="O37" s="2" t="s">
        <v>413</v>
      </c>
    </row>
    <row r="38" spans="1:38" ht="19.8" customHeight="1" x14ac:dyDescent="0.25">
      <c r="D38" s="259"/>
      <c r="E38" s="2" t="s">
        <v>410</v>
      </c>
      <c r="H38" s="259"/>
      <c r="I38" s="2" t="s">
        <v>411</v>
      </c>
      <c r="L38" s="259"/>
      <c r="M38" s="2" t="s">
        <v>590</v>
      </c>
      <c r="P38" s="25"/>
    </row>
    <row r="39" spans="1:38" ht="30.6" customHeight="1" x14ac:dyDescent="0.25">
      <c r="D39" s="192"/>
      <c r="H39" s="192"/>
      <c r="L39" s="192"/>
      <c r="P39" s="25"/>
    </row>
    <row r="40" spans="1:38" ht="18" customHeight="1" x14ac:dyDescent="0.25">
      <c r="I40" s="12" t="s">
        <v>418</v>
      </c>
      <c r="M40" s="12" t="s">
        <v>1369</v>
      </c>
      <c r="O40" s="12" t="s">
        <v>1370</v>
      </c>
    </row>
    <row r="41" spans="1:38" ht="22.2" customHeight="1" x14ac:dyDescent="0.3">
      <c r="C41" s="21" t="s">
        <v>396</v>
      </c>
      <c r="E41" s="157" t="s">
        <v>416</v>
      </c>
      <c r="F41" s="3"/>
      <c r="G41" s="157" t="s">
        <v>1457</v>
      </c>
      <c r="I41" s="12" t="s">
        <v>1458</v>
      </c>
      <c r="K41" s="12" t="s">
        <v>419</v>
      </c>
      <c r="M41" s="157"/>
      <c r="O41" s="157"/>
    </row>
    <row r="42" spans="1:38" ht="22.2" customHeight="1" x14ac:dyDescent="0.3">
      <c r="C42" s="21" t="s">
        <v>415</v>
      </c>
      <c r="E42" s="12" t="s">
        <v>417</v>
      </c>
      <c r="F42" s="3"/>
      <c r="G42" s="12" t="s">
        <v>417</v>
      </c>
      <c r="I42" s="12" t="s">
        <v>1459</v>
      </c>
      <c r="K42" s="12" t="s">
        <v>420</v>
      </c>
      <c r="M42" s="12" t="s">
        <v>420</v>
      </c>
      <c r="O42" s="12" t="s">
        <v>420</v>
      </c>
    </row>
    <row r="43" spans="1:38" ht="22.2" customHeight="1" x14ac:dyDescent="0.25">
      <c r="O43" s="12"/>
      <c r="R43" s="19"/>
    </row>
    <row r="44" spans="1:38" ht="22.2" customHeight="1" x14ac:dyDescent="0.3">
      <c r="D44" s="4" t="s">
        <v>421</v>
      </c>
      <c r="E44" s="40"/>
      <c r="F44" s="24"/>
      <c r="G44" s="40"/>
      <c r="I44" s="40"/>
      <c r="J44" s="19"/>
      <c r="K44" s="40"/>
      <c r="L44" s="24"/>
      <c r="M44" s="40"/>
      <c r="N44" s="24"/>
      <c r="O44" s="40"/>
    </row>
    <row r="45" spans="1:38" ht="22.2" customHeight="1" x14ac:dyDescent="0.3">
      <c r="D45" s="4" t="s">
        <v>422</v>
      </c>
      <c r="E45" s="49"/>
      <c r="F45" s="24"/>
      <c r="G45" s="49"/>
      <c r="I45" s="49"/>
      <c r="J45" s="19"/>
      <c r="K45" s="296"/>
      <c r="L45" s="24"/>
      <c r="M45" s="296"/>
      <c r="N45" s="24"/>
      <c r="O45" s="296"/>
    </row>
    <row r="46" spans="1:38" ht="22.2" customHeight="1" x14ac:dyDescent="0.3">
      <c r="D46" s="4" t="s">
        <v>423</v>
      </c>
      <c r="E46" s="58"/>
      <c r="F46" s="22"/>
      <c r="G46" s="58"/>
      <c r="I46" s="58"/>
      <c r="J46" s="19"/>
      <c r="K46" s="58"/>
      <c r="L46" s="22"/>
      <c r="M46" s="58"/>
      <c r="N46" s="22"/>
      <c r="O46" s="58"/>
    </row>
    <row r="47" spans="1:38" ht="22.2" customHeight="1" x14ac:dyDescent="0.3">
      <c r="D47" s="4" t="s">
        <v>400</v>
      </c>
      <c r="E47" s="59"/>
      <c r="F47" s="22"/>
      <c r="G47" s="59"/>
      <c r="I47" s="59"/>
      <c r="J47" s="19"/>
      <c r="K47" s="59"/>
      <c r="L47" s="22"/>
      <c r="M47" s="59"/>
      <c r="N47" s="22"/>
      <c r="O47" s="59"/>
    </row>
    <row r="48" spans="1:38" ht="18.600000000000001" customHeight="1" x14ac:dyDescent="0.25">
      <c r="A48" s="153" t="s">
        <v>1367</v>
      </c>
      <c r="B48" s="208"/>
      <c r="C48" s="208"/>
      <c r="D48" s="153" t="s">
        <v>1368</v>
      </c>
      <c r="E48" s="154"/>
      <c r="F48" s="209"/>
      <c r="G48" s="154"/>
      <c r="H48" s="156"/>
      <c r="I48" s="154"/>
      <c r="J48" s="155"/>
      <c r="K48" s="154"/>
      <c r="L48" s="209"/>
      <c r="M48" s="154"/>
      <c r="N48" s="209"/>
      <c r="O48" s="154"/>
    </row>
    <row r="49" spans="1:16" ht="17.399999999999999" customHeight="1" x14ac:dyDescent="0.3">
      <c r="A49" s="318"/>
      <c r="B49" s="319"/>
      <c r="C49" s="319"/>
      <c r="D49" s="264"/>
      <c r="E49" s="40"/>
      <c r="F49" s="22"/>
      <c r="G49" s="40"/>
      <c r="I49" s="40"/>
      <c r="J49" s="19"/>
      <c r="K49" s="40"/>
      <c r="L49" s="22"/>
      <c r="M49" s="40"/>
      <c r="N49" s="22"/>
      <c r="O49" s="40"/>
    </row>
    <row r="50" spans="1:16" ht="18" customHeight="1" x14ac:dyDescent="0.3">
      <c r="A50" s="320"/>
      <c r="B50" s="321"/>
      <c r="C50" s="321"/>
      <c r="D50" s="264"/>
      <c r="E50" s="40"/>
      <c r="F50" s="22"/>
      <c r="G50" s="40"/>
      <c r="I50" s="40"/>
      <c r="J50" s="19"/>
      <c r="K50" s="40"/>
      <c r="L50" s="22"/>
      <c r="M50" s="40"/>
      <c r="N50" s="22"/>
      <c r="O50" s="40"/>
    </row>
    <row r="51" spans="1:16" ht="20.399999999999999" customHeight="1" x14ac:dyDescent="0.3">
      <c r="A51" s="320"/>
      <c r="B51" s="321"/>
      <c r="C51" s="321"/>
      <c r="D51" s="264"/>
      <c r="E51" s="40"/>
      <c r="F51" s="22"/>
      <c r="G51" s="40"/>
      <c r="I51" s="40"/>
      <c r="J51" s="19"/>
      <c r="K51" s="40"/>
      <c r="L51" s="22"/>
      <c r="M51" s="40"/>
      <c r="N51" s="22"/>
      <c r="O51" s="40"/>
    </row>
    <row r="52" spans="1:16" ht="18" customHeight="1" x14ac:dyDescent="0.25"/>
    <row r="53" spans="1:16" ht="18" customHeight="1" x14ac:dyDescent="0.25"/>
    <row r="54" spans="1:16" ht="18" customHeight="1" x14ac:dyDescent="0.3">
      <c r="A54" s="10" t="s">
        <v>451</v>
      </c>
      <c r="B54" s="10"/>
      <c r="C54" s="10"/>
      <c r="D54" s="10"/>
      <c r="E54" s="10"/>
      <c r="F54" s="10"/>
      <c r="G54" s="10"/>
      <c r="H54" s="28"/>
      <c r="I54" s="10"/>
      <c r="J54" s="28"/>
      <c r="K54" s="28"/>
      <c r="L54" s="3"/>
      <c r="M54" s="3"/>
      <c r="N54" s="3"/>
      <c r="O54" s="3"/>
      <c r="P54" s="3"/>
    </row>
    <row r="55" spans="1:16" ht="18" customHeight="1" x14ac:dyDescent="0.25">
      <c r="A55" s="193" t="s">
        <v>454</v>
      </c>
      <c r="B55" s="193"/>
      <c r="C55" s="193"/>
      <c r="D55" s="193"/>
      <c r="E55" s="193"/>
      <c r="F55" s="193"/>
      <c r="G55" s="193"/>
      <c r="H55" s="193"/>
      <c r="I55" s="193"/>
      <c r="J55" s="193"/>
      <c r="K55" s="193"/>
      <c r="L55" s="193"/>
      <c r="M55" s="193"/>
      <c r="N55" s="193"/>
      <c r="O55" s="193"/>
      <c r="P55" s="193"/>
    </row>
    <row r="56" spans="1:16" ht="18" customHeight="1" x14ac:dyDescent="0.25">
      <c r="E56" s="26"/>
      <c r="I56" s="9" t="s">
        <v>457</v>
      </c>
      <c r="J56" s="9" t="s">
        <v>455</v>
      </c>
      <c r="K56" s="9"/>
      <c r="L56" s="9" t="s">
        <v>1377</v>
      </c>
      <c r="M56"/>
      <c r="N56"/>
      <c r="O56"/>
      <c r="P56"/>
    </row>
    <row r="57" spans="1:16" ht="18" customHeight="1" x14ac:dyDescent="0.25">
      <c r="E57" s="26" t="s">
        <v>452</v>
      </c>
      <c r="I57" s="9" t="s">
        <v>458</v>
      </c>
      <c r="J57" s="9" t="s">
        <v>456</v>
      </c>
      <c r="K57" s="9" t="s">
        <v>453</v>
      </c>
      <c r="L57" s="9" t="s">
        <v>456</v>
      </c>
      <c r="M57"/>
      <c r="N57"/>
      <c r="O57"/>
      <c r="P57"/>
    </row>
    <row r="58" spans="1:16" ht="18" customHeight="1" x14ac:dyDescent="0.3">
      <c r="E58" s="314"/>
      <c r="F58" s="314"/>
      <c r="G58" s="314"/>
      <c r="I58" s="50"/>
      <c r="J58" s="61"/>
      <c r="K58" s="50"/>
      <c r="L58" s="50"/>
      <c r="M58"/>
      <c r="N58"/>
      <c r="O58"/>
      <c r="P58"/>
    </row>
    <row r="59" spans="1:16" ht="18" customHeight="1" x14ac:dyDescent="0.3">
      <c r="E59" s="334"/>
      <c r="F59" s="334"/>
      <c r="G59" s="334"/>
      <c r="I59" s="50"/>
      <c r="J59" s="61"/>
      <c r="K59" s="50"/>
      <c r="L59" s="50"/>
      <c r="M59"/>
      <c r="N59"/>
      <c r="O59"/>
      <c r="P59"/>
    </row>
    <row r="60" spans="1:16" ht="18" customHeight="1" x14ac:dyDescent="0.3">
      <c r="E60" s="334"/>
      <c r="F60" s="334"/>
      <c r="G60" s="334"/>
      <c r="I60" s="50"/>
      <c r="J60" s="61"/>
      <c r="K60" s="50"/>
      <c r="L60" s="50"/>
      <c r="M60"/>
      <c r="N60"/>
      <c r="O60"/>
      <c r="P60"/>
    </row>
    <row r="61" spans="1:16" ht="18" customHeight="1" x14ac:dyDescent="0.25"/>
    <row r="72" spans="1:16" s="268" customFormat="1" x14ac:dyDescent="0.25"/>
    <row r="73" spans="1:16" s="268" customFormat="1" x14ac:dyDescent="0.25"/>
    <row r="74" spans="1:16" s="268" customFormat="1" x14ac:dyDescent="0.25"/>
    <row r="75" spans="1:16" s="268" customFormat="1" x14ac:dyDescent="0.25"/>
    <row r="76" spans="1:16" s="268" customFormat="1" x14ac:dyDescent="0.25"/>
    <row r="77" spans="1:16" s="268" customFormat="1" x14ac:dyDescent="0.25"/>
    <row r="78" spans="1:16" s="268" customFormat="1" x14ac:dyDescent="0.25">
      <c r="A78" s="268">
        <v>1980</v>
      </c>
      <c r="C78" s="268" t="s">
        <v>1492</v>
      </c>
      <c r="D78" s="268" t="s">
        <v>1505</v>
      </c>
      <c r="E78" s="268" t="s">
        <v>1507</v>
      </c>
      <c r="G78" s="268" t="s">
        <v>1508</v>
      </c>
      <c r="H78" s="268">
        <v>12</v>
      </c>
      <c r="J78" s="268" t="s">
        <v>1512</v>
      </c>
      <c r="N78" s="268">
        <v>2010</v>
      </c>
      <c r="P78" s="268" t="s">
        <v>1549</v>
      </c>
    </row>
    <row r="79" spans="1:16" s="268" customFormat="1" x14ac:dyDescent="0.25">
      <c r="A79" s="268">
        <f>A78+1</f>
        <v>1981</v>
      </c>
      <c r="D79" s="268" t="s">
        <v>1506</v>
      </c>
      <c r="E79" s="268" t="s">
        <v>1508</v>
      </c>
      <c r="G79" s="268" t="s">
        <v>1509</v>
      </c>
      <c r="H79" s="268">
        <v>24</v>
      </c>
      <c r="J79" s="268" t="s">
        <v>1514</v>
      </c>
      <c r="N79" s="268">
        <f t="shared" ref="N79:N109" si="0">N78+1</f>
        <v>2011</v>
      </c>
      <c r="P79" s="268" t="s">
        <v>1548</v>
      </c>
    </row>
    <row r="80" spans="1:16" s="268" customFormat="1" x14ac:dyDescent="0.25">
      <c r="A80" s="268">
        <f t="shared" ref="A80:A128" si="1">A79+1</f>
        <v>1982</v>
      </c>
      <c r="E80" s="268" t="s">
        <v>1509</v>
      </c>
      <c r="G80" s="268" t="s">
        <v>1507</v>
      </c>
      <c r="J80" s="268" t="s">
        <v>1513</v>
      </c>
      <c r="N80" s="268">
        <f t="shared" si="0"/>
        <v>2012</v>
      </c>
    </row>
    <row r="81" spans="1:14" s="268" customFormat="1" x14ac:dyDescent="0.25">
      <c r="A81" s="268">
        <f t="shared" si="1"/>
        <v>1983</v>
      </c>
      <c r="E81" s="268" t="s">
        <v>1510</v>
      </c>
      <c r="G81" s="268" t="s">
        <v>1511</v>
      </c>
      <c r="N81" s="268">
        <f t="shared" si="0"/>
        <v>2013</v>
      </c>
    </row>
    <row r="82" spans="1:14" s="268" customFormat="1" x14ac:dyDescent="0.25">
      <c r="A82" s="268">
        <f t="shared" si="1"/>
        <v>1984</v>
      </c>
      <c r="J82" s="268" t="s">
        <v>1515</v>
      </c>
      <c r="N82" s="268">
        <f t="shared" si="0"/>
        <v>2014</v>
      </c>
    </row>
    <row r="83" spans="1:14" s="268" customFormat="1" x14ac:dyDescent="0.25">
      <c r="A83" s="268">
        <f t="shared" si="1"/>
        <v>1985</v>
      </c>
      <c r="N83" s="268">
        <f t="shared" si="0"/>
        <v>2015</v>
      </c>
    </row>
    <row r="84" spans="1:14" s="268" customFormat="1" x14ac:dyDescent="0.25">
      <c r="A84" s="268">
        <f t="shared" si="1"/>
        <v>1986</v>
      </c>
      <c r="N84" s="268">
        <f t="shared" si="0"/>
        <v>2016</v>
      </c>
    </row>
    <row r="85" spans="1:14" s="268" customFormat="1" x14ac:dyDescent="0.25">
      <c r="A85" s="268">
        <f t="shared" si="1"/>
        <v>1987</v>
      </c>
      <c r="N85" s="268">
        <f t="shared" si="0"/>
        <v>2017</v>
      </c>
    </row>
    <row r="86" spans="1:14" s="268" customFormat="1" x14ac:dyDescent="0.25">
      <c r="A86" s="268">
        <f t="shared" si="1"/>
        <v>1988</v>
      </c>
      <c r="N86" s="268">
        <f t="shared" si="0"/>
        <v>2018</v>
      </c>
    </row>
    <row r="87" spans="1:14" s="268" customFormat="1" x14ac:dyDescent="0.25">
      <c r="A87" s="268">
        <f t="shared" si="1"/>
        <v>1989</v>
      </c>
      <c r="N87" s="268">
        <f t="shared" si="0"/>
        <v>2019</v>
      </c>
    </row>
    <row r="88" spans="1:14" s="268" customFormat="1" x14ac:dyDescent="0.25">
      <c r="A88" s="268">
        <f t="shared" si="1"/>
        <v>1990</v>
      </c>
      <c r="N88" s="268">
        <f t="shared" si="0"/>
        <v>2020</v>
      </c>
    </row>
    <row r="89" spans="1:14" s="268" customFormat="1" x14ac:dyDescent="0.25">
      <c r="A89" s="268">
        <f t="shared" si="1"/>
        <v>1991</v>
      </c>
      <c r="N89" s="268">
        <f t="shared" si="0"/>
        <v>2021</v>
      </c>
    </row>
    <row r="90" spans="1:14" s="268" customFormat="1" x14ac:dyDescent="0.25">
      <c r="A90" s="268">
        <f t="shared" si="1"/>
        <v>1992</v>
      </c>
      <c r="N90" s="268">
        <f t="shared" si="0"/>
        <v>2022</v>
      </c>
    </row>
    <row r="91" spans="1:14" s="268" customFormat="1" x14ac:dyDescent="0.25">
      <c r="A91" s="268">
        <f t="shared" si="1"/>
        <v>1993</v>
      </c>
      <c r="N91" s="268">
        <f>N90+1</f>
        <v>2023</v>
      </c>
    </row>
    <row r="92" spans="1:14" s="268" customFormat="1" x14ac:dyDescent="0.25">
      <c r="A92" s="268">
        <f t="shared" si="1"/>
        <v>1994</v>
      </c>
      <c r="N92" s="268">
        <f t="shared" si="0"/>
        <v>2024</v>
      </c>
    </row>
    <row r="93" spans="1:14" s="268" customFormat="1" x14ac:dyDescent="0.25">
      <c r="A93" s="268">
        <f t="shared" si="1"/>
        <v>1995</v>
      </c>
      <c r="N93" s="268">
        <f t="shared" si="0"/>
        <v>2025</v>
      </c>
    </row>
    <row r="94" spans="1:14" s="268" customFormat="1" x14ac:dyDescent="0.25">
      <c r="A94" s="268">
        <f t="shared" si="1"/>
        <v>1996</v>
      </c>
      <c r="N94" s="268">
        <f t="shared" si="0"/>
        <v>2026</v>
      </c>
    </row>
    <row r="95" spans="1:14" s="268" customFormat="1" x14ac:dyDescent="0.25">
      <c r="A95" s="268">
        <f t="shared" si="1"/>
        <v>1997</v>
      </c>
      <c r="N95" s="268">
        <f t="shared" si="0"/>
        <v>2027</v>
      </c>
    </row>
    <row r="96" spans="1:14" s="268" customFormat="1" x14ac:dyDescent="0.25">
      <c r="A96" s="268">
        <f t="shared" si="1"/>
        <v>1998</v>
      </c>
      <c r="N96" s="268">
        <f t="shared" si="0"/>
        <v>2028</v>
      </c>
    </row>
    <row r="97" spans="1:14" s="268" customFormat="1" x14ac:dyDescent="0.25">
      <c r="A97" s="268">
        <f t="shared" si="1"/>
        <v>1999</v>
      </c>
      <c r="N97" s="268">
        <f t="shared" si="0"/>
        <v>2029</v>
      </c>
    </row>
    <row r="98" spans="1:14" s="268" customFormat="1" x14ac:dyDescent="0.25">
      <c r="A98" s="268">
        <f t="shared" si="1"/>
        <v>2000</v>
      </c>
      <c r="N98" s="268">
        <f t="shared" si="0"/>
        <v>2030</v>
      </c>
    </row>
    <row r="99" spans="1:14" s="268" customFormat="1" x14ac:dyDescent="0.25">
      <c r="A99" s="268">
        <f t="shared" si="1"/>
        <v>2001</v>
      </c>
      <c r="N99" s="268">
        <f t="shared" si="0"/>
        <v>2031</v>
      </c>
    </row>
    <row r="100" spans="1:14" s="268" customFormat="1" x14ac:dyDescent="0.25">
      <c r="A100" s="268">
        <f t="shared" si="1"/>
        <v>2002</v>
      </c>
      <c r="N100" s="268">
        <f t="shared" si="0"/>
        <v>2032</v>
      </c>
    </row>
    <row r="101" spans="1:14" s="268" customFormat="1" x14ac:dyDescent="0.25">
      <c r="A101" s="268">
        <f t="shared" si="1"/>
        <v>2003</v>
      </c>
      <c r="N101" s="268">
        <f t="shared" si="0"/>
        <v>2033</v>
      </c>
    </row>
    <row r="102" spans="1:14" s="268" customFormat="1" x14ac:dyDescent="0.25">
      <c r="A102" s="268">
        <f t="shared" si="1"/>
        <v>2004</v>
      </c>
      <c r="N102" s="268">
        <f t="shared" si="0"/>
        <v>2034</v>
      </c>
    </row>
    <row r="103" spans="1:14" s="268" customFormat="1" x14ac:dyDescent="0.25">
      <c r="A103" s="268">
        <f t="shared" si="1"/>
        <v>2005</v>
      </c>
      <c r="N103" s="268">
        <f t="shared" si="0"/>
        <v>2035</v>
      </c>
    </row>
    <row r="104" spans="1:14" s="268" customFormat="1" x14ac:dyDescent="0.25">
      <c r="A104" s="268">
        <f t="shared" si="1"/>
        <v>2006</v>
      </c>
      <c r="N104" s="268">
        <f t="shared" si="0"/>
        <v>2036</v>
      </c>
    </row>
    <row r="105" spans="1:14" s="268" customFormat="1" x14ac:dyDescent="0.25">
      <c r="A105" s="268">
        <f t="shared" si="1"/>
        <v>2007</v>
      </c>
      <c r="N105" s="268">
        <f t="shared" si="0"/>
        <v>2037</v>
      </c>
    </row>
    <row r="106" spans="1:14" s="268" customFormat="1" x14ac:dyDescent="0.25">
      <c r="A106" s="268">
        <f t="shared" si="1"/>
        <v>2008</v>
      </c>
      <c r="N106" s="268">
        <f t="shared" si="0"/>
        <v>2038</v>
      </c>
    </row>
    <row r="107" spans="1:14" s="268" customFormat="1" x14ac:dyDescent="0.25">
      <c r="A107" s="268">
        <f t="shared" si="1"/>
        <v>2009</v>
      </c>
      <c r="N107" s="268">
        <f t="shared" si="0"/>
        <v>2039</v>
      </c>
    </row>
    <row r="108" spans="1:14" s="268" customFormat="1" x14ac:dyDescent="0.25">
      <c r="A108" s="268">
        <f t="shared" si="1"/>
        <v>2010</v>
      </c>
      <c r="N108" s="268">
        <f t="shared" si="0"/>
        <v>2040</v>
      </c>
    </row>
    <row r="109" spans="1:14" s="268" customFormat="1" x14ac:dyDescent="0.25">
      <c r="A109" s="268">
        <f t="shared" si="1"/>
        <v>2011</v>
      </c>
      <c r="N109" s="268">
        <f t="shared" si="0"/>
        <v>2041</v>
      </c>
    </row>
    <row r="110" spans="1:14" s="268" customFormat="1" x14ac:dyDescent="0.25">
      <c r="A110" s="268">
        <f>A109+1</f>
        <v>2012</v>
      </c>
    </row>
    <row r="111" spans="1:14" s="268" customFormat="1" x14ac:dyDescent="0.25">
      <c r="A111" s="268">
        <f t="shared" si="1"/>
        <v>2013</v>
      </c>
    </row>
    <row r="112" spans="1:14" s="268" customFormat="1" x14ac:dyDescent="0.25">
      <c r="A112" s="268">
        <f t="shared" si="1"/>
        <v>2014</v>
      </c>
    </row>
    <row r="113" spans="1:1" s="268" customFormat="1" x14ac:dyDescent="0.25">
      <c r="A113" s="268">
        <f t="shared" si="1"/>
        <v>2015</v>
      </c>
    </row>
    <row r="114" spans="1:1" s="268" customFormat="1" x14ac:dyDescent="0.25">
      <c r="A114" s="268">
        <f t="shared" si="1"/>
        <v>2016</v>
      </c>
    </row>
    <row r="115" spans="1:1" s="268" customFormat="1" x14ac:dyDescent="0.25">
      <c r="A115" s="268">
        <f t="shared" si="1"/>
        <v>2017</v>
      </c>
    </row>
    <row r="116" spans="1:1" s="268" customFormat="1" x14ac:dyDescent="0.25">
      <c r="A116" s="268">
        <f t="shared" si="1"/>
        <v>2018</v>
      </c>
    </row>
    <row r="117" spans="1:1" s="268" customFormat="1" x14ac:dyDescent="0.25">
      <c r="A117" s="268">
        <f t="shared" si="1"/>
        <v>2019</v>
      </c>
    </row>
    <row r="118" spans="1:1" s="268" customFormat="1" x14ac:dyDescent="0.25">
      <c r="A118" s="268">
        <f t="shared" si="1"/>
        <v>2020</v>
      </c>
    </row>
    <row r="119" spans="1:1" s="268" customFormat="1" x14ac:dyDescent="0.25">
      <c r="A119" s="268">
        <f t="shared" si="1"/>
        <v>2021</v>
      </c>
    </row>
    <row r="120" spans="1:1" s="268" customFormat="1" x14ac:dyDescent="0.25">
      <c r="A120" s="268">
        <f t="shared" si="1"/>
        <v>2022</v>
      </c>
    </row>
    <row r="121" spans="1:1" s="268" customFormat="1" x14ac:dyDescent="0.25">
      <c r="A121" s="268">
        <f t="shared" si="1"/>
        <v>2023</v>
      </c>
    </row>
    <row r="122" spans="1:1" s="268" customFormat="1" x14ac:dyDescent="0.25">
      <c r="A122" s="268">
        <f t="shared" si="1"/>
        <v>2024</v>
      </c>
    </row>
    <row r="123" spans="1:1" s="268" customFormat="1" x14ac:dyDescent="0.25">
      <c r="A123" s="268">
        <f t="shared" si="1"/>
        <v>2025</v>
      </c>
    </row>
    <row r="124" spans="1:1" s="268" customFormat="1" x14ac:dyDescent="0.25">
      <c r="A124" s="268">
        <f t="shared" si="1"/>
        <v>2026</v>
      </c>
    </row>
    <row r="125" spans="1:1" s="268" customFormat="1" x14ac:dyDescent="0.25">
      <c r="A125" s="268">
        <f t="shared" si="1"/>
        <v>2027</v>
      </c>
    </row>
    <row r="126" spans="1:1" s="268" customFormat="1" x14ac:dyDescent="0.25">
      <c r="A126" s="268">
        <f t="shared" si="1"/>
        <v>2028</v>
      </c>
    </row>
    <row r="127" spans="1:1" s="268" customFormat="1" x14ac:dyDescent="0.25">
      <c r="A127" s="268">
        <f t="shared" si="1"/>
        <v>2029</v>
      </c>
    </row>
    <row r="128" spans="1:1" s="268" customFormat="1" x14ac:dyDescent="0.25">
      <c r="A128" s="268">
        <f t="shared" si="1"/>
        <v>2030</v>
      </c>
    </row>
    <row r="129" s="268" customFormat="1" x14ac:dyDescent="0.25"/>
    <row r="130" s="268" customFormat="1" x14ac:dyDescent="0.25"/>
    <row r="131" s="268" customFormat="1" x14ac:dyDescent="0.25"/>
    <row r="132" s="268" customFormat="1" x14ac:dyDescent="0.25"/>
    <row r="133" s="268" customFormat="1" x14ac:dyDescent="0.25"/>
  </sheetData>
  <sheetProtection password="D372" sheet="1" objects="1" scenarios="1"/>
  <dataConsolidate/>
  <mergeCells count="28">
    <mergeCell ref="E60:G60"/>
    <mergeCell ref="E25:F25"/>
    <mergeCell ref="E28:F28"/>
    <mergeCell ref="E58:G58"/>
    <mergeCell ref="E59:G59"/>
    <mergeCell ref="M19:P19"/>
    <mergeCell ref="J21:K21"/>
    <mergeCell ref="E23:F23"/>
    <mergeCell ref="H23:I23"/>
    <mergeCell ref="J33:K33"/>
    <mergeCell ref="E15:F15"/>
    <mergeCell ref="H15:I15"/>
    <mergeCell ref="E16:I16"/>
    <mergeCell ref="E18:F18"/>
    <mergeCell ref="G33:H33"/>
    <mergeCell ref="E19:I19"/>
    <mergeCell ref="K18:L18"/>
    <mergeCell ref="A49:C49"/>
    <mergeCell ref="A50:C50"/>
    <mergeCell ref="A51:C51"/>
    <mergeCell ref="C35:D35"/>
    <mergeCell ref="G29:I29"/>
    <mergeCell ref="B8:D8"/>
    <mergeCell ref="K8:M8"/>
    <mergeCell ref="B9:D9"/>
    <mergeCell ref="K9:M9"/>
    <mergeCell ref="B10:D10"/>
    <mergeCell ref="K10:M10"/>
  </mergeCells>
  <conditionalFormatting sqref="G33:H33">
    <cfRule type="expression" dxfId="272" priority="100" stopIfTrue="1">
      <formula>ISBLANK(G33)</formula>
    </cfRule>
    <cfRule type="expression" dxfId="271" priority="118" stopIfTrue="1">
      <formula>LEFT(I33,1)="A"</formula>
    </cfRule>
    <cfRule type="expression" dxfId="270" priority="119" stopIfTrue="1">
      <formula>LEFT(I33,1)="S"</formula>
    </cfRule>
  </conditionalFormatting>
  <conditionalFormatting sqref="J33:K33">
    <cfRule type="expression" dxfId="269" priority="99" stopIfTrue="1">
      <formula>ISBLANK(J33)</formula>
    </cfRule>
    <cfRule type="expression" dxfId="268" priority="116" stopIfTrue="1">
      <formula>LEFT(L33,1)="A"</formula>
    </cfRule>
    <cfRule type="expression" dxfId="267" priority="117" stopIfTrue="1">
      <formula>LEFT(L33,1)="S"</formula>
    </cfRule>
  </conditionalFormatting>
  <conditionalFormatting sqref="E15:F15">
    <cfRule type="expression" dxfId="266" priority="115" stopIfTrue="1">
      <formula>ISBLANK(E15)</formula>
    </cfRule>
  </conditionalFormatting>
  <conditionalFormatting sqref="H15:I15">
    <cfRule type="expression" dxfId="265" priority="13">
      <formula>LEFT(J15,1)="S"</formula>
    </cfRule>
    <cfRule type="expression" dxfId="264" priority="14">
      <formula>LEFT(J15,1)="A"</formula>
    </cfRule>
    <cfRule type="expression" dxfId="263" priority="114" stopIfTrue="1">
      <formula>ISBLANK(H15)</formula>
    </cfRule>
  </conditionalFormatting>
  <conditionalFormatting sqref="E18:F18">
    <cfRule type="expression" dxfId="262" priority="113" stopIfTrue="1">
      <formula>ISBLANK(E18)</formula>
    </cfRule>
  </conditionalFormatting>
  <conditionalFormatting sqref="K18">
    <cfRule type="expression" dxfId="261" priority="112" stopIfTrue="1">
      <formula>ISBLANK(K18)</formula>
    </cfRule>
  </conditionalFormatting>
  <conditionalFormatting sqref="E21">
    <cfRule type="expression" dxfId="260" priority="111" stopIfTrue="1">
      <formula>ISBLANK(E21)</formula>
    </cfRule>
  </conditionalFormatting>
  <conditionalFormatting sqref="J21:K21">
    <cfRule type="expression" dxfId="259" priority="110" stopIfTrue="1">
      <formula>ISBLANK(J21)</formula>
    </cfRule>
  </conditionalFormatting>
  <conditionalFormatting sqref="E25:F25">
    <cfRule type="expression" dxfId="258" priority="109" stopIfTrue="1">
      <formula>ISBLANK(E25)</formula>
    </cfRule>
  </conditionalFormatting>
  <conditionalFormatting sqref="E28:F28">
    <cfRule type="expression" dxfId="257" priority="50" stopIfTrue="1">
      <formula>ISBLANK(E28)</formula>
    </cfRule>
    <cfRule type="expression" dxfId="256" priority="107" stopIfTrue="1">
      <formula>ISBLANK(E28)</formula>
    </cfRule>
    <cfRule type="expression" dxfId="255" priority="108" stopIfTrue="1">
      <formula>ISBLANK(E28)</formula>
    </cfRule>
  </conditionalFormatting>
  <conditionalFormatting sqref="E29">
    <cfRule type="expression" dxfId="254" priority="106" stopIfTrue="1">
      <formula>ISBLANK(E29)</formula>
    </cfRule>
  </conditionalFormatting>
  <conditionalFormatting sqref="G29">
    <cfRule type="expression" dxfId="253" priority="104" stopIfTrue="1">
      <formula>ISBLANK(G29)</formula>
    </cfRule>
  </conditionalFormatting>
  <conditionalFormatting sqref="O33">
    <cfRule type="expression" dxfId="252" priority="98" stopIfTrue="1">
      <formula>ISBLANK(O33)</formula>
    </cfRule>
  </conditionalFormatting>
  <conditionalFormatting sqref="C35:D35">
    <cfRule type="expression" dxfId="251" priority="53" stopIfTrue="1">
      <formula>ISBLANK(C35)</formula>
    </cfRule>
    <cfRule type="expression" dxfId="250" priority="54" stopIfTrue="1">
      <formula>ISBLANK(C35)</formula>
    </cfRule>
    <cfRule type="expression" dxfId="249" priority="96" stopIfTrue="1">
      <formula>ISBLANK(C35)</formula>
    </cfRule>
    <cfRule type="expression" dxfId="248" priority="97" stopIfTrue="1">
      <formula>ISBLANK(C35)</formula>
    </cfRule>
  </conditionalFormatting>
  <conditionalFormatting sqref="B8:D8">
    <cfRule type="expression" dxfId="247" priority="95" stopIfTrue="1">
      <formula>ISBLANK(B8)</formula>
    </cfRule>
  </conditionalFormatting>
  <conditionalFormatting sqref="E19:I19">
    <cfRule type="expression" dxfId="246" priority="94" stopIfTrue="1">
      <formula>ISBLANK(E19)</formula>
    </cfRule>
  </conditionalFormatting>
  <conditionalFormatting sqref="M19:P19">
    <cfRule type="expression" dxfId="245" priority="93" stopIfTrue="1">
      <formula>ISBLANK(M19)</formula>
    </cfRule>
  </conditionalFormatting>
  <conditionalFormatting sqref="E23:F23">
    <cfRule type="expression" dxfId="244" priority="92" stopIfTrue="1">
      <formula>ISBLANK(E23)</formula>
    </cfRule>
  </conditionalFormatting>
  <conditionalFormatting sqref="H23:I23">
    <cfRule type="expression" dxfId="243" priority="91" stopIfTrue="1">
      <formula>ISBLANK(H23)</formula>
    </cfRule>
  </conditionalFormatting>
  <conditionalFormatting sqref="E44">
    <cfRule type="expression" dxfId="242" priority="90" stopIfTrue="1">
      <formula>ISBLANK(E44)</formula>
    </cfRule>
  </conditionalFormatting>
  <conditionalFormatting sqref="E46">
    <cfRule type="expression" dxfId="241" priority="89" stopIfTrue="1">
      <formula>ISBLANK(E46)</formula>
    </cfRule>
  </conditionalFormatting>
  <conditionalFormatting sqref="E47">
    <cfRule type="expression" dxfId="240" priority="88" stopIfTrue="1">
      <formula>ISBLANK(E47)</formula>
    </cfRule>
  </conditionalFormatting>
  <conditionalFormatting sqref="G44">
    <cfRule type="expression" dxfId="239" priority="87" stopIfTrue="1">
      <formula>ISBLANK(G44)</formula>
    </cfRule>
  </conditionalFormatting>
  <conditionalFormatting sqref="G46">
    <cfRule type="expression" dxfId="238" priority="86" stopIfTrue="1">
      <formula>ISBLANK(G46)</formula>
    </cfRule>
  </conditionalFormatting>
  <conditionalFormatting sqref="G47">
    <cfRule type="expression" dxfId="237" priority="85" stopIfTrue="1">
      <formula>ISBLANK(G47)</formula>
    </cfRule>
  </conditionalFormatting>
  <conditionalFormatting sqref="I44">
    <cfRule type="expression" dxfId="236" priority="84" stopIfTrue="1">
      <formula>ISBLANK(I44)</formula>
    </cfRule>
  </conditionalFormatting>
  <conditionalFormatting sqref="I46">
    <cfRule type="expression" dxfId="235" priority="83" stopIfTrue="1">
      <formula>ISBLANK(I46)</formula>
    </cfRule>
  </conditionalFormatting>
  <conditionalFormatting sqref="I47">
    <cfRule type="expression" dxfId="234" priority="81" stopIfTrue="1">
      <formula>ISBLANK(I47)</formula>
    </cfRule>
    <cfRule type="expression" dxfId="233" priority="82" stopIfTrue="1">
      <formula>ISLANK(I47)</formula>
    </cfRule>
  </conditionalFormatting>
  <conditionalFormatting sqref="K44">
    <cfRule type="expression" dxfId="232" priority="79" stopIfTrue="1">
      <formula>ISBLANK(K44)</formula>
    </cfRule>
    <cfRule type="expression" dxfId="231" priority="80" stopIfTrue="1">
      <formula>ISBLANK(K4t5)</formula>
    </cfRule>
  </conditionalFormatting>
  <conditionalFormatting sqref="M44">
    <cfRule type="expression" dxfId="230" priority="78" stopIfTrue="1">
      <formula>ISBLANK(M44)</formula>
    </cfRule>
  </conditionalFormatting>
  <conditionalFormatting sqref="O44">
    <cfRule type="expression" dxfId="229" priority="77" stopIfTrue="1">
      <formula>ISBLANK(O44)</formula>
    </cfRule>
  </conditionalFormatting>
  <conditionalFormatting sqref="E49">
    <cfRule type="expression" dxfId="228" priority="76" stopIfTrue="1">
      <formula>ISBLANK(E49)</formula>
    </cfRule>
  </conditionalFormatting>
  <conditionalFormatting sqref="E50">
    <cfRule type="expression" dxfId="227" priority="75" stopIfTrue="1">
      <formula>ISBLANK(E50)</formula>
    </cfRule>
  </conditionalFormatting>
  <conditionalFormatting sqref="E51">
    <cfRule type="expression" dxfId="226" priority="74" stopIfTrue="1">
      <formula>ISBLANK(E51)</formula>
    </cfRule>
  </conditionalFormatting>
  <conditionalFormatting sqref="G49">
    <cfRule type="expression" dxfId="225" priority="73" stopIfTrue="1">
      <formula>ISBLANK(G49)</formula>
    </cfRule>
  </conditionalFormatting>
  <conditionalFormatting sqref="G50">
    <cfRule type="expression" dxfId="224" priority="72" stopIfTrue="1">
      <formula>ISBLANK(G50)</formula>
    </cfRule>
  </conditionalFormatting>
  <conditionalFormatting sqref="G51">
    <cfRule type="expression" dxfId="223" priority="71" stopIfTrue="1">
      <formula>ISBLANK(G51)</formula>
    </cfRule>
  </conditionalFormatting>
  <conditionalFormatting sqref="I49">
    <cfRule type="expression" dxfId="222" priority="70" stopIfTrue="1">
      <formula>ISBLANK(I49)</formula>
    </cfRule>
  </conditionalFormatting>
  <conditionalFormatting sqref="I50">
    <cfRule type="expression" dxfId="221" priority="69" stopIfTrue="1">
      <formula>ISBLANK(I50)</formula>
    </cfRule>
  </conditionalFormatting>
  <conditionalFormatting sqref="I51">
    <cfRule type="expression" dxfId="220" priority="68" stopIfTrue="1">
      <formula>ISBLANK(I51)</formula>
    </cfRule>
  </conditionalFormatting>
  <conditionalFormatting sqref="K49">
    <cfRule type="expression" dxfId="219" priority="67" stopIfTrue="1">
      <formula>ISBLANK(K49)</formula>
    </cfRule>
  </conditionalFormatting>
  <conditionalFormatting sqref="K50">
    <cfRule type="expression" dxfId="218" priority="66" stopIfTrue="1">
      <formula>ISBLANK(K50)</formula>
    </cfRule>
  </conditionalFormatting>
  <conditionalFormatting sqref="K51">
    <cfRule type="expression" dxfId="217" priority="65" stopIfTrue="1">
      <formula>ISBLANK(K51)</formula>
    </cfRule>
  </conditionalFormatting>
  <conditionalFormatting sqref="M49">
    <cfRule type="expression" dxfId="216" priority="64" stopIfTrue="1">
      <formula>ISBLANK(M49)</formula>
    </cfRule>
  </conditionalFormatting>
  <conditionalFormatting sqref="M50">
    <cfRule type="expression" dxfId="215" priority="63" stopIfTrue="1">
      <formula>ISBLANK(M50)</formula>
    </cfRule>
  </conditionalFormatting>
  <conditionalFormatting sqref="M51">
    <cfRule type="expression" dxfId="214" priority="62" stopIfTrue="1">
      <formula>ISBLANK(M51)</formula>
    </cfRule>
  </conditionalFormatting>
  <conditionalFormatting sqref="O49">
    <cfRule type="expression" dxfId="213" priority="61" stopIfTrue="1">
      <formula>ISBLANK(O49)</formula>
    </cfRule>
  </conditionalFormatting>
  <conditionalFormatting sqref="O50">
    <cfRule type="expression" dxfId="212" priority="60" stopIfTrue="1">
      <formula>ISBLANK(O50)</formula>
    </cfRule>
  </conditionalFormatting>
  <conditionalFormatting sqref="O51">
    <cfRule type="expression" dxfId="211" priority="59" stopIfTrue="1">
      <formula>ISBLANK(O51)</formula>
    </cfRule>
  </conditionalFormatting>
  <conditionalFormatting sqref="J35">
    <cfRule type="expression" dxfId="210" priority="52" stopIfTrue="1">
      <formula>ISBLANK(J35)</formula>
    </cfRule>
  </conditionalFormatting>
  <conditionalFormatting sqref="E45">
    <cfRule type="expression" dxfId="209" priority="40" stopIfTrue="1">
      <formula>ISBLANK(E45)</formula>
    </cfRule>
  </conditionalFormatting>
  <conditionalFormatting sqref="C37">
    <cfRule type="expression" dxfId="208" priority="49" stopIfTrue="1">
      <formula>ISBLANK(C37)</formula>
    </cfRule>
  </conditionalFormatting>
  <conditionalFormatting sqref="A49">
    <cfRule type="expression" dxfId="207" priority="38" stopIfTrue="1">
      <formula>ISBLANK(A49)</formula>
    </cfRule>
  </conditionalFormatting>
  <conditionalFormatting sqref="A50:B50">
    <cfRule type="expression" dxfId="206" priority="36" stopIfTrue="1">
      <formula>ISBLANK(A50)</formula>
    </cfRule>
  </conditionalFormatting>
  <conditionalFormatting sqref="M41">
    <cfRule type="expression" dxfId="205" priority="42" stopIfTrue="1">
      <formula>ISBLANK(M41)</formula>
    </cfRule>
  </conditionalFormatting>
  <conditionalFormatting sqref="O41">
    <cfRule type="expression" dxfId="204" priority="41" stopIfTrue="1">
      <formula>ISBLANK(O41)</formula>
    </cfRule>
  </conditionalFormatting>
  <conditionalFormatting sqref="D49">
    <cfRule type="expression" dxfId="203" priority="39" stopIfTrue="1">
      <formula>ISBLANK(D49)</formula>
    </cfRule>
  </conditionalFormatting>
  <conditionalFormatting sqref="E16:I16">
    <cfRule type="expression" dxfId="202" priority="37" stopIfTrue="1">
      <formula>ISBLANK(E16)</formula>
    </cfRule>
  </conditionalFormatting>
  <conditionalFormatting sqref="A51:B51">
    <cfRule type="expression" dxfId="201" priority="35" stopIfTrue="1">
      <formula>ISBLANK(A51)</formula>
    </cfRule>
  </conditionalFormatting>
  <conditionalFormatting sqref="E26">
    <cfRule type="expression" dxfId="200" priority="27" stopIfTrue="1">
      <formula>ISBLANK(E26)</formula>
    </cfRule>
  </conditionalFormatting>
  <conditionalFormatting sqref="D50:D51">
    <cfRule type="expression" dxfId="199" priority="16" stopIfTrue="1">
      <formula>ISBLANK(D50)</formula>
    </cfRule>
  </conditionalFormatting>
  <conditionalFormatting sqref="K23">
    <cfRule type="expression" dxfId="198" priority="28" stopIfTrue="1">
      <formula>ISBLANK(K23)</formula>
    </cfRule>
  </conditionalFormatting>
  <conditionalFormatting sqref="M35">
    <cfRule type="expression" dxfId="197" priority="26" stopIfTrue="1">
      <formula>ISBLANK(M35)</formula>
    </cfRule>
  </conditionalFormatting>
  <conditionalFormatting sqref="F37">
    <cfRule type="expression" dxfId="196" priority="25" stopIfTrue="1">
      <formula>ISBLANK(F37)</formula>
    </cfRule>
  </conditionalFormatting>
  <conditionalFormatting sqref="J37">
    <cfRule type="expression" dxfId="195" priority="24" stopIfTrue="1">
      <formula>ISBLANK(J37)</formula>
    </cfRule>
  </conditionalFormatting>
  <conditionalFormatting sqref="N37">
    <cfRule type="expression" dxfId="194" priority="23" stopIfTrue="1">
      <formula>ISBLANK(N37)</formula>
    </cfRule>
  </conditionalFormatting>
  <conditionalFormatting sqref="L38">
    <cfRule type="expression" dxfId="193" priority="22" stopIfTrue="1">
      <formula>ISBLANK(L38)</formula>
    </cfRule>
  </conditionalFormatting>
  <conditionalFormatting sqref="H38">
    <cfRule type="expression" dxfId="192" priority="21" stopIfTrue="1">
      <formula>ISBLANK(H38)</formula>
    </cfRule>
  </conditionalFormatting>
  <conditionalFormatting sqref="D38">
    <cfRule type="expression" dxfId="191" priority="20" stopIfTrue="1">
      <formula>ISBLANK(D38)</formula>
    </cfRule>
  </conditionalFormatting>
  <conditionalFormatting sqref="G45">
    <cfRule type="expression" dxfId="190" priority="19" stopIfTrue="1">
      <formula>ISBLANK(G45)</formula>
    </cfRule>
  </conditionalFormatting>
  <conditionalFormatting sqref="I45">
    <cfRule type="expression" dxfId="189" priority="18" stopIfTrue="1">
      <formula>ISBLANK(I45)</formula>
    </cfRule>
  </conditionalFormatting>
  <conditionalFormatting sqref="M23">
    <cfRule type="expression" dxfId="188" priority="15" stopIfTrue="1">
      <formula>ISBLANK(M23)</formula>
    </cfRule>
  </conditionalFormatting>
  <conditionalFormatting sqref="K46">
    <cfRule type="expression" dxfId="187" priority="12" stopIfTrue="1">
      <formula>ISBLANK(K46)</formula>
    </cfRule>
  </conditionalFormatting>
  <conditionalFormatting sqref="K47">
    <cfRule type="expression" dxfId="186" priority="10" stopIfTrue="1">
      <formula>ISBLANK(K47)</formula>
    </cfRule>
    <cfRule type="expression" dxfId="185" priority="11" stopIfTrue="1">
      <formula>ISLANK(K47)</formula>
    </cfRule>
  </conditionalFormatting>
  <conditionalFormatting sqref="K45">
    <cfRule type="expression" dxfId="184" priority="9" stopIfTrue="1">
      <formula>ISBLANK(K45)</formula>
    </cfRule>
  </conditionalFormatting>
  <conditionalFormatting sqref="M46">
    <cfRule type="expression" dxfId="183" priority="8" stopIfTrue="1">
      <formula>ISBLANK(M46)</formula>
    </cfRule>
  </conditionalFormatting>
  <conditionalFormatting sqref="M47">
    <cfRule type="expression" dxfId="182" priority="6" stopIfTrue="1">
      <formula>ISBLANK(M47)</formula>
    </cfRule>
    <cfRule type="expression" dxfId="181" priority="7" stopIfTrue="1">
      <formula>ISLANK(M47)</formula>
    </cfRule>
  </conditionalFormatting>
  <conditionalFormatting sqref="M45">
    <cfRule type="expression" dxfId="180" priority="5" stopIfTrue="1">
      <formula>ISBLANK(M45)</formula>
    </cfRule>
  </conditionalFormatting>
  <conditionalFormatting sqref="O46">
    <cfRule type="expression" dxfId="179" priority="4" stopIfTrue="1">
      <formula>ISBLANK(O46)</formula>
    </cfRule>
  </conditionalFormatting>
  <conditionalFormatting sqref="O47">
    <cfRule type="expression" dxfId="178" priority="2" stopIfTrue="1">
      <formula>ISBLANK(O47)</formula>
    </cfRule>
    <cfRule type="expression" dxfId="177" priority="3" stopIfTrue="1">
      <formula>ISLANK(O47)</formula>
    </cfRule>
  </conditionalFormatting>
  <conditionalFormatting sqref="O45">
    <cfRule type="expression" dxfId="176" priority="1" stopIfTrue="1">
      <formula>ISBLANK(O45)</formula>
    </cfRule>
  </conditionalFormatting>
  <dataValidations count="16">
    <dataValidation type="list" allowBlank="1" showInputMessage="1" showErrorMessage="1" sqref="E41 G41">
      <formula1>"Vacant, Vac &amp; ""P"" Code, ""P"" Code"</formula1>
    </dataValidation>
    <dataValidation type="list" allowBlank="1" showInputMessage="1" showErrorMessage="1" sqref="M36 K24 L39 D39 H39 J36 M24">
      <formula1>"   '   ,  √  , "</formula1>
    </dataValidation>
    <dataValidation type="list" allowBlank="1" showInputMessage="1" showErrorMessage="1" sqref="F31 E29:E31">
      <formula1>$A$77:$A$128</formula1>
    </dataValidation>
    <dataValidation type="list" allowBlank="1" showInputMessage="1" showErrorMessage="1" sqref="J15 L33:L34">
      <formula1>"Sq. Ft.,Acres"</formula1>
    </dataValidation>
    <dataValidation type="list" allowBlank="1" showInputMessage="1" showErrorMessage="1" sqref="C36">
      <formula1>"',Indexed,New,Updated,Existing"</formula1>
    </dataValidation>
    <dataValidation type="list" allowBlank="1" showInputMessage="1" showErrorMessage="1" sqref="I33:I34">
      <formula1>"Sq. Ft. &gt;:,Acres &gt;:"</formula1>
    </dataValidation>
    <dataValidation type="list" allowBlank="1" showInputMessage="1" showErrorMessage="1" sqref="E21 K23 J35 M35 C37 F37 J37 N37 L38 H38 D38 M23">
      <formula1>$C$77:$C$78</formula1>
    </dataValidation>
    <dataValidation type="list" allowBlank="1" showInputMessage="1" showErrorMessage="1" sqref="E26">
      <formula1>$D$77:$D$79</formula1>
    </dataValidation>
    <dataValidation type="list" allowBlank="1" showInputMessage="1" showErrorMessage="1" sqref="E28:F28">
      <formula1>$E$77:$E$81</formula1>
    </dataValidation>
    <dataValidation type="list" allowBlank="1" showInputMessage="1" showErrorMessage="1" sqref="C35:D35">
      <formula1>$G$77:$G$81</formula1>
    </dataValidation>
    <dataValidation type="list" allowBlank="1" showInputMessage="1" showErrorMessage="1" sqref="E45 G45 I45 K45 M45 O45">
      <formula1>$H$77:$H$79</formula1>
    </dataValidation>
    <dataValidation type="list" allowBlank="1" showInputMessage="1" showErrorMessage="1" sqref="A49:C49">
      <formula1>$J$77:$J$80</formula1>
    </dataValidation>
    <dataValidation type="list" allowBlank="1" showInputMessage="1" showErrorMessage="1" sqref="A50:C50">
      <formula1>$J$77:$J$78</formula1>
    </dataValidation>
    <dataValidation type="list" allowBlank="1" showInputMessage="1" showErrorMessage="1" sqref="A51:C51">
      <formula1>$J$81:$J$82</formula1>
    </dataValidation>
    <dataValidation type="list" allowBlank="1" showInputMessage="1" showErrorMessage="1" sqref="D49:D51">
      <formula1>$N$77:$N$109</formula1>
    </dataValidation>
    <dataValidation type="list" allowBlank="1" showInputMessage="1" showErrorMessage="1" sqref="M41 O41">
      <formula1>$P$77:$P$79</formula1>
    </dataValidation>
  </dataValidations>
  <printOptions horizontalCentered="1"/>
  <pageMargins left="0.25" right="0.25" top="0.25" bottom="0.25" header="0.25" footer="0.25"/>
  <pageSetup scale="71"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U289"/>
  <sheetViews>
    <sheetView showGridLines="0" zoomScaleNormal="100" workbookViewId="0">
      <selection activeCell="T6" sqref="T6"/>
    </sheetView>
  </sheetViews>
  <sheetFormatPr defaultColWidth="9.109375" defaultRowHeight="15" x14ac:dyDescent="0.25"/>
  <cols>
    <col min="1" max="1" width="9" style="2" customWidth="1"/>
    <col min="2" max="16384" width="9.109375" style="2"/>
  </cols>
  <sheetData>
    <row r="1" spans="1:19" ht="15.6" x14ac:dyDescent="0.3">
      <c r="A1" s="13" t="s">
        <v>4</v>
      </c>
      <c r="C1" s="7">
        <f>'Page 1'!$O$4</f>
        <v>2019</v>
      </c>
      <c r="E1" s="4" t="s">
        <v>389</v>
      </c>
      <c r="F1" s="2">
        <f>'Page 1'!$G$5</f>
        <v>0</v>
      </c>
      <c r="O1" s="1" t="s">
        <v>1477</v>
      </c>
      <c r="P1" s="1" t="s">
        <v>448</v>
      </c>
    </row>
    <row r="2" spans="1:19" x14ac:dyDescent="0.25">
      <c r="A2" s="13"/>
      <c r="C2" s="7"/>
      <c r="E2" s="4"/>
    </row>
    <row r="3" spans="1:19" s="18" customFormat="1" ht="21" x14ac:dyDescent="0.4">
      <c r="A3" s="16" t="s">
        <v>459</v>
      </c>
      <c r="B3" s="17"/>
      <c r="C3" s="17"/>
      <c r="D3" s="16"/>
      <c r="E3" s="16"/>
      <c r="F3" s="63"/>
      <c r="G3" s="63"/>
      <c r="H3" s="63"/>
      <c r="I3" s="63"/>
      <c r="J3" s="63"/>
      <c r="K3" s="63"/>
      <c r="L3" s="16"/>
      <c r="M3" s="16"/>
      <c r="N3" s="16"/>
      <c r="O3" s="16"/>
      <c r="P3" s="16"/>
    </row>
    <row r="4" spans="1:19" ht="8.25" customHeight="1" x14ac:dyDescent="0.25"/>
    <row r="5" spans="1:19" ht="18" customHeight="1" x14ac:dyDescent="0.3">
      <c r="B5" s="4" t="s">
        <v>460</v>
      </c>
      <c r="C5" s="195"/>
      <c r="F5" s="4" t="s">
        <v>589</v>
      </c>
      <c r="G5" s="40"/>
      <c r="J5" s="4" t="s">
        <v>1460</v>
      </c>
      <c r="K5" s="40"/>
      <c r="N5" s="4" t="s">
        <v>461</v>
      </c>
      <c r="O5" s="294">
        <f>SUM(C5,G5,K5)</f>
        <v>0</v>
      </c>
    </row>
    <row r="6" spans="1:19" ht="18" customHeight="1" x14ac:dyDescent="0.25"/>
    <row r="7" spans="1:19" ht="18" customHeight="1" x14ac:dyDescent="0.3">
      <c r="A7" s="1" t="s">
        <v>619</v>
      </c>
      <c r="H7" s="29" t="s">
        <v>462</v>
      </c>
      <c r="I7" s="29"/>
      <c r="J7" s="29"/>
      <c r="K7" s="29"/>
    </row>
    <row r="8" spans="1:19" ht="18" customHeight="1" x14ac:dyDescent="0.3">
      <c r="A8" s="2" t="s">
        <v>463</v>
      </c>
      <c r="C8" s="4" t="s">
        <v>464</v>
      </c>
      <c r="D8" s="48" t="s">
        <v>465</v>
      </c>
      <c r="E8" s="4" t="s">
        <v>466</v>
      </c>
      <c r="F8" s="48" t="s">
        <v>465</v>
      </c>
      <c r="G8" s="4" t="s">
        <v>469</v>
      </c>
      <c r="H8" s="48" t="s">
        <v>465</v>
      </c>
      <c r="I8" s="4" t="s">
        <v>467</v>
      </c>
      <c r="J8" s="48" t="s">
        <v>465</v>
      </c>
      <c r="K8" s="4" t="s">
        <v>468</v>
      </c>
      <c r="L8" s="48" t="s">
        <v>465</v>
      </c>
      <c r="M8" s="4" t="s">
        <v>402</v>
      </c>
      <c r="N8" s="314"/>
      <c r="O8" s="315"/>
      <c r="P8" s="48" t="s">
        <v>465</v>
      </c>
    </row>
    <row r="9" spans="1:19" ht="18" customHeight="1" x14ac:dyDescent="0.25">
      <c r="I9" s="7" t="s">
        <v>1405</v>
      </c>
      <c r="J9" s="3"/>
      <c r="P9" s="3"/>
      <c r="S9" s="5"/>
    </row>
    <row r="10" spans="1:19" ht="18" customHeight="1" x14ac:dyDescent="0.25">
      <c r="A10" s="2" t="s">
        <v>470</v>
      </c>
      <c r="G10" s="12" t="s">
        <v>473</v>
      </c>
      <c r="I10" s="7" t="s">
        <v>1475</v>
      </c>
      <c r="K10" s="2" t="s">
        <v>471</v>
      </c>
      <c r="M10" s="2" t="s">
        <v>1478</v>
      </c>
    </row>
    <row r="11" spans="1:19" ht="18" customHeight="1" x14ac:dyDescent="0.25">
      <c r="B11" s="158" t="s">
        <v>1375</v>
      </c>
      <c r="C11" s="2" t="s">
        <v>471</v>
      </c>
      <c r="G11" s="12" t="s">
        <v>474</v>
      </c>
      <c r="I11" s="224"/>
      <c r="K11" s="224"/>
      <c r="M11" s="340"/>
      <c r="N11" s="341"/>
      <c r="O11" s="341"/>
      <c r="P11" s="341"/>
    </row>
    <row r="12" spans="1:19" ht="18" customHeight="1" x14ac:dyDescent="0.25">
      <c r="B12" s="158" t="s">
        <v>1375</v>
      </c>
      <c r="C12" s="2" t="s">
        <v>472</v>
      </c>
      <c r="G12" s="12" t="s">
        <v>475</v>
      </c>
      <c r="I12" s="224"/>
      <c r="K12" s="224"/>
      <c r="M12" s="340"/>
      <c r="N12" s="341"/>
      <c r="O12" s="341"/>
      <c r="P12" s="341"/>
    </row>
    <row r="13" spans="1:19" ht="12" customHeight="1" x14ac:dyDescent="0.25"/>
    <row r="14" spans="1:19" s="27" customFormat="1" ht="18" customHeight="1" x14ac:dyDescent="0.25">
      <c r="A14" s="30" t="s">
        <v>476</v>
      </c>
      <c r="B14" s="30"/>
      <c r="C14" s="30"/>
      <c r="D14" s="30"/>
      <c r="E14" s="30"/>
      <c r="F14" s="30"/>
      <c r="G14" s="30"/>
      <c r="H14" s="30"/>
      <c r="I14" s="30"/>
      <c r="J14" s="30"/>
      <c r="K14" s="30"/>
      <c r="L14" s="30"/>
      <c r="M14" s="30"/>
      <c r="N14" s="30"/>
      <c r="O14" s="30"/>
      <c r="P14" s="30"/>
    </row>
    <row r="15" spans="1:19" ht="12.6" customHeight="1" x14ac:dyDescent="0.25"/>
    <row r="16" spans="1:19" ht="18" customHeight="1" x14ac:dyDescent="0.25">
      <c r="F16" s="120" t="s">
        <v>1374</v>
      </c>
      <c r="G16" s="12" t="s">
        <v>477</v>
      </c>
      <c r="J16" s="12" t="s">
        <v>478</v>
      </c>
      <c r="K16" s="12" t="s">
        <v>477</v>
      </c>
    </row>
    <row r="17" spans="1:21" ht="18" customHeight="1" x14ac:dyDescent="0.3">
      <c r="D17" s="4" t="s">
        <v>474</v>
      </c>
      <c r="F17" s="159" t="s">
        <v>1375</v>
      </c>
      <c r="G17" s="60"/>
      <c r="J17" s="159" t="s">
        <v>1375</v>
      </c>
      <c r="K17" s="60"/>
    </row>
    <row r="18" spans="1:21" ht="18" customHeight="1" x14ac:dyDescent="0.3">
      <c r="D18" s="4" t="s">
        <v>475</v>
      </c>
      <c r="F18" s="159" t="s">
        <v>1375</v>
      </c>
      <c r="G18" s="60"/>
      <c r="J18" s="159" t="s">
        <v>1375</v>
      </c>
      <c r="K18" s="60"/>
    </row>
    <row r="19" spans="1:21" ht="18" customHeight="1" x14ac:dyDescent="0.25">
      <c r="F19" s="158" t="s">
        <v>1375</v>
      </c>
      <c r="G19" s="7" t="s">
        <v>479</v>
      </c>
    </row>
    <row r="20" spans="1:21" ht="11.4" customHeight="1" x14ac:dyDescent="0.25">
      <c r="A20" s="13"/>
      <c r="C20" s="7"/>
      <c r="E20" s="4"/>
    </row>
    <row r="21" spans="1:21" ht="9.6" customHeight="1" x14ac:dyDescent="0.25"/>
    <row r="22" spans="1:21" ht="18" customHeight="1" x14ac:dyDescent="0.3">
      <c r="A22" s="1" t="s">
        <v>480</v>
      </c>
      <c r="H22" s="29" t="s">
        <v>481</v>
      </c>
      <c r="I22" s="29"/>
      <c r="J22" s="29"/>
      <c r="K22" s="29"/>
      <c r="L22" s="29"/>
      <c r="M22" s="29"/>
      <c r="N22" s="29"/>
      <c r="O22" s="29"/>
    </row>
    <row r="23" spans="1:21" ht="18" customHeight="1" x14ac:dyDescent="0.25"/>
    <row r="24" spans="1:21" ht="18" customHeight="1" x14ac:dyDescent="0.25">
      <c r="D24" s="9" t="s">
        <v>482</v>
      </c>
      <c r="K24" s="254" t="s">
        <v>1472</v>
      </c>
      <c r="L24" s="254"/>
      <c r="M24" s="254"/>
      <c r="N24" s="254"/>
    </row>
    <row r="25" spans="1:21" ht="18" customHeight="1" x14ac:dyDescent="0.3">
      <c r="B25" s="2" t="s">
        <v>474</v>
      </c>
      <c r="D25" s="196"/>
      <c r="G25" s="258"/>
      <c r="H25" s="2" t="s">
        <v>396</v>
      </c>
      <c r="J25" s="258"/>
      <c r="K25" s="2" t="s">
        <v>484</v>
      </c>
      <c r="N25" s="258"/>
      <c r="O25" s="13" t="s">
        <v>486</v>
      </c>
    </row>
    <row r="26" spans="1:21" ht="18" customHeight="1" x14ac:dyDescent="0.3">
      <c r="B26" s="2" t="s">
        <v>475</v>
      </c>
      <c r="D26" s="196"/>
      <c r="G26" s="258"/>
      <c r="H26" s="13" t="s">
        <v>483</v>
      </c>
      <c r="J26" s="258"/>
      <c r="K26" s="13" t="s">
        <v>485</v>
      </c>
      <c r="N26" s="258"/>
      <c r="O26" s="161" t="s">
        <v>471</v>
      </c>
      <c r="T26" s="160"/>
      <c r="U26" s="161"/>
    </row>
    <row r="27" spans="1:21" ht="15" customHeight="1" x14ac:dyDescent="0.25"/>
    <row r="28" spans="1:21" ht="10.199999999999999" customHeight="1" x14ac:dyDescent="0.25">
      <c r="E28" s="160"/>
      <c r="F28" s="13"/>
      <c r="J28" s="158"/>
      <c r="K28" s="13"/>
      <c r="L28" s="161"/>
      <c r="O28" s="160"/>
      <c r="P28" s="161"/>
    </row>
    <row r="29" spans="1:21" ht="18" customHeight="1" x14ac:dyDescent="0.3">
      <c r="A29" s="1" t="s">
        <v>487</v>
      </c>
      <c r="H29" s="12" t="s">
        <v>474</v>
      </c>
      <c r="I29" s="12"/>
      <c r="J29" s="12" t="s">
        <v>475</v>
      </c>
      <c r="K29" s="12"/>
      <c r="L29" s="12" t="s">
        <v>493</v>
      </c>
      <c r="N29" s="4" t="s">
        <v>402</v>
      </c>
      <c r="O29" s="344"/>
      <c r="P29" s="317"/>
    </row>
    <row r="30" spans="1:21" ht="18" customHeight="1" x14ac:dyDescent="0.3">
      <c r="B30" s="2" t="s">
        <v>488</v>
      </c>
      <c r="H30" s="49"/>
      <c r="J30" s="49"/>
      <c r="L30" s="49"/>
      <c r="O30" s="349" t="s">
        <v>401</v>
      </c>
      <c r="P30" s="351"/>
    </row>
    <row r="31" spans="1:21" ht="18" customHeight="1" x14ac:dyDescent="0.3">
      <c r="B31" s="2" t="s">
        <v>489</v>
      </c>
      <c r="H31" s="40"/>
      <c r="J31" s="40"/>
      <c r="L31" s="40"/>
      <c r="O31" s="345"/>
      <c r="P31" s="345"/>
    </row>
    <row r="32" spans="1:21" ht="18" customHeight="1" x14ac:dyDescent="0.3">
      <c r="B32" s="2" t="s">
        <v>490</v>
      </c>
      <c r="H32" s="49"/>
      <c r="J32" s="49"/>
      <c r="L32" s="49"/>
      <c r="O32" s="349" t="s">
        <v>401</v>
      </c>
      <c r="P32" s="350"/>
    </row>
    <row r="33" spans="1:16" ht="18" customHeight="1" x14ac:dyDescent="0.3">
      <c r="B33" s="2" t="s">
        <v>491</v>
      </c>
      <c r="H33" s="60"/>
      <c r="J33" s="60"/>
      <c r="L33" s="60"/>
      <c r="O33" s="348"/>
      <c r="P33" s="348"/>
    </row>
    <row r="34" spans="1:16" ht="18" customHeight="1" x14ac:dyDescent="0.3">
      <c r="B34" s="2" t="s">
        <v>492</v>
      </c>
      <c r="H34" s="49"/>
      <c r="J34" s="49"/>
      <c r="L34" s="49"/>
      <c r="O34" s="349" t="s">
        <v>401</v>
      </c>
      <c r="P34" s="350"/>
    </row>
    <row r="35" spans="1:16" ht="18" customHeight="1" x14ac:dyDescent="0.25">
      <c r="H35" s="32"/>
      <c r="J35" s="32"/>
      <c r="L35" s="32"/>
      <c r="O35" s="33"/>
      <c r="P35" s="24"/>
    </row>
    <row r="36" spans="1:16" ht="18" customHeight="1" x14ac:dyDescent="0.25">
      <c r="B36" s="4" t="s">
        <v>494</v>
      </c>
      <c r="E36" s="258"/>
      <c r="F36" s="2" t="s">
        <v>495</v>
      </c>
      <c r="I36" s="258"/>
      <c r="J36" s="2" t="s">
        <v>496</v>
      </c>
      <c r="M36" s="258"/>
      <c r="N36" s="2" t="s">
        <v>497</v>
      </c>
    </row>
    <row r="37" spans="1:16" ht="18" customHeight="1" x14ac:dyDescent="0.25">
      <c r="D37" s="4"/>
    </row>
    <row r="38" spans="1:16" ht="18" customHeight="1" x14ac:dyDescent="0.3">
      <c r="B38" s="4" t="s">
        <v>498</v>
      </c>
      <c r="G38" s="4" t="s">
        <v>597</v>
      </c>
      <c r="H38" s="50"/>
      <c r="I38" s="12" t="s">
        <v>499</v>
      </c>
      <c r="J38" s="50"/>
      <c r="N38" s="4" t="s">
        <v>501</v>
      </c>
      <c r="O38" s="69">
        <f>'Page 1'!$G$9</f>
        <v>0</v>
      </c>
      <c r="P38" s="31" t="str">
        <f>IF(ISBLANK(J38)," ",IF(O38&lt;&gt;'Page 1'!G9,"***"," "))</f>
        <v xml:space="preserve"> </v>
      </c>
    </row>
    <row r="39" spans="1:16" ht="18" customHeight="1" x14ac:dyDescent="0.3">
      <c r="G39" s="4" t="s">
        <v>500</v>
      </c>
      <c r="H39" s="50"/>
      <c r="I39" s="12" t="s">
        <v>499</v>
      </c>
      <c r="J39" s="50"/>
    </row>
    <row r="40" spans="1:16" ht="18" customHeight="1" x14ac:dyDescent="0.25"/>
    <row r="42" spans="1:16" s="18" customFormat="1" ht="21" x14ac:dyDescent="0.4">
      <c r="A42" s="16" t="s">
        <v>503</v>
      </c>
      <c r="B42" s="17"/>
      <c r="C42" s="17"/>
      <c r="D42" s="16"/>
      <c r="E42" s="16"/>
      <c r="F42" s="63"/>
      <c r="G42" s="63"/>
      <c r="H42" s="63"/>
      <c r="I42" s="63"/>
      <c r="J42" s="63"/>
      <c r="K42" s="63"/>
      <c r="L42" s="16"/>
      <c r="M42" s="16"/>
      <c r="N42" s="16"/>
      <c r="O42" s="16"/>
      <c r="P42" s="16"/>
    </row>
    <row r="44" spans="1:16" ht="18" customHeight="1" x14ac:dyDescent="0.3">
      <c r="D44" s="34" t="s">
        <v>559</v>
      </c>
      <c r="E44" s="40"/>
      <c r="H44" s="34" t="s">
        <v>504</v>
      </c>
      <c r="I44" s="294">
        <f>SUM(E44,P44)</f>
        <v>0</v>
      </c>
      <c r="O44" s="34" t="s">
        <v>591</v>
      </c>
      <c r="P44" s="40"/>
    </row>
    <row r="45" spans="1:16" ht="18" customHeight="1" x14ac:dyDescent="0.25"/>
    <row r="46" spans="1:16" ht="18" customHeight="1" x14ac:dyDescent="0.25">
      <c r="A46" s="2" t="s">
        <v>505</v>
      </c>
      <c r="F46" s="4" t="s">
        <v>463</v>
      </c>
      <c r="G46" s="265"/>
      <c r="J46" s="2" t="s">
        <v>505</v>
      </c>
      <c r="O46" s="4" t="s">
        <v>463</v>
      </c>
      <c r="P46" s="265"/>
    </row>
    <row r="47" spans="1:16" ht="18" customHeight="1" x14ac:dyDescent="0.3">
      <c r="A47" s="158" t="s">
        <v>1375</v>
      </c>
      <c r="C47" s="4" t="s">
        <v>506</v>
      </c>
      <c r="F47" s="4" t="s">
        <v>508</v>
      </c>
      <c r="G47" s="49"/>
      <c r="J47" s="158" t="s">
        <v>1375</v>
      </c>
      <c r="L47" s="4" t="s">
        <v>506</v>
      </c>
      <c r="O47" s="4" t="s">
        <v>508</v>
      </c>
      <c r="P47" s="49"/>
    </row>
    <row r="48" spans="1:16" ht="18" customHeight="1" x14ac:dyDescent="0.3">
      <c r="C48" s="4" t="s">
        <v>507</v>
      </c>
      <c r="F48" s="4" t="s">
        <v>509</v>
      </c>
      <c r="G48" s="197"/>
      <c r="L48" s="4" t="s">
        <v>507</v>
      </c>
      <c r="O48" s="164" t="s">
        <v>509</v>
      </c>
      <c r="P48" s="197"/>
    </row>
    <row r="49" spans="1:16" ht="33" customHeight="1" x14ac:dyDescent="0.25">
      <c r="A49" s="7" t="s">
        <v>511</v>
      </c>
      <c r="B49" s="3"/>
      <c r="D49" s="3"/>
      <c r="F49" s="3"/>
      <c r="G49" s="3"/>
      <c r="H49" s="3"/>
      <c r="J49" s="7" t="s">
        <v>511</v>
      </c>
      <c r="K49" s="3"/>
      <c r="M49" s="3"/>
      <c r="O49" s="3"/>
      <c r="P49"/>
    </row>
    <row r="50" spans="1:16" ht="18" customHeight="1" x14ac:dyDescent="0.3">
      <c r="E50" s="4" t="s">
        <v>598</v>
      </c>
      <c r="F50" s="49"/>
      <c r="N50" s="4" t="s">
        <v>598</v>
      </c>
      <c r="O50" s="49"/>
      <c r="P50"/>
    </row>
    <row r="51" spans="1:16" ht="18" customHeight="1" x14ac:dyDescent="0.3">
      <c r="E51" s="4" t="s">
        <v>599</v>
      </c>
      <c r="F51" s="49"/>
      <c r="N51" s="4" t="s">
        <v>599</v>
      </c>
      <c r="O51" s="49"/>
      <c r="P51"/>
    </row>
    <row r="52" spans="1:16" ht="18" customHeight="1" x14ac:dyDescent="0.3">
      <c r="E52" s="4" t="s">
        <v>510</v>
      </c>
      <c r="F52" s="195"/>
      <c r="N52" s="4" t="s">
        <v>510</v>
      </c>
      <c r="O52" s="235"/>
      <c r="P52"/>
    </row>
    <row r="53" spans="1:16" ht="21" customHeight="1" x14ac:dyDescent="0.25">
      <c r="A53" s="258"/>
      <c r="B53" s="2" t="s">
        <v>512</v>
      </c>
      <c r="N53" s="4"/>
      <c r="O53" s="346"/>
      <c r="P53" s="347"/>
    </row>
    <row r="54" spans="1:16" ht="22.95" customHeight="1" x14ac:dyDescent="0.3">
      <c r="B54" s="4" t="s">
        <v>513</v>
      </c>
      <c r="C54" s="337"/>
      <c r="D54" s="338"/>
      <c r="E54" s="339"/>
      <c r="F54"/>
      <c r="G54"/>
      <c r="H54"/>
      <c r="I54"/>
      <c r="J54"/>
      <c r="K54"/>
      <c r="L54"/>
      <c r="M54" s="266"/>
      <c r="N54" s="2" t="s">
        <v>514</v>
      </c>
    </row>
    <row r="55" spans="1:16" ht="22.95" customHeight="1" x14ac:dyDescent="0.25">
      <c r="I55" s="4" t="s">
        <v>560</v>
      </c>
      <c r="J55" s="342"/>
      <c r="K55" s="343"/>
      <c r="L55"/>
      <c r="M55" s="35"/>
    </row>
    <row r="56" spans="1:16" ht="22.95" customHeight="1" x14ac:dyDescent="0.25">
      <c r="E56"/>
      <c r="F56"/>
      <c r="G56"/>
      <c r="H56"/>
      <c r="I56"/>
      <c r="J56"/>
      <c r="K56"/>
    </row>
    <row r="61" spans="1:16" s="268" customFormat="1" x14ac:dyDescent="0.25"/>
    <row r="62" spans="1:16" s="268" customFormat="1" x14ac:dyDescent="0.25">
      <c r="A62" s="267"/>
    </row>
    <row r="63" spans="1:16" s="268" customFormat="1" x14ac:dyDescent="0.25">
      <c r="A63" s="267"/>
    </row>
    <row r="64" spans="1:16" s="268" customFormat="1" x14ac:dyDescent="0.25">
      <c r="A64" s="267"/>
    </row>
    <row r="65" spans="1:13" s="268" customFormat="1" x14ac:dyDescent="0.25">
      <c r="A65" s="267"/>
    </row>
    <row r="66" spans="1:13" s="268" customFormat="1" x14ac:dyDescent="0.25">
      <c r="A66" s="267"/>
    </row>
    <row r="67" spans="1:13" s="268" customFormat="1" x14ac:dyDescent="0.25">
      <c r="A67" s="267"/>
      <c r="D67" s="269"/>
    </row>
    <row r="68" spans="1:13" s="268" customFormat="1" x14ac:dyDescent="0.25">
      <c r="A68" s="267">
        <v>4</v>
      </c>
      <c r="B68" s="269" t="s">
        <v>465</v>
      </c>
      <c r="C68" s="269" t="s">
        <v>1492</v>
      </c>
      <c r="D68" s="269" t="s">
        <v>1494</v>
      </c>
      <c r="E68" s="268" t="s">
        <v>1505</v>
      </c>
      <c r="F68" s="268" t="s">
        <v>436</v>
      </c>
      <c r="G68" s="268" t="s">
        <v>1521</v>
      </c>
      <c r="H68" s="268" t="s">
        <v>1524</v>
      </c>
      <c r="I68" s="268" t="s">
        <v>1526</v>
      </c>
      <c r="K68" s="270" t="s">
        <v>1529</v>
      </c>
      <c r="M68" s="268" t="s">
        <v>396</v>
      </c>
    </row>
    <row r="69" spans="1:13" s="268" customFormat="1" x14ac:dyDescent="0.25">
      <c r="A69" s="267">
        <f>A68+0.05</f>
        <v>4.05</v>
      </c>
      <c r="B69" s="269" t="s">
        <v>1516</v>
      </c>
      <c r="D69" s="269" t="s">
        <v>1490</v>
      </c>
      <c r="E69" s="268" t="s">
        <v>1506</v>
      </c>
      <c r="F69" s="268" t="s">
        <v>520</v>
      </c>
      <c r="G69" s="268" t="s">
        <v>1522</v>
      </c>
      <c r="H69" s="268" t="s">
        <v>1525</v>
      </c>
      <c r="I69" s="268" t="s">
        <v>1527</v>
      </c>
      <c r="K69" s="270" t="s">
        <v>1530</v>
      </c>
      <c r="M69" s="268" t="s">
        <v>1480</v>
      </c>
    </row>
    <row r="70" spans="1:13" s="268" customFormat="1" x14ac:dyDescent="0.25">
      <c r="A70" s="267">
        <f t="shared" ref="A70:A133" si="0">A69+0.05</f>
        <v>4.0999999999999996</v>
      </c>
      <c r="B70" s="269" t="s">
        <v>1517</v>
      </c>
      <c r="D70" s="269" t="s">
        <v>465</v>
      </c>
      <c r="F70" s="268" t="s">
        <v>1519</v>
      </c>
      <c r="G70" s="268" t="s">
        <v>1523</v>
      </c>
      <c r="K70" s="268" t="s">
        <v>1528</v>
      </c>
      <c r="M70" s="268" t="s">
        <v>1481</v>
      </c>
    </row>
    <row r="71" spans="1:13" s="268" customFormat="1" x14ac:dyDescent="0.25">
      <c r="A71" s="267">
        <f t="shared" si="0"/>
        <v>4.1499999999999995</v>
      </c>
      <c r="B71" s="269" t="s">
        <v>1518</v>
      </c>
      <c r="F71" s="268" t="s">
        <v>522</v>
      </c>
      <c r="M71" s="268" t="s">
        <v>365</v>
      </c>
    </row>
    <row r="72" spans="1:13" s="268" customFormat="1" x14ac:dyDescent="0.25">
      <c r="A72" s="267">
        <f t="shared" si="0"/>
        <v>4.1999999999999993</v>
      </c>
      <c r="F72" s="268" t="s">
        <v>1520</v>
      </c>
      <c r="M72" s="268" t="s">
        <v>1482</v>
      </c>
    </row>
    <row r="73" spans="1:13" s="268" customFormat="1" x14ac:dyDescent="0.25">
      <c r="A73" s="267">
        <f t="shared" si="0"/>
        <v>4.2499999999999991</v>
      </c>
    </row>
    <row r="74" spans="1:13" s="268" customFormat="1" x14ac:dyDescent="0.25">
      <c r="A74" s="267">
        <f t="shared" si="0"/>
        <v>4.2999999999999989</v>
      </c>
    </row>
    <row r="75" spans="1:13" s="268" customFormat="1" x14ac:dyDescent="0.25">
      <c r="A75" s="267">
        <f t="shared" si="0"/>
        <v>4.3499999999999988</v>
      </c>
    </row>
    <row r="76" spans="1:13" s="268" customFormat="1" x14ac:dyDescent="0.25">
      <c r="A76" s="267">
        <f t="shared" si="0"/>
        <v>4.3999999999999986</v>
      </c>
    </row>
    <row r="77" spans="1:13" s="268" customFormat="1" x14ac:dyDescent="0.25">
      <c r="A77" s="267">
        <f t="shared" si="0"/>
        <v>4.4499999999999984</v>
      </c>
    </row>
    <row r="78" spans="1:13" s="268" customFormat="1" x14ac:dyDescent="0.25">
      <c r="A78" s="267">
        <f t="shared" si="0"/>
        <v>4.4999999999999982</v>
      </c>
    </row>
    <row r="79" spans="1:13" s="268" customFormat="1" x14ac:dyDescent="0.25">
      <c r="A79" s="267">
        <f t="shared" si="0"/>
        <v>4.549999999999998</v>
      </c>
    </row>
    <row r="80" spans="1:13" s="268" customFormat="1" x14ac:dyDescent="0.25">
      <c r="A80" s="267">
        <f t="shared" si="0"/>
        <v>4.5999999999999979</v>
      </c>
    </row>
    <row r="81" spans="1:1" s="268" customFormat="1" x14ac:dyDescent="0.25">
      <c r="A81" s="267">
        <f t="shared" si="0"/>
        <v>4.6499999999999977</v>
      </c>
    </row>
    <row r="82" spans="1:1" s="268" customFormat="1" x14ac:dyDescent="0.25">
      <c r="A82" s="267">
        <f t="shared" si="0"/>
        <v>4.6999999999999975</v>
      </c>
    </row>
    <row r="83" spans="1:1" s="268" customFormat="1" x14ac:dyDescent="0.25">
      <c r="A83" s="267">
        <f t="shared" si="0"/>
        <v>4.7499999999999973</v>
      </c>
    </row>
    <row r="84" spans="1:1" s="268" customFormat="1" x14ac:dyDescent="0.25">
      <c r="A84" s="267">
        <f t="shared" si="0"/>
        <v>4.7999999999999972</v>
      </c>
    </row>
    <row r="85" spans="1:1" s="268" customFormat="1" x14ac:dyDescent="0.25">
      <c r="A85" s="267">
        <f t="shared" si="0"/>
        <v>4.849999999999997</v>
      </c>
    </row>
    <row r="86" spans="1:1" s="268" customFormat="1" x14ac:dyDescent="0.25">
      <c r="A86" s="267">
        <f t="shared" si="0"/>
        <v>4.8999999999999968</v>
      </c>
    </row>
    <row r="87" spans="1:1" s="268" customFormat="1" x14ac:dyDescent="0.25">
      <c r="A87" s="267">
        <f t="shared" si="0"/>
        <v>4.9499999999999966</v>
      </c>
    </row>
    <row r="88" spans="1:1" s="268" customFormat="1" x14ac:dyDescent="0.25">
      <c r="A88" s="267">
        <f t="shared" si="0"/>
        <v>4.9999999999999964</v>
      </c>
    </row>
    <row r="89" spans="1:1" s="268" customFormat="1" x14ac:dyDescent="0.25">
      <c r="A89" s="267">
        <f t="shared" si="0"/>
        <v>5.0499999999999963</v>
      </c>
    </row>
    <row r="90" spans="1:1" s="268" customFormat="1" x14ac:dyDescent="0.25">
      <c r="A90" s="267">
        <f t="shared" si="0"/>
        <v>5.0999999999999961</v>
      </c>
    </row>
    <row r="91" spans="1:1" s="268" customFormat="1" x14ac:dyDescent="0.25">
      <c r="A91" s="267">
        <f t="shared" si="0"/>
        <v>5.1499999999999959</v>
      </c>
    </row>
    <row r="92" spans="1:1" s="268" customFormat="1" x14ac:dyDescent="0.25">
      <c r="A92" s="267">
        <f t="shared" si="0"/>
        <v>5.1999999999999957</v>
      </c>
    </row>
    <row r="93" spans="1:1" s="268" customFormat="1" x14ac:dyDescent="0.25">
      <c r="A93" s="267">
        <f t="shared" si="0"/>
        <v>5.2499999999999956</v>
      </c>
    </row>
    <row r="94" spans="1:1" s="268" customFormat="1" x14ac:dyDescent="0.25">
      <c r="A94" s="267">
        <f t="shared" si="0"/>
        <v>5.2999999999999954</v>
      </c>
    </row>
    <row r="95" spans="1:1" s="268" customFormat="1" x14ac:dyDescent="0.25">
      <c r="A95" s="267">
        <f t="shared" si="0"/>
        <v>5.3499999999999952</v>
      </c>
    </row>
    <row r="96" spans="1:1" s="268" customFormat="1" x14ac:dyDescent="0.25">
      <c r="A96" s="267">
        <f t="shared" si="0"/>
        <v>5.399999999999995</v>
      </c>
    </row>
    <row r="97" spans="1:1" s="268" customFormat="1" x14ac:dyDescent="0.25">
      <c r="A97" s="267">
        <f t="shared" si="0"/>
        <v>5.4499999999999948</v>
      </c>
    </row>
    <row r="98" spans="1:1" s="268" customFormat="1" x14ac:dyDescent="0.25">
      <c r="A98" s="267">
        <f t="shared" si="0"/>
        <v>5.4999999999999947</v>
      </c>
    </row>
    <row r="99" spans="1:1" s="268" customFormat="1" x14ac:dyDescent="0.25">
      <c r="A99" s="267">
        <f t="shared" si="0"/>
        <v>5.5499999999999945</v>
      </c>
    </row>
    <row r="100" spans="1:1" s="268" customFormat="1" x14ac:dyDescent="0.25">
      <c r="A100" s="267">
        <f t="shared" si="0"/>
        <v>5.5999999999999943</v>
      </c>
    </row>
    <row r="101" spans="1:1" s="268" customFormat="1" x14ac:dyDescent="0.25">
      <c r="A101" s="267">
        <f t="shared" si="0"/>
        <v>5.6499999999999941</v>
      </c>
    </row>
    <row r="102" spans="1:1" s="268" customFormat="1" x14ac:dyDescent="0.25">
      <c r="A102" s="267">
        <f t="shared" si="0"/>
        <v>5.699999999999994</v>
      </c>
    </row>
    <row r="103" spans="1:1" s="268" customFormat="1" x14ac:dyDescent="0.25">
      <c r="A103" s="267">
        <f t="shared" si="0"/>
        <v>5.7499999999999938</v>
      </c>
    </row>
    <row r="104" spans="1:1" s="268" customFormat="1" x14ac:dyDescent="0.25">
      <c r="A104" s="267">
        <f t="shared" si="0"/>
        <v>5.7999999999999936</v>
      </c>
    </row>
    <row r="105" spans="1:1" s="268" customFormat="1" x14ac:dyDescent="0.25">
      <c r="A105" s="267">
        <f t="shared" si="0"/>
        <v>5.8499999999999934</v>
      </c>
    </row>
    <row r="106" spans="1:1" s="268" customFormat="1" x14ac:dyDescent="0.25">
      <c r="A106" s="267">
        <f t="shared" si="0"/>
        <v>5.8999999999999932</v>
      </c>
    </row>
    <row r="107" spans="1:1" s="268" customFormat="1" x14ac:dyDescent="0.25">
      <c r="A107" s="267">
        <f t="shared" si="0"/>
        <v>5.9499999999999931</v>
      </c>
    </row>
    <row r="108" spans="1:1" s="268" customFormat="1" x14ac:dyDescent="0.25">
      <c r="A108" s="267">
        <f t="shared" si="0"/>
        <v>5.9999999999999929</v>
      </c>
    </row>
    <row r="109" spans="1:1" s="268" customFormat="1" x14ac:dyDescent="0.25">
      <c r="A109" s="267">
        <f t="shared" si="0"/>
        <v>6.0499999999999927</v>
      </c>
    </row>
    <row r="110" spans="1:1" s="268" customFormat="1" x14ac:dyDescent="0.25">
      <c r="A110" s="267">
        <f t="shared" si="0"/>
        <v>6.0999999999999925</v>
      </c>
    </row>
    <row r="111" spans="1:1" s="268" customFormat="1" x14ac:dyDescent="0.25">
      <c r="A111" s="267">
        <f t="shared" si="0"/>
        <v>6.1499999999999924</v>
      </c>
    </row>
    <row r="112" spans="1:1" s="268" customFormat="1" x14ac:dyDescent="0.25">
      <c r="A112" s="267">
        <f t="shared" si="0"/>
        <v>6.1999999999999922</v>
      </c>
    </row>
    <row r="113" spans="1:1" s="268" customFormat="1" x14ac:dyDescent="0.25">
      <c r="A113" s="267">
        <f t="shared" si="0"/>
        <v>6.249999999999992</v>
      </c>
    </row>
    <row r="114" spans="1:1" s="268" customFormat="1" x14ac:dyDescent="0.25">
      <c r="A114" s="267">
        <f t="shared" si="0"/>
        <v>6.2999999999999918</v>
      </c>
    </row>
    <row r="115" spans="1:1" s="268" customFormat="1" x14ac:dyDescent="0.25">
      <c r="A115" s="267">
        <f t="shared" si="0"/>
        <v>6.3499999999999917</v>
      </c>
    </row>
    <row r="116" spans="1:1" s="268" customFormat="1" x14ac:dyDescent="0.25">
      <c r="A116" s="267">
        <f t="shared" si="0"/>
        <v>6.3999999999999915</v>
      </c>
    </row>
    <row r="117" spans="1:1" s="268" customFormat="1" x14ac:dyDescent="0.25">
      <c r="A117" s="267">
        <f t="shared" si="0"/>
        <v>6.4499999999999913</v>
      </c>
    </row>
    <row r="118" spans="1:1" s="268" customFormat="1" x14ac:dyDescent="0.25">
      <c r="A118" s="267">
        <f t="shared" si="0"/>
        <v>6.4999999999999911</v>
      </c>
    </row>
    <row r="119" spans="1:1" s="268" customFormat="1" x14ac:dyDescent="0.25">
      <c r="A119" s="267">
        <f t="shared" si="0"/>
        <v>6.5499999999999909</v>
      </c>
    </row>
    <row r="120" spans="1:1" s="268" customFormat="1" x14ac:dyDescent="0.25">
      <c r="A120" s="267">
        <f t="shared" si="0"/>
        <v>6.5999999999999908</v>
      </c>
    </row>
    <row r="121" spans="1:1" s="268" customFormat="1" x14ac:dyDescent="0.25">
      <c r="A121" s="267">
        <f t="shared" si="0"/>
        <v>6.6499999999999906</v>
      </c>
    </row>
    <row r="122" spans="1:1" s="268" customFormat="1" x14ac:dyDescent="0.25">
      <c r="A122" s="267">
        <f t="shared" si="0"/>
        <v>6.6999999999999904</v>
      </c>
    </row>
    <row r="123" spans="1:1" s="268" customFormat="1" x14ac:dyDescent="0.25">
      <c r="A123" s="267">
        <f t="shared" si="0"/>
        <v>6.7499999999999902</v>
      </c>
    </row>
    <row r="124" spans="1:1" s="268" customFormat="1" x14ac:dyDescent="0.25">
      <c r="A124" s="267">
        <f t="shared" si="0"/>
        <v>6.7999999999999901</v>
      </c>
    </row>
    <row r="125" spans="1:1" s="268" customFormat="1" x14ac:dyDescent="0.25">
      <c r="A125" s="267">
        <f t="shared" si="0"/>
        <v>6.8499999999999899</v>
      </c>
    </row>
    <row r="126" spans="1:1" s="268" customFormat="1" x14ac:dyDescent="0.25">
      <c r="A126" s="267">
        <f t="shared" si="0"/>
        <v>6.8999999999999897</v>
      </c>
    </row>
    <row r="127" spans="1:1" s="268" customFormat="1" x14ac:dyDescent="0.25">
      <c r="A127" s="267">
        <f t="shared" si="0"/>
        <v>6.9499999999999895</v>
      </c>
    </row>
    <row r="128" spans="1:1" s="268" customFormat="1" x14ac:dyDescent="0.25">
      <c r="A128" s="267">
        <f t="shared" si="0"/>
        <v>6.9999999999999893</v>
      </c>
    </row>
    <row r="129" spans="1:1" s="268" customFormat="1" x14ac:dyDescent="0.25">
      <c r="A129" s="267">
        <f t="shared" si="0"/>
        <v>7.0499999999999892</v>
      </c>
    </row>
    <row r="130" spans="1:1" s="268" customFormat="1" x14ac:dyDescent="0.25">
      <c r="A130" s="267">
        <f t="shared" si="0"/>
        <v>7.099999999999989</v>
      </c>
    </row>
    <row r="131" spans="1:1" s="268" customFormat="1" x14ac:dyDescent="0.25">
      <c r="A131" s="267">
        <f t="shared" si="0"/>
        <v>7.1499999999999888</v>
      </c>
    </row>
    <row r="132" spans="1:1" s="268" customFormat="1" x14ac:dyDescent="0.25">
      <c r="A132" s="267">
        <f t="shared" si="0"/>
        <v>7.1999999999999886</v>
      </c>
    </row>
    <row r="133" spans="1:1" s="268" customFormat="1" x14ac:dyDescent="0.25">
      <c r="A133" s="267">
        <f t="shared" si="0"/>
        <v>7.2499999999999885</v>
      </c>
    </row>
    <row r="134" spans="1:1" s="268" customFormat="1" x14ac:dyDescent="0.25">
      <c r="A134" s="267">
        <f>A133+0.05</f>
        <v>7.2999999999999883</v>
      </c>
    </row>
    <row r="135" spans="1:1" s="268" customFormat="1" x14ac:dyDescent="0.25">
      <c r="A135" s="267">
        <f>A134+0.05</f>
        <v>7.3499999999999881</v>
      </c>
    </row>
    <row r="136" spans="1:1" s="268" customFormat="1" x14ac:dyDescent="0.25">
      <c r="A136" s="267">
        <f>A135+0.05</f>
        <v>7.3999999999999879</v>
      </c>
    </row>
    <row r="137" spans="1:1" s="268" customFormat="1" x14ac:dyDescent="0.25">
      <c r="A137" s="267">
        <f t="shared" ref="A137:A148" si="1">A136+0.05</f>
        <v>7.4499999999999877</v>
      </c>
    </row>
    <row r="138" spans="1:1" s="268" customFormat="1" x14ac:dyDescent="0.25">
      <c r="A138" s="267">
        <f t="shared" si="1"/>
        <v>7.4999999999999876</v>
      </c>
    </row>
    <row r="139" spans="1:1" s="268" customFormat="1" x14ac:dyDescent="0.25">
      <c r="A139" s="267">
        <f t="shared" si="1"/>
        <v>7.5499999999999874</v>
      </c>
    </row>
    <row r="140" spans="1:1" s="268" customFormat="1" x14ac:dyDescent="0.25">
      <c r="A140" s="267">
        <f t="shared" si="1"/>
        <v>7.5999999999999872</v>
      </c>
    </row>
    <row r="141" spans="1:1" s="268" customFormat="1" x14ac:dyDescent="0.25">
      <c r="A141" s="267">
        <f t="shared" si="1"/>
        <v>7.649999999999987</v>
      </c>
    </row>
    <row r="142" spans="1:1" s="268" customFormat="1" x14ac:dyDescent="0.25">
      <c r="A142" s="267">
        <f t="shared" si="1"/>
        <v>7.6999999999999869</v>
      </c>
    </row>
    <row r="143" spans="1:1" s="268" customFormat="1" x14ac:dyDescent="0.25">
      <c r="A143" s="267">
        <f t="shared" si="1"/>
        <v>7.7499999999999867</v>
      </c>
    </row>
    <row r="144" spans="1:1" s="268" customFormat="1" x14ac:dyDescent="0.25">
      <c r="A144" s="267">
        <f t="shared" si="1"/>
        <v>7.7999999999999865</v>
      </c>
    </row>
    <row r="145" spans="1:1" s="268" customFormat="1" x14ac:dyDescent="0.25">
      <c r="A145" s="267">
        <f t="shared" si="1"/>
        <v>7.8499999999999863</v>
      </c>
    </row>
    <row r="146" spans="1:1" s="268" customFormat="1" x14ac:dyDescent="0.25">
      <c r="A146" s="267">
        <f t="shared" si="1"/>
        <v>7.8999999999999861</v>
      </c>
    </row>
    <row r="147" spans="1:1" s="268" customFormat="1" x14ac:dyDescent="0.25">
      <c r="A147" s="267">
        <f t="shared" si="1"/>
        <v>7.949999999999986</v>
      </c>
    </row>
    <row r="148" spans="1:1" s="268" customFormat="1" x14ac:dyDescent="0.25">
      <c r="A148" s="267">
        <f t="shared" si="1"/>
        <v>7.9999999999999858</v>
      </c>
    </row>
    <row r="149" spans="1:1" s="268" customFormat="1" x14ac:dyDescent="0.25">
      <c r="A149" s="267">
        <f t="shared" ref="A149:A212" si="2">A148+0.05</f>
        <v>8.0499999999999865</v>
      </c>
    </row>
    <row r="150" spans="1:1" s="268" customFormat="1" x14ac:dyDescent="0.25">
      <c r="A150" s="267">
        <f t="shared" si="2"/>
        <v>8.0999999999999872</v>
      </c>
    </row>
    <row r="151" spans="1:1" s="268" customFormat="1" x14ac:dyDescent="0.25">
      <c r="A151" s="267">
        <f t="shared" si="2"/>
        <v>8.1499999999999879</v>
      </c>
    </row>
    <row r="152" spans="1:1" s="268" customFormat="1" x14ac:dyDescent="0.25">
      <c r="A152" s="267">
        <f t="shared" si="2"/>
        <v>8.1999999999999886</v>
      </c>
    </row>
    <row r="153" spans="1:1" s="268" customFormat="1" x14ac:dyDescent="0.25">
      <c r="A153" s="267">
        <f t="shared" si="2"/>
        <v>8.2499999999999893</v>
      </c>
    </row>
    <row r="154" spans="1:1" s="268" customFormat="1" x14ac:dyDescent="0.25">
      <c r="A154" s="267">
        <f t="shared" si="2"/>
        <v>8.2999999999999901</v>
      </c>
    </row>
    <row r="155" spans="1:1" s="268" customFormat="1" x14ac:dyDescent="0.25">
      <c r="A155" s="267">
        <f t="shared" si="2"/>
        <v>8.3499999999999908</v>
      </c>
    </row>
    <row r="156" spans="1:1" s="268" customFormat="1" x14ac:dyDescent="0.25">
      <c r="A156" s="267">
        <f t="shared" si="2"/>
        <v>8.3999999999999915</v>
      </c>
    </row>
    <row r="157" spans="1:1" s="268" customFormat="1" x14ac:dyDescent="0.25">
      <c r="A157" s="267">
        <f t="shared" si="2"/>
        <v>8.4499999999999922</v>
      </c>
    </row>
    <row r="158" spans="1:1" s="268" customFormat="1" x14ac:dyDescent="0.25">
      <c r="A158" s="267">
        <f t="shared" si="2"/>
        <v>8.4999999999999929</v>
      </c>
    </row>
    <row r="159" spans="1:1" s="268" customFormat="1" x14ac:dyDescent="0.25">
      <c r="A159" s="267">
        <f t="shared" si="2"/>
        <v>8.5499999999999936</v>
      </c>
    </row>
    <row r="160" spans="1:1" s="268" customFormat="1" x14ac:dyDescent="0.25">
      <c r="A160" s="267">
        <f t="shared" si="2"/>
        <v>8.5999999999999943</v>
      </c>
    </row>
    <row r="161" spans="1:1" s="268" customFormat="1" x14ac:dyDescent="0.25">
      <c r="A161" s="267">
        <f t="shared" si="2"/>
        <v>8.649999999999995</v>
      </c>
    </row>
    <row r="162" spans="1:1" s="268" customFormat="1" x14ac:dyDescent="0.25">
      <c r="A162" s="267">
        <f t="shared" si="2"/>
        <v>8.6999999999999957</v>
      </c>
    </row>
    <row r="163" spans="1:1" s="268" customFormat="1" x14ac:dyDescent="0.25">
      <c r="A163" s="267">
        <f t="shared" si="2"/>
        <v>8.7499999999999964</v>
      </c>
    </row>
    <row r="164" spans="1:1" s="268" customFormat="1" x14ac:dyDescent="0.25">
      <c r="A164" s="267">
        <f t="shared" si="2"/>
        <v>8.7999999999999972</v>
      </c>
    </row>
    <row r="165" spans="1:1" s="268" customFormat="1" x14ac:dyDescent="0.25">
      <c r="A165" s="267">
        <f t="shared" si="2"/>
        <v>8.8499999999999979</v>
      </c>
    </row>
    <row r="166" spans="1:1" s="268" customFormat="1" x14ac:dyDescent="0.25">
      <c r="A166" s="267">
        <f t="shared" si="2"/>
        <v>8.8999999999999986</v>
      </c>
    </row>
    <row r="167" spans="1:1" s="268" customFormat="1" x14ac:dyDescent="0.25">
      <c r="A167" s="267">
        <f t="shared" si="2"/>
        <v>8.9499999999999993</v>
      </c>
    </row>
    <row r="168" spans="1:1" s="268" customFormat="1" x14ac:dyDescent="0.25">
      <c r="A168" s="267">
        <f t="shared" si="2"/>
        <v>9</v>
      </c>
    </row>
    <row r="169" spans="1:1" s="268" customFormat="1" x14ac:dyDescent="0.25">
      <c r="A169" s="267">
        <f t="shared" si="2"/>
        <v>9.0500000000000007</v>
      </c>
    </row>
    <row r="170" spans="1:1" s="268" customFormat="1" x14ac:dyDescent="0.25">
      <c r="A170" s="267">
        <f t="shared" si="2"/>
        <v>9.1000000000000014</v>
      </c>
    </row>
    <row r="171" spans="1:1" s="268" customFormat="1" x14ac:dyDescent="0.25">
      <c r="A171" s="267">
        <f t="shared" si="2"/>
        <v>9.1500000000000021</v>
      </c>
    </row>
    <row r="172" spans="1:1" s="268" customFormat="1" x14ac:dyDescent="0.25">
      <c r="A172" s="267">
        <f t="shared" si="2"/>
        <v>9.2000000000000028</v>
      </c>
    </row>
    <row r="173" spans="1:1" s="268" customFormat="1" x14ac:dyDescent="0.25">
      <c r="A173" s="267">
        <f t="shared" si="2"/>
        <v>9.2500000000000036</v>
      </c>
    </row>
    <row r="174" spans="1:1" s="268" customFormat="1" x14ac:dyDescent="0.25">
      <c r="A174" s="267">
        <f t="shared" si="2"/>
        <v>9.3000000000000043</v>
      </c>
    </row>
    <row r="175" spans="1:1" s="268" customFormat="1" x14ac:dyDescent="0.25">
      <c r="A175" s="267">
        <f t="shared" si="2"/>
        <v>9.350000000000005</v>
      </c>
    </row>
    <row r="176" spans="1:1" s="268" customFormat="1" x14ac:dyDescent="0.25">
      <c r="A176" s="267">
        <f t="shared" si="2"/>
        <v>9.4000000000000057</v>
      </c>
    </row>
    <row r="177" spans="1:1" s="268" customFormat="1" x14ac:dyDescent="0.25">
      <c r="A177" s="267">
        <f t="shared" si="2"/>
        <v>9.4500000000000064</v>
      </c>
    </row>
    <row r="178" spans="1:1" s="268" customFormat="1" x14ac:dyDescent="0.25">
      <c r="A178" s="267">
        <f t="shared" si="2"/>
        <v>9.5000000000000071</v>
      </c>
    </row>
    <row r="179" spans="1:1" s="268" customFormat="1" x14ac:dyDescent="0.25">
      <c r="A179" s="267">
        <f t="shared" si="2"/>
        <v>9.5500000000000078</v>
      </c>
    </row>
    <row r="180" spans="1:1" s="268" customFormat="1" x14ac:dyDescent="0.25">
      <c r="A180" s="267">
        <f t="shared" si="2"/>
        <v>9.6000000000000085</v>
      </c>
    </row>
    <row r="181" spans="1:1" s="268" customFormat="1" x14ac:dyDescent="0.25">
      <c r="A181" s="267">
        <f t="shared" si="2"/>
        <v>9.6500000000000092</v>
      </c>
    </row>
    <row r="182" spans="1:1" s="268" customFormat="1" x14ac:dyDescent="0.25">
      <c r="A182" s="267">
        <f t="shared" si="2"/>
        <v>9.7000000000000099</v>
      </c>
    </row>
    <row r="183" spans="1:1" s="268" customFormat="1" x14ac:dyDescent="0.25">
      <c r="A183" s="267">
        <f t="shared" si="2"/>
        <v>9.7500000000000107</v>
      </c>
    </row>
    <row r="184" spans="1:1" s="268" customFormat="1" x14ac:dyDescent="0.25">
      <c r="A184" s="267">
        <f t="shared" si="2"/>
        <v>9.8000000000000114</v>
      </c>
    </row>
    <row r="185" spans="1:1" s="268" customFormat="1" x14ac:dyDescent="0.25">
      <c r="A185" s="267">
        <f t="shared" si="2"/>
        <v>9.8500000000000121</v>
      </c>
    </row>
    <row r="186" spans="1:1" s="268" customFormat="1" x14ac:dyDescent="0.25">
      <c r="A186" s="267">
        <f t="shared" si="2"/>
        <v>9.9000000000000128</v>
      </c>
    </row>
    <row r="187" spans="1:1" s="268" customFormat="1" x14ac:dyDescent="0.25">
      <c r="A187" s="267">
        <f t="shared" si="2"/>
        <v>9.9500000000000135</v>
      </c>
    </row>
    <row r="188" spans="1:1" s="268" customFormat="1" x14ac:dyDescent="0.25">
      <c r="A188" s="267">
        <f t="shared" si="2"/>
        <v>10.000000000000014</v>
      </c>
    </row>
    <row r="189" spans="1:1" s="268" customFormat="1" x14ac:dyDescent="0.25">
      <c r="A189" s="267">
        <f t="shared" si="2"/>
        <v>10.050000000000015</v>
      </c>
    </row>
    <row r="190" spans="1:1" s="268" customFormat="1" x14ac:dyDescent="0.25">
      <c r="A190" s="267">
        <f t="shared" si="2"/>
        <v>10.100000000000016</v>
      </c>
    </row>
    <row r="191" spans="1:1" s="268" customFormat="1" x14ac:dyDescent="0.25">
      <c r="A191" s="267">
        <f t="shared" si="2"/>
        <v>10.150000000000016</v>
      </c>
    </row>
    <row r="192" spans="1:1" s="268" customFormat="1" x14ac:dyDescent="0.25">
      <c r="A192" s="267">
        <f t="shared" si="2"/>
        <v>10.200000000000017</v>
      </c>
    </row>
    <row r="193" spans="1:1" s="268" customFormat="1" x14ac:dyDescent="0.25">
      <c r="A193" s="267">
        <f t="shared" si="2"/>
        <v>10.250000000000018</v>
      </c>
    </row>
    <row r="194" spans="1:1" s="268" customFormat="1" x14ac:dyDescent="0.25">
      <c r="A194" s="267">
        <f t="shared" si="2"/>
        <v>10.300000000000018</v>
      </c>
    </row>
    <row r="195" spans="1:1" s="268" customFormat="1" x14ac:dyDescent="0.25">
      <c r="A195" s="267">
        <f t="shared" si="2"/>
        <v>10.350000000000019</v>
      </c>
    </row>
    <row r="196" spans="1:1" s="268" customFormat="1" x14ac:dyDescent="0.25">
      <c r="A196" s="267">
        <f t="shared" si="2"/>
        <v>10.40000000000002</v>
      </c>
    </row>
    <row r="197" spans="1:1" s="268" customFormat="1" x14ac:dyDescent="0.25">
      <c r="A197" s="267">
        <f t="shared" si="2"/>
        <v>10.450000000000021</v>
      </c>
    </row>
    <row r="198" spans="1:1" s="268" customFormat="1" x14ac:dyDescent="0.25">
      <c r="A198" s="267">
        <f t="shared" si="2"/>
        <v>10.500000000000021</v>
      </c>
    </row>
    <row r="199" spans="1:1" s="268" customFormat="1" x14ac:dyDescent="0.25">
      <c r="A199" s="267">
        <f t="shared" si="2"/>
        <v>10.550000000000022</v>
      </c>
    </row>
    <row r="200" spans="1:1" s="268" customFormat="1" x14ac:dyDescent="0.25">
      <c r="A200" s="267">
        <f t="shared" si="2"/>
        <v>10.600000000000023</v>
      </c>
    </row>
    <row r="201" spans="1:1" s="268" customFormat="1" x14ac:dyDescent="0.25">
      <c r="A201" s="267">
        <f t="shared" si="2"/>
        <v>10.650000000000023</v>
      </c>
    </row>
    <row r="202" spans="1:1" s="268" customFormat="1" x14ac:dyDescent="0.25">
      <c r="A202" s="267">
        <f t="shared" si="2"/>
        <v>10.700000000000024</v>
      </c>
    </row>
    <row r="203" spans="1:1" s="268" customFormat="1" x14ac:dyDescent="0.25">
      <c r="A203" s="267">
        <f t="shared" si="2"/>
        <v>10.750000000000025</v>
      </c>
    </row>
    <row r="204" spans="1:1" s="268" customFormat="1" x14ac:dyDescent="0.25">
      <c r="A204" s="267">
        <f t="shared" si="2"/>
        <v>10.800000000000026</v>
      </c>
    </row>
    <row r="205" spans="1:1" s="268" customFormat="1" x14ac:dyDescent="0.25">
      <c r="A205" s="267">
        <f t="shared" si="2"/>
        <v>10.850000000000026</v>
      </c>
    </row>
    <row r="206" spans="1:1" s="268" customFormat="1" x14ac:dyDescent="0.25">
      <c r="A206" s="267">
        <f t="shared" si="2"/>
        <v>10.900000000000027</v>
      </c>
    </row>
    <row r="207" spans="1:1" s="268" customFormat="1" x14ac:dyDescent="0.25">
      <c r="A207" s="267">
        <f t="shared" si="2"/>
        <v>10.950000000000028</v>
      </c>
    </row>
    <row r="208" spans="1:1" s="268" customFormat="1" x14ac:dyDescent="0.25">
      <c r="A208" s="267">
        <f t="shared" si="2"/>
        <v>11.000000000000028</v>
      </c>
    </row>
    <row r="209" spans="1:1" s="268" customFormat="1" x14ac:dyDescent="0.25">
      <c r="A209" s="267">
        <f t="shared" si="2"/>
        <v>11.050000000000029</v>
      </c>
    </row>
    <row r="210" spans="1:1" s="268" customFormat="1" x14ac:dyDescent="0.25">
      <c r="A210" s="267">
        <f t="shared" si="2"/>
        <v>11.10000000000003</v>
      </c>
    </row>
    <row r="211" spans="1:1" s="268" customFormat="1" x14ac:dyDescent="0.25">
      <c r="A211" s="267">
        <f t="shared" si="2"/>
        <v>11.150000000000031</v>
      </c>
    </row>
    <row r="212" spans="1:1" s="268" customFormat="1" x14ac:dyDescent="0.25">
      <c r="A212" s="267">
        <f t="shared" si="2"/>
        <v>11.200000000000031</v>
      </c>
    </row>
    <row r="213" spans="1:1" s="268" customFormat="1" x14ac:dyDescent="0.25">
      <c r="A213" s="267">
        <f t="shared" ref="A213:A276" si="3">A212+0.05</f>
        <v>11.250000000000032</v>
      </c>
    </row>
    <row r="214" spans="1:1" s="268" customFormat="1" x14ac:dyDescent="0.25">
      <c r="A214" s="267">
        <f t="shared" si="3"/>
        <v>11.300000000000033</v>
      </c>
    </row>
    <row r="215" spans="1:1" s="268" customFormat="1" x14ac:dyDescent="0.25">
      <c r="A215" s="267">
        <f t="shared" si="3"/>
        <v>11.350000000000033</v>
      </c>
    </row>
    <row r="216" spans="1:1" s="268" customFormat="1" x14ac:dyDescent="0.25">
      <c r="A216" s="267">
        <f t="shared" si="3"/>
        <v>11.400000000000034</v>
      </c>
    </row>
    <row r="217" spans="1:1" s="268" customFormat="1" x14ac:dyDescent="0.25">
      <c r="A217" s="267">
        <f t="shared" si="3"/>
        <v>11.450000000000035</v>
      </c>
    </row>
    <row r="218" spans="1:1" s="268" customFormat="1" x14ac:dyDescent="0.25">
      <c r="A218" s="267">
        <f t="shared" si="3"/>
        <v>11.500000000000036</v>
      </c>
    </row>
    <row r="219" spans="1:1" s="268" customFormat="1" x14ac:dyDescent="0.25">
      <c r="A219" s="267">
        <f t="shared" si="3"/>
        <v>11.550000000000036</v>
      </c>
    </row>
    <row r="220" spans="1:1" s="268" customFormat="1" x14ac:dyDescent="0.25">
      <c r="A220" s="267">
        <f t="shared" si="3"/>
        <v>11.600000000000037</v>
      </c>
    </row>
    <row r="221" spans="1:1" s="268" customFormat="1" x14ac:dyDescent="0.25">
      <c r="A221" s="267">
        <f t="shared" si="3"/>
        <v>11.650000000000038</v>
      </c>
    </row>
    <row r="222" spans="1:1" s="268" customFormat="1" x14ac:dyDescent="0.25">
      <c r="A222" s="267">
        <f t="shared" si="3"/>
        <v>11.700000000000038</v>
      </c>
    </row>
    <row r="223" spans="1:1" s="268" customFormat="1" x14ac:dyDescent="0.25">
      <c r="A223" s="267">
        <f t="shared" si="3"/>
        <v>11.750000000000039</v>
      </c>
    </row>
    <row r="224" spans="1:1" s="268" customFormat="1" x14ac:dyDescent="0.25">
      <c r="A224" s="267">
        <f t="shared" si="3"/>
        <v>11.80000000000004</v>
      </c>
    </row>
    <row r="225" spans="1:1" s="268" customFormat="1" x14ac:dyDescent="0.25">
      <c r="A225" s="267">
        <f t="shared" si="3"/>
        <v>11.850000000000041</v>
      </c>
    </row>
    <row r="226" spans="1:1" s="268" customFormat="1" x14ac:dyDescent="0.25">
      <c r="A226" s="267">
        <f t="shared" si="3"/>
        <v>11.900000000000041</v>
      </c>
    </row>
    <row r="227" spans="1:1" s="268" customFormat="1" x14ac:dyDescent="0.25">
      <c r="A227" s="267">
        <f t="shared" si="3"/>
        <v>11.950000000000042</v>
      </c>
    </row>
    <row r="228" spans="1:1" s="268" customFormat="1" x14ac:dyDescent="0.25">
      <c r="A228" s="267">
        <f t="shared" si="3"/>
        <v>12.000000000000043</v>
      </c>
    </row>
    <row r="229" spans="1:1" s="268" customFormat="1" x14ac:dyDescent="0.25">
      <c r="A229" s="267">
        <f t="shared" si="3"/>
        <v>12.050000000000043</v>
      </c>
    </row>
    <row r="230" spans="1:1" s="268" customFormat="1" x14ac:dyDescent="0.25">
      <c r="A230" s="267">
        <f t="shared" si="3"/>
        <v>12.100000000000044</v>
      </c>
    </row>
    <row r="231" spans="1:1" s="268" customFormat="1" x14ac:dyDescent="0.25">
      <c r="A231" s="267">
        <f t="shared" si="3"/>
        <v>12.150000000000045</v>
      </c>
    </row>
    <row r="232" spans="1:1" s="268" customFormat="1" x14ac:dyDescent="0.25">
      <c r="A232" s="267">
        <f t="shared" si="3"/>
        <v>12.200000000000045</v>
      </c>
    </row>
    <row r="233" spans="1:1" s="268" customFormat="1" x14ac:dyDescent="0.25">
      <c r="A233" s="267">
        <f t="shared" si="3"/>
        <v>12.250000000000046</v>
      </c>
    </row>
    <row r="234" spans="1:1" s="268" customFormat="1" x14ac:dyDescent="0.25">
      <c r="A234" s="267">
        <f t="shared" si="3"/>
        <v>12.300000000000047</v>
      </c>
    </row>
    <row r="235" spans="1:1" s="268" customFormat="1" x14ac:dyDescent="0.25">
      <c r="A235" s="267">
        <f t="shared" si="3"/>
        <v>12.350000000000048</v>
      </c>
    </row>
    <row r="236" spans="1:1" s="268" customFormat="1" x14ac:dyDescent="0.25">
      <c r="A236" s="267">
        <f t="shared" si="3"/>
        <v>12.400000000000048</v>
      </c>
    </row>
    <row r="237" spans="1:1" s="268" customFormat="1" x14ac:dyDescent="0.25">
      <c r="A237" s="267">
        <f t="shared" si="3"/>
        <v>12.450000000000049</v>
      </c>
    </row>
    <row r="238" spans="1:1" s="268" customFormat="1" x14ac:dyDescent="0.25">
      <c r="A238" s="267">
        <f t="shared" si="3"/>
        <v>12.50000000000005</v>
      </c>
    </row>
    <row r="239" spans="1:1" s="268" customFormat="1" x14ac:dyDescent="0.25">
      <c r="A239" s="267">
        <f t="shared" si="3"/>
        <v>12.55000000000005</v>
      </c>
    </row>
    <row r="240" spans="1:1" s="268" customFormat="1" x14ac:dyDescent="0.25">
      <c r="A240" s="267">
        <f t="shared" si="3"/>
        <v>12.600000000000051</v>
      </c>
    </row>
    <row r="241" spans="1:1" s="268" customFormat="1" x14ac:dyDescent="0.25">
      <c r="A241" s="267">
        <f t="shared" si="3"/>
        <v>12.650000000000052</v>
      </c>
    </row>
    <row r="242" spans="1:1" s="268" customFormat="1" x14ac:dyDescent="0.25">
      <c r="A242" s="267">
        <f t="shared" si="3"/>
        <v>12.700000000000053</v>
      </c>
    </row>
    <row r="243" spans="1:1" s="268" customFormat="1" x14ac:dyDescent="0.25">
      <c r="A243" s="267">
        <f t="shared" si="3"/>
        <v>12.750000000000053</v>
      </c>
    </row>
    <row r="244" spans="1:1" s="268" customFormat="1" x14ac:dyDescent="0.25">
      <c r="A244" s="267">
        <f t="shared" si="3"/>
        <v>12.800000000000054</v>
      </c>
    </row>
    <row r="245" spans="1:1" s="268" customFormat="1" x14ac:dyDescent="0.25">
      <c r="A245" s="267">
        <f t="shared" si="3"/>
        <v>12.850000000000055</v>
      </c>
    </row>
    <row r="246" spans="1:1" s="268" customFormat="1" x14ac:dyDescent="0.25">
      <c r="A246" s="267">
        <f t="shared" si="3"/>
        <v>12.900000000000055</v>
      </c>
    </row>
    <row r="247" spans="1:1" s="268" customFormat="1" x14ac:dyDescent="0.25">
      <c r="A247" s="267">
        <f t="shared" si="3"/>
        <v>12.950000000000056</v>
      </c>
    </row>
    <row r="248" spans="1:1" s="268" customFormat="1" x14ac:dyDescent="0.25">
      <c r="A248" s="267">
        <f t="shared" si="3"/>
        <v>13.000000000000057</v>
      </c>
    </row>
    <row r="249" spans="1:1" s="268" customFormat="1" x14ac:dyDescent="0.25">
      <c r="A249" s="267">
        <f t="shared" si="3"/>
        <v>13.050000000000058</v>
      </c>
    </row>
    <row r="250" spans="1:1" s="268" customFormat="1" x14ac:dyDescent="0.25">
      <c r="A250" s="267">
        <f t="shared" si="3"/>
        <v>13.100000000000058</v>
      </c>
    </row>
    <row r="251" spans="1:1" s="268" customFormat="1" x14ac:dyDescent="0.25">
      <c r="A251" s="267">
        <f t="shared" si="3"/>
        <v>13.150000000000059</v>
      </c>
    </row>
    <row r="252" spans="1:1" s="268" customFormat="1" x14ac:dyDescent="0.25">
      <c r="A252" s="267">
        <f t="shared" si="3"/>
        <v>13.20000000000006</v>
      </c>
    </row>
    <row r="253" spans="1:1" s="268" customFormat="1" x14ac:dyDescent="0.25">
      <c r="A253" s="267">
        <f t="shared" si="3"/>
        <v>13.25000000000006</v>
      </c>
    </row>
    <row r="254" spans="1:1" s="268" customFormat="1" x14ac:dyDescent="0.25">
      <c r="A254" s="267">
        <f t="shared" si="3"/>
        <v>13.300000000000061</v>
      </c>
    </row>
    <row r="255" spans="1:1" s="268" customFormat="1" x14ac:dyDescent="0.25">
      <c r="A255" s="267">
        <f t="shared" si="3"/>
        <v>13.350000000000062</v>
      </c>
    </row>
    <row r="256" spans="1:1" s="268" customFormat="1" x14ac:dyDescent="0.25">
      <c r="A256" s="267">
        <f t="shared" si="3"/>
        <v>13.400000000000063</v>
      </c>
    </row>
    <row r="257" spans="1:1" s="268" customFormat="1" x14ac:dyDescent="0.25">
      <c r="A257" s="267">
        <f t="shared" si="3"/>
        <v>13.450000000000063</v>
      </c>
    </row>
    <row r="258" spans="1:1" s="268" customFormat="1" x14ac:dyDescent="0.25">
      <c r="A258" s="267">
        <f t="shared" si="3"/>
        <v>13.500000000000064</v>
      </c>
    </row>
    <row r="259" spans="1:1" s="268" customFormat="1" x14ac:dyDescent="0.25">
      <c r="A259" s="267">
        <f t="shared" si="3"/>
        <v>13.550000000000065</v>
      </c>
    </row>
    <row r="260" spans="1:1" s="268" customFormat="1" x14ac:dyDescent="0.25">
      <c r="A260" s="267">
        <f t="shared" si="3"/>
        <v>13.600000000000065</v>
      </c>
    </row>
    <row r="261" spans="1:1" s="268" customFormat="1" x14ac:dyDescent="0.25">
      <c r="A261" s="267">
        <f t="shared" si="3"/>
        <v>13.650000000000066</v>
      </c>
    </row>
    <row r="262" spans="1:1" s="268" customFormat="1" x14ac:dyDescent="0.25">
      <c r="A262" s="267">
        <f t="shared" si="3"/>
        <v>13.700000000000067</v>
      </c>
    </row>
    <row r="263" spans="1:1" s="268" customFormat="1" x14ac:dyDescent="0.25">
      <c r="A263" s="267">
        <f t="shared" si="3"/>
        <v>13.750000000000068</v>
      </c>
    </row>
    <row r="264" spans="1:1" s="268" customFormat="1" x14ac:dyDescent="0.25">
      <c r="A264" s="267">
        <f t="shared" si="3"/>
        <v>13.800000000000068</v>
      </c>
    </row>
    <row r="265" spans="1:1" s="268" customFormat="1" x14ac:dyDescent="0.25">
      <c r="A265" s="267">
        <f t="shared" si="3"/>
        <v>13.850000000000069</v>
      </c>
    </row>
    <row r="266" spans="1:1" s="268" customFormat="1" x14ac:dyDescent="0.25">
      <c r="A266" s="267">
        <f t="shared" si="3"/>
        <v>13.90000000000007</v>
      </c>
    </row>
    <row r="267" spans="1:1" s="268" customFormat="1" x14ac:dyDescent="0.25">
      <c r="A267" s="267">
        <f t="shared" si="3"/>
        <v>13.95000000000007</v>
      </c>
    </row>
    <row r="268" spans="1:1" s="268" customFormat="1" x14ac:dyDescent="0.25">
      <c r="A268" s="267">
        <f t="shared" si="3"/>
        <v>14.000000000000071</v>
      </c>
    </row>
    <row r="269" spans="1:1" s="268" customFormat="1" x14ac:dyDescent="0.25">
      <c r="A269" s="267">
        <f t="shared" si="3"/>
        <v>14.050000000000072</v>
      </c>
    </row>
    <row r="270" spans="1:1" s="268" customFormat="1" x14ac:dyDescent="0.25">
      <c r="A270" s="267">
        <f t="shared" si="3"/>
        <v>14.100000000000072</v>
      </c>
    </row>
    <row r="271" spans="1:1" s="268" customFormat="1" x14ac:dyDescent="0.25">
      <c r="A271" s="267">
        <f t="shared" si="3"/>
        <v>14.150000000000073</v>
      </c>
    </row>
    <row r="272" spans="1:1" s="268" customFormat="1" x14ac:dyDescent="0.25">
      <c r="A272" s="267">
        <f t="shared" si="3"/>
        <v>14.200000000000074</v>
      </c>
    </row>
    <row r="273" spans="1:1" s="268" customFormat="1" x14ac:dyDescent="0.25">
      <c r="A273" s="267">
        <f t="shared" si="3"/>
        <v>14.250000000000075</v>
      </c>
    </row>
    <row r="274" spans="1:1" s="268" customFormat="1" x14ac:dyDescent="0.25">
      <c r="A274" s="267">
        <f t="shared" si="3"/>
        <v>14.300000000000075</v>
      </c>
    </row>
    <row r="275" spans="1:1" s="268" customFormat="1" x14ac:dyDescent="0.25">
      <c r="A275" s="267">
        <f t="shared" si="3"/>
        <v>14.350000000000076</v>
      </c>
    </row>
    <row r="276" spans="1:1" s="268" customFormat="1" x14ac:dyDescent="0.25">
      <c r="A276" s="267">
        <f t="shared" si="3"/>
        <v>14.400000000000077</v>
      </c>
    </row>
    <row r="277" spans="1:1" s="268" customFormat="1" x14ac:dyDescent="0.25">
      <c r="A277" s="267">
        <f t="shared" ref="A277:A288" si="4">A276+0.05</f>
        <v>14.450000000000077</v>
      </c>
    </row>
    <row r="278" spans="1:1" s="268" customFormat="1" x14ac:dyDescent="0.25">
      <c r="A278" s="267">
        <f t="shared" si="4"/>
        <v>14.500000000000078</v>
      </c>
    </row>
    <row r="279" spans="1:1" s="268" customFormat="1" x14ac:dyDescent="0.25">
      <c r="A279" s="267">
        <f t="shared" si="4"/>
        <v>14.550000000000079</v>
      </c>
    </row>
    <row r="280" spans="1:1" s="268" customFormat="1" x14ac:dyDescent="0.25">
      <c r="A280" s="267">
        <f t="shared" si="4"/>
        <v>14.60000000000008</v>
      </c>
    </row>
    <row r="281" spans="1:1" s="268" customFormat="1" x14ac:dyDescent="0.25">
      <c r="A281" s="267">
        <f t="shared" si="4"/>
        <v>14.65000000000008</v>
      </c>
    </row>
    <row r="282" spans="1:1" s="268" customFormat="1" x14ac:dyDescent="0.25">
      <c r="A282" s="267">
        <f t="shared" si="4"/>
        <v>14.700000000000081</v>
      </c>
    </row>
    <row r="283" spans="1:1" s="268" customFormat="1" x14ac:dyDescent="0.25">
      <c r="A283" s="267">
        <f t="shared" si="4"/>
        <v>14.750000000000082</v>
      </c>
    </row>
    <row r="284" spans="1:1" s="268" customFormat="1" x14ac:dyDescent="0.25">
      <c r="A284" s="267">
        <f t="shared" si="4"/>
        <v>14.800000000000082</v>
      </c>
    </row>
    <row r="285" spans="1:1" s="268" customFormat="1" x14ac:dyDescent="0.25">
      <c r="A285" s="267">
        <f t="shared" si="4"/>
        <v>14.850000000000083</v>
      </c>
    </row>
    <row r="286" spans="1:1" s="268" customFormat="1" x14ac:dyDescent="0.25">
      <c r="A286" s="267">
        <f t="shared" si="4"/>
        <v>14.900000000000084</v>
      </c>
    </row>
    <row r="287" spans="1:1" s="268" customFormat="1" x14ac:dyDescent="0.25">
      <c r="A287" s="267">
        <f t="shared" si="4"/>
        <v>14.950000000000085</v>
      </c>
    </row>
    <row r="288" spans="1:1" s="268" customFormat="1" x14ac:dyDescent="0.25">
      <c r="A288" s="267">
        <f t="shared" si="4"/>
        <v>15.000000000000085</v>
      </c>
    </row>
    <row r="289" s="268" customFormat="1" x14ac:dyDescent="0.25"/>
  </sheetData>
  <sheetProtection password="D372" sheet="1" objects="1" scenarios="1"/>
  <mergeCells count="12">
    <mergeCell ref="C54:E54"/>
    <mergeCell ref="M11:P11"/>
    <mergeCell ref="M12:P12"/>
    <mergeCell ref="N8:O8"/>
    <mergeCell ref="J55:K55"/>
    <mergeCell ref="O29:P29"/>
    <mergeCell ref="O31:P31"/>
    <mergeCell ref="O53:P53"/>
    <mergeCell ref="O33:P33"/>
    <mergeCell ref="O34:P34"/>
    <mergeCell ref="O32:P32"/>
    <mergeCell ref="O30:P30"/>
  </mergeCells>
  <phoneticPr fontId="2" type="noConversion"/>
  <conditionalFormatting sqref="C5">
    <cfRule type="expression" dxfId="175" priority="114" stopIfTrue="1">
      <formula>ISBLANK(C5)</formula>
    </cfRule>
  </conditionalFormatting>
  <conditionalFormatting sqref="G5">
    <cfRule type="expression" dxfId="174" priority="113" stopIfTrue="1">
      <formula>ISBLANK(G5)</formula>
    </cfRule>
  </conditionalFormatting>
  <conditionalFormatting sqref="K5">
    <cfRule type="expression" dxfId="173" priority="112" stopIfTrue="1">
      <formula>ISBLANK(K5)</formula>
    </cfRule>
  </conditionalFormatting>
  <conditionalFormatting sqref="O5">
    <cfRule type="expression" dxfId="172" priority="111" stopIfTrue="1">
      <formula>ISBLANK(O5)</formula>
    </cfRule>
  </conditionalFormatting>
  <conditionalFormatting sqref="F17">
    <cfRule type="expression" dxfId="171" priority="108" stopIfTrue="1">
      <formula>ISBLANK(F17)</formula>
    </cfRule>
  </conditionalFormatting>
  <conditionalFormatting sqref="G17">
    <cfRule type="expression" dxfId="170" priority="107" stopIfTrue="1">
      <formula>ISBLANK(G17)</formula>
    </cfRule>
  </conditionalFormatting>
  <conditionalFormatting sqref="G18">
    <cfRule type="expression" dxfId="169" priority="106" stopIfTrue="1">
      <formula>ISBLANK(G18)</formula>
    </cfRule>
  </conditionalFormatting>
  <conditionalFormatting sqref="K17">
    <cfRule type="expression" dxfId="168" priority="105" stopIfTrue="1">
      <formula>ISBLANK(K17)</formula>
    </cfRule>
  </conditionalFormatting>
  <conditionalFormatting sqref="K18">
    <cfRule type="expression" dxfId="167" priority="104" stopIfTrue="1">
      <formula>ISBLANK(K18)</formula>
    </cfRule>
  </conditionalFormatting>
  <conditionalFormatting sqref="H31">
    <cfRule type="expression" dxfId="166" priority="103" stopIfTrue="1">
      <formula>ISBLANK(H31)</formula>
    </cfRule>
  </conditionalFormatting>
  <conditionalFormatting sqref="H33">
    <cfRule type="expression" dxfId="165" priority="102" stopIfTrue="1">
      <formula>ISBLANK(H33)</formula>
    </cfRule>
  </conditionalFormatting>
  <conditionalFormatting sqref="J31">
    <cfRule type="expression" dxfId="164" priority="101" stopIfTrue="1">
      <formula>ISBLANK(J31)</formula>
    </cfRule>
  </conditionalFormatting>
  <conditionalFormatting sqref="J33">
    <cfRule type="expression" dxfId="163" priority="100" stopIfTrue="1">
      <formula>ISBLANK(J33)</formula>
    </cfRule>
  </conditionalFormatting>
  <conditionalFormatting sqref="L31">
    <cfRule type="expression" dxfId="162" priority="99" stopIfTrue="1">
      <formula>ISBLANK(L31)</formula>
    </cfRule>
  </conditionalFormatting>
  <conditionalFormatting sqref="L33">
    <cfRule type="expression" dxfId="161" priority="98" stopIfTrue="1">
      <formula>ISBLANK(L33)</formula>
    </cfRule>
  </conditionalFormatting>
  <conditionalFormatting sqref="H38">
    <cfRule type="expression" dxfId="160" priority="97" stopIfTrue="1">
      <formula>ISBLANK(H38)</formula>
    </cfRule>
  </conditionalFormatting>
  <conditionalFormatting sqref="H39">
    <cfRule type="expression" dxfId="159" priority="96" stopIfTrue="1">
      <formula>ISBLANK(H39)</formula>
    </cfRule>
  </conditionalFormatting>
  <conditionalFormatting sqref="J38">
    <cfRule type="expression" dxfId="158" priority="95" stopIfTrue="1">
      <formula>ISBLANK(J38)</formula>
    </cfRule>
  </conditionalFormatting>
  <conditionalFormatting sqref="J39">
    <cfRule type="expression" dxfId="157" priority="94" stopIfTrue="1">
      <formula>ISBLANK(J39)</formula>
    </cfRule>
  </conditionalFormatting>
  <conditionalFormatting sqref="E44">
    <cfRule type="expression" dxfId="156" priority="93" stopIfTrue="1">
      <formula>ISBLANK(E44)</formula>
    </cfRule>
  </conditionalFormatting>
  <conditionalFormatting sqref="I44">
    <cfRule type="expression" dxfId="155" priority="92" stopIfTrue="1">
      <formula>ISBLANK(I44)</formula>
    </cfRule>
  </conditionalFormatting>
  <conditionalFormatting sqref="P44">
    <cfRule type="expression" dxfId="154" priority="91" stopIfTrue="1">
      <formula>ISBLANK(P44)</formula>
    </cfRule>
  </conditionalFormatting>
  <conditionalFormatting sqref="G48">
    <cfRule type="expression" dxfId="153" priority="90" stopIfTrue="1">
      <formula>ISBLANK(G48)</formula>
    </cfRule>
  </conditionalFormatting>
  <conditionalFormatting sqref="P48">
    <cfRule type="expression" dxfId="152" priority="89" stopIfTrue="1">
      <formula>ISBLANK(P48)</formula>
    </cfRule>
  </conditionalFormatting>
  <conditionalFormatting sqref="F52">
    <cfRule type="expression" dxfId="151" priority="88" stopIfTrue="1">
      <formula>ISBLANK(F52)</formula>
    </cfRule>
  </conditionalFormatting>
  <conditionalFormatting sqref="O52">
    <cfRule type="expression" dxfId="150" priority="87" stopIfTrue="1">
      <formula>ISBLANK(O52)</formula>
    </cfRule>
  </conditionalFormatting>
  <conditionalFormatting sqref="I11">
    <cfRule type="expression" dxfId="149" priority="86" stopIfTrue="1">
      <formula>ISBLANK(I11)</formula>
    </cfRule>
  </conditionalFormatting>
  <conditionalFormatting sqref="D25">
    <cfRule type="expression" dxfId="148" priority="82" stopIfTrue="1">
      <formula>ISBLANK(D25)</formula>
    </cfRule>
  </conditionalFormatting>
  <conditionalFormatting sqref="P46">
    <cfRule type="expression" dxfId="147" priority="61" stopIfTrue="1">
      <formula>ISBLANK(P46)</formula>
    </cfRule>
  </conditionalFormatting>
  <conditionalFormatting sqref="G47">
    <cfRule type="expression" dxfId="146" priority="62" stopIfTrue="1">
      <formula>ISBLANK(G47)</formula>
    </cfRule>
  </conditionalFormatting>
  <conditionalFormatting sqref="H30">
    <cfRule type="expression" dxfId="145" priority="76" stopIfTrue="1">
      <formula>ISBLANK(H30)</formula>
    </cfRule>
  </conditionalFormatting>
  <conditionalFormatting sqref="H32">
    <cfRule type="expression" dxfId="144" priority="75" stopIfTrue="1">
      <formula>ISBLANK(H32)</formula>
    </cfRule>
  </conditionalFormatting>
  <conditionalFormatting sqref="H34">
    <cfRule type="expression" dxfId="143" priority="74" stopIfTrue="1">
      <formula>ISBLANK(H34)</formula>
    </cfRule>
  </conditionalFormatting>
  <conditionalFormatting sqref="F50">
    <cfRule type="expression" dxfId="142" priority="59" stopIfTrue="1">
      <formula>ISBLANK(F50)</formula>
    </cfRule>
  </conditionalFormatting>
  <conditionalFormatting sqref="E36">
    <cfRule type="expression" dxfId="141" priority="66" stopIfTrue="1">
      <formula>ISBLANK(E36)</formula>
    </cfRule>
  </conditionalFormatting>
  <conditionalFormatting sqref="G46">
    <cfRule type="expression" dxfId="140" priority="63" stopIfTrue="1">
      <formula>ISBLANK(G46)</formula>
    </cfRule>
  </conditionalFormatting>
  <conditionalFormatting sqref="M54">
    <cfRule type="expression" dxfId="139" priority="52" stopIfTrue="1">
      <formula>ISBLANK(M54)</formula>
    </cfRule>
  </conditionalFormatting>
  <conditionalFormatting sqref="C54:E54">
    <cfRule type="expression" dxfId="138" priority="51" stopIfTrue="1">
      <formula>ISBLANK(C54)</formula>
    </cfRule>
  </conditionalFormatting>
  <conditionalFormatting sqref="J55:K55">
    <cfRule type="expression" dxfId="137" priority="50" stopIfTrue="1">
      <formula>ISBLANK(J55)</formula>
    </cfRule>
  </conditionalFormatting>
  <conditionalFormatting sqref="G25">
    <cfRule type="expression" dxfId="136" priority="42" stopIfTrue="1">
      <formula>ISBLANK(G25)</formula>
    </cfRule>
  </conditionalFormatting>
  <conditionalFormatting sqref="J32">
    <cfRule type="expression" dxfId="135" priority="14" stopIfTrue="1">
      <formula>ISBLANK(J32)</formula>
    </cfRule>
  </conditionalFormatting>
  <conditionalFormatting sqref="L30">
    <cfRule type="expression" dxfId="134" priority="15" stopIfTrue="1">
      <formula>ISBLANK(L30)</formula>
    </cfRule>
  </conditionalFormatting>
  <conditionalFormatting sqref="L32">
    <cfRule type="expression" dxfId="133" priority="13" stopIfTrue="1">
      <formula>ISBLANK(L32)</formula>
    </cfRule>
  </conditionalFormatting>
  <conditionalFormatting sqref="I12">
    <cfRule type="expression" dxfId="132" priority="35" stopIfTrue="1">
      <formula>ISBLANK(I12)</formula>
    </cfRule>
  </conditionalFormatting>
  <conditionalFormatting sqref="O51">
    <cfRule type="expression" dxfId="131" priority="5" stopIfTrue="1">
      <formula>ISBLANK(O51)</formula>
    </cfRule>
  </conditionalFormatting>
  <conditionalFormatting sqref="K11">
    <cfRule type="expression" dxfId="130" priority="34" stopIfTrue="1">
      <formula>ISBLANK(K11)</formula>
    </cfRule>
  </conditionalFormatting>
  <conditionalFormatting sqref="K12">
    <cfRule type="expression" dxfId="129" priority="33" stopIfTrue="1">
      <formula>ISBLANK(K12)</formula>
    </cfRule>
  </conditionalFormatting>
  <conditionalFormatting sqref="D26">
    <cfRule type="expression" dxfId="128" priority="32" stopIfTrue="1">
      <formula>ISBLANK(D26)</formula>
    </cfRule>
  </conditionalFormatting>
  <conditionalFormatting sqref="M36">
    <cfRule type="expression" dxfId="127" priority="9" stopIfTrue="1">
      <formula>ISBLANK(M36)</formula>
    </cfRule>
  </conditionalFormatting>
  <conditionalFormatting sqref="G26">
    <cfRule type="expression" dxfId="126" priority="21" stopIfTrue="1">
      <formula>ISBLANK(G26)</formula>
    </cfRule>
  </conditionalFormatting>
  <conditionalFormatting sqref="J25">
    <cfRule type="expression" dxfId="125" priority="20" stopIfTrue="1">
      <formula>ISBLANK(J25)</formula>
    </cfRule>
  </conditionalFormatting>
  <conditionalFormatting sqref="N25">
    <cfRule type="expression" dxfId="124" priority="19" stopIfTrue="1">
      <formula>ISBLANK(N25)</formula>
    </cfRule>
  </conditionalFormatting>
  <conditionalFormatting sqref="J26">
    <cfRule type="expression" dxfId="123" priority="18" stopIfTrue="1">
      <formula>ISBLANK(J26)</formula>
    </cfRule>
  </conditionalFormatting>
  <conditionalFormatting sqref="N26">
    <cfRule type="expression" dxfId="122" priority="17" stopIfTrue="1">
      <formula>ISBLANK(N26)</formula>
    </cfRule>
  </conditionalFormatting>
  <conditionalFormatting sqref="J30">
    <cfRule type="expression" dxfId="121" priority="16" stopIfTrue="1">
      <formula>ISBLANK(J30)</formula>
    </cfRule>
  </conditionalFormatting>
  <conditionalFormatting sqref="J34">
    <cfRule type="expression" dxfId="120" priority="12" stopIfTrue="1">
      <formula>ISBLANK(J34)</formula>
    </cfRule>
  </conditionalFormatting>
  <conditionalFormatting sqref="L34">
    <cfRule type="expression" dxfId="119" priority="11" stopIfTrue="1">
      <formula>ISBLANK(L34)</formula>
    </cfRule>
  </conditionalFormatting>
  <conditionalFormatting sqref="I36">
    <cfRule type="expression" dxfId="118" priority="10" stopIfTrue="1">
      <formula>ISBLANK(I36)</formula>
    </cfRule>
  </conditionalFormatting>
  <conditionalFormatting sqref="P47">
    <cfRule type="expression" dxfId="117" priority="8" stopIfTrue="1">
      <formula>ISBLANK(P47)</formula>
    </cfRule>
  </conditionalFormatting>
  <conditionalFormatting sqref="F51">
    <cfRule type="expression" dxfId="116" priority="7" stopIfTrue="1">
      <formula>ISBLANK(F51)</formula>
    </cfRule>
  </conditionalFormatting>
  <conditionalFormatting sqref="O50">
    <cfRule type="expression" dxfId="115" priority="6" stopIfTrue="1">
      <formula>ISBLANK(O50)</formula>
    </cfRule>
  </conditionalFormatting>
  <conditionalFormatting sqref="M11:P11">
    <cfRule type="expression" dxfId="114" priority="4" stopIfTrue="1">
      <formula>ISBLANK($M$11)</formula>
    </cfRule>
  </conditionalFormatting>
  <conditionalFormatting sqref="M12:P12">
    <cfRule type="expression" dxfId="113" priority="2" stopIfTrue="1">
      <formula>ISBLANK($M$12)</formula>
    </cfRule>
  </conditionalFormatting>
  <conditionalFormatting sqref="A53">
    <cfRule type="expression" dxfId="112" priority="1" stopIfTrue="1">
      <formula>ISBLANK(A53)</formula>
    </cfRule>
  </conditionalFormatting>
  <dataValidations xWindow="1100" yWindow="543" count="13">
    <dataValidation type="list" allowBlank="1" showInputMessage="1" showErrorMessage="1" sqref="O30">
      <formula1>"',P,S,N"</formula1>
    </dataValidation>
    <dataValidation type="list" allowBlank="1" showInputMessage="1" showErrorMessage="1" sqref="O34 O32">
      <formula1>"',Yes,No"</formula1>
    </dataValidation>
    <dataValidation type="list" allowBlank="1" showInputMessage="1" showErrorMessage="1" sqref="F17:F19 J17:J18 B11:B12 J47 A47">
      <formula1>"   '   ,  √  , "</formula1>
    </dataValidation>
    <dataValidation type="list" allowBlank="1" showInputMessage="1" showErrorMessage="1" sqref="M11:M12">
      <formula1>$M$67:$M$72</formula1>
    </dataValidation>
    <dataValidation type="list" allowBlank="1" showInputMessage="1" showErrorMessage="1" sqref="D8 F8 H8 J8 L8 P8">
      <formula1>$B$68:$B$71</formula1>
    </dataValidation>
    <dataValidation type="list" allowBlank="1" showInputMessage="1" showErrorMessage="1" sqref="I11:I12 K11:K12 G25:G26 J25:J26 N25:N26 E36 I36 M36 A53">
      <formula1>$C$67:$C$68</formula1>
    </dataValidation>
    <dataValidation type="list" allowBlank="1" showInputMessage="1" showErrorMessage="1" sqref="D25:D26 H30 J30 L30">
      <formula1>$D$67:$D$70</formula1>
    </dataValidation>
    <dataValidation type="list" allowBlank="1" showInputMessage="1" showErrorMessage="1" sqref="H32 J32 L32 H34 J34 L34">
      <formula1>$E$67:$E$69</formula1>
    </dataValidation>
    <dataValidation type="list" allowBlank="1" showInputMessage="1" showErrorMessage="1" sqref="G46 P46">
      <formula1>$F$67:$F$72</formula1>
    </dataValidation>
    <dataValidation type="list" allowBlank="1" showInputMessage="1" showErrorMessage="1" sqref="G47 P47">
      <formula1>$G$67:$G$70</formula1>
    </dataValidation>
    <dataValidation type="list" allowBlank="1" showInputMessage="1" showErrorMessage="1" sqref="F50:F51 O50:O51">
      <formula1>$H$67:$H$69</formula1>
    </dataValidation>
    <dataValidation type="list" allowBlank="1" showInputMessage="1" showErrorMessage="1" sqref="C54:E54">
      <formula1>$I$67:$I$69</formula1>
    </dataValidation>
    <dataValidation type="list" allowBlank="1" showInputMessage="1" showErrorMessage="1" sqref="J55:K55">
      <formula1>$K$67:$K$70</formula1>
    </dataValidation>
  </dataValidations>
  <pageMargins left="0.25" right="0.25" top="0.25" bottom="0.25" header="0.25" footer="0.25"/>
  <pageSetup scale="71"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T399"/>
  <sheetViews>
    <sheetView showGridLines="0" zoomScaleNormal="100" workbookViewId="0">
      <selection activeCell="S17" sqref="S17"/>
    </sheetView>
  </sheetViews>
  <sheetFormatPr defaultColWidth="9.109375" defaultRowHeight="15" x14ac:dyDescent="0.25"/>
  <cols>
    <col min="1" max="16384" width="9.109375" style="2"/>
  </cols>
  <sheetData>
    <row r="1" spans="1:16" ht="15.6" x14ac:dyDescent="0.3">
      <c r="A1" s="13" t="s">
        <v>4</v>
      </c>
      <c r="C1" s="7">
        <f>'Page 1'!$O$4</f>
        <v>2019</v>
      </c>
      <c r="E1" s="4" t="s">
        <v>389</v>
      </c>
      <c r="F1" s="2">
        <f>'Page 1'!$G$5</f>
        <v>0</v>
      </c>
      <c r="O1" s="1" t="s">
        <v>1477</v>
      </c>
      <c r="P1" s="1" t="s">
        <v>502</v>
      </c>
    </row>
    <row r="3" spans="1:16" s="18" customFormat="1" ht="21" x14ac:dyDescent="0.4">
      <c r="A3" s="16" t="s">
        <v>515</v>
      </c>
      <c r="B3" s="17"/>
      <c r="C3" s="17"/>
      <c r="D3" s="16"/>
      <c r="E3" s="63"/>
      <c r="F3" s="63"/>
      <c r="G3" s="63"/>
      <c r="H3" s="63"/>
      <c r="I3" s="63"/>
      <c r="J3" s="63"/>
      <c r="K3" s="63"/>
      <c r="L3" s="63"/>
      <c r="M3" s="16"/>
      <c r="N3" s="16"/>
      <c r="O3" s="16"/>
      <c r="P3" s="16"/>
    </row>
    <row r="4" spans="1:16" s="18" customFormat="1" ht="14.4" customHeight="1" x14ac:dyDescent="0.4">
      <c r="A4" s="16"/>
      <c r="B4" s="17"/>
      <c r="C4" s="17"/>
      <c r="D4" s="16"/>
      <c r="E4" s="232"/>
      <c r="F4" s="232"/>
      <c r="G4" s="232"/>
      <c r="H4" s="232"/>
      <c r="I4" s="232"/>
      <c r="J4" s="232"/>
      <c r="K4" s="232"/>
      <c r="L4" s="232"/>
      <c r="M4" s="16"/>
      <c r="N4" s="16"/>
      <c r="O4" s="16"/>
      <c r="P4" s="16"/>
    </row>
    <row r="5" spans="1:16" ht="18" customHeight="1" x14ac:dyDescent="0.3">
      <c r="D5" s="4" t="s">
        <v>595</v>
      </c>
      <c r="E5" s="40"/>
      <c r="H5" s="4" t="s">
        <v>594</v>
      </c>
      <c r="I5" s="40"/>
      <c r="L5" s="4" t="s">
        <v>596</v>
      </c>
      <c r="M5" s="40"/>
    </row>
    <row r="6" spans="1:16" ht="18" customHeight="1" x14ac:dyDescent="0.25">
      <c r="D6" s="39"/>
      <c r="E6" s="42"/>
      <c r="F6" s="43"/>
      <c r="G6" s="39"/>
      <c r="H6" s="39"/>
      <c r="I6" s="39"/>
      <c r="J6" s="39"/>
      <c r="K6" s="42"/>
      <c r="L6" s="43"/>
      <c r="M6" s="39"/>
    </row>
    <row r="7" spans="1:16" ht="18" customHeight="1" x14ac:dyDescent="0.25">
      <c r="A7" s="7" t="s">
        <v>505</v>
      </c>
      <c r="D7" s="29" t="s">
        <v>517</v>
      </c>
      <c r="E7" s="29"/>
      <c r="F7" s="29"/>
      <c r="G7" s="29"/>
    </row>
    <row r="8" spans="1:16" ht="8.4" customHeight="1" x14ac:dyDescent="0.25">
      <c r="A8" s="7"/>
      <c r="D8" s="233"/>
      <c r="E8" s="233"/>
      <c r="F8" s="233"/>
      <c r="G8" s="233"/>
    </row>
    <row r="9" spans="1:16" ht="18" customHeight="1" x14ac:dyDescent="0.3">
      <c r="B9" s="4" t="s">
        <v>463</v>
      </c>
      <c r="C9" s="4" t="s">
        <v>436</v>
      </c>
      <c r="D9" s="40" t="s">
        <v>465</v>
      </c>
      <c r="E9" s="4" t="s">
        <v>520</v>
      </c>
      <c r="F9" s="173" t="s">
        <v>465</v>
      </c>
      <c r="G9" s="4" t="s">
        <v>521</v>
      </c>
      <c r="H9" s="40" t="s">
        <v>465</v>
      </c>
      <c r="I9" s="4" t="s">
        <v>522</v>
      </c>
      <c r="J9" s="40" t="s">
        <v>465</v>
      </c>
      <c r="K9" s="4" t="s">
        <v>523</v>
      </c>
      <c r="L9" s="40" t="s">
        <v>465</v>
      </c>
      <c r="M9" s="4" t="s">
        <v>402</v>
      </c>
      <c r="N9" s="344"/>
      <c r="O9" s="317"/>
      <c r="P9" s="40" t="s">
        <v>465</v>
      </c>
    </row>
    <row r="10" spans="1:16" ht="8.4" customHeight="1" x14ac:dyDescent="0.3">
      <c r="B10" s="4"/>
      <c r="C10" s="4"/>
      <c r="D10" s="173"/>
      <c r="E10" s="4"/>
      <c r="F10" s="173"/>
      <c r="G10" s="4"/>
      <c r="H10" s="173"/>
      <c r="I10" s="4"/>
      <c r="J10" s="173"/>
      <c r="K10" s="4"/>
      <c r="L10" s="173"/>
      <c r="M10" s="4"/>
      <c r="N10" s="173"/>
      <c r="O10" s="210"/>
      <c r="P10" s="173"/>
    </row>
    <row r="11" spans="1:16" ht="18" customHeight="1" x14ac:dyDescent="0.25">
      <c r="A11" s="39" t="s">
        <v>518</v>
      </c>
      <c r="B11" s="39"/>
      <c r="C11" s="39"/>
      <c r="D11" s="39"/>
      <c r="E11" s="39"/>
      <c r="F11" s="140"/>
      <c r="G11" s="2" t="s">
        <v>471</v>
      </c>
      <c r="H11" s="258"/>
      <c r="I11" s="140"/>
      <c r="J11" s="2" t="s">
        <v>472</v>
      </c>
      <c r="K11"/>
      <c r="L11" s="258"/>
      <c r="N11" s="2" t="s">
        <v>519</v>
      </c>
      <c r="P11" s="258"/>
    </row>
    <row r="12" spans="1:16" ht="18" customHeight="1" x14ac:dyDescent="0.25">
      <c r="A12" s="39"/>
      <c r="B12" s="39"/>
      <c r="C12" s="39"/>
      <c r="D12" s="39"/>
      <c r="E12" s="39"/>
      <c r="F12" s="272"/>
      <c r="G12" s="2" t="s">
        <v>1463</v>
      </c>
      <c r="H12" s="273"/>
      <c r="I12" s="272"/>
      <c r="J12" s="2" t="s">
        <v>1464</v>
      </c>
      <c r="L12" s="273"/>
      <c r="N12" s="2" t="s">
        <v>1465</v>
      </c>
      <c r="P12" s="273"/>
    </row>
    <row r="13" spans="1:16" ht="18" customHeight="1" x14ac:dyDescent="0.3">
      <c r="B13" s="2" t="s">
        <v>1461</v>
      </c>
      <c r="D13" s="360"/>
      <c r="E13" s="361"/>
      <c r="F13" s="152" t="s">
        <v>436</v>
      </c>
      <c r="G13" s="258"/>
      <c r="H13" s="2" t="s">
        <v>558</v>
      </c>
      <c r="I13" s="4"/>
    </row>
    <row r="14" spans="1:16" ht="18" customHeight="1" x14ac:dyDescent="0.25">
      <c r="B14" s="2" t="s">
        <v>1462</v>
      </c>
      <c r="D14" s="362"/>
      <c r="E14" s="363"/>
      <c r="F14"/>
      <c r="G14"/>
      <c r="I14" s="4"/>
    </row>
    <row r="15" spans="1:16" ht="12" customHeight="1" x14ac:dyDescent="0.25">
      <c r="D15" s="226"/>
      <c r="E15" s="225"/>
      <c r="F15"/>
      <c r="G15"/>
      <c r="I15" s="4"/>
    </row>
    <row r="16" spans="1:16" ht="18" customHeight="1" x14ac:dyDescent="0.25">
      <c r="C16" s="4" t="s">
        <v>1390</v>
      </c>
      <c r="D16" s="258"/>
      <c r="E16" s="2" t="s">
        <v>1391</v>
      </c>
      <c r="F16" s="258"/>
      <c r="G16" s="2" t="s">
        <v>410</v>
      </c>
      <c r="I16" s="258"/>
      <c r="J16" s="2" t="s">
        <v>1392</v>
      </c>
      <c r="K16" s="258"/>
      <c r="L16" s="2" t="s">
        <v>1393</v>
      </c>
      <c r="N16" s="258"/>
      <c r="O16" s="2" t="s">
        <v>1394</v>
      </c>
    </row>
    <row r="17" spans="1:20" ht="18" customHeight="1" x14ac:dyDescent="0.25">
      <c r="C17" s="4"/>
      <c r="D17" s="158"/>
      <c r="E17" s="287" t="s">
        <v>1478</v>
      </c>
      <c r="F17" s="288"/>
      <c r="I17" s="158"/>
      <c r="K17" s="158"/>
      <c r="N17" s="158"/>
    </row>
    <row r="18" spans="1:20" ht="18" customHeight="1" x14ac:dyDescent="0.3">
      <c r="A18" s="7" t="s">
        <v>473</v>
      </c>
      <c r="C18" s="4" t="s">
        <v>1470</v>
      </c>
      <c r="D18" s="195"/>
      <c r="F18" s="285"/>
      <c r="G18" s="271"/>
      <c r="H18" s="4" t="s">
        <v>1479</v>
      </c>
      <c r="I18" s="285"/>
      <c r="J18" s="2" t="s">
        <v>1482</v>
      </c>
      <c r="N18" s="285"/>
      <c r="O18" s="2" t="s">
        <v>914</v>
      </c>
    </row>
    <row r="19" spans="1:20" ht="18" customHeight="1" x14ac:dyDescent="0.3">
      <c r="C19" s="4" t="s">
        <v>524</v>
      </c>
      <c r="D19" s="50"/>
      <c r="F19" s="292"/>
      <c r="G19" s="2" t="s">
        <v>1480</v>
      </c>
      <c r="H19"/>
      <c r="I19" s="292"/>
      <c r="J19" s="352" t="s">
        <v>1483</v>
      </c>
      <c r="K19" s="352"/>
      <c r="L19" s="352"/>
      <c r="M19" s="352"/>
      <c r="N19"/>
      <c r="P19"/>
      <c r="T19" s="4"/>
    </row>
    <row r="20" spans="1:20" ht="18" customHeight="1" x14ac:dyDescent="0.3">
      <c r="C20" s="4" t="s">
        <v>525</v>
      </c>
      <c r="D20" s="59"/>
      <c r="F20" s="292"/>
      <c r="G20" s="7" t="s">
        <v>1481</v>
      </c>
      <c r="H20" s="175"/>
      <c r="I20" s="292"/>
      <c r="J20" s="2" t="s">
        <v>1484</v>
      </c>
      <c r="K20"/>
      <c r="L20"/>
      <c r="M20"/>
      <c r="N20"/>
      <c r="O20"/>
      <c r="P20"/>
    </row>
    <row r="21" spans="1:20" ht="12" customHeight="1" x14ac:dyDescent="0.25">
      <c r="I21"/>
      <c r="J21"/>
      <c r="K21"/>
      <c r="L21"/>
      <c r="M21"/>
      <c r="N21"/>
      <c r="O21"/>
      <c r="P21"/>
    </row>
    <row r="22" spans="1:20" ht="18" customHeight="1" x14ac:dyDescent="0.3">
      <c r="F22" s="21" t="s">
        <v>598</v>
      </c>
      <c r="G22" s="364"/>
      <c r="H22" s="364"/>
      <c r="L22" s="21" t="s">
        <v>599</v>
      </c>
      <c r="M22" s="364"/>
      <c r="N22" s="364"/>
    </row>
    <row r="23" spans="1:20" ht="12" customHeight="1" x14ac:dyDescent="0.25">
      <c r="C23" s="4"/>
      <c r="P23" s="12"/>
    </row>
    <row r="24" spans="1:20" ht="18" customHeight="1" x14ac:dyDescent="0.3">
      <c r="F24" s="4" t="s">
        <v>526</v>
      </c>
      <c r="G24" s="40"/>
      <c r="H24" s="158"/>
      <c r="I24" s="2" t="s">
        <v>1469</v>
      </c>
      <c r="L24" s="354"/>
      <c r="M24" s="355"/>
      <c r="N24" s="355"/>
      <c r="O24" s="355"/>
    </row>
    <row r="25" spans="1:20" ht="6" customHeight="1" x14ac:dyDescent="0.25"/>
    <row r="26" spans="1:20" ht="18" customHeight="1" x14ac:dyDescent="0.25">
      <c r="B26" s="4" t="s">
        <v>494</v>
      </c>
      <c r="C26" s="356"/>
      <c r="D26" s="357"/>
      <c r="E26" s="357"/>
    </row>
    <row r="27" spans="1:20" ht="18" customHeight="1" x14ac:dyDescent="0.3">
      <c r="B27" s="4" t="s">
        <v>498</v>
      </c>
      <c r="G27" s="4" t="s">
        <v>597</v>
      </c>
      <c r="H27" s="50"/>
      <c r="I27" s="12" t="s">
        <v>499</v>
      </c>
      <c r="J27" s="50"/>
      <c r="N27" s="4" t="s">
        <v>501</v>
      </c>
      <c r="O27" s="69"/>
      <c r="P27" s="31"/>
    </row>
    <row r="28" spans="1:20" ht="18" customHeight="1" x14ac:dyDescent="0.3">
      <c r="G28" s="4" t="s">
        <v>500</v>
      </c>
      <c r="H28" s="50"/>
      <c r="I28" s="12" t="s">
        <v>499</v>
      </c>
      <c r="J28" s="50"/>
    </row>
    <row r="29" spans="1:20" ht="18" customHeight="1" x14ac:dyDescent="0.3">
      <c r="G29" s="4"/>
      <c r="H29" s="151"/>
      <c r="I29" s="12"/>
      <c r="J29" s="150"/>
    </row>
    <row r="30" spans="1:20" ht="18" customHeight="1" x14ac:dyDescent="0.3">
      <c r="I30" s="4" t="s">
        <v>560</v>
      </c>
      <c r="J30" s="358"/>
      <c r="K30" s="359"/>
      <c r="L30" s="359"/>
      <c r="M30" s="359"/>
      <c r="N30" s="359"/>
    </row>
    <row r="31" spans="1:20" ht="12" customHeight="1" x14ac:dyDescent="0.25">
      <c r="I31" s="4"/>
      <c r="J31" s="37"/>
      <c r="K31" s="38"/>
      <c r="L31" s="38"/>
      <c r="M31" s="38"/>
      <c r="N31" s="38"/>
    </row>
    <row r="33" spans="1:16" s="18" customFormat="1" ht="21" x14ac:dyDescent="0.4">
      <c r="A33" s="16" t="s">
        <v>527</v>
      </c>
      <c r="B33" s="17"/>
      <c r="C33" s="17"/>
      <c r="D33" s="16"/>
      <c r="E33" s="63"/>
      <c r="F33" s="63"/>
      <c r="G33" s="63"/>
      <c r="H33" s="63"/>
      <c r="I33" s="63"/>
      <c r="J33" s="63"/>
      <c r="K33" s="63"/>
      <c r="L33" s="63"/>
      <c r="M33" s="16"/>
      <c r="N33" s="16"/>
      <c r="O33" s="16"/>
      <c r="P33" s="16"/>
    </row>
    <row r="34" spans="1:16" s="18" customFormat="1" ht="11.4" customHeight="1" x14ac:dyDescent="0.4">
      <c r="A34" s="16"/>
      <c r="B34" s="17"/>
      <c r="C34" s="17"/>
      <c r="D34" s="16"/>
      <c r="E34" s="231"/>
      <c r="F34" s="231"/>
      <c r="G34" s="231"/>
      <c r="H34" s="231"/>
      <c r="I34" s="231"/>
      <c r="J34" s="231"/>
      <c r="K34" s="231"/>
      <c r="L34" s="231"/>
      <c r="M34" s="16"/>
      <c r="N34" s="16"/>
      <c r="O34" s="16"/>
      <c r="P34" s="16"/>
    </row>
    <row r="35" spans="1:16" ht="18" customHeight="1" x14ac:dyDescent="0.3">
      <c r="H35" s="4" t="s">
        <v>557</v>
      </c>
      <c r="I35" s="40"/>
    </row>
    <row r="36" spans="1:16" customFormat="1" ht="12" customHeight="1" x14ac:dyDescent="0.25">
      <c r="A36" s="149" t="s">
        <v>1365</v>
      </c>
      <c r="B36" s="149"/>
      <c r="C36" s="149"/>
      <c r="D36" s="149"/>
      <c r="E36" s="149"/>
      <c r="F36" s="149"/>
      <c r="G36" s="149"/>
      <c r="H36" s="149"/>
      <c r="I36" s="149"/>
      <c r="J36" s="149"/>
      <c r="K36" s="149"/>
      <c r="L36" s="149"/>
      <c r="M36" s="149"/>
      <c r="N36" s="149"/>
      <c r="O36" s="149"/>
      <c r="P36" s="149"/>
    </row>
    <row r="37" spans="1:16" ht="18" customHeight="1" x14ac:dyDescent="0.3">
      <c r="A37" s="258"/>
      <c r="B37" s="2" t="s">
        <v>585</v>
      </c>
      <c r="L37" s="4" t="s">
        <v>528</v>
      </c>
      <c r="M37" s="40"/>
      <c r="O37" s="4" t="s">
        <v>529</v>
      </c>
      <c r="P37" s="61"/>
    </row>
    <row r="38" spans="1:16" ht="18" customHeight="1" x14ac:dyDescent="0.3">
      <c r="A38"/>
      <c r="L38" s="4"/>
      <c r="M38" s="173"/>
      <c r="O38" s="4" t="s">
        <v>1466</v>
      </c>
      <c r="P38" s="289"/>
    </row>
    <row r="39" spans="1:16" ht="12" customHeight="1" x14ac:dyDescent="0.25">
      <c r="B39" s="142"/>
      <c r="C39" s="142"/>
      <c r="D39" s="142"/>
      <c r="E39" s="143"/>
      <c r="F39" s="142"/>
      <c r="G39" s="142"/>
      <c r="H39" s="142"/>
      <c r="I39" s="144"/>
      <c r="J39" s="145"/>
      <c r="K39" s="146"/>
      <c r="L39" s="142"/>
      <c r="M39" s="142"/>
      <c r="N39" s="147"/>
      <c r="O39" s="147"/>
      <c r="P39" s="22"/>
    </row>
    <row r="40" spans="1:16" s="39" customFormat="1" ht="7.5" customHeight="1" x14ac:dyDescent="0.3">
      <c r="A40" s="109"/>
      <c r="E40" s="42"/>
      <c r="F40" s="108"/>
      <c r="G40" s="42"/>
      <c r="H40" s="108"/>
      <c r="I40" s="108"/>
      <c r="J40" s="42"/>
      <c r="K40" s="108"/>
      <c r="L40" s="108"/>
      <c r="N40" s="42"/>
      <c r="O40" s="108"/>
    </row>
    <row r="41" spans="1:16" ht="19.8" customHeight="1" x14ac:dyDescent="0.25">
      <c r="A41" s="2" t="s">
        <v>530</v>
      </c>
      <c r="C41" s="258"/>
      <c r="D41" s="2" t="s">
        <v>531</v>
      </c>
      <c r="E41" s="258"/>
      <c r="F41" s="2" t="s">
        <v>373</v>
      </c>
      <c r="H41" s="258"/>
      <c r="I41" s="2" t="s">
        <v>532</v>
      </c>
      <c r="J41" s="258"/>
      <c r="K41" s="2" t="s">
        <v>533</v>
      </c>
      <c r="N41" s="258"/>
      <c r="O41" s="2" t="s">
        <v>534</v>
      </c>
    </row>
    <row r="42" spans="1:16" ht="22.8" customHeight="1" x14ac:dyDescent="0.25">
      <c r="C42"/>
      <c r="E42"/>
      <c r="H42"/>
      <c r="J42"/>
      <c r="N42"/>
    </row>
    <row r="43" spans="1:16" ht="14.4" customHeight="1" x14ac:dyDescent="0.3">
      <c r="A43" s="2" t="s">
        <v>1363</v>
      </c>
      <c r="D43" s="258"/>
      <c r="E43" s="274" t="s">
        <v>535</v>
      </c>
      <c r="F43" s="258"/>
      <c r="G43" s="274" t="s">
        <v>536</v>
      </c>
      <c r="I43" s="258"/>
      <c r="J43" s="276" t="s">
        <v>538</v>
      </c>
      <c r="K43" s="139"/>
      <c r="L43" s="276" t="s">
        <v>1348</v>
      </c>
      <c r="M43" s="258"/>
      <c r="N43" s="275" t="s">
        <v>531</v>
      </c>
      <c r="O43" s="258"/>
      <c r="P43" s="275" t="s">
        <v>1349</v>
      </c>
    </row>
    <row r="44" spans="1:16" ht="21" customHeight="1" x14ac:dyDescent="0.25">
      <c r="E44" s="258"/>
      <c r="F44" s="277" t="s">
        <v>537</v>
      </c>
      <c r="G44" s="199"/>
      <c r="K44" s="22"/>
      <c r="O44" s="22"/>
    </row>
    <row r="45" spans="1:16" ht="18" customHeight="1" x14ac:dyDescent="0.25">
      <c r="A45" s="2" t="s">
        <v>539</v>
      </c>
      <c r="G45" s="258"/>
      <c r="H45" s="2" t="s">
        <v>540</v>
      </c>
      <c r="J45" s="258"/>
      <c r="K45" s="2" t="s">
        <v>541</v>
      </c>
      <c r="N45" s="158"/>
      <c r="O45" s="4" t="s">
        <v>542</v>
      </c>
      <c r="P45" s="258"/>
    </row>
    <row r="46" spans="1:16" ht="18" customHeight="1" x14ac:dyDescent="0.25">
      <c r="A46" s="258"/>
      <c r="B46" s="2" t="s">
        <v>586</v>
      </c>
    </row>
    <row r="47" spans="1:16" ht="18" customHeight="1" x14ac:dyDescent="0.25">
      <c r="A47" s="198"/>
      <c r="B47" s="199"/>
      <c r="C47" s="199"/>
      <c r="D47" s="199"/>
      <c r="E47" s="199"/>
      <c r="F47" s="199"/>
      <c r="G47" s="199"/>
      <c r="H47" s="199"/>
      <c r="I47" s="199"/>
      <c r="J47" s="199"/>
      <c r="K47" s="199"/>
      <c r="L47" s="199"/>
      <c r="M47" s="199"/>
      <c r="N47" s="199"/>
      <c r="O47" s="199"/>
    </row>
    <row r="48" spans="1:16" ht="8.4" customHeight="1" x14ac:dyDescent="0.25"/>
    <row r="49" spans="1:17" ht="18" customHeight="1" x14ac:dyDescent="0.3">
      <c r="A49" s="2" t="s">
        <v>1350</v>
      </c>
      <c r="E49"/>
      <c r="G49" s="4" t="s">
        <v>587</v>
      </c>
      <c r="H49" s="139"/>
      <c r="M49" s="4" t="s">
        <v>543</v>
      </c>
      <c r="N49" s="139"/>
    </row>
    <row r="50" spans="1:17" ht="13.2" customHeight="1" x14ac:dyDescent="0.3">
      <c r="A50" s="39"/>
      <c r="B50" s="39"/>
      <c r="C50" s="39"/>
      <c r="D50" s="42"/>
      <c r="E50" s="140"/>
      <c r="F50" s="39"/>
      <c r="G50" s="42"/>
      <c r="H50" s="141"/>
      <c r="I50" s="39"/>
      <c r="J50" s="42"/>
      <c r="K50" s="39"/>
      <c r="L50" s="39"/>
      <c r="M50" s="39"/>
      <c r="N50" s="141"/>
      <c r="O50" s="42"/>
      <c r="P50" s="140"/>
      <c r="Q50" s="39"/>
    </row>
    <row r="51" spans="1:17" ht="18" customHeight="1" x14ac:dyDescent="0.25">
      <c r="A51" s="138"/>
      <c r="B51" s="4"/>
      <c r="C51"/>
      <c r="D51"/>
      <c r="E51"/>
      <c r="F51"/>
      <c r="G51" s="4"/>
      <c r="H51" s="258"/>
      <c r="I51" s="2" t="s">
        <v>548</v>
      </c>
      <c r="J51" s="4"/>
      <c r="K51" s="22"/>
      <c r="M51" s="4"/>
      <c r="N51"/>
      <c r="O51" s="4"/>
      <c r="P51"/>
    </row>
    <row r="52" spans="1:17" ht="18" customHeight="1" x14ac:dyDescent="0.25">
      <c r="B52" s="142"/>
      <c r="C52" s="142"/>
      <c r="D52" s="142"/>
      <c r="E52" s="143"/>
      <c r="F52" s="142"/>
      <c r="G52" s="142"/>
      <c r="H52" s="142"/>
      <c r="I52" s="144"/>
      <c r="J52" s="145"/>
      <c r="K52" s="146"/>
      <c r="L52" s="142"/>
      <c r="M52" s="142"/>
      <c r="N52" s="147"/>
      <c r="O52" s="147"/>
      <c r="P52" s="148"/>
    </row>
    <row r="53" spans="1:17" ht="14.25" customHeight="1" x14ac:dyDescent="0.25">
      <c r="A53" s="19"/>
      <c r="P53" s="36"/>
    </row>
    <row r="54" spans="1:17" ht="16.5" customHeight="1" x14ac:dyDescent="0.3">
      <c r="A54" s="1" t="s">
        <v>544</v>
      </c>
      <c r="F54" s="4" t="s">
        <v>549</v>
      </c>
      <c r="G54" s="278"/>
      <c r="L54" s="4" t="s">
        <v>550</v>
      </c>
      <c r="M54" s="40"/>
    </row>
    <row r="55" spans="1:17" ht="12" customHeight="1" x14ac:dyDescent="0.3">
      <c r="A55" s="1"/>
      <c r="F55" s="4"/>
      <c r="G55" s="22"/>
      <c r="L55" s="4"/>
      <c r="M55" s="22"/>
    </row>
    <row r="56" spans="1:17" ht="18" customHeight="1" x14ac:dyDescent="0.3">
      <c r="A56" s="2" t="s">
        <v>545</v>
      </c>
      <c r="G56" s="4" t="s">
        <v>588</v>
      </c>
      <c r="H56" s="40"/>
      <c r="K56" s="4" t="s">
        <v>552</v>
      </c>
      <c r="L56" s="195"/>
      <c r="O56" s="4" t="s">
        <v>546</v>
      </c>
      <c r="P56" s="49"/>
    </row>
    <row r="57" spans="1:17" ht="12" customHeight="1" x14ac:dyDescent="0.25">
      <c r="G57" s="4"/>
      <c r="H57" s="22"/>
      <c r="K57" s="4"/>
      <c r="L57" s="22"/>
      <c r="O57" s="4"/>
      <c r="P57" s="32"/>
    </row>
    <row r="58" spans="1:17" ht="18" customHeight="1" x14ac:dyDescent="0.3">
      <c r="A58" s="2" t="s">
        <v>547</v>
      </c>
      <c r="D58" s="4" t="s">
        <v>601</v>
      </c>
      <c r="F58" s="4" t="s">
        <v>600</v>
      </c>
      <c r="G58" s="59"/>
      <c r="I58" s="7" t="s">
        <v>1537</v>
      </c>
      <c r="J58"/>
      <c r="K58"/>
      <c r="L58"/>
      <c r="M58"/>
      <c r="N58"/>
    </row>
    <row r="59" spans="1:17" ht="18" customHeight="1" x14ac:dyDescent="0.3">
      <c r="A59" s="279" t="s">
        <v>1364</v>
      </c>
      <c r="B59" s="280"/>
      <c r="D59" s="4" t="s">
        <v>553</v>
      </c>
      <c r="F59" s="4" t="s">
        <v>556</v>
      </c>
      <c r="G59" s="40"/>
      <c r="I59" s="258"/>
      <c r="J59" s="2" t="s">
        <v>554</v>
      </c>
    </row>
    <row r="60" spans="1:17" ht="18" customHeight="1" x14ac:dyDescent="0.3">
      <c r="D60" s="4" t="s">
        <v>551</v>
      </c>
      <c r="F60" s="4" t="s">
        <v>603</v>
      </c>
      <c r="G60" s="40"/>
      <c r="I60" s="258"/>
      <c r="J60" s="2" t="s">
        <v>555</v>
      </c>
    </row>
    <row r="61" spans="1:17" ht="8.4" customHeight="1" x14ac:dyDescent="0.25"/>
    <row r="62" spans="1:17" ht="18" customHeight="1" x14ac:dyDescent="0.25">
      <c r="D62"/>
      <c r="E62"/>
      <c r="F62"/>
      <c r="G62"/>
      <c r="H62"/>
      <c r="I62"/>
      <c r="J62"/>
      <c r="K62"/>
      <c r="L62"/>
    </row>
    <row r="63" spans="1:17" ht="10.5" customHeight="1" x14ac:dyDescent="0.25"/>
    <row r="64" spans="1:17" s="18" customFormat="1" ht="21" x14ac:dyDescent="0.4">
      <c r="A64" s="16" t="s">
        <v>562</v>
      </c>
      <c r="B64" s="17"/>
      <c r="C64" s="17"/>
      <c r="D64" s="16"/>
      <c r="E64" s="63"/>
      <c r="F64" s="63"/>
      <c r="G64" s="63"/>
      <c r="H64" s="63"/>
      <c r="I64" s="63"/>
      <c r="J64" s="63"/>
      <c r="K64" s="63"/>
      <c r="L64" s="63"/>
      <c r="M64" s="16"/>
      <c r="N64" s="16"/>
      <c r="O64" s="16"/>
      <c r="P64" s="16"/>
    </row>
    <row r="65" spans="2:16" ht="10.5" customHeight="1" x14ac:dyDescent="0.25"/>
    <row r="66" spans="2:16" ht="18" customHeight="1" x14ac:dyDescent="0.25">
      <c r="F66" s="352" t="s">
        <v>1487</v>
      </c>
      <c r="G66" s="353"/>
      <c r="H66" s="353"/>
      <c r="I66" s="353"/>
      <c r="J66" s="353"/>
      <c r="K66" s="353"/>
      <c r="L66" s="285"/>
    </row>
    <row r="67" spans="2:16" ht="8.25" customHeight="1" x14ac:dyDescent="0.25"/>
    <row r="68" spans="2:16" s="162" customFormat="1" ht="18.600000000000001" customHeight="1" x14ac:dyDescent="0.25">
      <c r="B68" s="162" t="s">
        <v>1382</v>
      </c>
      <c r="D68" s="281"/>
      <c r="F68" s="162" t="s">
        <v>1384</v>
      </c>
      <c r="H68" s="281"/>
      <c r="J68" s="162" t="s">
        <v>1383</v>
      </c>
      <c r="L68" s="281"/>
      <c r="O68" s="163" t="s">
        <v>1385</v>
      </c>
      <c r="P68" s="281"/>
    </row>
    <row r="69" spans="2:16" s="162" customFormat="1" ht="18.600000000000001" customHeight="1" x14ac:dyDescent="0.25">
      <c r="C69" s="283" t="s">
        <v>401</v>
      </c>
      <c r="D69" s="255" t="s">
        <v>1488</v>
      </c>
      <c r="G69" s="283" t="s">
        <v>401</v>
      </c>
      <c r="H69" s="255" t="s">
        <v>1488</v>
      </c>
      <c r="K69" s="283" t="s">
        <v>401</v>
      </c>
      <c r="L69" s="255" t="s">
        <v>1488</v>
      </c>
      <c r="O69" s="283" t="s">
        <v>401</v>
      </c>
      <c r="P69" s="255" t="s">
        <v>1488</v>
      </c>
    </row>
    <row r="70" spans="2:16" x14ac:dyDescent="0.25">
      <c r="C70" s="284"/>
      <c r="D70" s="2" t="s">
        <v>1485</v>
      </c>
      <c r="G70" s="284"/>
      <c r="H70" s="2" t="s">
        <v>1485</v>
      </c>
      <c r="K70" s="284"/>
      <c r="L70" s="2" t="s">
        <v>1485</v>
      </c>
      <c r="O70" s="284"/>
      <c r="P70" s="2" t="s">
        <v>1485</v>
      </c>
    </row>
    <row r="71" spans="2:16" x14ac:dyDescent="0.25">
      <c r="C71" s="19"/>
      <c r="D71" s="19"/>
      <c r="E71" s="19"/>
      <c r="F71" s="19"/>
      <c r="G71" s="19"/>
      <c r="H71" s="19"/>
      <c r="I71" s="19"/>
      <c r="J71" s="19"/>
      <c r="K71" s="284"/>
      <c r="L71" s="2" t="s">
        <v>1455</v>
      </c>
      <c r="O71" s="284"/>
      <c r="P71" s="2" t="s">
        <v>1455</v>
      </c>
    </row>
    <row r="72" spans="2:16" x14ac:dyDescent="0.25">
      <c r="C72" s="19"/>
      <c r="D72" s="19"/>
      <c r="E72" s="19"/>
      <c r="F72" s="19"/>
      <c r="G72" s="19"/>
      <c r="H72" s="19"/>
      <c r="I72" s="19"/>
      <c r="J72" s="19"/>
      <c r="K72" s="19"/>
      <c r="L72" s="19"/>
    </row>
    <row r="74" spans="2:16" s="293" customFormat="1" x14ac:dyDescent="0.25"/>
    <row r="75" spans="2:16" s="293" customFormat="1" x14ac:dyDescent="0.25"/>
    <row r="76" spans="2:16" s="293" customFormat="1" x14ac:dyDescent="0.25"/>
    <row r="77" spans="2:16" s="293" customFormat="1" x14ac:dyDescent="0.25"/>
    <row r="78" spans="2:16" s="293" customFormat="1" x14ac:dyDescent="0.25"/>
    <row r="79" spans="2:16" s="293" customFormat="1" x14ac:dyDescent="0.25"/>
    <row r="80" spans="2:16" s="293" customFormat="1" x14ac:dyDescent="0.25"/>
    <row r="81" spans="6:17" s="268" customFormat="1" ht="12" customHeight="1" x14ac:dyDescent="0.25"/>
    <row r="82" spans="6:17" s="268" customFormat="1" x14ac:dyDescent="0.25"/>
    <row r="83" spans="6:17" s="268" customFormat="1" x14ac:dyDescent="0.25"/>
    <row r="84" spans="6:17" s="268" customFormat="1" x14ac:dyDescent="0.25"/>
    <row r="85" spans="6:17" s="268" customFormat="1" x14ac:dyDescent="0.25"/>
    <row r="86" spans="6:17" s="268" customFormat="1" x14ac:dyDescent="0.25"/>
    <row r="87" spans="6:17" s="268" customFormat="1" x14ac:dyDescent="0.25">
      <c r="I87" s="260"/>
    </row>
    <row r="88" spans="6:17" s="268" customFormat="1" x14ac:dyDescent="0.25">
      <c r="F88" s="268">
        <v>1980</v>
      </c>
      <c r="G88" s="268" t="str">
        <f>"FY "&amp;F88</f>
        <v>FY 1980</v>
      </c>
      <c r="I88" s="282" t="s">
        <v>1492</v>
      </c>
      <c r="J88" s="268" t="s">
        <v>1531</v>
      </c>
      <c r="K88" s="268" t="s">
        <v>495</v>
      </c>
      <c r="N88" s="268" t="s">
        <v>1534</v>
      </c>
      <c r="P88" s="268" t="s">
        <v>1505</v>
      </c>
      <c r="Q88" s="268" t="s">
        <v>1538</v>
      </c>
    </row>
    <row r="89" spans="6:17" s="268" customFormat="1" x14ac:dyDescent="0.25">
      <c r="F89" s="268">
        <f>F88+1</f>
        <v>1981</v>
      </c>
      <c r="G89" s="268" t="str">
        <f t="shared" ref="G89:G152" si="0">"FY "&amp;F89</f>
        <v>FY 1981</v>
      </c>
      <c r="I89" s="260"/>
      <c r="J89" s="268" t="s">
        <v>1526</v>
      </c>
      <c r="K89" s="268" t="s">
        <v>1532</v>
      </c>
      <c r="N89" s="268" t="s">
        <v>1535</v>
      </c>
      <c r="P89" s="268" t="s">
        <v>1506</v>
      </c>
      <c r="Q89" s="268" t="s">
        <v>1539</v>
      </c>
    </row>
    <row r="90" spans="6:17" s="268" customFormat="1" x14ac:dyDescent="0.25">
      <c r="F90" s="268">
        <f t="shared" ref="F90:F153" si="1">F89+1</f>
        <v>1982</v>
      </c>
      <c r="G90" s="268" t="str">
        <f t="shared" si="0"/>
        <v>FY 1982</v>
      </c>
      <c r="I90" s="260"/>
      <c r="K90" s="268" t="s">
        <v>1533</v>
      </c>
      <c r="N90" s="268" t="s">
        <v>1536</v>
      </c>
      <c r="Q90" s="268" t="s">
        <v>1540</v>
      </c>
    </row>
    <row r="91" spans="6:17" s="268" customFormat="1" x14ac:dyDescent="0.25">
      <c r="F91" s="268">
        <f t="shared" si="1"/>
        <v>1983</v>
      </c>
      <c r="G91" s="268" t="str">
        <f t="shared" si="0"/>
        <v>FY 1983</v>
      </c>
      <c r="I91" s="260"/>
    </row>
    <row r="92" spans="6:17" s="268" customFormat="1" x14ac:dyDescent="0.25">
      <c r="F92" s="268">
        <f t="shared" si="1"/>
        <v>1984</v>
      </c>
      <c r="G92" s="268" t="str">
        <f t="shared" si="0"/>
        <v>FY 1984</v>
      </c>
      <c r="I92" s="260"/>
    </row>
    <row r="93" spans="6:17" s="268" customFormat="1" x14ac:dyDescent="0.25">
      <c r="F93" s="268">
        <f t="shared" si="1"/>
        <v>1985</v>
      </c>
      <c r="G93" s="268" t="str">
        <f t="shared" si="0"/>
        <v>FY 1985</v>
      </c>
    </row>
    <row r="94" spans="6:17" s="268" customFormat="1" x14ac:dyDescent="0.25">
      <c r="F94" s="268">
        <f t="shared" si="1"/>
        <v>1986</v>
      </c>
      <c r="G94" s="268" t="str">
        <f t="shared" si="0"/>
        <v>FY 1986</v>
      </c>
    </row>
    <row r="95" spans="6:17" s="268" customFormat="1" x14ac:dyDescent="0.25">
      <c r="F95" s="268">
        <f t="shared" si="1"/>
        <v>1987</v>
      </c>
      <c r="G95" s="268" t="str">
        <f t="shared" si="0"/>
        <v>FY 1987</v>
      </c>
    </row>
    <row r="96" spans="6:17" s="268" customFormat="1" x14ac:dyDescent="0.25">
      <c r="F96" s="268">
        <f t="shared" si="1"/>
        <v>1988</v>
      </c>
      <c r="G96" s="268" t="str">
        <f t="shared" si="0"/>
        <v>FY 1988</v>
      </c>
    </row>
    <row r="97" spans="1:7" s="268" customFormat="1" x14ac:dyDescent="0.25">
      <c r="F97" s="268">
        <f t="shared" si="1"/>
        <v>1989</v>
      </c>
      <c r="G97" s="268" t="str">
        <f t="shared" si="0"/>
        <v>FY 1989</v>
      </c>
    </row>
    <row r="98" spans="1:7" s="268" customFormat="1" x14ac:dyDescent="0.25">
      <c r="A98" s="267">
        <v>4</v>
      </c>
      <c r="F98" s="268">
        <f t="shared" si="1"/>
        <v>1990</v>
      </c>
      <c r="G98" s="268" t="str">
        <f t="shared" si="0"/>
        <v>FY 1990</v>
      </c>
    </row>
    <row r="99" spans="1:7" s="268" customFormat="1" x14ac:dyDescent="0.25">
      <c r="A99" s="267">
        <f>A98+0.05</f>
        <v>4.05</v>
      </c>
      <c r="F99" s="268">
        <f t="shared" si="1"/>
        <v>1991</v>
      </c>
      <c r="G99" s="268" t="str">
        <f t="shared" si="0"/>
        <v>FY 1991</v>
      </c>
    </row>
    <row r="100" spans="1:7" s="268" customFormat="1" x14ac:dyDescent="0.25">
      <c r="A100" s="267">
        <f t="shared" ref="A100:A163" si="2">A99+0.05</f>
        <v>4.0999999999999996</v>
      </c>
      <c r="F100" s="268">
        <f t="shared" si="1"/>
        <v>1992</v>
      </c>
      <c r="G100" s="268" t="str">
        <f t="shared" si="0"/>
        <v>FY 1992</v>
      </c>
    </row>
    <row r="101" spans="1:7" s="268" customFormat="1" x14ac:dyDescent="0.25">
      <c r="A101" s="267">
        <f t="shared" si="2"/>
        <v>4.1499999999999995</v>
      </c>
      <c r="F101" s="268">
        <f t="shared" si="1"/>
        <v>1993</v>
      </c>
      <c r="G101" s="268" t="str">
        <f t="shared" si="0"/>
        <v>FY 1993</v>
      </c>
    </row>
    <row r="102" spans="1:7" s="268" customFormat="1" x14ac:dyDescent="0.25">
      <c r="A102" s="267">
        <f t="shared" si="2"/>
        <v>4.1999999999999993</v>
      </c>
      <c r="F102" s="268">
        <f t="shared" si="1"/>
        <v>1994</v>
      </c>
      <c r="G102" s="268" t="str">
        <f t="shared" si="0"/>
        <v>FY 1994</v>
      </c>
    </row>
    <row r="103" spans="1:7" s="268" customFormat="1" x14ac:dyDescent="0.25">
      <c r="A103" s="267">
        <f t="shared" si="2"/>
        <v>4.2499999999999991</v>
      </c>
      <c r="F103" s="268">
        <f t="shared" si="1"/>
        <v>1995</v>
      </c>
      <c r="G103" s="268" t="str">
        <f t="shared" si="0"/>
        <v>FY 1995</v>
      </c>
    </row>
    <row r="104" spans="1:7" s="268" customFormat="1" x14ac:dyDescent="0.25">
      <c r="A104" s="267">
        <f t="shared" si="2"/>
        <v>4.2999999999999989</v>
      </c>
      <c r="F104" s="268">
        <f t="shared" si="1"/>
        <v>1996</v>
      </c>
      <c r="G104" s="268" t="str">
        <f t="shared" si="0"/>
        <v>FY 1996</v>
      </c>
    </row>
    <row r="105" spans="1:7" s="268" customFormat="1" x14ac:dyDescent="0.25">
      <c r="A105" s="267">
        <f t="shared" si="2"/>
        <v>4.3499999999999988</v>
      </c>
      <c r="F105" s="268">
        <f t="shared" si="1"/>
        <v>1997</v>
      </c>
      <c r="G105" s="268" t="str">
        <f t="shared" si="0"/>
        <v>FY 1997</v>
      </c>
    </row>
    <row r="106" spans="1:7" s="268" customFormat="1" x14ac:dyDescent="0.25">
      <c r="A106" s="267">
        <f t="shared" si="2"/>
        <v>4.3999999999999986</v>
      </c>
      <c r="F106" s="268">
        <f t="shared" si="1"/>
        <v>1998</v>
      </c>
      <c r="G106" s="268" t="str">
        <f t="shared" si="0"/>
        <v>FY 1998</v>
      </c>
    </row>
    <row r="107" spans="1:7" s="268" customFormat="1" x14ac:dyDescent="0.25">
      <c r="A107" s="267">
        <f t="shared" si="2"/>
        <v>4.4499999999999984</v>
      </c>
      <c r="F107" s="268">
        <f t="shared" si="1"/>
        <v>1999</v>
      </c>
      <c r="G107" s="268" t="str">
        <f t="shared" si="0"/>
        <v>FY 1999</v>
      </c>
    </row>
    <row r="108" spans="1:7" s="268" customFormat="1" x14ac:dyDescent="0.25">
      <c r="A108" s="267">
        <f t="shared" si="2"/>
        <v>4.4999999999999982</v>
      </c>
      <c r="F108" s="268">
        <f t="shared" si="1"/>
        <v>2000</v>
      </c>
      <c r="G108" s="268" t="str">
        <f t="shared" si="0"/>
        <v>FY 2000</v>
      </c>
    </row>
    <row r="109" spans="1:7" s="268" customFormat="1" x14ac:dyDescent="0.25">
      <c r="A109" s="267">
        <f t="shared" si="2"/>
        <v>4.549999999999998</v>
      </c>
      <c r="F109" s="268">
        <f t="shared" si="1"/>
        <v>2001</v>
      </c>
      <c r="G109" s="268" t="str">
        <f t="shared" si="0"/>
        <v>FY 2001</v>
      </c>
    </row>
    <row r="110" spans="1:7" s="268" customFormat="1" x14ac:dyDescent="0.25">
      <c r="A110" s="267">
        <f t="shared" si="2"/>
        <v>4.5999999999999979</v>
      </c>
      <c r="F110" s="268">
        <f t="shared" si="1"/>
        <v>2002</v>
      </c>
      <c r="G110" s="268" t="str">
        <f t="shared" si="0"/>
        <v>FY 2002</v>
      </c>
    </row>
    <row r="111" spans="1:7" s="268" customFormat="1" x14ac:dyDescent="0.25">
      <c r="A111" s="267">
        <f t="shared" si="2"/>
        <v>4.6499999999999977</v>
      </c>
      <c r="F111" s="268">
        <f t="shared" si="1"/>
        <v>2003</v>
      </c>
      <c r="G111" s="268" t="str">
        <f t="shared" si="0"/>
        <v>FY 2003</v>
      </c>
    </row>
    <row r="112" spans="1:7" s="268" customFormat="1" x14ac:dyDescent="0.25">
      <c r="A112" s="267">
        <f t="shared" si="2"/>
        <v>4.6999999999999975</v>
      </c>
      <c r="F112" s="268">
        <f t="shared" si="1"/>
        <v>2004</v>
      </c>
      <c r="G112" s="268" t="str">
        <f t="shared" si="0"/>
        <v>FY 2004</v>
      </c>
    </row>
    <row r="113" spans="1:7" s="268" customFormat="1" x14ac:dyDescent="0.25">
      <c r="A113" s="267">
        <f t="shared" si="2"/>
        <v>4.7499999999999973</v>
      </c>
      <c r="F113" s="268">
        <f t="shared" si="1"/>
        <v>2005</v>
      </c>
      <c r="G113" s="268" t="str">
        <f t="shared" si="0"/>
        <v>FY 2005</v>
      </c>
    </row>
    <row r="114" spans="1:7" s="268" customFormat="1" x14ac:dyDescent="0.25">
      <c r="A114" s="267">
        <f t="shared" si="2"/>
        <v>4.7999999999999972</v>
      </c>
      <c r="F114" s="268">
        <f t="shared" si="1"/>
        <v>2006</v>
      </c>
      <c r="G114" s="268" t="str">
        <f t="shared" si="0"/>
        <v>FY 2006</v>
      </c>
    </row>
    <row r="115" spans="1:7" s="268" customFormat="1" x14ac:dyDescent="0.25">
      <c r="A115" s="267">
        <f t="shared" si="2"/>
        <v>4.849999999999997</v>
      </c>
      <c r="F115" s="268">
        <f t="shared" si="1"/>
        <v>2007</v>
      </c>
      <c r="G115" s="268" t="str">
        <f t="shared" si="0"/>
        <v>FY 2007</v>
      </c>
    </row>
    <row r="116" spans="1:7" s="268" customFormat="1" x14ac:dyDescent="0.25">
      <c r="A116" s="267">
        <f t="shared" si="2"/>
        <v>4.8999999999999968</v>
      </c>
      <c r="F116" s="268">
        <f t="shared" si="1"/>
        <v>2008</v>
      </c>
      <c r="G116" s="268" t="str">
        <f t="shared" si="0"/>
        <v>FY 2008</v>
      </c>
    </row>
    <row r="117" spans="1:7" s="268" customFormat="1" x14ac:dyDescent="0.25">
      <c r="A117" s="267">
        <f t="shared" si="2"/>
        <v>4.9499999999999966</v>
      </c>
      <c r="F117" s="268">
        <f t="shared" si="1"/>
        <v>2009</v>
      </c>
      <c r="G117" s="268" t="str">
        <f t="shared" si="0"/>
        <v>FY 2009</v>
      </c>
    </row>
    <row r="118" spans="1:7" s="268" customFormat="1" x14ac:dyDescent="0.25">
      <c r="A118" s="267">
        <f t="shared" si="2"/>
        <v>4.9999999999999964</v>
      </c>
      <c r="F118" s="268">
        <f t="shared" si="1"/>
        <v>2010</v>
      </c>
      <c r="G118" s="268" t="str">
        <f t="shared" si="0"/>
        <v>FY 2010</v>
      </c>
    </row>
    <row r="119" spans="1:7" s="268" customFormat="1" x14ac:dyDescent="0.25">
      <c r="A119" s="267">
        <f t="shared" si="2"/>
        <v>5.0499999999999963</v>
      </c>
      <c r="F119" s="268">
        <f t="shared" si="1"/>
        <v>2011</v>
      </c>
      <c r="G119" s="268" t="str">
        <f t="shared" si="0"/>
        <v>FY 2011</v>
      </c>
    </row>
    <row r="120" spans="1:7" s="268" customFormat="1" x14ac:dyDescent="0.25">
      <c r="A120" s="267">
        <f t="shared" si="2"/>
        <v>5.0999999999999961</v>
      </c>
      <c r="F120" s="268">
        <f t="shared" si="1"/>
        <v>2012</v>
      </c>
      <c r="G120" s="268" t="str">
        <f t="shared" si="0"/>
        <v>FY 2012</v>
      </c>
    </row>
    <row r="121" spans="1:7" s="268" customFormat="1" x14ac:dyDescent="0.25">
      <c r="A121" s="267">
        <f t="shared" si="2"/>
        <v>5.1499999999999959</v>
      </c>
      <c r="F121" s="268">
        <f t="shared" si="1"/>
        <v>2013</v>
      </c>
      <c r="G121" s="268" t="str">
        <f t="shared" si="0"/>
        <v>FY 2013</v>
      </c>
    </row>
    <row r="122" spans="1:7" s="268" customFormat="1" x14ac:dyDescent="0.25">
      <c r="A122" s="267">
        <f t="shared" si="2"/>
        <v>5.1999999999999957</v>
      </c>
      <c r="F122" s="268">
        <f t="shared" si="1"/>
        <v>2014</v>
      </c>
      <c r="G122" s="268" t="str">
        <f t="shared" si="0"/>
        <v>FY 2014</v>
      </c>
    </row>
    <row r="123" spans="1:7" s="268" customFormat="1" x14ac:dyDescent="0.25">
      <c r="A123" s="267">
        <f t="shared" si="2"/>
        <v>5.2499999999999956</v>
      </c>
      <c r="F123" s="268">
        <f t="shared" si="1"/>
        <v>2015</v>
      </c>
      <c r="G123" s="268" t="str">
        <f t="shared" si="0"/>
        <v>FY 2015</v>
      </c>
    </row>
    <row r="124" spans="1:7" s="268" customFormat="1" x14ac:dyDescent="0.25">
      <c r="A124" s="267">
        <f t="shared" si="2"/>
        <v>5.2999999999999954</v>
      </c>
      <c r="F124" s="268">
        <f t="shared" si="1"/>
        <v>2016</v>
      </c>
      <c r="G124" s="268" t="str">
        <f t="shared" si="0"/>
        <v>FY 2016</v>
      </c>
    </row>
    <row r="125" spans="1:7" s="268" customFormat="1" x14ac:dyDescent="0.25">
      <c r="A125" s="267">
        <f t="shared" si="2"/>
        <v>5.3499999999999952</v>
      </c>
      <c r="F125" s="268">
        <f t="shared" si="1"/>
        <v>2017</v>
      </c>
      <c r="G125" s="268" t="str">
        <f t="shared" si="0"/>
        <v>FY 2017</v>
      </c>
    </row>
    <row r="126" spans="1:7" s="268" customFormat="1" x14ac:dyDescent="0.25">
      <c r="A126" s="267">
        <f t="shared" si="2"/>
        <v>5.399999999999995</v>
      </c>
      <c r="F126" s="268">
        <f t="shared" si="1"/>
        <v>2018</v>
      </c>
      <c r="G126" s="268" t="str">
        <f t="shared" si="0"/>
        <v>FY 2018</v>
      </c>
    </row>
    <row r="127" spans="1:7" s="268" customFormat="1" x14ac:dyDescent="0.25">
      <c r="A127" s="267">
        <f t="shared" si="2"/>
        <v>5.4499999999999948</v>
      </c>
      <c r="F127" s="268">
        <f t="shared" si="1"/>
        <v>2019</v>
      </c>
      <c r="G127" s="268" t="str">
        <f t="shared" si="0"/>
        <v>FY 2019</v>
      </c>
    </row>
    <row r="128" spans="1:7" s="268" customFormat="1" x14ac:dyDescent="0.25">
      <c r="A128" s="267">
        <f t="shared" si="2"/>
        <v>5.4999999999999947</v>
      </c>
      <c r="F128" s="268">
        <f t="shared" si="1"/>
        <v>2020</v>
      </c>
      <c r="G128" s="268" t="str">
        <f t="shared" si="0"/>
        <v>FY 2020</v>
      </c>
    </row>
    <row r="129" spans="1:7" s="268" customFormat="1" x14ac:dyDescent="0.25">
      <c r="A129" s="267">
        <f t="shared" si="2"/>
        <v>5.5499999999999945</v>
      </c>
      <c r="F129" s="268">
        <f t="shared" si="1"/>
        <v>2021</v>
      </c>
      <c r="G129" s="268" t="str">
        <f t="shared" si="0"/>
        <v>FY 2021</v>
      </c>
    </row>
    <row r="130" spans="1:7" s="268" customFormat="1" x14ac:dyDescent="0.25">
      <c r="A130" s="267">
        <f t="shared" si="2"/>
        <v>5.5999999999999943</v>
      </c>
      <c r="F130" s="268">
        <f t="shared" si="1"/>
        <v>2022</v>
      </c>
      <c r="G130" s="268" t="str">
        <f t="shared" si="0"/>
        <v>FY 2022</v>
      </c>
    </row>
    <row r="131" spans="1:7" s="268" customFormat="1" x14ac:dyDescent="0.25">
      <c r="A131" s="267">
        <f t="shared" si="2"/>
        <v>5.6499999999999941</v>
      </c>
      <c r="F131" s="268">
        <f t="shared" si="1"/>
        <v>2023</v>
      </c>
      <c r="G131" s="268" t="str">
        <f t="shared" si="0"/>
        <v>FY 2023</v>
      </c>
    </row>
    <row r="132" spans="1:7" s="268" customFormat="1" x14ac:dyDescent="0.25">
      <c r="A132" s="267">
        <f t="shared" si="2"/>
        <v>5.699999999999994</v>
      </c>
      <c r="F132" s="268">
        <f t="shared" si="1"/>
        <v>2024</v>
      </c>
      <c r="G132" s="268" t="str">
        <f t="shared" si="0"/>
        <v>FY 2024</v>
      </c>
    </row>
    <row r="133" spans="1:7" s="268" customFormat="1" x14ac:dyDescent="0.25">
      <c r="A133" s="267">
        <f t="shared" si="2"/>
        <v>5.7499999999999938</v>
      </c>
      <c r="F133" s="268">
        <f t="shared" si="1"/>
        <v>2025</v>
      </c>
      <c r="G133" s="268" t="str">
        <f t="shared" si="0"/>
        <v>FY 2025</v>
      </c>
    </row>
    <row r="134" spans="1:7" s="268" customFormat="1" x14ac:dyDescent="0.25">
      <c r="A134" s="267">
        <f t="shared" si="2"/>
        <v>5.7999999999999936</v>
      </c>
      <c r="F134" s="268">
        <f t="shared" si="1"/>
        <v>2026</v>
      </c>
      <c r="G134" s="268" t="str">
        <f t="shared" si="0"/>
        <v>FY 2026</v>
      </c>
    </row>
    <row r="135" spans="1:7" s="268" customFormat="1" x14ac:dyDescent="0.25">
      <c r="A135" s="267">
        <f t="shared" si="2"/>
        <v>5.8499999999999934</v>
      </c>
      <c r="F135" s="268">
        <f t="shared" si="1"/>
        <v>2027</v>
      </c>
      <c r="G135" s="268" t="str">
        <f t="shared" si="0"/>
        <v>FY 2027</v>
      </c>
    </row>
    <row r="136" spans="1:7" s="268" customFormat="1" x14ac:dyDescent="0.25">
      <c r="A136" s="267">
        <f t="shared" si="2"/>
        <v>5.8999999999999932</v>
      </c>
      <c r="F136" s="268">
        <f t="shared" si="1"/>
        <v>2028</v>
      </c>
      <c r="G136" s="268" t="str">
        <f t="shared" si="0"/>
        <v>FY 2028</v>
      </c>
    </row>
    <row r="137" spans="1:7" s="268" customFormat="1" x14ac:dyDescent="0.25">
      <c r="A137" s="267">
        <f t="shared" si="2"/>
        <v>5.9499999999999931</v>
      </c>
      <c r="F137" s="268">
        <f t="shared" si="1"/>
        <v>2029</v>
      </c>
      <c r="G137" s="268" t="str">
        <f t="shared" si="0"/>
        <v>FY 2029</v>
      </c>
    </row>
    <row r="138" spans="1:7" s="268" customFormat="1" x14ac:dyDescent="0.25">
      <c r="A138" s="267">
        <f t="shared" si="2"/>
        <v>5.9999999999999929</v>
      </c>
      <c r="F138" s="268">
        <f t="shared" si="1"/>
        <v>2030</v>
      </c>
      <c r="G138" s="268" t="str">
        <f t="shared" si="0"/>
        <v>FY 2030</v>
      </c>
    </row>
    <row r="139" spans="1:7" s="268" customFormat="1" x14ac:dyDescent="0.25">
      <c r="A139" s="267">
        <f t="shared" si="2"/>
        <v>6.0499999999999927</v>
      </c>
      <c r="F139" s="268">
        <f t="shared" si="1"/>
        <v>2031</v>
      </c>
      <c r="G139" s="268" t="str">
        <f t="shared" si="0"/>
        <v>FY 2031</v>
      </c>
    </row>
    <row r="140" spans="1:7" s="268" customFormat="1" x14ac:dyDescent="0.25">
      <c r="A140" s="267">
        <f t="shared" si="2"/>
        <v>6.0999999999999925</v>
      </c>
      <c r="F140" s="268">
        <f t="shared" si="1"/>
        <v>2032</v>
      </c>
      <c r="G140" s="268" t="str">
        <f t="shared" si="0"/>
        <v>FY 2032</v>
      </c>
    </row>
    <row r="141" spans="1:7" s="268" customFormat="1" x14ac:dyDescent="0.25">
      <c r="A141" s="267">
        <f t="shared" si="2"/>
        <v>6.1499999999999924</v>
      </c>
      <c r="F141" s="268">
        <f t="shared" si="1"/>
        <v>2033</v>
      </c>
      <c r="G141" s="268" t="str">
        <f t="shared" si="0"/>
        <v>FY 2033</v>
      </c>
    </row>
    <row r="142" spans="1:7" s="268" customFormat="1" x14ac:dyDescent="0.25">
      <c r="A142" s="267">
        <f t="shared" si="2"/>
        <v>6.1999999999999922</v>
      </c>
      <c r="F142" s="268">
        <f t="shared" si="1"/>
        <v>2034</v>
      </c>
      <c r="G142" s="268" t="str">
        <f t="shared" si="0"/>
        <v>FY 2034</v>
      </c>
    </row>
    <row r="143" spans="1:7" s="268" customFormat="1" x14ac:dyDescent="0.25">
      <c r="A143" s="267">
        <f t="shared" si="2"/>
        <v>6.249999999999992</v>
      </c>
      <c r="F143" s="268">
        <f t="shared" si="1"/>
        <v>2035</v>
      </c>
      <c r="G143" s="268" t="str">
        <f t="shared" si="0"/>
        <v>FY 2035</v>
      </c>
    </row>
    <row r="144" spans="1:7" s="268" customFormat="1" x14ac:dyDescent="0.25">
      <c r="A144" s="267">
        <f t="shared" si="2"/>
        <v>6.2999999999999918</v>
      </c>
      <c r="F144" s="268">
        <f t="shared" si="1"/>
        <v>2036</v>
      </c>
      <c r="G144" s="268" t="str">
        <f t="shared" si="0"/>
        <v>FY 2036</v>
      </c>
    </row>
    <row r="145" spans="1:7" s="268" customFormat="1" x14ac:dyDescent="0.25">
      <c r="A145" s="267">
        <f t="shared" si="2"/>
        <v>6.3499999999999917</v>
      </c>
      <c r="F145" s="268">
        <f t="shared" si="1"/>
        <v>2037</v>
      </c>
      <c r="G145" s="268" t="str">
        <f t="shared" si="0"/>
        <v>FY 2037</v>
      </c>
    </row>
    <row r="146" spans="1:7" s="268" customFormat="1" x14ac:dyDescent="0.25">
      <c r="A146" s="267">
        <f t="shared" si="2"/>
        <v>6.3999999999999915</v>
      </c>
      <c r="F146" s="268">
        <f t="shared" si="1"/>
        <v>2038</v>
      </c>
      <c r="G146" s="268" t="str">
        <f t="shared" si="0"/>
        <v>FY 2038</v>
      </c>
    </row>
    <row r="147" spans="1:7" s="268" customFormat="1" x14ac:dyDescent="0.25">
      <c r="A147" s="267">
        <f t="shared" si="2"/>
        <v>6.4499999999999913</v>
      </c>
      <c r="F147" s="268">
        <f t="shared" si="1"/>
        <v>2039</v>
      </c>
      <c r="G147" s="268" t="str">
        <f t="shared" si="0"/>
        <v>FY 2039</v>
      </c>
    </row>
    <row r="148" spans="1:7" s="268" customFormat="1" x14ac:dyDescent="0.25">
      <c r="A148" s="267">
        <f t="shared" si="2"/>
        <v>6.4999999999999911</v>
      </c>
      <c r="F148" s="268">
        <f t="shared" si="1"/>
        <v>2040</v>
      </c>
      <c r="G148" s="268" t="str">
        <f t="shared" si="0"/>
        <v>FY 2040</v>
      </c>
    </row>
    <row r="149" spans="1:7" s="268" customFormat="1" x14ac:dyDescent="0.25">
      <c r="A149" s="267">
        <f t="shared" si="2"/>
        <v>6.5499999999999909</v>
      </c>
      <c r="F149" s="268">
        <f t="shared" si="1"/>
        <v>2041</v>
      </c>
      <c r="G149" s="268" t="str">
        <f t="shared" si="0"/>
        <v>FY 2041</v>
      </c>
    </row>
    <row r="150" spans="1:7" s="268" customFormat="1" x14ac:dyDescent="0.25">
      <c r="A150" s="267">
        <f t="shared" si="2"/>
        <v>6.5999999999999908</v>
      </c>
      <c r="F150" s="268">
        <f t="shared" si="1"/>
        <v>2042</v>
      </c>
      <c r="G150" s="268" t="str">
        <f t="shared" si="0"/>
        <v>FY 2042</v>
      </c>
    </row>
    <row r="151" spans="1:7" s="268" customFormat="1" x14ac:dyDescent="0.25">
      <c r="A151" s="267">
        <f t="shared" si="2"/>
        <v>6.6499999999999906</v>
      </c>
      <c r="F151" s="268">
        <f t="shared" si="1"/>
        <v>2043</v>
      </c>
      <c r="G151" s="268" t="str">
        <f t="shared" si="0"/>
        <v>FY 2043</v>
      </c>
    </row>
    <row r="152" spans="1:7" s="268" customFormat="1" x14ac:dyDescent="0.25">
      <c r="A152" s="267">
        <f t="shared" si="2"/>
        <v>6.6999999999999904</v>
      </c>
      <c r="F152" s="268">
        <f t="shared" si="1"/>
        <v>2044</v>
      </c>
      <c r="G152" s="268" t="str">
        <f t="shared" si="0"/>
        <v>FY 2044</v>
      </c>
    </row>
    <row r="153" spans="1:7" s="268" customFormat="1" x14ac:dyDescent="0.25">
      <c r="A153" s="267">
        <f t="shared" si="2"/>
        <v>6.7499999999999902</v>
      </c>
      <c r="F153" s="268">
        <f t="shared" si="1"/>
        <v>2045</v>
      </c>
      <c r="G153" s="268" t="str">
        <f t="shared" ref="G153:G216" si="3">"FY "&amp;F153</f>
        <v>FY 2045</v>
      </c>
    </row>
    <row r="154" spans="1:7" s="268" customFormat="1" x14ac:dyDescent="0.25">
      <c r="A154" s="267">
        <f t="shared" si="2"/>
        <v>6.7999999999999901</v>
      </c>
      <c r="F154" s="268">
        <f t="shared" ref="F154:F217" si="4">F153+1</f>
        <v>2046</v>
      </c>
      <c r="G154" s="268" t="str">
        <f t="shared" si="3"/>
        <v>FY 2046</v>
      </c>
    </row>
    <row r="155" spans="1:7" s="268" customFormat="1" x14ac:dyDescent="0.25">
      <c r="A155" s="267">
        <f t="shared" si="2"/>
        <v>6.8499999999999899</v>
      </c>
      <c r="F155" s="268">
        <f t="shared" si="4"/>
        <v>2047</v>
      </c>
      <c r="G155" s="268" t="str">
        <f t="shared" si="3"/>
        <v>FY 2047</v>
      </c>
    </row>
    <row r="156" spans="1:7" s="268" customFormat="1" x14ac:dyDescent="0.25">
      <c r="A156" s="267">
        <f t="shared" si="2"/>
        <v>6.8999999999999897</v>
      </c>
      <c r="F156" s="268">
        <f t="shared" si="4"/>
        <v>2048</v>
      </c>
      <c r="G156" s="268" t="str">
        <f t="shared" si="3"/>
        <v>FY 2048</v>
      </c>
    </row>
    <row r="157" spans="1:7" s="268" customFormat="1" x14ac:dyDescent="0.25">
      <c r="A157" s="267">
        <f t="shared" si="2"/>
        <v>6.9499999999999895</v>
      </c>
      <c r="F157" s="268">
        <f t="shared" si="4"/>
        <v>2049</v>
      </c>
      <c r="G157" s="268" t="str">
        <f t="shared" si="3"/>
        <v>FY 2049</v>
      </c>
    </row>
    <row r="158" spans="1:7" s="268" customFormat="1" x14ac:dyDescent="0.25">
      <c r="A158" s="267">
        <f t="shared" si="2"/>
        <v>6.9999999999999893</v>
      </c>
      <c r="F158" s="268">
        <f t="shared" si="4"/>
        <v>2050</v>
      </c>
      <c r="G158" s="268" t="str">
        <f t="shared" si="3"/>
        <v>FY 2050</v>
      </c>
    </row>
    <row r="159" spans="1:7" s="268" customFormat="1" x14ac:dyDescent="0.25">
      <c r="A159" s="267">
        <f t="shared" si="2"/>
        <v>7.0499999999999892</v>
      </c>
      <c r="F159" s="268">
        <f t="shared" si="4"/>
        <v>2051</v>
      </c>
      <c r="G159" s="268" t="str">
        <f t="shared" si="3"/>
        <v>FY 2051</v>
      </c>
    </row>
    <row r="160" spans="1:7" s="268" customFormat="1" x14ac:dyDescent="0.25">
      <c r="A160" s="267">
        <f t="shared" si="2"/>
        <v>7.099999999999989</v>
      </c>
      <c r="F160" s="268">
        <f t="shared" si="4"/>
        <v>2052</v>
      </c>
      <c r="G160" s="268" t="str">
        <f t="shared" si="3"/>
        <v>FY 2052</v>
      </c>
    </row>
    <row r="161" spans="1:7" s="268" customFormat="1" x14ac:dyDescent="0.25">
      <c r="A161" s="267">
        <f t="shared" si="2"/>
        <v>7.1499999999999888</v>
      </c>
      <c r="F161" s="268">
        <f t="shared" si="4"/>
        <v>2053</v>
      </c>
      <c r="G161" s="268" t="str">
        <f t="shared" si="3"/>
        <v>FY 2053</v>
      </c>
    </row>
    <row r="162" spans="1:7" s="268" customFormat="1" x14ac:dyDescent="0.25">
      <c r="A162" s="267">
        <f t="shared" si="2"/>
        <v>7.1999999999999886</v>
      </c>
      <c r="F162" s="268">
        <f t="shared" si="4"/>
        <v>2054</v>
      </c>
      <c r="G162" s="268" t="str">
        <f t="shared" si="3"/>
        <v>FY 2054</v>
      </c>
    </row>
    <row r="163" spans="1:7" s="268" customFormat="1" x14ac:dyDescent="0.25">
      <c r="A163" s="267">
        <f t="shared" si="2"/>
        <v>7.2499999999999885</v>
      </c>
      <c r="F163" s="268">
        <f t="shared" si="4"/>
        <v>2055</v>
      </c>
      <c r="G163" s="268" t="str">
        <f t="shared" si="3"/>
        <v>FY 2055</v>
      </c>
    </row>
    <row r="164" spans="1:7" s="268" customFormat="1" x14ac:dyDescent="0.25">
      <c r="A164" s="267">
        <f>A163+0.05</f>
        <v>7.2999999999999883</v>
      </c>
      <c r="F164" s="268">
        <f t="shared" si="4"/>
        <v>2056</v>
      </c>
      <c r="G164" s="268" t="str">
        <f t="shared" si="3"/>
        <v>FY 2056</v>
      </c>
    </row>
    <row r="165" spans="1:7" s="268" customFormat="1" x14ac:dyDescent="0.25">
      <c r="A165" s="267">
        <f>A164+0.05</f>
        <v>7.3499999999999881</v>
      </c>
      <c r="F165" s="268">
        <f t="shared" si="4"/>
        <v>2057</v>
      </c>
      <c r="G165" s="268" t="str">
        <f t="shared" si="3"/>
        <v>FY 2057</v>
      </c>
    </row>
    <row r="166" spans="1:7" s="268" customFormat="1" x14ac:dyDescent="0.25">
      <c r="A166" s="267">
        <f>A165+0.05</f>
        <v>7.3999999999999879</v>
      </c>
      <c r="F166" s="268">
        <f t="shared" si="4"/>
        <v>2058</v>
      </c>
      <c r="G166" s="268" t="str">
        <f t="shared" si="3"/>
        <v>FY 2058</v>
      </c>
    </row>
    <row r="167" spans="1:7" s="268" customFormat="1" x14ac:dyDescent="0.25">
      <c r="A167" s="267">
        <f t="shared" ref="A167:A230" si="5">A166+0.05</f>
        <v>7.4499999999999877</v>
      </c>
      <c r="F167" s="268">
        <f t="shared" si="4"/>
        <v>2059</v>
      </c>
      <c r="G167" s="268" t="str">
        <f t="shared" si="3"/>
        <v>FY 2059</v>
      </c>
    </row>
    <row r="168" spans="1:7" s="268" customFormat="1" x14ac:dyDescent="0.25">
      <c r="A168" s="267">
        <f t="shared" si="5"/>
        <v>7.4999999999999876</v>
      </c>
      <c r="F168" s="268">
        <f t="shared" si="4"/>
        <v>2060</v>
      </c>
      <c r="G168" s="268" t="str">
        <f t="shared" si="3"/>
        <v>FY 2060</v>
      </c>
    </row>
    <row r="169" spans="1:7" s="268" customFormat="1" x14ac:dyDescent="0.25">
      <c r="A169" s="267">
        <f t="shared" si="5"/>
        <v>7.5499999999999874</v>
      </c>
      <c r="F169" s="268">
        <f t="shared" si="4"/>
        <v>2061</v>
      </c>
      <c r="G169" s="268" t="str">
        <f t="shared" si="3"/>
        <v>FY 2061</v>
      </c>
    </row>
    <row r="170" spans="1:7" s="268" customFormat="1" x14ac:dyDescent="0.25">
      <c r="A170" s="267">
        <f t="shared" si="5"/>
        <v>7.5999999999999872</v>
      </c>
      <c r="F170" s="268">
        <f t="shared" si="4"/>
        <v>2062</v>
      </c>
      <c r="G170" s="268" t="str">
        <f t="shared" si="3"/>
        <v>FY 2062</v>
      </c>
    </row>
    <row r="171" spans="1:7" s="268" customFormat="1" x14ac:dyDescent="0.25">
      <c r="A171" s="267">
        <f t="shared" si="5"/>
        <v>7.649999999999987</v>
      </c>
      <c r="F171" s="268">
        <f t="shared" si="4"/>
        <v>2063</v>
      </c>
      <c r="G171" s="268" t="str">
        <f t="shared" si="3"/>
        <v>FY 2063</v>
      </c>
    </row>
    <row r="172" spans="1:7" s="268" customFormat="1" x14ac:dyDescent="0.25">
      <c r="A172" s="267">
        <f t="shared" si="5"/>
        <v>7.6999999999999869</v>
      </c>
      <c r="F172" s="268">
        <f t="shared" si="4"/>
        <v>2064</v>
      </c>
      <c r="G172" s="268" t="str">
        <f t="shared" si="3"/>
        <v>FY 2064</v>
      </c>
    </row>
    <row r="173" spans="1:7" s="268" customFormat="1" x14ac:dyDescent="0.25">
      <c r="A173" s="267">
        <f t="shared" si="5"/>
        <v>7.7499999999999867</v>
      </c>
      <c r="F173" s="268">
        <f t="shared" si="4"/>
        <v>2065</v>
      </c>
      <c r="G173" s="268" t="str">
        <f t="shared" si="3"/>
        <v>FY 2065</v>
      </c>
    </row>
    <row r="174" spans="1:7" s="268" customFormat="1" x14ac:dyDescent="0.25">
      <c r="A174" s="267">
        <f t="shared" si="5"/>
        <v>7.7999999999999865</v>
      </c>
      <c r="F174" s="268">
        <f t="shared" si="4"/>
        <v>2066</v>
      </c>
      <c r="G174" s="268" t="str">
        <f t="shared" si="3"/>
        <v>FY 2066</v>
      </c>
    </row>
    <row r="175" spans="1:7" s="268" customFormat="1" x14ac:dyDescent="0.25">
      <c r="A175" s="267">
        <f t="shared" si="5"/>
        <v>7.8499999999999863</v>
      </c>
      <c r="F175" s="268">
        <f t="shared" si="4"/>
        <v>2067</v>
      </c>
      <c r="G175" s="268" t="str">
        <f t="shared" si="3"/>
        <v>FY 2067</v>
      </c>
    </row>
    <row r="176" spans="1:7" s="268" customFormat="1" x14ac:dyDescent="0.25">
      <c r="A176" s="267">
        <f t="shared" si="5"/>
        <v>7.8999999999999861</v>
      </c>
      <c r="F176" s="268">
        <f t="shared" si="4"/>
        <v>2068</v>
      </c>
      <c r="G176" s="268" t="str">
        <f t="shared" si="3"/>
        <v>FY 2068</v>
      </c>
    </row>
    <row r="177" spans="1:7" s="268" customFormat="1" x14ac:dyDescent="0.25">
      <c r="A177" s="267">
        <f t="shared" si="5"/>
        <v>7.949999999999986</v>
      </c>
      <c r="F177" s="268">
        <f t="shared" si="4"/>
        <v>2069</v>
      </c>
      <c r="G177" s="268" t="str">
        <f t="shared" si="3"/>
        <v>FY 2069</v>
      </c>
    </row>
    <row r="178" spans="1:7" s="268" customFormat="1" x14ac:dyDescent="0.25">
      <c r="A178" s="267">
        <f t="shared" si="5"/>
        <v>7.9999999999999858</v>
      </c>
      <c r="F178" s="268">
        <f t="shared" si="4"/>
        <v>2070</v>
      </c>
      <c r="G178" s="268" t="str">
        <f t="shared" si="3"/>
        <v>FY 2070</v>
      </c>
    </row>
    <row r="179" spans="1:7" s="268" customFormat="1" x14ac:dyDescent="0.25">
      <c r="A179" s="267">
        <f t="shared" si="5"/>
        <v>8.0499999999999865</v>
      </c>
      <c r="F179" s="268">
        <f t="shared" si="4"/>
        <v>2071</v>
      </c>
      <c r="G179" s="268" t="str">
        <f t="shared" si="3"/>
        <v>FY 2071</v>
      </c>
    </row>
    <row r="180" spans="1:7" s="268" customFormat="1" x14ac:dyDescent="0.25">
      <c r="A180" s="267">
        <f t="shared" si="5"/>
        <v>8.0999999999999872</v>
      </c>
      <c r="F180" s="268">
        <f t="shared" si="4"/>
        <v>2072</v>
      </c>
      <c r="G180" s="268" t="str">
        <f t="shared" si="3"/>
        <v>FY 2072</v>
      </c>
    </row>
    <row r="181" spans="1:7" s="268" customFormat="1" x14ac:dyDescent="0.25">
      <c r="A181" s="267">
        <f t="shared" si="5"/>
        <v>8.1499999999999879</v>
      </c>
      <c r="F181" s="268">
        <f t="shared" si="4"/>
        <v>2073</v>
      </c>
      <c r="G181" s="268" t="str">
        <f t="shared" si="3"/>
        <v>FY 2073</v>
      </c>
    </row>
    <row r="182" spans="1:7" s="268" customFormat="1" x14ac:dyDescent="0.25">
      <c r="A182" s="267">
        <f t="shared" si="5"/>
        <v>8.1999999999999886</v>
      </c>
      <c r="F182" s="268">
        <f t="shared" si="4"/>
        <v>2074</v>
      </c>
      <c r="G182" s="268" t="str">
        <f t="shared" si="3"/>
        <v>FY 2074</v>
      </c>
    </row>
    <row r="183" spans="1:7" s="268" customFormat="1" x14ac:dyDescent="0.25">
      <c r="A183" s="267">
        <f t="shared" si="5"/>
        <v>8.2499999999999893</v>
      </c>
      <c r="F183" s="268">
        <f t="shared" si="4"/>
        <v>2075</v>
      </c>
      <c r="G183" s="268" t="str">
        <f t="shared" si="3"/>
        <v>FY 2075</v>
      </c>
    </row>
    <row r="184" spans="1:7" s="268" customFormat="1" x14ac:dyDescent="0.25">
      <c r="A184" s="267">
        <f t="shared" si="5"/>
        <v>8.2999999999999901</v>
      </c>
      <c r="F184" s="268">
        <f t="shared" si="4"/>
        <v>2076</v>
      </c>
      <c r="G184" s="268" t="str">
        <f t="shared" si="3"/>
        <v>FY 2076</v>
      </c>
    </row>
    <row r="185" spans="1:7" s="268" customFormat="1" x14ac:dyDescent="0.25">
      <c r="A185" s="267">
        <f t="shared" si="5"/>
        <v>8.3499999999999908</v>
      </c>
      <c r="F185" s="268">
        <f t="shared" si="4"/>
        <v>2077</v>
      </c>
      <c r="G185" s="268" t="str">
        <f t="shared" si="3"/>
        <v>FY 2077</v>
      </c>
    </row>
    <row r="186" spans="1:7" s="268" customFormat="1" x14ac:dyDescent="0.25">
      <c r="A186" s="267">
        <f t="shared" si="5"/>
        <v>8.3999999999999915</v>
      </c>
      <c r="F186" s="268">
        <f t="shared" si="4"/>
        <v>2078</v>
      </c>
      <c r="G186" s="268" t="str">
        <f t="shared" si="3"/>
        <v>FY 2078</v>
      </c>
    </row>
    <row r="187" spans="1:7" s="268" customFormat="1" x14ac:dyDescent="0.25">
      <c r="A187" s="267">
        <f t="shared" si="5"/>
        <v>8.4499999999999922</v>
      </c>
      <c r="F187" s="268">
        <f t="shared" si="4"/>
        <v>2079</v>
      </c>
      <c r="G187" s="268" t="str">
        <f t="shared" si="3"/>
        <v>FY 2079</v>
      </c>
    </row>
    <row r="188" spans="1:7" s="268" customFormat="1" x14ac:dyDescent="0.25">
      <c r="A188" s="267">
        <f t="shared" si="5"/>
        <v>8.4999999999999929</v>
      </c>
      <c r="F188" s="268">
        <f t="shared" si="4"/>
        <v>2080</v>
      </c>
      <c r="G188" s="268" t="str">
        <f t="shared" si="3"/>
        <v>FY 2080</v>
      </c>
    </row>
    <row r="189" spans="1:7" s="268" customFormat="1" x14ac:dyDescent="0.25">
      <c r="A189" s="267">
        <f t="shared" si="5"/>
        <v>8.5499999999999936</v>
      </c>
      <c r="F189" s="268">
        <f t="shared" si="4"/>
        <v>2081</v>
      </c>
      <c r="G189" s="268" t="str">
        <f t="shared" si="3"/>
        <v>FY 2081</v>
      </c>
    </row>
    <row r="190" spans="1:7" s="268" customFormat="1" x14ac:dyDescent="0.25">
      <c r="A190" s="267">
        <f t="shared" si="5"/>
        <v>8.5999999999999943</v>
      </c>
      <c r="F190" s="268">
        <f t="shared" si="4"/>
        <v>2082</v>
      </c>
      <c r="G190" s="268" t="str">
        <f t="shared" si="3"/>
        <v>FY 2082</v>
      </c>
    </row>
    <row r="191" spans="1:7" s="268" customFormat="1" x14ac:dyDescent="0.25">
      <c r="A191" s="267">
        <f t="shared" si="5"/>
        <v>8.649999999999995</v>
      </c>
      <c r="F191" s="268">
        <f t="shared" si="4"/>
        <v>2083</v>
      </c>
      <c r="G191" s="268" t="str">
        <f t="shared" si="3"/>
        <v>FY 2083</v>
      </c>
    </row>
    <row r="192" spans="1:7" s="268" customFormat="1" x14ac:dyDescent="0.25">
      <c r="A192" s="267">
        <f t="shared" si="5"/>
        <v>8.6999999999999957</v>
      </c>
      <c r="F192" s="268">
        <f t="shared" si="4"/>
        <v>2084</v>
      </c>
      <c r="G192" s="268" t="str">
        <f t="shared" si="3"/>
        <v>FY 2084</v>
      </c>
    </row>
    <row r="193" spans="1:7" s="268" customFormat="1" x14ac:dyDescent="0.25">
      <c r="A193" s="267">
        <f t="shared" si="5"/>
        <v>8.7499999999999964</v>
      </c>
      <c r="F193" s="268">
        <f t="shared" si="4"/>
        <v>2085</v>
      </c>
      <c r="G193" s="268" t="str">
        <f t="shared" si="3"/>
        <v>FY 2085</v>
      </c>
    </row>
    <row r="194" spans="1:7" s="268" customFormat="1" x14ac:dyDescent="0.25">
      <c r="A194" s="267">
        <f t="shared" si="5"/>
        <v>8.7999999999999972</v>
      </c>
      <c r="F194" s="268">
        <f t="shared" si="4"/>
        <v>2086</v>
      </c>
      <c r="G194" s="268" t="str">
        <f t="shared" si="3"/>
        <v>FY 2086</v>
      </c>
    </row>
    <row r="195" spans="1:7" s="268" customFormat="1" x14ac:dyDescent="0.25">
      <c r="A195" s="267">
        <f t="shared" si="5"/>
        <v>8.8499999999999979</v>
      </c>
      <c r="F195" s="268">
        <f t="shared" si="4"/>
        <v>2087</v>
      </c>
      <c r="G195" s="268" t="str">
        <f t="shared" si="3"/>
        <v>FY 2087</v>
      </c>
    </row>
    <row r="196" spans="1:7" s="268" customFormat="1" x14ac:dyDescent="0.25">
      <c r="A196" s="267">
        <f t="shared" si="5"/>
        <v>8.8999999999999986</v>
      </c>
      <c r="F196" s="268">
        <f t="shared" si="4"/>
        <v>2088</v>
      </c>
      <c r="G196" s="268" t="str">
        <f t="shared" si="3"/>
        <v>FY 2088</v>
      </c>
    </row>
    <row r="197" spans="1:7" s="268" customFormat="1" x14ac:dyDescent="0.25">
      <c r="A197" s="267">
        <f t="shared" si="5"/>
        <v>8.9499999999999993</v>
      </c>
      <c r="F197" s="268">
        <f t="shared" si="4"/>
        <v>2089</v>
      </c>
      <c r="G197" s="268" t="str">
        <f t="shared" si="3"/>
        <v>FY 2089</v>
      </c>
    </row>
    <row r="198" spans="1:7" s="268" customFormat="1" x14ac:dyDescent="0.25">
      <c r="A198" s="267">
        <f t="shared" si="5"/>
        <v>9</v>
      </c>
      <c r="F198" s="268">
        <f t="shared" si="4"/>
        <v>2090</v>
      </c>
      <c r="G198" s="268" t="str">
        <f t="shared" si="3"/>
        <v>FY 2090</v>
      </c>
    </row>
    <row r="199" spans="1:7" s="268" customFormat="1" x14ac:dyDescent="0.25">
      <c r="A199" s="267">
        <f t="shared" si="5"/>
        <v>9.0500000000000007</v>
      </c>
      <c r="F199" s="268">
        <f t="shared" si="4"/>
        <v>2091</v>
      </c>
      <c r="G199" s="268" t="str">
        <f t="shared" si="3"/>
        <v>FY 2091</v>
      </c>
    </row>
    <row r="200" spans="1:7" s="268" customFormat="1" x14ac:dyDescent="0.25">
      <c r="A200" s="267">
        <f t="shared" si="5"/>
        <v>9.1000000000000014</v>
      </c>
      <c r="F200" s="268">
        <f t="shared" si="4"/>
        <v>2092</v>
      </c>
      <c r="G200" s="268" t="str">
        <f t="shared" si="3"/>
        <v>FY 2092</v>
      </c>
    </row>
    <row r="201" spans="1:7" s="268" customFormat="1" x14ac:dyDescent="0.25">
      <c r="A201" s="267">
        <f t="shared" si="5"/>
        <v>9.1500000000000021</v>
      </c>
      <c r="F201" s="268">
        <f t="shared" si="4"/>
        <v>2093</v>
      </c>
      <c r="G201" s="268" t="str">
        <f t="shared" si="3"/>
        <v>FY 2093</v>
      </c>
    </row>
    <row r="202" spans="1:7" s="268" customFormat="1" x14ac:dyDescent="0.25">
      <c r="A202" s="267">
        <f t="shared" si="5"/>
        <v>9.2000000000000028</v>
      </c>
      <c r="F202" s="268">
        <f t="shared" si="4"/>
        <v>2094</v>
      </c>
      <c r="G202" s="268" t="str">
        <f t="shared" si="3"/>
        <v>FY 2094</v>
      </c>
    </row>
    <row r="203" spans="1:7" s="268" customFormat="1" x14ac:dyDescent="0.25">
      <c r="A203" s="267">
        <f t="shared" si="5"/>
        <v>9.2500000000000036</v>
      </c>
      <c r="F203" s="268">
        <f t="shared" si="4"/>
        <v>2095</v>
      </c>
      <c r="G203" s="268" t="str">
        <f t="shared" si="3"/>
        <v>FY 2095</v>
      </c>
    </row>
    <row r="204" spans="1:7" s="268" customFormat="1" x14ac:dyDescent="0.25">
      <c r="A204" s="267">
        <f t="shared" si="5"/>
        <v>9.3000000000000043</v>
      </c>
      <c r="F204" s="268">
        <f t="shared" si="4"/>
        <v>2096</v>
      </c>
      <c r="G204" s="268" t="str">
        <f t="shared" si="3"/>
        <v>FY 2096</v>
      </c>
    </row>
    <row r="205" spans="1:7" s="268" customFormat="1" x14ac:dyDescent="0.25">
      <c r="A205" s="267">
        <f t="shared" si="5"/>
        <v>9.350000000000005</v>
      </c>
      <c r="F205" s="268">
        <f t="shared" si="4"/>
        <v>2097</v>
      </c>
      <c r="G205" s="268" t="str">
        <f t="shared" si="3"/>
        <v>FY 2097</v>
      </c>
    </row>
    <row r="206" spans="1:7" s="268" customFormat="1" x14ac:dyDescent="0.25">
      <c r="A206" s="267">
        <f t="shared" si="5"/>
        <v>9.4000000000000057</v>
      </c>
      <c r="F206" s="268">
        <f t="shared" si="4"/>
        <v>2098</v>
      </c>
      <c r="G206" s="268" t="str">
        <f t="shared" si="3"/>
        <v>FY 2098</v>
      </c>
    </row>
    <row r="207" spans="1:7" s="268" customFormat="1" x14ac:dyDescent="0.25">
      <c r="A207" s="267">
        <f t="shared" si="5"/>
        <v>9.4500000000000064</v>
      </c>
      <c r="F207" s="268">
        <f t="shared" si="4"/>
        <v>2099</v>
      </c>
      <c r="G207" s="268" t="str">
        <f t="shared" si="3"/>
        <v>FY 2099</v>
      </c>
    </row>
    <row r="208" spans="1:7" s="268" customFormat="1" x14ac:dyDescent="0.25">
      <c r="A208" s="267">
        <f t="shared" si="5"/>
        <v>9.5000000000000071</v>
      </c>
      <c r="F208" s="268">
        <f t="shared" si="4"/>
        <v>2100</v>
      </c>
      <c r="G208" s="268" t="str">
        <f t="shared" si="3"/>
        <v>FY 2100</v>
      </c>
    </row>
    <row r="209" spans="1:7" s="268" customFormat="1" x14ac:dyDescent="0.25">
      <c r="A209" s="267">
        <f t="shared" si="5"/>
        <v>9.5500000000000078</v>
      </c>
      <c r="F209" s="268">
        <f t="shared" si="4"/>
        <v>2101</v>
      </c>
      <c r="G209" s="268" t="str">
        <f t="shared" si="3"/>
        <v>FY 2101</v>
      </c>
    </row>
    <row r="210" spans="1:7" s="268" customFormat="1" x14ac:dyDescent="0.25">
      <c r="A210" s="267">
        <f t="shared" si="5"/>
        <v>9.6000000000000085</v>
      </c>
      <c r="F210" s="268">
        <f t="shared" si="4"/>
        <v>2102</v>
      </c>
      <c r="G210" s="268" t="str">
        <f t="shared" si="3"/>
        <v>FY 2102</v>
      </c>
    </row>
    <row r="211" spans="1:7" s="268" customFormat="1" x14ac:dyDescent="0.25">
      <c r="A211" s="267">
        <f t="shared" si="5"/>
        <v>9.6500000000000092</v>
      </c>
      <c r="F211" s="268">
        <f t="shared" si="4"/>
        <v>2103</v>
      </c>
      <c r="G211" s="268" t="str">
        <f t="shared" si="3"/>
        <v>FY 2103</v>
      </c>
    </row>
    <row r="212" spans="1:7" s="268" customFormat="1" x14ac:dyDescent="0.25">
      <c r="A212" s="267">
        <f t="shared" si="5"/>
        <v>9.7000000000000099</v>
      </c>
      <c r="F212" s="268">
        <f t="shared" si="4"/>
        <v>2104</v>
      </c>
      <c r="G212" s="268" t="str">
        <f t="shared" si="3"/>
        <v>FY 2104</v>
      </c>
    </row>
    <row r="213" spans="1:7" s="268" customFormat="1" x14ac:dyDescent="0.25">
      <c r="A213" s="267">
        <f t="shared" si="5"/>
        <v>9.7500000000000107</v>
      </c>
      <c r="F213" s="268">
        <f t="shared" si="4"/>
        <v>2105</v>
      </c>
      <c r="G213" s="268" t="str">
        <f t="shared" si="3"/>
        <v>FY 2105</v>
      </c>
    </row>
    <row r="214" spans="1:7" s="268" customFormat="1" x14ac:dyDescent="0.25">
      <c r="A214" s="267">
        <f t="shared" si="5"/>
        <v>9.8000000000000114</v>
      </c>
      <c r="F214" s="268">
        <f t="shared" si="4"/>
        <v>2106</v>
      </c>
      <c r="G214" s="268" t="str">
        <f t="shared" si="3"/>
        <v>FY 2106</v>
      </c>
    </row>
    <row r="215" spans="1:7" s="268" customFormat="1" x14ac:dyDescent="0.25">
      <c r="A215" s="267">
        <f t="shared" si="5"/>
        <v>9.8500000000000121</v>
      </c>
      <c r="F215" s="268">
        <f t="shared" si="4"/>
        <v>2107</v>
      </c>
      <c r="G215" s="268" t="str">
        <f t="shared" si="3"/>
        <v>FY 2107</v>
      </c>
    </row>
    <row r="216" spans="1:7" s="268" customFormat="1" x14ac:dyDescent="0.25">
      <c r="A216" s="267">
        <f t="shared" si="5"/>
        <v>9.9000000000000128</v>
      </c>
      <c r="F216" s="268">
        <f t="shared" si="4"/>
        <v>2108</v>
      </c>
      <c r="G216" s="268" t="str">
        <f t="shared" si="3"/>
        <v>FY 2108</v>
      </c>
    </row>
    <row r="217" spans="1:7" s="268" customFormat="1" x14ac:dyDescent="0.25">
      <c r="A217" s="267">
        <f t="shared" si="5"/>
        <v>9.9500000000000135</v>
      </c>
      <c r="F217" s="268">
        <f t="shared" si="4"/>
        <v>2109</v>
      </c>
      <c r="G217" s="268" t="str">
        <f t="shared" ref="G217:G277" si="6">"FY "&amp;F217</f>
        <v>FY 2109</v>
      </c>
    </row>
    <row r="218" spans="1:7" s="268" customFormat="1" x14ac:dyDescent="0.25">
      <c r="A218" s="267">
        <f t="shared" si="5"/>
        <v>10.000000000000014</v>
      </c>
      <c r="F218" s="268">
        <f t="shared" ref="F218:F277" si="7">F217+1</f>
        <v>2110</v>
      </c>
      <c r="G218" s="268" t="str">
        <f t="shared" si="6"/>
        <v>FY 2110</v>
      </c>
    </row>
    <row r="219" spans="1:7" s="268" customFormat="1" x14ac:dyDescent="0.25">
      <c r="A219" s="267">
        <f t="shared" si="5"/>
        <v>10.050000000000015</v>
      </c>
      <c r="F219" s="268">
        <f t="shared" si="7"/>
        <v>2111</v>
      </c>
      <c r="G219" s="268" t="str">
        <f t="shared" si="6"/>
        <v>FY 2111</v>
      </c>
    </row>
    <row r="220" spans="1:7" s="268" customFormat="1" x14ac:dyDescent="0.25">
      <c r="A220" s="267">
        <f t="shared" si="5"/>
        <v>10.100000000000016</v>
      </c>
      <c r="F220" s="268">
        <f t="shared" si="7"/>
        <v>2112</v>
      </c>
      <c r="G220" s="268" t="str">
        <f t="shared" si="6"/>
        <v>FY 2112</v>
      </c>
    </row>
    <row r="221" spans="1:7" s="268" customFormat="1" x14ac:dyDescent="0.25">
      <c r="A221" s="267">
        <f t="shared" si="5"/>
        <v>10.150000000000016</v>
      </c>
      <c r="F221" s="268">
        <f t="shared" si="7"/>
        <v>2113</v>
      </c>
      <c r="G221" s="268" t="str">
        <f t="shared" si="6"/>
        <v>FY 2113</v>
      </c>
    </row>
    <row r="222" spans="1:7" s="268" customFormat="1" x14ac:dyDescent="0.25">
      <c r="A222" s="267">
        <f t="shared" si="5"/>
        <v>10.200000000000017</v>
      </c>
      <c r="F222" s="268">
        <f t="shared" si="7"/>
        <v>2114</v>
      </c>
      <c r="G222" s="268" t="str">
        <f t="shared" si="6"/>
        <v>FY 2114</v>
      </c>
    </row>
    <row r="223" spans="1:7" s="268" customFormat="1" x14ac:dyDescent="0.25">
      <c r="A223" s="267">
        <f t="shared" si="5"/>
        <v>10.250000000000018</v>
      </c>
      <c r="F223" s="268">
        <f t="shared" si="7"/>
        <v>2115</v>
      </c>
      <c r="G223" s="268" t="str">
        <f t="shared" si="6"/>
        <v>FY 2115</v>
      </c>
    </row>
    <row r="224" spans="1:7" s="268" customFormat="1" x14ac:dyDescent="0.25">
      <c r="A224" s="267">
        <f t="shared" si="5"/>
        <v>10.300000000000018</v>
      </c>
      <c r="F224" s="268">
        <f t="shared" si="7"/>
        <v>2116</v>
      </c>
      <c r="G224" s="268" t="str">
        <f t="shared" si="6"/>
        <v>FY 2116</v>
      </c>
    </row>
    <row r="225" spans="1:7" s="268" customFormat="1" x14ac:dyDescent="0.25">
      <c r="A225" s="267">
        <f t="shared" si="5"/>
        <v>10.350000000000019</v>
      </c>
      <c r="F225" s="268">
        <f t="shared" si="7"/>
        <v>2117</v>
      </c>
      <c r="G225" s="268" t="str">
        <f t="shared" si="6"/>
        <v>FY 2117</v>
      </c>
    </row>
    <row r="226" spans="1:7" s="268" customFormat="1" x14ac:dyDescent="0.25">
      <c r="A226" s="267">
        <f t="shared" si="5"/>
        <v>10.40000000000002</v>
      </c>
      <c r="F226" s="268">
        <f t="shared" si="7"/>
        <v>2118</v>
      </c>
      <c r="G226" s="268" t="str">
        <f t="shared" si="6"/>
        <v>FY 2118</v>
      </c>
    </row>
    <row r="227" spans="1:7" s="268" customFormat="1" x14ac:dyDescent="0.25">
      <c r="A227" s="267">
        <f t="shared" si="5"/>
        <v>10.450000000000021</v>
      </c>
      <c r="F227" s="268">
        <f t="shared" si="7"/>
        <v>2119</v>
      </c>
      <c r="G227" s="268" t="str">
        <f t="shared" si="6"/>
        <v>FY 2119</v>
      </c>
    </row>
    <row r="228" spans="1:7" s="268" customFormat="1" x14ac:dyDescent="0.25">
      <c r="A228" s="267">
        <f t="shared" si="5"/>
        <v>10.500000000000021</v>
      </c>
      <c r="F228" s="268">
        <f t="shared" si="7"/>
        <v>2120</v>
      </c>
      <c r="G228" s="268" t="str">
        <f t="shared" si="6"/>
        <v>FY 2120</v>
      </c>
    </row>
    <row r="229" spans="1:7" s="268" customFormat="1" x14ac:dyDescent="0.25">
      <c r="A229" s="267">
        <f t="shared" si="5"/>
        <v>10.550000000000022</v>
      </c>
      <c r="F229" s="268">
        <f t="shared" si="7"/>
        <v>2121</v>
      </c>
      <c r="G229" s="268" t="str">
        <f t="shared" si="6"/>
        <v>FY 2121</v>
      </c>
    </row>
    <row r="230" spans="1:7" s="268" customFormat="1" x14ac:dyDescent="0.25">
      <c r="A230" s="267">
        <f t="shared" si="5"/>
        <v>10.600000000000023</v>
      </c>
      <c r="F230" s="268">
        <f t="shared" si="7"/>
        <v>2122</v>
      </c>
      <c r="G230" s="268" t="str">
        <f t="shared" si="6"/>
        <v>FY 2122</v>
      </c>
    </row>
    <row r="231" spans="1:7" s="268" customFormat="1" x14ac:dyDescent="0.25">
      <c r="A231" s="267">
        <f t="shared" ref="A231:A294" si="8">A230+0.05</f>
        <v>10.650000000000023</v>
      </c>
      <c r="F231" s="268">
        <f t="shared" si="7"/>
        <v>2123</v>
      </c>
      <c r="G231" s="268" t="str">
        <f t="shared" si="6"/>
        <v>FY 2123</v>
      </c>
    </row>
    <row r="232" spans="1:7" s="268" customFormat="1" x14ac:dyDescent="0.25">
      <c r="A232" s="267">
        <f t="shared" si="8"/>
        <v>10.700000000000024</v>
      </c>
      <c r="F232" s="268">
        <f t="shared" si="7"/>
        <v>2124</v>
      </c>
      <c r="G232" s="268" t="str">
        <f t="shared" si="6"/>
        <v>FY 2124</v>
      </c>
    </row>
    <row r="233" spans="1:7" s="268" customFormat="1" x14ac:dyDescent="0.25">
      <c r="A233" s="267">
        <f t="shared" si="8"/>
        <v>10.750000000000025</v>
      </c>
      <c r="F233" s="268">
        <f t="shared" si="7"/>
        <v>2125</v>
      </c>
      <c r="G233" s="268" t="str">
        <f t="shared" si="6"/>
        <v>FY 2125</v>
      </c>
    </row>
    <row r="234" spans="1:7" s="268" customFormat="1" x14ac:dyDescent="0.25">
      <c r="A234" s="267">
        <f t="shared" si="8"/>
        <v>10.800000000000026</v>
      </c>
      <c r="F234" s="268">
        <f t="shared" si="7"/>
        <v>2126</v>
      </c>
      <c r="G234" s="268" t="str">
        <f t="shared" si="6"/>
        <v>FY 2126</v>
      </c>
    </row>
    <row r="235" spans="1:7" s="268" customFormat="1" x14ac:dyDescent="0.25">
      <c r="A235" s="267">
        <f t="shared" si="8"/>
        <v>10.850000000000026</v>
      </c>
      <c r="F235" s="268">
        <f t="shared" si="7"/>
        <v>2127</v>
      </c>
      <c r="G235" s="268" t="str">
        <f t="shared" si="6"/>
        <v>FY 2127</v>
      </c>
    </row>
    <row r="236" spans="1:7" s="268" customFormat="1" x14ac:dyDescent="0.25">
      <c r="A236" s="267">
        <f t="shared" si="8"/>
        <v>10.900000000000027</v>
      </c>
      <c r="F236" s="268">
        <f t="shared" si="7"/>
        <v>2128</v>
      </c>
      <c r="G236" s="268" t="str">
        <f t="shared" si="6"/>
        <v>FY 2128</v>
      </c>
    </row>
    <row r="237" spans="1:7" s="268" customFormat="1" x14ac:dyDescent="0.25">
      <c r="A237" s="267">
        <f t="shared" si="8"/>
        <v>10.950000000000028</v>
      </c>
      <c r="F237" s="268">
        <f t="shared" si="7"/>
        <v>2129</v>
      </c>
      <c r="G237" s="268" t="str">
        <f t="shared" si="6"/>
        <v>FY 2129</v>
      </c>
    </row>
    <row r="238" spans="1:7" s="268" customFormat="1" x14ac:dyDescent="0.25">
      <c r="A238" s="267">
        <f t="shared" si="8"/>
        <v>11.000000000000028</v>
      </c>
      <c r="F238" s="268">
        <f t="shared" si="7"/>
        <v>2130</v>
      </c>
      <c r="G238" s="268" t="str">
        <f t="shared" si="6"/>
        <v>FY 2130</v>
      </c>
    </row>
    <row r="239" spans="1:7" s="268" customFormat="1" x14ac:dyDescent="0.25">
      <c r="A239" s="267">
        <f t="shared" si="8"/>
        <v>11.050000000000029</v>
      </c>
      <c r="F239" s="268">
        <f t="shared" si="7"/>
        <v>2131</v>
      </c>
      <c r="G239" s="268" t="str">
        <f t="shared" si="6"/>
        <v>FY 2131</v>
      </c>
    </row>
    <row r="240" spans="1:7" s="268" customFormat="1" x14ac:dyDescent="0.25">
      <c r="A240" s="267">
        <f t="shared" si="8"/>
        <v>11.10000000000003</v>
      </c>
      <c r="F240" s="268">
        <f t="shared" si="7"/>
        <v>2132</v>
      </c>
      <c r="G240" s="268" t="str">
        <f t="shared" si="6"/>
        <v>FY 2132</v>
      </c>
    </row>
    <row r="241" spans="1:7" s="268" customFormat="1" x14ac:dyDescent="0.25">
      <c r="A241" s="267">
        <f t="shared" si="8"/>
        <v>11.150000000000031</v>
      </c>
      <c r="F241" s="268">
        <f t="shared" si="7"/>
        <v>2133</v>
      </c>
      <c r="G241" s="268" t="str">
        <f t="shared" si="6"/>
        <v>FY 2133</v>
      </c>
    </row>
    <row r="242" spans="1:7" s="268" customFormat="1" x14ac:dyDescent="0.25">
      <c r="A242" s="267">
        <f t="shared" si="8"/>
        <v>11.200000000000031</v>
      </c>
      <c r="F242" s="268">
        <f t="shared" si="7"/>
        <v>2134</v>
      </c>
      <c r="G242" s="268" t="str">
        <f t="shared" si="6"/>
        <v>FY 2134</v>
      </c>
    </row>
    <row r="243" spans="1:7" s="268" customFormat="1" x14ac:dyDescent="0.25">
      <c r="A243" s="267">
        <f t="shared" si="8"/>
        <v>11.250000000000032</v>
      </c>
      <c r="F243" s="268">
        <f t="shared" si="7"/>
        <v>2135</v>
      </c>
      <c r="G243" s="268" t="str">
        <f t="shared" si="6"/>
        <v>FY 2135</v>
      </c>
    </row>
    <row r="244" spans="1:7" s="268" customFormat="1" x14ac:dyDescent="0.25">
      <c r="A244" s="267">
        <f t="shared" si="8"/>
        <v>11.300000000000033</v>
      </c>
      <c r="F244" s="268">
        <f t="shared" si="7"/>
        <v>2136</v>
      </c>
      <c r="G244" s="268" t="str">
        <f t="shared" si="6"/>
        <v>FY 2136</v>
      </c>
    </row>
    <row r="245" spans="1:7" s="268" customFormat="1" x14ac:dyDescent="0.25">
      <c r="A245" s="267">
        <f t="shared" si="8"/>
        <v>11.350000000000033</v>
      </c>
      <c r="F245" s="268">
        <f t="shared" si="7"/>
        <v>2137</v>
      </c>
      <c r="G245" s="268" t="str">
        <f t="shared" si="6"/>
        <v>FY 2137</v>
      </c>
    </row>
    <row r="246" spans="1:7" s="268" customFormat="1" x14ac:dyDescent="0.25">
      <c r="A246" s="267">
        <f t="shared" si="8"/>
        <v>11.400000000000034</v>
      </c>
      <c r="F246" s="268">
        <f t="shared" si="7"/>
        <v>2138</v>
      </c>
      <c r="G246" s="268" t="str">
        <f t="shared" si="6"/>
        <v>FY 2138</v>
      </c>
    </row>
    <row r="247" spans="1:7" s="268" customFormat="1" x14ac:dyDescent="0.25">
      <c r="A247" s="267">
        <f t="shared" si="8"/>
        <v>11.450000000000035</v>
      </c>
      <c r="F247" s="268">
        <f t="shared" si="7"/>
        <v>2139</v>
      </c>
      <c r="G247" s="268" t="str">
        <f t="shared" si="6"/>
        <v>FY 2139</v>
      </c>
    </row>
    <row r="248" spans="1:7" s="268" customFormat="1" x14ac:dyDescent="0.25">
      <c r="A248" s="267">
        <f t="shared" si="8"/>
        <v>11.500000000000036</v>
      </c>
      <c r="F248" s="268">
        <f t="shared" si="7"/>
        <v>2140</v>
      </c>
      <c r="G248" s="268" t="str">
        <f t="shared" si="6"/>
        <v>FY 2140</v>
      </c>
    </row>
    <row r="249" spans="1:7" s="268" customFormat="1" x14ac:dyDescent="0.25">
      <c r="A249" s="267">
        <f t="shared" si="8"/>
        <v>11.550000000000036</v>
      </c>
      <c r="F249" s="268">
        <f t="shared" si="7"/>
        <v>2141</v>
      </c>
      <c r="G249" s="268" t="str">
        <f t="shared" si="6"/>
        <v>FY 2141</v>
      </c>
    </row>
    <row r="250" spans="1:7" s="268" customFormat="1" x14ac:dyDescent="0.25">
      <c r="A250" s="267">
        <f t="shared" si="8"/>
        <v>11.600000000000037</v>
      </c>
      <c r="F250" s="268">
        <f t="shared" si="7"/>
        <v>2142</v>
      </c>
      <c r="G250" s="268" t="str">
        <f t="shared" si="6"/>
        <v>FY 2142</v>
      </c>
    </row>
    <row r="251" spans="1:7" s="268" customFormat="1" x14ac:dyDescent="0.25">
      <c r="A251" s="267">
        <f t="shared" si="8"/>
        <v>11.650000000000038</v>
      </c>
      <c r="F251" s="268">
        <f t="shared" si="7"/>
        <v>2143</v>
      </c>
      <c r="G251" s="268" t="str">
        <f t="shared" si="6"/>
        <v>FY 2143</v>
      </c>
    </row>
    <row r="252" spans="1:7" s="268" customFormat="1" x14ac:dyDescent="0.25">
      <c r="A252" s="267">
        <f t="shared" si="8"/>
        <v>11.700000000000038</v>
      </c>
      <c r="F252" s="268">
        <f t="shared" si="7"/>
        <v>2144</v>
      </c>
      <c r="G252" s="268" t="str">
        <f t="shared" si="6"/>
        <v>FY 2144</v>
      </c>
    </row>
    <row r="253" spans="1:7" s="268" customFormat="1" x14ac:dyDescent="0.25">
      <c r="A253" s="267">
        <f t="shared" si="8"/>
        <v>11.750000000000039</v>
      </c>
      <c r="F253" s="268">
        <f t="shared" si="7"/>
        <v>2145</v>
      </c>
      <c r="G253" s="268" t="str">
        <f t="shared" si="6"/>
        <v>FY 2145</v>
      </c>
    </row>
    <row r="254" spans="1:7" s="268" customFormat="1" x14ac:dyDescent="0.25">
      <c r="A254" s="267">
        <f t="shared" si="8"/>
        <v>11.80000000000004</v>
      </c>
      <c r="F254" s="268">
        <f t="shared" si="7"/>
        <v>2146</v>
      </c>
      <c r="G254" s="268" t="str">
        <f t="shared" si="6"/>
        <v>FY 2146</v>
      </c>
    </row>
    <row r="255" spans="1:7" s="268" customFormat="1" x14ac:dyDescent="0.25">
      <c r="A255" s="267">
        <f t="shared" si="8"/>
        <v>11.850000000000041</v>
      </c>
      <c r="F255" s="268">
        <f t="shared" si="7"/>
        <v>2147</v>
      </c>
      <c r="G255" s="268" t="str">
        <f t="shared" si="6"/>
        <v>FY 2147</v>
      </c>
    </row>
    <row r="256" spans="1:7" s="268" customFormat="1" x14ac:dyDescent="0.25">
      <c r="A256" s="267">
        <f t="shared" si="8"/>
        <v>11.900000000000041</v>
      </c>
      <c r="F256" s="268">
        <f t="shared" si="7"/>
        <v>2148</v>
      </c>
      <c r="G256" s="268" t="str">
        <f t="shared" si="6"/>
        <v>FY 2148</v>
      </c>
    </row>
    <row r="257" spans="1:7" s="268" customFormat="1" x14ac:dyDescent="0.25">
      <c r="A257" s="267">
        <f t="shared" si="8"/>
        <v>11.950000000000042</v>
      </c>
      <c r="F257" s="268">
        <f t="shared" si="7"/>
        <v>2149</v>
      </c>
      <c r="G257" s="268" t="str">
        <f t="shared" si="6"/>
        <v>FY 2149</v>
      </c>
    </row>
    <row r="258" spans="1:7" s="268" customFormat="1" x14ac:dyDescent="0.25">
      <c r="A258" s="267">
        <f t="shared" si="8"/>
        <v>12.000000000000043</v>
      </c>
      <c r="F258" s="268">
        <f t="shared" si="7"/>
        <v>2150</v>
      </c>
      <c r="G258" s="268" t="str">
        <f t="shared" si="6"/>
        <v>FY 2150</v>
      </c>
    </row>
    <row r="259" spans="1:7" s="268" customFormat="1" x14ac:dyDescent="0.25">
      <c r="A259" s="267">
        <f t="shared" si="8"/>
        <v>12.050000000000043</v>
      </c>
      <c r="F259" s="268">
        <f t="shared" si="7"/>
        <v>2151</v>
      </c>
      <c r="G259" s="268" t="str">
        <f t="shared" si="6"/>
        <v>FY 2151</v>
      </c>
    </row>
    <row r="260" spans="1:7" s="268" customFormat="1" x14ac:dyDescent="0.25">
      <c r="A260" s="267">
        <f t="shared" si="8"/>
        <v>12.100000000000044</v>
      </c>
      <c r="F260" s="268">
        <f t="shared" si="7"/>
        <v>2152</v>
      </c>
      <c r="G260" s="268" t="str">
        <f t="shared" si="6"/>
        <v>FY 2152</v>
      </c>
    </row>
    <row r="261" spans="1:7" s="268" customFormat="1" x14ac:dyDescent="0.25">
      <c r="A261" s="267">
        <f t="shared" si="8"/>
        <v>12.150000000000045</v>
      </c>
      <c r="F261" s="268">
        <f t="shared" si="7"/>
        <v>2153</v>
      </c>
      <c r="G261" s="268" t="str">
        <f t="shared" si="6"/>
        <v>FY 2153</v>
      </c>
    </row>
    <row r="262" spans="1:7" s="268" customFormat="1" x14ac:dyDescent="0.25">
      <c r="A262" s="267">
        <f t="shared" si="8"/>
        <v>12.200000000000045</v>
      </c>
      <c r="F262" s="268">
        <f t="shared" si="7"/>
        <v>2154</v>
      </c>
      <c r="G262" s="268" t="str">
        <f t="shared" si="6"/>
        <v>FY 2154</v>
      </c>
    </row>
    <row r="263" spans="1:7" s="268" customFormat="1" x14ac:dyDescent="0.25">
      <c r="A263" s="267">
        <f t="shared" si="8"/>
        <v>12.250000000000046</v>
      </c>
      <c r="F263" s="268">
        <f t="shared" si="7"/>
        <v>2155</v>
      </c>
      <c r="G263" s="268" t="str">
        <f t="shared" si="6"/>
        <v>FY 2155</v>
      </c>
    </row>
    <row r="264" spans="1:7" s="268" customFormat="1" x14ac:dyDescent="0.25">
      <c r="A264" s="267">
        <f t="shared" si="8"/>
        <v>12.300000000000047</v>
      </c>
      <c r="F264" s="268">
        <f t="shared" si="7"/>
        <v>2156</v>
      </c>
      <c r="G264" s="268" t="str">
        <f t="shared" si="6"/>
        <v>FY 2156</v>
      </c>
    </row>
    <row r="265" spans="1:7" s="268" customFormat="1" x14ac:dyDescent="0.25">
      <c r="A265" s="267">
        <f t="shared" si="8"/>
        <v>12.350000000000048</v>
      </c>
      <c r="F265" s="268">
        <f t="shared" si="7"/>
        <v>2157</v>
      </c>
      <c r="G265" s="268" t="str">
        <f t="shared" si="6"/>
        <v>FY 2157</v>
      </c>
    </row>
    <row r="266" spans="1:7" s="268" customFormat="1" x14ac:dyDescent="0.25">
      <c r="A266" s="267">
        <f t="shared" si="8"/>
        <v>12.400000000000048</v>
      </c>
      <c r="F266" s="268">
        <f t="shared" si="7"/>
        <v>2158</v>
      </c>
      <c r="G266" s="268" t="str">
        <f t="shared" si="6"/>
        <v>FY 2158</v>
      </c>
    </row>
    <row r="267" spans="1:7" s="268" customFormat="1" x14ac:dyDescent="0.25">
      <c r="A267" s="267">
        <f t="shared" si="8"/>
        <v>12.450000000000049</v>
      </c>
      <c r="F267" s="268">
        <f t="shared" si="7"/>
        <v>2159</v>
      </c>
      <c r="G267" s="268" t="str">
        <f t="shared" si="6"/>
        <v>FY 2159</v>
      </c>
    </row>
    <row r="268" spans="1:7" s="268" customFormat="1" x14ac:dyDescent="0.25">
      <c r="A268" s="267">
        <f t="shared" si="8"/>
        <v>12.50000000000005</v>
      </c>
      <c r="F268" s="268">
        <f t="shared" si="7"/>
        <v>2160</v>
      </c>
      <c r="G268" s="268" t="str">
        <f t="shared" si="6"/>
        <v>FY 2160</v>
      </c>
    </row>
    <row r="269" spans="1:7" s="268" customFormat="1" x14ac:dyDescent="0.25">
      <c r="A269" s="267">
        <f t="shared" si="8"/>
        <v>12.55000000000005</v>
      </c>
      <c r="F269" s="268">
        <f t="shared" si="7"/>
        <v>2161</v>
      </c>
      <c r="G269" s="268" t="str">
        <f t="shared" si="6"/>
        <v>FY 2161</v>
      </c>
    </row>
    <row r="270" spans="1:7" s="268" customFormat="1" x14ac:dyDescent="0.25">
      <c r="A270" s="267">
        <f t="shared" si="8"/>
        <v>12.600000000000051</v>
      </c>
      <c r="F270" s="268">
        <f t="shared" si="7"/>
        <v>2162</v>
      </c>
      <c r="G270" s="268" t="str">
        <f t="shared" si="6"/>
        <v>FY 2162</v>
      </c>
    </row>
    <row r="271" spans="1:7" s="268" customFormat="1" x14ac:dyDescent="0.25">
      <c r="A271" s="267">
        <f t="shared" si="8"/>
        <v>12.650000000000052</v>
      </c>
      <c r="F271" s="268">
        <f t="shared" si="7"/>
        <v>2163</v>
      </c>
      <c r="G271" s="268" t="str">
        <f t="shared" si="6"/>
        <v>FY 2163</v>
      </c>
    </row>
    <row r="272" spans="1:7" s="268" customFormat="1" x14ac:dyDescent="0.25">
      <c r="A272" s="267">
        <f t="shared" si="8"/>
        <v>12.700000000000053</v>
      </c>
      <c r="F272" s="268">
        <f t="shared" si="7"/>
        <v>2164</v>
      </c>
      <c r="G272" s="268" t="str">
        <f t="shared" si="6"/>
        <v>FY 2164</v>
      </c>
    </row>
    <row r="273" spans="1:7" s="268" customFormat="1" x14ac:dyDescent="0.25">
      <c r="A273" s="267">
        <f t="shared" si="8"/>
        <v>12.750000000000053</v>
      </c>
      <c r="F273" s="268">
        <f t="shared" si="7"/>
        <v>2165</v>
      </c>
      <c r="G273" s="268" t="str">
        <f t="shared" si="6"/>
        <v>FY 2165</v>
      </c>
    </row>
    <row r="274" spans="1:7" s="268" customFormat="1" x14ac:dyDescent="0.25">
      <c r="A274" s="267">
        <f t="shared" si="8"/>
        <v>12.800000000000054</v>
      </c>
      <c r="F274" s="268">
        <f t="shared" si="7"/>
        <v>2166</v>
      </c>
      <c r="G274" s="268" t="str">
        <f t="shared" si="6"/>
        <v>FY 2166</v>
      </c>
    </row>
    <row r="275" spans="1:7" s="268" customFormat="1" x14ac:dyDescent="0.25">
      <c r="A275" s="267">
        <f t="shared" si="8"/>
        <v>12.850000000000055</v>
      </c>
      <c r="F275" s="268">
        <f t="shared" si="7"/>
        <v>2167</v>
      </c>
      <c r="G275" s="268" t="str">
        <f t="shared" si="6"/>
        <v>FY 2167</v>
      </c>
    </row>
    <row r="276" spans="1:7" s="268" customFormat="1" x14ac:dyDescent="0.25">
      <c r="A276" s="267">
        <f t="shared" si="8"/>
        <v>12.900000000000055</v>
      </c>
      <c r="F276" s="268">
        <f t="shared" si="7"/>
        <v>2168</v>
      </c>
      <c r="G276" s="268" t="str">
        <f t="shared" si="6"/>
        <v>FY 2168</v>
      </c>
    </row>
    <row r="277" spans="1:7" s="268" customFormat="1" x14ac:dyDescent="0.25">
      <c r="A277" s="267">
        <f t="shared" si="8"/>
        <v>12.950000000000056</v>
      </c>
      <c r="F277" s="268">
        <f t="shared" si="7"/>
        <v>2169</v>
      </c>
      <c r="G277" s="268" t="str">
        <f t="shared" si="6"/>
        <v>FY 2169</v>
      </c>
    </row>
    <row r="278" spans="1:7" s="268" customFormat="1" x14ac:dyDescent="0.25">
      <c r="A278" s="267">
        <f t="shared" si="8"/>
        <v>13.000000000000057</v>
      </c>
    </row>
    <row r="279" spans="1:7" s="268" customFormat="1" x14ac:dyDescent="0.25">
      <c r="A279" s="267">
        <f t="shared" si="8"/>
        <v>13.050000000000058</v>
      </c>
    </row>
    <row r="280" spans="1:7" s="268" customFormat="1" x14ac:dyDescent="0.25">
      <c r="A280" s="267">
        <f t="shared" si="8"/>
        <v>13.100000000000058</v>
      </c>
    </row>
    <row r="281" spans="1:7" s="268" customFormat="1" x14ac:dyDescent="0.25">
      <c r="A281" s="267">
        <f t="shared" si="8"/>
        <v>13.150000000000059</v>
      </c>
    </row>
    <row r="282" spans="1:7" s="268" customFormat="1" x14ac:dyDescent="0.25">
      <c r="A282" s="267">
        <f t="shared" si="8"/>
        <v>13.20000000000006</v>
      </c>
    </row>
    <row r="283" spans="1:7" s="268" customFormat="1" x14ac:dyDescent="0.25">
      <c r="A283" s="267">
        <f t="shared" si="8"/>
        <v>13.25000000000006</v>
      </c>
    </row>
    <row r="284" spans="1:7" s="268" customFormat="1" x14ac:dyDescent="0.25">
      <c r="A284" s="267">
        <f t="shared" si="8"/>
        <v>13.300000000000061</v>
      </c>
    </row>
    <row r="285" spans="1:7" s="268" customFormat="1" x14ac:dyDescent="0.25">
      <c r="A285" s="267">
        <f t="shared" si="8"/>
        <v>13.350000000000062</v>
      </c>
    </row>
    <row r="286" spans="1:7" s="268" customFormat="1" x14ac:dyDescent="0.25">
      <c r="A286" s="267">
        <f t="shared" si="8"/>
        <v>13.400000000000063</v>
      </c>
    </row>
    <row r="287" spans="1:7" s="268" customFormat="1" x14ac:dyDescent="0.25">
      <c r="A287" s="267">
        <f t="shared" si="8"/>
        <v>13.450000000000063</v>
      </c>
    </row>
    <row r="288" spans="1:7" s="268" customFormat="1" x14ac:dyDescent="0.25">
      <c r="A288" s="267">
        <f t="shared" si="8"/>
        <v>13.500000000000064</v>
      </c>
    </row>
    <row r="289" spans="1:1" s="268" customFormat="1" x14ac:dyDescent="0.25">
      <c r="A289" s="267">
        <f t="shared" si="8"/>
        <v>13.550000000000065</v>
      </c>
    </row>
    <row r="290" spans="1:1" s="268" customFormat="1" x14ac:dyDescent="0.25">
      <c r="A290" s="267">
        <f t="shared" si="8"/>
        <v>13.600000000000065</v>
      </c>
    </row>
    <row r="291" spans="1:1" s="268" customFormat="1" x14ac:dyDescent="0.25">
      <c r="A291" s="267">
        <f t="shared" si="8"/>
        <v>13.650000000000066</v>
      </c>
    </row>
    <row r="292" spans="1:1" s="268" customFormat="1" x14ac:dyDescent="0.25">
      <c r="A292" s="267">
        <f t="shared" si="8"/>
        <v>13.700000000000067</v>
      </c>
    </row>
    <row r="293" spans="1:1" s="268" customFormat="1" x14ac:dyDescent="0.25">
      <c r="A293" s="267">
        <f t="shared" si="8"/>
        <v>13.750000000000068</v>
      </c>
    </row>
    <row r="294" spans="1:1" s="268" customFormat="1" x14ac:dyDescent="0.25">
      <c r="A294" s="267">
        <f t="shared" si="8"/>
        <v>13.800000000000068</v>
      </c>
    </row>
    <row r="295" spans="1:1" s="268" customFormat="1" x14ac:dyDescent="0.25">
      <c r="A295" s="267">
        <f t="shared" ref="A295:A318" si="9">A294+0.05</f>
        <v>13.850000000000069</v>
      </c>
    </row>
    <row r="296" spans="1:1" s="268" customFormat="1" x14ac:dyDescent="0.25">
      <c r="A296" s="267">
        <f t="shared" si="9"/>
        <v>13.90000000000007</v>
      </c>
    </row>
    <row r="297" spans="1:1" s="268" customFormat="1" x14ac:dyDescent="0.25">
      <c r="A297" s="267">
        <f t="shared" si="9"/>
        <v>13.95000000000007</v>
      </c>
    </row>
    <row r="298" spans="1:1" s="268" customFormat="1" x14ac:dyDescent="0.25">
      <c r="A298" s="267">
        <f t="shared" si="9"/>
        <v>14.000000000000071</v>
      </c>
    </row>
    <row r="299" spans="1:1" s="268" customFormat="1" x14ac:dyDescent="0.25">
      <c r="A299" s="267">
        <f t="shared" si="9"/>
        <v>14.050000000000072</v>
      </c>
    </row>
    <row r="300" spans="1:1" s="268" customFormat="1" x14ac:dyDescent="0.25">
      <c r="A300" s="267">
        <f t="shared" si="9"/>
        <v>14.100000000000072</v>
      </c>
    </row>
    <row r="301" spans="1:1" s="268" customFormat="1" x14ac:dyDescent="0.25">
      <c r="A301" s="267">
        <f t="shared" si="9"/>
        <v>14.150000000000073</v>
      </c>
    </row>
    <row r="302" spans="1:1" s="268" customFormat="1" x14ac:dyDescent="0.25">
      <c r="A302" s="267">
        <f t="shared" si="9"/>
        <v>14.200000000000074</v>
      </c>
    </row>
    <row r="303" spans="1:1" s="268" customFormat="1" x14ac:dyDescent="0.25">
      <c r="A303" s="267">
        <f t="shared" si="9"/>
        <v>14.250000000000075</v>
      </c>
    </row>
    <row r="304" spans="1:1" s="268" customFormat="1" x14ac:dyDescent="0.25">
      <c r="A304" s="267">
        <f t="shared" si="9"/>
        <v>14.300000000000075</v>
      </c>
    </row>
    <row r="305" spans="1:1" s="268" customFormat="1" x14ac:dyDescent="0.25">
      <c r="A305" s="267">
        <f t="shared" si="9"/>
        <v>14.350000000000076</v>
      </c>
    </row>
    <row r="306" spans="1:1" s="268" customFormat="1" x14ac:dyDescent="0.25">
      <c r="A306" s="267">
        <f t="shared" si="9"/>
        <v>14.400000000000077</v>
      </c>
    </row>
    <row r="307" spans="1:1" s="268" customFormat="1" x14ac:dyDescent="0.25">
      <c r="A307" s="267">
        <f t="shared" si="9"/>
        <v>14.450000000000077</v>
      </c>
    </row>
    <row r="308" spans="1:1" s="268" customFormat="1" x14ac:dyDescent="0.25">
      <c r="A308" s="267">
        <f t="shared" si="9"/>
        <v>14.500000000000078</v>
      </c>
    </row>
    <row r="309" spans="1:1" s="268" customFormat="1" x14ac:dyDescent="0.25">
      <c r="A309" s="267">
        <f t="shared" si="9"/>
        <v>14.550000000000079</v>
      </c>
    </row>
    <row r="310" spans="1:1" s="268" customFormat="1" x14ac:dyDescent="0.25">
      <c r="A310" s="267">
        <f t="shared" si="9"/>
        <v>14.60000000000008</v>
      </c>
    </row>
    <row r="311" spans="1:1" s="268" customFormat="1" x14ac:dyDescent="0.25">
      <c r="A311" s="267">
        <f t="shared" si="9"/>
        <v>14.65000000000008</v>
      </c>
    </row>
    <row r="312" spans="1:1" s="268" customFormat="1" x14ac:dyDescent="0.25">
      <c r="A312" s="267">
        <f t="shared" si="9"/>
        <v>14.700000000000081</v>
      </c>
    </row>
    <row r="313" spans="1:1" s="268" customFormat="1" x14ac:dyDescent="0.25">
      <c r="A313" s="267">
        <f t="shared" si="9"/>
        <v>14.750000000000082</v>
      </c>
    </row>
    <row r="314" spans="1:1" s="268" customFormat="1" x14ac:dyDescent="0.25">
      <c r="A314" s="267">
        <f t="shared" si="9"/>
        <v>14.800000000000082</v>
      </c>
    </row>
    <row r="315" spans="1:1" s="268" customFormat="1" x14ac:dyDescent="0.25">
      <c r="A315" s="267">
        <f t="shared" si="9"/>
        <v>14.850000000000083</v>
      </c>
    </row>
    <row r="316" spans="1:1" s="268" customFormat="1" x14ac:dyDescent="0.25">
      <c r="A316" s="267">
        <f t="shared" si="9"/>
        <v>14.900000000000084</v>
      </c>
    </row>
    <row r="317" spans="1:1" s="268" customFormat="1" x14ac:dyDescent="0.25">
      <c r="A317" s="267">
        <f t="shared" si="9"/>
        <v>14.950000000000085</v>
      </c>
    </row>
    <row r="318" spans="1:1" s="268" customFormat="1" x14ac:dyDescent="0.25">
      <c r="A318" s="267">
        <f t="shared" si="9"/>
        <v>15.000000000000085</v>
      </c>
    </row>
    <row r="319" spans="1:1" s="268" customFormat="1" x14ac:dyDescent="0.25">
      <c r="A319" s="267"/>
    </row>
    <row r="320" spans="1:1" s="268" customFormat="1" x14ac:dyDescent="0.25"/>
    <row r="321" s="268" customFormat="1" x14ac:dyDescent="0.25"/>
    <row r="322" s="268" customFormat="1" x14ac:dyDescent="0.25"/>
    <row r="323" s="268" customFormat="1" x14ac:dyDescent="0.25"/>
    <row r="324" s="268" customFormat="1" x14ac:dyDescent="0.25"/>
    <row r="325" s="268" customFormat="1" x14ac:dyDescent="0.25"/>
    <row r="326" s="268" customFormat="1" x14ac:dyDescent="0.25"/>
    <row r="327" s="268" customFormat="1" x14ac:dyDescent="0.25"/>
    <row r="328" s="268" customFormat="1" x14ac:dyDescent="0.25"/>
    <row r="329" s="268" customFormat="1" x14ac:dyDescent="0.25"/>
    <row r="330" s="268" customFormat="1" x14ac:dyDescent="0.25"/>
    <row r="331" s="268" customFormat="1" x14ac:dyDescent="0.25"/>
    <row r="332" s="268" customFormat="1" x14ac:dyDescent="0.25"/>
    <row r="333" s="268" customFormat="1" x14ac:dyDescent="0.25"/>
    <row r="334" s="268" customFormat="1" x14ac:dyDescent="0.25"/>
    <row r="335" s="268" customFormat="1" x14ac:dyDescent="0.25"/>
    <row r="336" s="268" customFormat="1" x14ac:dyDescent="0.25"/>
    <row r="337" s="268" customFormat="1" x14ac:dyDescent="0.25"/>
    <row r="338" s="268" customFormat="1" x14ac:dyDescent="0.25"/>
    <row r="339" s="268" customFormat="1" x14ac:dyDescent="0.25"/>
    <row r="340" s="268" customFormat="1" x14ac:dyDescent="0.25"/>
    <row r="341" s="268" customFormat="1" x14ac:dyDescent="0.25"/>
    <row r="342" s="268" customFormat="1" x14ac:dyDescent="0.25"/>
    <row r="343" s="268" customFormat="1" x14ac:dyDescent="0.25"/>
    <row r="344" s="268" customFormat="1" x14ac:dyDescent="0.25"/>
    <row r="345" s="268" customFormat="1" x14ac:dyDescent="0.25"/>
    <row r="346" s="268" customFormat="1" x14ac:dyDescent="0.25"/>
    <row r="347" s="268" customFormat="1" x14ac:dyDescent="0.25"/>
    <row r="348" s="268" customFormat="1" x14ac:dyDescent="0.25"/>
    <row r="349" s="268" customFormat="1" x14ac:dyDescent="0.25"/>
    <row r="350" s="268" customFormat="1" x14ac:dyDescent="0.25"/>
    <row r="351" s="268" customFormat="1" x14ac:dyDescent="0.25"/>
    <row r="352" s="268" customFormat="1" x14ac:dyDescent="0.25"/>
    <row r="353" spans="6:9" s="268" customFormat="1" x14ac:dyDescent="0.25"/>
    <row r="354" spans="6:9" s="268" customFormat="1" x14ac:dyDescent="0.25"/>
    <row r="355" spans="6:9" s="268" customFormat="1" x14ac:dyDescent="0.25"/>
    <row r="356" spans="6:9" s="268" customFormat="1" x14ac:dyDescent="0.25"/>
    <row r="357" spans="6:9" s="268" customFormat="1" x14ac:dyDescent="0.25"/>
    <row r="358" spans="6:9" x14ac:dyDescent="0.25">
      <c r="F358" s="107"/>
      <c r="G358" s="107"/>
      <c r="H358" s="107"/>
      <c r="I358" s="107"/>
    </row>
    <row r="359" spans="6:9" x14ac:dyDescent="0.25">
      <c r="F359" s="107"/>
      <c r="G359" s="107"/>
      <c r="H359" s="107"/>
      <c r="I359" s="107"/>
    </row>
    <row r="360" spans="6:9" x14ac:dyDescent="0.25">
      <c r="F360" s="107"/>
      <c r="G360" s="107"/>
      <c r="H360" s="107"/>
      <c r="I360" s="107"/>
    </row>
    <row r="361" spans="6:9" x14ac:dyDescent="0.25">
      <c r="F361" s="107"/>
      <c r="G361" s="107"/>
      <c r="H361" s="107"/>
      <c r="I361" s="107"/>
    </row>
    <row r="362" spans="6:9" x14ac:dyDescent="0.25">
      <c r="F362" s="107"/>
      <c r="G362" s="107"/>
      <c r="H362" s="107"/>
      <c r="I362" s="107"/>
    </row>
    <row r="363" spans="6:9" x14ac:dyDescent="0.25">
      <c r="F363" s="107"/>
      <c r="G363" s="107"/>
      <c r="H363" s="107"/>
      <c r="I363" s="107"/>
    </row>
    <row r="364" spans="6:9" x14ac:dyDescent="0.25">
      <c r="F364" s="107"/>
      <c r="G364" s="107"/>
      <c r="H364" s="107"/>
      <c r="I364" s="107"/>
    </row>
    <row r="365" spans="6:9" x14ac:dyDescent="0.25">
      <c r="F365" s="107"/>
      <c r="G365" s="107"/>
      <c r="H365" s="107"/>
      <c r="I365" s="107"/>
    </row>
    <row r="366" spans="6:9" x14ac:dyDescent="0.25">
      <c r="F366" s="107"/>
      <c r="G366" s="107"/>
      <c r="H366" s="107"/>
      <c r="I366" s="107"/>
    </row>
    <row r="367" spans="6:9" x14ac:dyDescent="0.25">
      <c r="F367" s="107"/>
      <c r="G367" s="107"/>
      <c r="H367" s="107"/>
      <c r="I367" s="107"/>
    </row>
    <row r="368" spans="6:9" x14ac:dyDescent="0.25">
      <c r="F368" s="107"/>
      <c r="G368" s="107"/>
      <c r="H368" s="107"/>
      <c r="I368" s="107"/>
    </row>
    <row r="369" spans="6:9" x14ac:dyDescent="0.25">
      <c r="F369" s="107"/>
      <c r="G369" s="107"/>
      <c r="H369" s="107"/>
      <c r="I369" s="107"/>
    </row>
    <row r="370" spans="6:9" x14ac:dyDescent="0.25">
      <c r="F370" s="107"/>
      <c r="G370" s="107"/>
      <c r="H370" s="107"/>
      <c r="I370" s="107"/>
    </row>
    <row r="371" spans="6:9" x14ac:dyDescent="0.25">
      <c r="F371" s="107"/>
      <c r="G371" s="107"/>
      <c r="H371" s="107"/>
      <c r="I371" s="107"/>
    </row>
    <row r="372" spans="6:9" x14ac:dyDescent="0.25">
      <c r="F372" s="107"/>
      <c r="G372" s="107"/>
      <c r="H372" s="107"/>
      <c r="I372" s="107"/>
    </row>
    <row r="373" spans="6:9" x14ac:dyDescent="0.25">
      <c r="F373" s="107"/>
      <c r="G373" s="107"/>
      <c r="H373" s="107"/>
      <c r="I373" s="107"/>
    </row>
    <row r="374" spans="6:9" x14ac:dyDescent="0.25">
      <c r="F374" s="107"/>
      <c r="G374" s="107"/>
      <c r="H374" s="107"/>
      <c r="I374" s="107"/>
    </row>
    <row r="375" spans="6:9" x14ac:dyDescent="0.25">
      <c r="F375" s="107"/>
      <c r="G375" s="107"/>
      <c r="H375" s="107"/>
      <c r="I375" s="107"/>
    </row>
    <row r="376" spans="6:9" x14ac:dyDescent="0.25">
      <c r="F376" s="107"/>
      <c r="G376" s="107"/>
      <c r="H376" s="107"/>
      <c r="I376" s="107"/>
    </row>
    <row r="377" spans="6:9" x14ac:dyDescent="0.25">
      <c r="F377" s="107"/>
      <c r="G377" s="107"/>
      <c r="H377" s="107"/>
      <c r="I377" s="107"/>
    </row>
    <row r="378" spans="6:9" x14ac:dyDescent="0.25">
      <c r="F378" s="107"/>
      <c r="G378" s="107"/>
      <c r="H378" s="107"/>
      <c r="I378" s="107"/>
    </row>
    <row r="379" spans="6:9" x14ac:dyDescent="0.25">
      <c r="F379" s="107"/>
      <c r="G379" s="107"/>
      <c r="H379" s="107"/>
      <c r="I379" s="107"/>
    </row>
    <row r="380" spans="6:9" x14ac:dyDescent="0.25">
      <c r="F380" s="107"/>
      <c r="G380" s="107"/>
      <c r="H380" s="107"/>
      <c r="I380" s="107"/>
    </row>
    <row r="381" spans="6:9" x14ac:dyDescent="0.25">
      <c r="F381" s="107"/>
      <c r="G381" s="107"/>
      <c r="H381" s="107"/>
      <c r="I381" s="107"/>
    </row>
    <row r="382" spans="6:9" x14ac:dyDescent="0.25">
      <c r="F382" s="107"/>
      <c r="G382" s="107"/>
      <c r="H382" s="107"/>
      <c r="I382" s="107"/>
    </row>
    <row r="383" spans="6:9" x14ac:dyDescent="0.25">
      <c r="F383" s="107"/>
      <c r="G383" s="107"/>
      <c r="H383" s="107"/>
      <c r="I383" s="107"/>
    </row>
    <row r="384" spans="6:9" x14ac:dyDescent="0.25">
      <c r="F384" s="107"/>
      <c r="G384" s="107"/>
      <c r="H384" s="107"/>
      <c r="I384" s="107"/>
    </row>
    <row r="385" spans="6:9" x14ac:dyDescent="0.25">
      <c r="F385" s="107"/>
      <c r="G385" s="107"/>
      <c r="H385" s="107"/>
      <c r="I385" s="107"/>
    </row>
    <row r="386" spans="6:9" x14ac:dyDescent="0.25">
      <c r="F386" s="107"/>
      <c r="G386" s="107"/>
      <c r="H386" s="107"/>
      <c r="I386" s="107"/>
    </row>
    <row r="387" spans="6:9" x14ac:dyDescent="0.25">
      <c r="F387" s="107"/>
      <c r="G387" s="107"/>
      <c r="H387" s="107"/>
      <c r="I387" s="107"/>
    </row>
    <row r="388" spans="6:9" x14ac:dyDescent="0.25">
      <c r="F388" s="107"/>
      <c r="G388" s="107"/>
      <c r="H388" s="107"/>
      <c r="I388" s="107"/>
    </row>
    <row r="389" spans="6:9" x14ac:dyDescent="0.25">
      <c r="F389" s="107"/>
      <c r="G389" s="107"/>
      <c r="H389" s="107"/>
      <c r="I389" s="107"/>
    </row>
    <row r="390" spans="6:9" x14ac:dyDescent="0.25">
      <c r="F390" s="107"/>
      <c r="G390" s="107"/>
      <c r="H390" s="107"/>
      <c r="I390" s="107"/>
    </row>
    <row r="391" spans="6:9" x14ac:dyDescent="0.25">
      <c r="F391" s="107"/>
      <c r="G391" s="107"/>
      <c r="H391" s="107"/>
      <c r="I391" s="107"/>
    </row>
    <row r="392" spans="6:9" x14ac:dyDescent="0.25">
      <c r="F392" s="107"/>
      <c r="G392" s="107"/>
      <c r="H392" s="107"/>
      <c r="I392" s="107"/>
    </row>
    <row r="393" spans="6:9" x14ac:dyDescent="0.25">
      <c r="F393" s="107"/>
      <c r="G393" s="107"/>
      <c r="H393" s="107"/>
      <c r="I393" s="107"/>
    </row>
    <row r="394" spans="6:9" x14ac:dyDescent="0.25">
      <c r="F394" s="107"/>
      <c r="G394" s="107"/>
      <c r="H394" s="107"/>
      <c r="I394" s="107"/>
    </row>
    <row r="395" spans="6:9" x14ac:dyDescent="0.25">
      <c r="F395" s="107"/>
      <c r="G395" s="107"/>
      <c r="H395" s="107"/>
      <c r="I395" s="107"/>
    </row>
    <row r="396" spans="6:9" x14ac:dyDescent="0.25">
      <c r="F396" s="107"/>
      <c r="G396" s="107"/>
      <c r="H396" s="107"/>
      <c r="I396" s="107"/>
    </row>
    <row r="397" spans="6:9" x14ac:dyDescent="0.25">
      <c r="F397" s="107"/>
      <c r="G397" s="107"/>
      <c r="H397" s="107"/>
      <c r="I397" s="107"/>
    </row>
    <row r="398" spans="6:9" x14ac:dyDescent="0.25">
      <c r="F398" s="107"/>
      <c r="G398" s="107"/>
      <c r="H398" s="107"/>
      <c r="I398" s="107"/>
    </row>
    <row r="399" spans="6:9" x14ac:dyDescent="0.25">
      <c r="F399" s="107"/>
      <c r="G399" s="107"/>
      <c r="H399" s="107"/>
      <c r="I399" s="107"/>
    </row>
  </sheetData>
  <sheetProtection password="D372" sheet="1"/>
  <mergeCells count="10">
    <mergeCell ref="F66:K66"/>
    <mergeCell ref="J19:M19"/>
    <mergeCell ref="L24:O24"/>
    <mergeCell ref="N9:O9"/>
    <mergeCell ref="C26:E26"/>
    <mergeCell ref="J30:N30"/>
    <mergeCell ref="D13:E13"/>
    <mergeCell ref="D14:E14"/>
    <mergeCell ref="G22:H22"/>
    <mergeCell ref="M22:N22"/>
  </mergeCells>
  <phoneticPr fontId="2" type="noConversion"/>
  <conditionalFormatting sqref="D13:E13">
    <cfRule type="expression" dxfId="111" priority="126" stopIfTrue="1">
      <formula>ISBLANK(D13)</formula>
    </cfRule>
    <cfRule type="expression" dxfId="110" priority="130" stopIfTrue="1">
      <formula>LEFT(F13,1)="A"</formula>
    </cfRule>
    <cfRule type="expression" dxfId="109" priority="131" stopIfTrue="1">
      <formula>LEFT(F13,1)="S"</formula>
    </cfRule>
  </conditionalFormatting>
  <conditionalFormatting sqref="E5">
    <cfRule type="expression" dxfId="108" priority="129" stopIfTrue="1">
      <formula>ISBLANK(E5)</formula>
    </cfRule>
  </conditionalFormatting>
  <conditionalFormatting sqref="I5">
    <cfRule type="expression" dxfId="107" priority="128" stopIfTrue="1">
      <formula>ISBLANK(I5)</formula>
    </cfRule>
  </conditionalFormatting>
  <conditionalFormatting sqref="M5">
    <cfRule type="expression" dxfId="106" priority="127" stopIfTrue="1">
      <formula>ISBLANK(M5)</formula>
    </cfRule>
  </conditionalFormatting>
  <conditionalFormatting sqref="P12">
    <cfRule type="expression" dxfId="105" priority="125" stopIfTrue="1">
      <formula>ISBLANK(P12)</formula>
    </cfRule>
  </conditionalFormatting>
  <conditionalFormatting sqref="D14:E14">
    <cfRule type="expression" dxfId="104" priority="124" stopIfTrue="1">
      <formula>ISBLANK(D14)</formula>
    </cfRule>
  </conditionalFormatting>
  <conditionalFormatting sqref="L12">
    <cfRule type="expression" dxfId="103" priority="123" stopIfTrue="1">
      <formula>ISBLANK(L12)</formula>
    </cfRule>
  </conditionalFormatting>
  <conditionalFormatting sqref="H12">
    <cfRule type="expression" dxfId="102" priority="122" stopIfTrue="1">
      <formula>ISBLANK(H12)</formula>
    </cfRule>
  </conditionalFormatting>
  <conditionalFormatting sqref="D18">
    <cfRule type="expression" dxfId="101" priority="121" stopIfTrue="1">
      <formula>ISBLANK(D18)</formula>
    </cfRule>
  </conditionalFormatting>
  <conditionalFormatting sqref="D19">
    <cfRule type="expression" dxfId="100" priority="120" stopIfTrue="1">
      <formula>ISBLANK(D19)</formula>
    </cfRule>
  </conditionalFormatting>
  <conditionalFormatting sqref="D20">
    <cfRule type="expression" dxfId="99" priority="119" stopIfTrue="1">
      <formula>ISBLANK(D20)</formula>
    </cfRule>
  </conditionalFormatting>
  <conditionalFormatting sqref="G24">
    <cfRule type="expression" dxfId="98" priority="116" stopIfTrue="1">
      <formula>ISBLANK(G24)</formula>
    </cfRule>
  </conditionalFormatting>
  <conditionalFormatting sqref="L24:O24">
    <cfRule type="expression" dxfId="97" priority="114" stopIfTrue="1">
      <formula>ISBLANK(L24)</formula>
    </cfRule>
    <cfRule type="expression" dxfId="96" priority="115" stopIfTrue="1">
      <formula>ISBLANKL19</formula>
    </cfRule>
  </conditionalFormatting>
  <conditionalFormatting sqref="H27">
    <cfRule type="expression" dxfId="95" priority="113" stopIfTrue="1">
      <formula>ISBLANK(H27)</formula>
    </cfRule>
  </conditionalFormatting>
  <conditionalFormatting sqref="J27">
    <cfRule type="expression" dxfId="94" priority="112" stopIfTrue="1">
      <formula>ISBLANK(J27)</formula>
    </cfRule>
  </conditionalFormatting>
  <conditionalFormatting sqref="O27">
    <cfRule type="expression" dxfId="93" priority="111" stopIfTrue="1">
      <formula>ISBLANK(O27)</formula>
    </cfRule>
  </conditionalFormatting>
  <conditionalFormatting sqref="H28">
    <cfRule type="expression" dxfId="92" priority="110" stopIfTrue="1">
      <formula>ISBLANK(H28)</formula>
    </cfRule>
  </conditionalFormatting>
  <conditionalFormatting sqref="J28">
    <cfRule type="expression" dxfId="91" priority="109" stopIfTrue="1">
      <formula>ISBLANK(J28)</formula>
    </cfRule>
  </conditionalFormatting>
  <conditionalFormatting sqref="I35">
    <cfRule type="expression" dxfId="90" priority="108" stopIfTrue="1">
      <formula>ISBLANK(I35)</formula>
    </cfRule>
  </conditionalFormatting>
  <conditionalFormatting sqref="P37">
    <cfRule type="expression" dxfId="89" priority="107" stopIfTrue="1">
      <formula>ISBLANK(P37)</formula>
    </cfRule>
  </conditionalFormatting>
  <conditionalFormatting sqref="K43">
    <cfRule type="expression" dxfId="88" priority="105" stopIfTrue="1">
      <formula>ISBLANK(K43)</formula>
    </cfRule>
  </conditionalFormatting>
  <conditionalFormatting sqref="H49">
    <cfRule type="expression" dxfId="87" priority="104" stopIfTrue="1">
      <formula>ISBLANK(H49)</formula>
    </cfRule>
  </conditionalFormatting>
  <conditionalFormatting sqref="G54">
    <cfRule type="expression" dxfId="86" priority="102" stopIfTrue="1">
      <formula>ISBLANK(G54)</formula>
    </cfRule>
  </conditionalFormatting>
  <conditionalFormatting sqref="H56">
    <cfRule type="expression" dxfId="85" priority="99" stopIfTrue="1">
      <formula>ISBLANK(H56)</formula>
    </cfRule>
    <cfRule type="expression" dxfId="84" priority="100" stopIfTrue="1">
      <formula>ISBLANK(49)</formula>
    </cfRule>
  </conditionalFormatting>
  <conditionalFormatting sqref="L56">
    <cfRule type="expression" dxfId="83" priority="98" stopIfTrue="1">
      <formula>ISBLANK(L56)</formula>
    </cfRule>
  </conditionalFormatting>
  <conditionalFormatting sqref="G58">
    <cfRule type="expression" dxfId="82" priority="97" stopIfTrue="1">
      <formula>ISBLANK(G58)</formula>
    </cfRule>
  </conditionalFormatting>
  <conditionalFormatting sqref="G59">
    <cfRule type="expression" dxfId="81" priority="95" stopIfTrue="1">
      <formula>ISBLANK(G59)</formula>
    </cfRule>
    <cfRule type="expression" dxfId="80" priority="96" stopIfTrue="1">
      <formula>ISBANK(G59)</formula>
    </cfRule>
  </conditionalFormatting>
  <conditionalFormatting sqref="G60">
    <cfRule type="expression" dxfId="79" priority="94" stopIfTrue="1">
      <formula>ISBLANK(G60)</formula>
    </cfRule>
  </conditionalFormatting>
  <conditionalFormatting sqref="D16">
    <cfRule type="expression" dxfId="78" priority="93" stopIfTrue="1">
      <formula>ISBLANK(D16)</formula>
    </cfRule>
  </conditionalFormatting>
  <conditionalFormatting sqref="G22">
    <cfRule type="expression" dxfId="77" priority="87" stopIfTrue="1">
      <formula>ISBLANK(G22)</formula>
    </cfRule>
  </conditionalFormatting>
  <conditionalFormatting sqref="C26:E26">
    <cfRule type="expression" dxfId="76" priority="85" stopIfTrue="1">
      <formula>ISBLANK(C26)</formula>
    </cfRule>
  </conditionalFormatting>
  <conditionalFormatting sqref="J30:N30">
    <cfRule type="expression" dxfId="75" priority="84" stopIfTrue="1">
      <formula>ISBLANK(J30)</formula>
    </cfRule>
  </conditionalFormatting>
  <conditionalFormatting sqref="M37">
    <cfRule type="expression" dxfId="74" priority="83" stopIfTrue="1">
      <formula>ISBLANK(M37)</formula>
    </cfRule>
  </conditionalFormatting>
  <conditionalFormatting sqref="P38">
    <cfRule type="expression" dxfId="73" priority="82" stopIfTrue="1">
      <formula>ISBLANK(P38)</formula>
    </cfRule>
  </conditionalFormatting>
  <conditionalFormatting sqref="C41">
    <cfRule type="expression" dxfId="72" priority="81" stopIfTrue="1">
      <formula>ISBLANK(C41)</formula>
    </cfRule>
  </conditionalFormatting>
  <conditionalFormatting sqref="D43">
    <cfRule type="expression" dxfId="71" priority="76" stopIfTrue="1">
      <formula>ISBLANK(D43)</formula>
    </cfRule>
  </conditionalFormatting>
  <conditionalFormatting sqref="P56">
    <cfRule type="expression" dxfId="70" priority="73" stopIfTrue="1">
      <formula>ISBLANK(P56)</formula>
    </cfRule>
  </conditionalFormatting>
  <conditionalFormatting sqref="G45">
    <cfRule type="expression" dxfId="69" priority="72" stopIfTrue="1">
      <formula>ISBLANK(G45)</formula>
    </cfRule>
  </conditionalFormatting>
  <conditionalFormatting sqref="H51">
    <cfRule type="expression" dxfId="68" priority="59" stopIfTrue="1">
      <formula>ISBLANK(H51)</formula>
    </cfRule>
    <cfRule type="expression" dxfId="67" priority="67" stopIfTrue="1">
      <formula>ISBLANK(H51)</formula>
    </cfRule>
  </conditionalFormatting>
  <conditionalFormatting sqref="D68">
    <cfRule type="expression" dxfId="66" priority="66" stopIfTrue="1">
      <formula>ISBLANK(D68)</formula>
    </cfRule>
  </conditionalFormatting>
  <conditionalFormatting sqref="I59">
    <cfRule type="expression" dxfId="65" priority="57" stopIfTrue="1">
      <formula>ISBLANK(I59)</formula>
    </cfRule>
    <cfRule type="expression" priority="58" stopIfTrue="1">
      <formula>ISBLANK(I59)</formula>
    </cfRule>
  </conditionalFormatting>
  <conditionalFormatting sqref="A37">
    <cfRule type="expression" dxfId="64" priority="54" stopIfTrue="1">
      <formula>ISBLANK(A37)</formula>
    </cfRule>
  </conditionalFormatting>
  <conditionalFormatting sqref="G13">
    <cfRule type="expression" dxfId="63" priority="50" stopIfTrue="1">
      <formula>ISBLANK(G13)</formula>
    </cfRule>
  </conditionalFormatting>
  <conditionalFormatting sqref="A46">
    <cfRule type="expression" dxfId="62" priority="48" stopIfTrue="1">
      <formula>ISBLANK(A46)</formula>
    </cfRule>
  </conditionalFormatting>
  <conditionalFormatting sqref="F18">
    <cfRule type="expression" dxfId="61" priority="43" stopIfTrue="1">
      <formula>ISBLANK(F18)</formula>
    </cfRule>
    <cfRule type="expression" priority="47" stopIfTrue="1">
      <formula>ISBLANK(F18)</formula>
    </cfRule>
  </conditionalFormatting>
  <conditionalFormatting sqref="F19">
    <cfRule type="expression" dxfId="60" priority="42" stopIfTrue="1">
      <formula>ISBLANK(F19)</formula>
    </cfRule>
  </conditionalFormatting>
  <conditionalFormatting sqref="F20">
    <cfRule type="expression" dxfId="59" priority="41" stopIfTrue="1">
      <formula>ISBLANK(F20)</formula>
    </cfRule>
  </conditionalFormatting>
  <conditionalFormatting sqref="I18">
    <cfRule type="expression" dxfId="58" priority="40" stopIfTrue="1">
      <formula>ISBLANK(I18)</formula>
    </cfRule>
  </conditionalFormatting>
  <conditionalFormatting sqref="I19">
    <cfRule type="expression" dxfId="57" priority="39" stopIfTrue="1">
      <formula>ISBLANK(I19)</formula>
    </cfRule>
  </conditionalFormatting>
  <conditionalFormatting sqref="I20">
    <cfRule type="expression" dxfId="56" priority="38" stopIfTrue="1">
      <formula>ISBLANK(I20)</formula>
    </cfRule>
  </conditionalFormatting>
  <conditionalFormatting sqref="N18">
    <cfRule type="expression" dxfId="55" priority="37" stopIfTrue="1">
      <formula>ISBLANK(N18)</formula>
    </cfRule>
  </conditionalFormatting>
  <conditionalFormatting sqref="L66">
    <cfRule type="expression" dxfId="54" priority="33" stopIfTrue="1">
      <formula>ISBLANK(L66)</formula>
    </cfRule>
  </conditionalFormatting>
  <conditionalFormatting sqref="H11">
    <cfRule type="expression" dxfId="53" priority="32" stopIfTrue="1">
      <formula>ISBLANK(H11)</formula>
    </cfRule>
  </conditionalFormatting>
  <conditionalFormatting sqref="L11">
    <cfRule type="expression" dxfId="52" priority="30" stopIfTrue="1">
      <formula>ISBLANK(L11)</formula>
    </cfRule>
  </conditionalFormatting>
  <conditionalFormatting sqref="P11">
    <cfRule type="expression" dxfId="51" priority="29" stopIfTrue="1">
      <formula>ISBLANK(P11)</formula>
    </cfRule>
  </conditionalFormatting>
  <conditionalFormatting sqref="F16">
    <cfRule type="expression" dxfId="50" priority="28" stopIfTrue="1">
      <formula>ISBLANK(F16)</formula>
    </cfRule>
  </conditionalFormatting>
  <conditionalFormatting sqref="I16">
    <cfRule type="expression" dxfId="49" priority="27" stopIfTrue="1">
      <formula>ISBLANK(I16)</formula>
    </cfRule>
  </conditionalFormatting>
  <conditionalFormatting sqref="K16">
    <cfRule type="expression" dxfId="48" priority="26" stopIfTrue="1">
      <formula>ISBLANK(K16)</formula>
    </cfRule>
  </conditionalFormatting>
  <conditionalFormatting sqref="N16">
    <cfRule type="expression" dxfId="47" priority="25" stopIfTrue="1">
      <formula>ISBLANK(N16)</formula>
    </cfRule>
  </conditionalFormatting>
  <conditionalFormatting sqref="M22">
    <cfRule type="expression" dxfId="46" priority="24" stopIfTrue="1">
      <formula>ISBLANK(M22)</formula>
    </cfRule>
  </conditionalFormatting>
  <conditionalFormatting sqref="I43">
    <cfRule type="expression" dxfId="45" priority="22" stopIfTrue="1">
      <formula>ISBLANK(I43)</formula>
    </cfRule>
  </conditionalFormatting>
  <conditionalFormatting sqref="F43">
    <cfRule type="expression" dxfId="44" priority="21" stopIfTrue="1">
      <formula>ISBLANK(F43)</formula>
    </cfRule>
  </conditionalFormatting>
  <conditionalFormatting sqref="E44">
    <cfRule type="expression" dxfId="43" priority="20" stopIfTrue="1">
      <formula>ISBLANK(E44)</formula>
    </cfRule>
  </conditionalFormatting>
  <conditionalFormatting sqref="O43">
    <cfRule type="expression" dxfId="42" priority="19" stopIfTrue="1">
      <formula>ISBLANK(O43)</formula>
    </cfRule>
  </conditionalFormatting>
  <conditionalFormatting sqref="M43">
    <cfRule type="expression" dxfId="41" priority="18" stopIfTrue="1">
      <formula>ISBLANK(M43)</formula>
    </cfRule>
  </conditionalFormatting>
  <conditionalFormatting sqref="J45">
    <cfRule type="expression" dxfId="40" priority="17" stopIfTrue="1">
      <formula>ISBLANK(J45)</formula>
    </cfRule>
  </conditionalFormatting>
  <conditionalFormatting sqref="P45">
    <cfRule type="expression" dxfId="39" priority="16" stopIfTrue="1">
      <formula>ISBLANK(P45)</formula>
    </cfRule>
  </conditionalFormatting>
  <conditionalFormatting sqref="N49">
    <cfRule type="expression" dxfId="38" priority="15" stopIfTrue="1">
      <formula>ISBLANK(N49)</formula>
    </cfRule>
  </conditionalFormatting>
  <conditionalFormatting sqref="M54">
    <cfRule type="expression" dxfId="37" priority="14" stopIfTrue="1">
      <formula>ISBLANK(M54)</formula>
    </cfRule>
  </conditionalFormatting>
  <conditionalFormatting sqref="H68">
    <cfRule type="expression" dxfId="36" priority="13" stopIfTrue="1">
      <formula>ISBLANK(H68)</formula>
    </cfRule>
  </conditionalFormatting>
  <conditionalFormatting sqref="L68">
    <cfRule type="expression" dxfId="35" priority="12" stopIfTrue="1">
      <formula>ISBLANK(L68)</formula>
    </cfRule>
  </conditionalFormatting>
  <conditionalFormatting sqref="P68">
    <cfRule type="expression" dxfId="34" priority="11" stopIfTrue="1">
      <formula>ISBLANK(P68)</formula>
    </cfRule>
  </conditionalFormatting>
  <conditionalFormatting sqref="I60">
    <cfRule type="expression" dxfId="33" priority="5" stopIfTrue="1">
      <formula>ISBLANK(I60)</formula>
    </cfRule>
    <cfRule type="expression" priority="6" stopIfTrue="1">
      <formula>ISBLANK(I60)</formula>
    </cfRule>
  </conditionalFormatting>
  <conditionalFormatting sqref="E41">
    <cfRule type="expression" dxfId="32" priority="4" stopIfTrue="1">
      <formula>ISBLANK(E41)</formula>
    </cfRule>
  </conditionalFormatting>
  <conditionalFormatting sqref="H41">
    <cfRule type="expression" dxfId="31" priority="3" stopIfTrue="1">
      <formula>ISBLANK(H41)</formula>
    </cfRule>
  </conditionalFormatting>
  <conditionalFormatting sqref="J41">
    <cfRule type="expression" dxfId="30" priority="2" stopIfTrue="1">
      <formula>ISBLANK(J41)</formula>
    </cfRule>
  </conditionalFormatting>
  <conditionalFormatting sqref="N41">
    <cfRule type="expression" dxfId="29" priority="1" stopIfTrue="1">
      <formula>ISBLANK(N41)</formula>
    </cfRule>
  </conditionalFormatting>
  <dataValidations count="13">
    <dataValidation type="list" allowBlank="1" showInputMessage="1" showErrorMessage="1" sqref="E52 P57 E39">
      <formula1>"' ,FY 1998,FY 1999,FY 2000,FY 2001,FY 2002,FY 2003,FY 2004,FY 2005,FY 2006,FY 2007,FY 2008,FY 2009,FY 2010,FY 2011,FY 2012,FY 2013,FY 2014,FY 2015,FY 2016,FY 2017,FY 2018,FY 2019,FY 2020"</formula1>
    </dataValidation>
    <dataValidation type="list" allowBlank="1" showInputMessage="1" showErrorMessage="1" sqref="J31">
      <formula1>"',Commercial 300's,Industrial 400's,Commercial 300's &amp; Industrial 400's"</formula1>
    </dataValidation>
    <dataValidation type="list" allowBlank="1" showInputMessage="1" showErrorMessage="1" sqref="L9:L10 H9:H10 D9:D10 F9:F10 J9:J10 P9:P10">
      <formula1>"N,C,I,B"</formula1>
    </dataValidation>
    <dataValidation type="list" allowBlank="1" showInputMessage="1" showErrorMessage="1" sqref="M37:M38">
      <formula1>$F$87:$F$277</formula1>
    </dataValidation>
    <dataValidation type="list" allowBlank="1" showInputMessage="1" showErrorMessage="1" sqref="P56">
      <formula1>$G$87:$G$158</formula1>
    </dataValidation>
    <dataValidation type="list" allowBlank="1" showInputMessage="1" showErrorMessage="1" sqref="I12 F12">
      <formula1>"   '   ,  √  , "</formula1>
    </dataValidation>
    <dataValidation type="list" allowBlank="1" showInputMessage="1" showErrorMessage="1" sqref="F13">
      <formula1>"Sq. Ft.,Acres"</formula1>
    </dataValidation>
    <dataValidation type="list" allowBlank="1" showInputMessage="1" showErrorMessage="1" sqref="H11 L11 P11 G13 D16 F16 I16 K16 N16 F18:F20 I18:I20 N18 D43 I43 F43 E44 M43 A46 G45 J45 P45 H51 D68 H68 L68 P68 C70 G70 K70:K71 O70:O71 I59:I60 C41 E41 H41 J41 N41">
      <formula1>$I$87:$I$88</formula1>
    </dataValidation>
    <dataValidation type="list" allowBlank="1" showInputMessage="1" showErrorMessage="1" sqref="G22:H22 M22:N22">
      <formula1>$J$87:$J$89</formula1>
    </dataValidation>
    <dataValidation type="list" allowBlank="1" showInputMessage="1" showErrorMessage="1" sqref="C26:E26">
      <formula1>$K$87:$K$90</formula1>
    </dataValidation>
    <dataValidation type="list" allowBlank="1" showInputMessage="1" showErrorMessage="1" sqref="J30:N30">
      <formula1>$N$87:$N$90</formula1>
    </dataValidation>
    <dataValidation type="list" allowBlank="1" showInputMessage="1" showErrorMessage="1" sqref="A37 L66">
      <formula1>$P$87:$P$89</formula1>
    </dataValidation>
    <dataValidation type="list" allowBlank="1" showInputMessage="1" showErrorMessage="1" sqref="C69 G69 K69 O69">
      <formula1>"',Real, PP, R &amp; PP"</formula1>
    </dataValidation>
  </dataValidations>
  <printOptions horizontalCentered="1"/>
  <pageMargins left="0.25" right="0.25" top="0.25" bottom="0.25" header="0" footer="0"/>
  <pageSetup scale="67"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S381"/>
  <sheetViews>
    <sheetView showGridLines="0" zoomScaleNormal="100" workbookViewId="0">
      <selection activeCell="T13" sqref="T13"/>
    </sheetView>
  </sheetViews>
  <sheetFormatPr defaultColWidth="9.109375" defaultRowHeight="15" x14ac:dyDescent="0.25"/>
  <cols>
    <col min="1" max="16384" width="9.109375" style="2"/>
  </cols>
  <sheetData>
    <row r="1" spans="1:16" ht="15.6" x14ac:dyDescent="0.3">
      <c r="A1" s="13" t="s">
        <v>4</v>
      </c>
      <c r="C1" s="7">
        <f>'Page 1'!$O$4</f>
        <v>2019</v>
      </c>
      <c r="E1" s="4" t="s">
        <v>389</v>
      </c>
      <c r="F1" s="2">
        <f>'Page 1'!$G$5</f>
        <v>0</v>
      </c>
      <c r="O1" s="1" t="s">
        <v>1477</v>
      </c>
      <c r="P1" s="1" t="s">
        <v>561</v>
      </c>
    </row>
    <row r="3" spans="1:16" s="18" customFormat="1" ht="21" x14ac:dyDescent="0.4">
      <c r="A3" s="131"/>
      <c r="B3" s="17"/>
      <c r="C3" s="17"/>
      <c r="D3" s="237"/>
      <c r="E3" s="243"/>
      <c r="F3" s="242" t="s">
        <v>563</v>
      </c>
      <c r="G3" s="242"/>
      <c r="H3" s="242"/>
      <c r="I3" s="242"/>
      <c r="J3" s="241"/>
      <c r="K3" s="241"/>
      <c r="L3" s="241"/>
      <c r="M3" s="244"/>
      <c r="N3" s="244"/>
      <c r="O3" s="131"/>
      <c r="P3" s="131"/>
    </row>
    <row r="5" spans="1:16" ht="18" customHeight="1" x14ac:dyDescent="0.3">
      <c r="A5" s="132" t="s">
        <v>564</v>
      </c>
      <c r="E5" s="9" t="s">
        <v>582</v>
      </c>
      <c r="G5" s="9" t="s">
        <v>395</v>
      </c>
      <c r="I5" s="9" t="s">
        <v>565</v>
      </c>
      <c r="K5" s="9" t="s">
        <v>566</v>
      </c>
      <c r="M5" s="9" t="s">
        <v>583</v>
      </c>
      <c r="O5" s="8" t="s">
        <v>569</v>
      </c>
      <c r="P5" s="3"/>
    </row>
    <row r="6" spans="1:16" ht="18" customHeight="1" x14ac:dyDescent="0.3">
      <c r="A6" s="2" t="s">
        <v>579</v>
      </c>
      <c r="D6" s="4"/>
      <c r="E6" s="133">
        <v>601</v>
      </c>
      <c r="G6" s="40"/>
      <c r="I6" s="258"/>
      <c r="K6" s="258"/>
      <c r="M6" s="258"/>
      <c r="O6" s="4" t="s">
        <v>593</v>
      </c>
      <c r="P6" s="134"/>
    </row>
    <row r="7" spans="1:16" ht="18" customHeight="1" x14ac:dyDescent="0.3">
      <c r="A7" s="2" t="s">
        <v>580</v>
      </c>
      <c r="D7" s="4"/>
      <c r="E7" s="133" t="s">
        <v>614</v>
      </c>
      <c r="G7" s="133"/>
      <c r="I7" s="258"/>
      <c r="K7" s="258"/>
      <c r="M7" s="258"/>
      <c r="O7" s="4" t="s">
        <v>567</v>
      </c>
      <c r="P7" s="135"/>
    </row>
    <row r="8" spans="1:16" ht="18" customHeight="1" x14ac:dyDescent="0.3">
      <c r="A8" s="2" t="s">
        <v>581</v>
      </c>
      <c r="D8" s="4"/>
      <c r="E8" s="133" t="s">
        <v>615</v>
      </c>
      <c r="G8" s="133"/>
      <c r="I8" s="258"/>
      <c r="K8" s="258"/>
      <c r="M8" s="258"/>
      <c r="O8" s="4" t="s">
        <v>568</v>
      </c>
      <c r="P8" s="136"/>
    </row>
    <row r="9" spans="1:16" ht="18" customHeight="1" x14ac:dyDescent="0.25">
      <c r="O9" s="256" t="s">
        <v>1373</v>
      </c>
    </row>
    <row r="10" spans="1:16" ht="18" customHeight="1" x14ac:dyDescent="0.3">
      <c r="G10" s="4" t="s">
        <v>570</v>
      </c>
      <c r="H10" s="295">
        <f>SUM(G6:G8)</f>
        <v>0</v>
      </c>
      <c r="K10" s="4"/>
      <c r="L10"/>
    </row>
    <row r="11" spans="1:16" ht="18" customHeight="1" x14ac:dyDescent="0.25"/>
    <row r="13" spans="1:16" s="18" customFormat="1" ht="21" x14ac:dyDescent="0.4">
      <c r="A13" s="131"/>
      <c r="B13" s="17"/>
      <c r="C13" s="17"/>
      <c r="D13" s="131"/>
      <c r="E13" s="236"/>
      <c r="F13" s="239" t="s">
        <v>571</v>
      </c>
      <c r="G13" s="240"/>
      <c r="H13" s="240"/>
      <c r="I13" s="240"/>
      <c r="J13" s="240"/>
      <c r="K13" s="240"/>
      <c r="L13" s="240"/>
      <c r="M13" s="238"/>
      <c r="N13" s="238"/>
      <c r="O13" s="131"/>
      <c r="P13" s="131"/>
    </row>
    <row r="15" spans="1:16" ht="18" customHeight="1" x14ac:dyDescent="0.3">
      <c r="F15" s="4" t="s">
        <v>516</v>
      </c>
      <c r="G15" s="133"/>
      <c r="H15"/>
      <c r="I15"/>
      <c r="J15"/>
      <c r="K15"/>
    </row>
    <row r="16" spans="1:16" ht="18" customHeight="1" x14ac:dyDescent="0.3">
      <c r="F16" s="4"/>
      <c r="J16" s="4"/>
      <c r="K16" s="137"/>
    </row>
    <row r="17" spans="1:19" ht="18" customHeight="1" x14ac:dyDescent="0.3">
      <c r="B17" s="2" t="s">
        <v>572</v>
      </c>
      <c r="F17" s="4" t="s">
        <v>573</v>
      </c>
      <c r="G17" s="135"/>
      <c r="I17" s="258"/>
      <c r="J17" s="2" t="s">
        <v>584</v>
      </c>
    </row>
    <row r="18" spans="1:19" ht="18" customHeight="1" x14ac:dyDescent="0.25">
      <c r="I18" s="286"/>
      <c r="J18" s="2" t="s">
        <v>574</v>
      </c>
      <c r="S18" s="19"/>
    </row>
    <row r="19" spans="1:19" ht="18" customHeight="1" x14ac:dyDescent="0.25">
      <c r="I19" s="286"/>
      <c r="J19" s="2" t="s">
        <v>575</v>
      </c>
    </row>
    <row r="20" spans="1:19" ht="18" customHeight="1" x14ac:dyDescent="0.25">
      <c r="I20" s="286"/>
      <c r="J20" s="2" t="s">
        <v>1396</v>
      </c>
    </row>
    <row r="21" spans="1:19" ht="18" customHeight="1" x14ac:dyDescent="0.25"/>
    <row r="22" spans="1:19" ht="18" customHeight="1" x14ac:dyDescent="0.25">
      <c r="B22" s="2" t="s">
        <v>547</v>
      </c>
      <c r="F22" s="258"/>
      <c r="G22" s="2" t="s">
        <v>576</v>
      </c>
      <c r="I22" s="258"/>
      <c r="J22" s="2" t="s">
        <v>577</v>
      </c>
      <c r="M22" s="258"/>
      <c r="N22" s="2" t="s">
        <v>602</v>
      </c>
    </row>
    <row r="23" spans="1:19" ht="11.4" customHeight="1" x14ac:dyDescent="0.25">
      <c r="F23" s="158"/>
      <c r="I23" s="158"/>
      <c r="M23" s="158"/>
    </row>
    <row r="24" spans="1:19" ht="18" customHeight="1" x14ac:dyDescent="0.3">
      <c r="I24" s="258"/>
      <c r="J24" s="7" t="s">
        <v>402</v>
      </c>
      <c r="K24" s="367"/>
      <c r="L24" s="368"/>
      <c r="M24" s="368"/>
    </row>
    <row r="25" spans="1:19" ht="18" customHeight="1" x14ac:dyDescent="0.25"/>
    <row r="26" spans="1:19" ht="18" customHeight="1" x14ac:dyDescent="0.3">
      <c r="A26" s="1" t="s">
        <v>1467</v>
      </c>
      <c r="G26" s="4" t="s">
        <v>578</v>
      </c>
      <c r="H26" s="365"/>
      <c r="I26" s="366"/>
      <c r="J26" s="366"/>
      <c r="K26" s="366"/>
      <c r="L26" s="366"/>
      <c r="M26" s="366"/>
      <c r="N26" s="366"/>
    </row>
    <row r="27" spans="1:19" ht="18" customHeight="1" x14ac:dyDescent="0.25">
      <c r="A27" s="158"/>
      <c r="B27" s="19"/>
    </row>
    <row r="28" spans="1:19" ht="18" customHeight="1" x14ac:dyDescent="0.25">
      <c r="A28" s="158"/>
      <c r="B28" s="19"/>
    </row>
    <row r="29" spans="1:19" ht="18" customHeight="1" x14ac:dyDescent="0.25">
      <c r="A29" s="19"/>
      <c r="B29" s="192"/>
    </row>
    <row r="30" spans="1:19" ht="18" customHeight="1" x14ac:dyDescent="0.25">
      <c r="A30" s="192"/>
      <c r="B30" s="19"/>
      <c r="H30" s="192"/>
    </row>
    <row r="31" spans="1:19" ht="18" customHeight="1" x14ac:dyDescent="0.25"/>
    <row r="48" s="268" customFormat="1" x14ac:dyDescent="0.25"/>
    <row r="49" spans="7:12" s="268" customFormat="1" x14ac:dyDescent="0.25">
      <c r="G49" s="268" t="s">
        <v>1142</v>
      </c>
      <c r="I49" s="269" t="s">
        <v>1492</v>
      </c>
      <c r="J49" s="268" t="s">
        <v>1542</v>
      </c>
      <c r="K49" s="260"/>
      <c r="L49" s="268" t="s">
        <v>1546</v>
      </c>
    </row>
    <row r="50" spans="7:12" s="268" customFormat="1" x14ac:dyDescent="0.25">
      <c r="G50" s="268" t="s">
        <v>1143</v>
      </c>
      <c r="J50" s="268" t="s">
        <v>1541</v>
      </c>
      <c r="K50" s="260"/>
      <c r="L50" s="268" t="s">
        <v>1544</v>
      </c>
    </row>
    <row r="51" spans="7:12" s="268" customFormat="1" x14ac:dyDescent="0.25">
      <c r="G51" s="268" t="s">
        <v>1144</v>
      </c>
      <c r="J51" s="268" t="s">
        <v>1543</v>
      </c>
      <c r="K51" s="260"/>
      <c r="L51" s="268" t="s">
        <v>1547</v>
      </c>
    </row>
    <row r="52" spans="7:12" s="268" customFormat="1" x14ac:dyDescent="0.25">
      <c r="G52" s="268" t="s">
        <v>1139</v>
      </c>
      <c r="K52" s="260"/>
      <c r="L52" s="268" t="s">
        <v>1545</v>
      </c>
    </row>
    <row r="53" spans="7:12" s="268" customFormat="1" x14ac:dyDescent="0.25">
      <c r="G53" s="268" t="s">
        <v>1145</v>
      </c>
      <c r="K53" s="260"/>
    </row>
    <row r="54" spans="7:12" s="268" customFormat="1" x14ac:dyDescent="0.25">
      <c r="G54" s="268" t="s">
        <v>1140</v>
      </c>
      <c r="K54" s="260"/>
    </row>
    <row r="55" spans="7:12" s="268" customFormat="1" x14ac:dyDescent="0.25">
      <c r="G55" s="268" t="s">
        <v>1146</v>
      </c>
      <c r="K55" s="260"/>
    </row>
    <row r="56" spans="7:12" s="268" customFormat="1" x14ac:dyDescent="0.25">
      <c r="G56" s="268" t="s">
        <v>1147</v>
      </c>
      <c r="K56" s="260"/>
    </row>
    <row r="57" spans="7:12" s="268" customFormat="1" x14ac:dyDescent="0.25">
      <c r="G57" s="268" t="s">
        <v>1148</v>
      </c>
      <c r="K57" s="260"/>
    </row>
    <row r="58" spans="7:12" s="268" customFormat="1" x14ac:dyDescent="0.25">
      <c r="G58" s="268" t="s">
        <v>1149</v>
      </c>
      <c r="K58" s="260"/>
    </row>
    <row r="59" spans="7:12" s="268" customFormat="1" x14ac:dyDescent="0.25">
      <c r="G59" s="268" t="s">
        <v>1150</v>
      </c>
      <c r="K59" s="260"/>
    </row>
    <row r="60" spans="7:12" s="268" customFormat="1" x14ac:dyDescent="0.25">
      <c r="G60" s="268" t="s">
        <v>1151</v>
      </c>
      <c r="K60" s="260"/>
    </row>
    <row r="61" spans="7:12" s="268" customFormat="1" x14ac:dyDescent="0.25">
      <c r="G61" s="268" t="s">
        <v>1152</v>
      </c>
      <c r="K61" s="260"/>
    </row>
    <row r="62" spans="7:12" s="268" customFormat="1" x14ac:dyDescent="0.25">
      <c r="G62" s="268" t="s">
        <v>1153</v>
      </c>
      <c r="K62" s="263"/>
    </row>
    <row r="63" spans="7:12" s="268" customFormat="1" x14ac:dyDescent="0.25">
      <c r="G63" s="268" t="s">
        <v>1154</v>
      </c>
      <c r="K63" s="263"/>
    </row>
    <row r="64" spans="7:12" s="268" customFormat="1" x14ac:dyDescent="0.25">
      <c r="G64" s="268" t="s">
        <v>1155</v>
      </c>
      <c r="K64" s="263"/>
    </row>
    <row r="65" spans="7:11" s="268" customFormat="1" x14ac:dyDescent="0.25">
      <c r="G65" s="268" t="s">
        <v>1156</v>
      </c>
      <c r="K65" s="263"/>
    </row>
    <row r="66" spans="7:11" s="268" customFormat="1" x14ac:dyDescent="0.25">
      <c r="G66" s="268" t="s">
        <v>1157</v>
      </c>
      <c r="K66" s="263"/>
    </row>
    <row r="67" spans="7:11" s="268" customFormat="1" x14ac:dyDescent="0.25">
      <c r="G67" s="268" t="s">
        <v>1141</v>
      </c>
      <c r="K67" s="263"/>
    </row>
    <row r="68" spans="7:11" s="268" customFormat="1" x14ac:dyDescent="0.25">
      <c r="G68" s="268" t="s">
        <v>1158</v>
      </c>
      <c r="K68" s="263"/>
    </row>
    <row r="69" spans="7:11" s="268" customFormat="1" x14ac:dyDescent="0.25">
      <c r="G69" s="268" t="s">
        <v>1159</v>
      </c>
      <c r="K69" s="263"/>
    </row>
    <row r="70" spans="7:11" s="268" customFormat="1" x14ac:dyDescent="0.25">
      <c r="G70" s="268" t="s">
        <v>1160</v>
      </c>
      <c r="K70" s="263"/>
    </row>
    <row r="71" spans="7:11" s="268" customFormat="1" x14ac:dyDescent="0.25">
      <c r="G71" s="268" t="s">
        <v>1161</v>
      </c>
      <c r="K71" s="263"/>
    </row>
    <row r="72" spans="7:11" s="268" customFormat="1" x14ac:dyDescent="0.25">
      <c r="G72" s="268" t="s">
        <v>1162</v>
      </c>
    </row>
    <row r="73" spans="7:11" s="268" customFormat="1" x14ac:dyDescent="0.25">
      <c r="G73" s="268" t="s">
        <v>1163</v>
      </c>
    </row>
    <row r="74" spans="7:11" s="268" customFormat="1" x14ac:dyDescent="0.25">
      <c r="G74" s="268" t="s">
        <v>1164</v>
      </c>
    </row>
    <row r="75" spans="7:11" s="268" customFormat="1" x14ac:dyDescent="0.25">
      <c r="G75" s="268" t="s">
        <v>1165</v>
      </c>
    </row>
    <row r="76" spans="7:11" s="268" customFormat="1" x14ac:dyDescent="0.25">
      <c r="G76" s="268" t="s">
        <v>1166</v>
      </c>
    </row>
    <row r="77" spans="7:11" s="268" customFormat="1" x14ac:dyDescent="0.25">
      <c r="G77" s="268" t="s">
        <v>1167</v>
      </c>
    </row>
    <row r="78" spans="7:11" s="268" customFormat="1" x14ac:dyDescent="0.25">
      <c r="G78" s="268" t="s">
        <v>1168</v>
      </c>
    </row>
    <row r="79" spans="7:11" s="268" customFormat="1" x14ac:dyDescent="0.25">
      <c r="G79" s="268" t="s">
        <v>1169</v>
      </c>
    </row>
    <row r="80" spans="7:11" s="268" customFormat="1" x14ac:dyDescent="0.25">
      <c r="G80" s="268" t="s">
        <v>1170</v>
      </c>
    </row>
    <row r="81" spans="7:7" s="268" customFormat="1" x14ac:dyDescent="0.25">
      <c r="G81" s="268" t="s">
        <v>1171</v>
      </c>
    </row>
    <row r="82" spans="7:7" s="268" customFormat="1" x14ac:dyDescent="0.25">
      <c r="G82" s="268" t="s">
        <v>1172</v>
      </c>
    </row>
    <row r="83" spans="7:7" s="268" customFormat="1" x14ac:dyDescent="0.25">
      <c r="G83" s="268" t="s">
        <v>1173</v>
      </c>
    </row>
    <row r="84" spans="7:7" s="268" customFormat="1" x14ac:dyDescent="0.25">
      <c r="G84" s="268" t="s">
        <v>1174</v>
      </c>
    </row>
    <row r="85" spans="7:7" s="268" customFormat="1" x14ac:dyDescent="0.25">
      <c r="G85" s="268" t="s">
        <v>1175</v>
      </c>
    </row>
    <row r="86" spans="7:7" s="268" customFormat="1" x14ac:dyDescent="0.25">
      <c r="G86" s="268" t="s">
        <v>1176</v>
      </c>
    </row>
    <row r="87" spans="7:7" s="268" customFormat="1" x14ac:dyDescent="0.25">
      <c r="G87" s="268" t="s">
        <v>1177</v>
      </c>
    </row>
    <row r="88" spans="7:7" s="268" customFormat="1" x14ac:dyDescent="0.25">
      <c r="G88" s="268" t="s">
        <v>1178</v>
      </c>
    </row>
    <row r="89" spans="7:7" s="268" customFormat="1" x14ac:dyDescent="0.25">
      <c r="G89" s="268" t="s">
        <v>1179</v>
      </c>
    </row>
    <row r="90" spans="7:7" s="268" customFormat="1" x14ac:dyDescent="0.25">
      <c r="G90" s="268" t="s">
        <v>1180</v>
      </c>
    </row>
    <row r="91" spans="7:7" s="268" customFormat="1" x14ac:dyDescent="0.25">
      <c r="G91" s="268" t="s">
        <v>1181</v>
      </c>
    </row>
    <row r="92" spans="7:7" s="268" customFormat="1" x14ac:dyDescent="0.25">
      <c r="G92" s="268" t="s">
        <v>1182</v>
      </c>
    </row>
    <row r="93" spans="7:7" s="268" customFormat="1" x14ac:dyDescent="0.25">
      <c r="G93" s="268" t="s">
        <v>1183</v>
      </c>
    </row>
    <row r="94" spans="7:7" s="268" customFormat="1" x14ac:dyDescent="0.25">
      <c r="G94" s="268" t="s">
        <v>1184</v>
      </c>
    </row>
    <row r="95" spans="7:7" s="268" customFormat="1" x14ac:dyDescent="0.25">
      <c r="G95" s="268" t="s">
        <v>1185</v>
      </c>
    </row>
    <row r="96" spans="7:7" s="268" customFormat="1" x14ac:dyDescent="0.25">
      <c r="G96" s="268" t="s">
        <v>1186</v>
      </c>
    </row>
    <row r="97" spans="7:7" s="268" customFormat="1" x14ac:dyDescent="0.25">
      <c r="G97" s="268" t="s">
        <v>1187</v>
      </c>
    </row>
    <row r="98" spans="7:7" s="268" customFormat="1" x14ac:dyDescent="0.25">
      <c r="G98" s="268" t="s">
        <v>1188</v>
      </c>
    </row>
    <row r="99" spans="7:7" s="268" customFormat="1" x14ac:dyDescent="0.25">
      <c r="G99" s="268" t="s">
        <v>1189</v>
      </c>
    </row>
    <row r="100" spans="7:7" s="268" customFormat="1" x14ac:dyDescent="0.25">
      <c r="G100" s="268" t="s">
        <v>1190</v>
      </c>
    </row>
    <row r="101" spans="7:7" s="268" customFormat="1" x14ac:dyDescent="0.25">
      <c r="G101" s="268" t="s">
        <v>1191</v>
      </c>
    </row>
    <row r="102" spans="7:7" s="268" customFormat="1" x14ac:dyDescent="0.25">
      <c r="G102" s="268" t="s">
        <v>1192</v>
      </c>
    </row>
    <row r="103" spans="7:7" s="268" customFormat="1" x14ac:dyDescent="0.25">
      <c r="G103" s="268" t="s">
        <v>1193</v>
      </c>
    </row>
    <row r="104" spans="7:7" s="268" customFormat="1" x14ac:dyDescent="0.25">
      <c r="G104" s="268" t="s">
        <v>1194</v>
      </c>
    </row>
    <row r="105" spans="7:7" s="268" customFormat="1" x14ac:dyDescent="0.25">
      <c r="G105" s="268" t="s">
        <v>1195</v>
      </c>
    </row>
    <row r="106" spans="7:7" s="268" customFormat="1" x14ac:dyDescent="0.25">
      <c r="G106" s="268" t="s">
        <v>1196</v>
      </c>
    </row>
    <row r="107" spans="7:7" s="268" customFormat="1" x14ac:dyDescent="0.25">
      <c r="G107" s="268" t="s">
        <v>1197</v>
      </c>
    </row>
    <row r="108" spans="7:7" s="268" customFormat="1" x14ac:dyDescent="0.25">
      <c r="G108" s="268" t="s">
        <v>1198</v>
      </c>
    </row>
    <row r="109" spans="7:7" s="268" customFormat="1" x14ac:dyDescent="0.25">
      <c r="G109" s="268" t="s">
        <v>1199</v>
      </c>
    </row>
    <row r="110" spans="7:7" s="268" customFormat="1" x14ac:dyDescent="0.25">
      <c r="G110" s="268" t="s">
        <v>1200</v>
      </c>
    </row>
    <row r="111" spans="7:7" s="268" customFormat="1" x14ac:dyDescent="0.25">
      <c r="G111" s="268" t="s">
        <v>1201</v>
      </c>
    </row>
    <row r="112" spans="7:7" s="268" customFormat="1" x14ac:dyDescent="0.25">
      <c r="G112" s="268" t="s">
        <v>1202</v>
      </c>
    </row>
    <row r="113" spans="7:7" s="268" customFormat="1" x14ac:dyDescent="0.25">
      <c r="G113" s="268" t="s">
        <v>1203</v>
      </c>
    </row>
    <row r="114" spans="7:7" s="268" customFormat="1" x14ac:dyDescent="0.25">
      <c r="G114" s="268" t="s">
        <v>1204</v>
      </c>
    </row>
    <row r="115" spans="7:7" s="268" customFormat="1" x14ac:dyDescent="0.25">
      <c r="G115" s="268" t="s">
        <v>1205</v>
      </c>
    </row>
    <row r="116" spans="7:7" s="268" customFormat="1" x14ac:dyDescent="0.25">
      <c r="G116" s="268" t="s">
        <v>1206</v>
      </c>
    </row>
    <row r="117" spans="7:7" s="268" customFormat="1" x14ac:dyDescent="0.25">
      <c r="G117" s="268" t="s">
        <v>1207</v>
      </c>
    </row>
    <row r="118" spans="7:7" s="268" customFormat="1" x14ac:dyDescent="0.25">
      <c r="G118" s="268" t="s">
        <v>1208</v>
      </c>
    </row>
    <row r="119" spans="7:7" s="268" customFormat="1" x14ac:dyDescent="0.25">
      <c r="G119" s="268" t="s">
        <v>1209</v>
      </c>
    </row>
    <row r="120" spans="7:7" s="268" customFormat="1" x14ac:dyDescent="0.25">
      <c r="G120" s="268" t="s">
        <v>1210</v>
      </c>
    </row>
    <row r="121" spans="7:7" s="268" customFormat="1" x14ac:dyDescent="0.25">
      <c r="G121" s="268" t="s">
        <v>1211</v>
      </c>
    </row>
    <row r="122" spans="7:7" s="268" customFormat="1" x14ac:dyDescent="0.25">
      <c r="G122" s="268" t="s">
        <v>1212</v>
      </c>
    </row>
    <row r="123" spans="7:7" s="268" customFormat="1" x14ac:dyDescent="0.25">
      <c r="G123" s="268" t="s">
        <v>1213</v>
      </c>
    </row>
    <row r="124" spans="7:7" s="268" customFormat="1" x14ac:dyDescent="0.25">
      <c r="G124" s="268" t="s">
        <v>1214</v>
      </c>
    </row>
    <row r="125" spans="7:7" s="268" customFormat="1" x14ac:dyDescent="0.25">
      <c r="G125" s="268" t="s">
        <v>1215</v>
      </c>
    </row>
    <row r="126" spans="7:7" s="268" customFormat="1" x14ac:dyDescent="0.25">
      <c r="G126" s="268" t="s">
        <v>1216</v>
      </c>
    </row>
    <row r="127" spans="7:7" s="268" customFormat="1" x14ac:dyDescent="0.25">
      <c r="G127" s="268" t="s">
        <v>1217</v>
      </c>
    </row>
    <row r="128" spans="7:7" s="268" customFormat="1" x14ac:dyDescent="0.25">
      <c r="G128" s="268" t="s">
        <v>1218</v>
      </c>
    </row>
    <row r="129" spans="7:7" s="268" customFormat="1" x14ac:dyDescent="0.25">
      <c r="G129" s="268" t="s">
        <v>1219</v>
      </c>
    </row>
    <row r="130" spans="7:7" s="268" customFormat="1" x14ac:dyDescent="0.25">
      <c r="G130" s="268" t="s">
        <v>1220</v>
      </c>
    </row>
    <row r="131" spans="7:7" s="268" customFormat="1" x14ac:dyDescent="0.25">
      <c r="G131" s="268" t="s">
        <v>1221</v>
      </c>
    </row>
    <row r="132" spans="7:7" s="268" customFormat="1" x14ac:dyDescent="0.25">
      <c r="G132" s="268" t="s">
        <v>1222</v>
      </c>
    </row>
    <row r="133" spans="7:7" s="268" customFormat="1" x14ac:dyDescent="0.25">
      <c r="G133" s="268" t="s">
        <v>1223</v>
      </c>
    </row>
    <row r="134" spans="7:7" s="268" customFormat="1" x14ac:dyDescent="0.25">
      <c r="G134" s="268" t="s">
        <v>1224</v>
      </c>
    </row>
    <row r="135" spans="7:7" s="268" customFormat="1" x14ac:dyDescent="0.25">
      <c r="G135" s="268" t="s">
        <v>1225</v>
      </c>
    </row>
    <row r="136" spans="7:7" s="268" customFormat="1" x14ac:dyDescent="0.25">
      <c r="G136" s="268" t="s">
        <v>1226</v>
      </c>
    </row>
    <row r="137" spans="7:7" s="268" customFormat="1" x14ac:dyDescent="0.25">
      <c r="G137" s="268" t="s">
        <v>1227</v>
      </c>
    </row>
    <row r="138" spans="7:7" s="268" customFormat="1" x14ac:dyDescent="0.25">
      <c r="G138" s="268" t="s">
        <v>1228</v>
      </c>
    </row>
    <row r="139" spans="7:7" s="268" customFormat="1" x14ac:dyDescent="0.25">
      <c r="G139" s="268" t="s">
        <v>1229</v>
      </c>
    </row>
    <row r="140" spans="7:7" s="268" customFormat="1" x14ac:dyDescent="0.25">
      <c r="G140" s="268" t="s">
        <v>1230</v>
      </c>
    </row>
    <row r="141" spans="7:7" s="268" customFormat="1" x14ac:dyDescent="0.25">
      <c r="G141" s="268" t="s">
        <v>1231</v>
      </c>
    </row>
    <row r="142" spans="7:7" s="268" customFormat="1" x14ac:dyDescent="0.25">
      <c r="G142" s="268" t="s">
        <v>1232</v>
      </c>
    </row>
    <row r="143" spans="7:7" s="268" customFormat="1" x14ac:dyDescent="0.25">
      <c r="G143" s="268" t="s">
        <v>1233</v>
      </c>
    </row>
    <row r="144" spans="7:7" s="268" customFormat="1" x14ac:dyDescent="0.25">
      <c r="G144" s="268" t="s">
        <v>1234</v>
      </c>
    </row>
    <row r="145" spans="7:7" s="268" customFormat="1" x14ac:dyDescent="0.25">
      <c r="G145" s="268" t="s">
        <v>1235</v>
      </c>
    </row>
    <row r="146" spans="7:7" s="268" customFormat="1" x14ac:dyDescent="0.25">
      <c r="G146" s="268" t="s">
        <v>1236</v>
      </c>
    </row>
    <row r="147" spans="7:7" s="268" customFormat="1" x14ac:dyDescent="0.25">
      <c r="G147" s="268" t="s">
        <v>1237</v>
      </c>
    </row>
    <row r="148" spans="7:7" s="268" customFormat="1" x14ac:dyDescent="0.25">
      <c r="G148" s="268" t="s">
        <v>1238</v>
      </c>
    </row>
    <row r="149" spans="7:7" s="268" customFormat="1" x14ac:dyDescent="0.25">
      <c r="G149" s="268" t="s">
        <v>1239</v>
      </c>
    </row>
    <row r="150" spans="7:7" s="268" customFormat="1" x14ac:dyDescent="0.25">
      <c r="G150" s="268" t="s">
        <v>1240</v>
      </c>
    </row>
    <row r="151" spans="7:7" s="268" customFormat="1" x14ac:dyDescent="0.25">
      <c r="G151" s="268" t="s">
        <v>1241</v>
      </c>
    </row>
    <row r="152" spans="7:7" s="268" customFormat="1" x14ac:dyDescent="0.25">
      <c r="G152" s="268" t="s">
        <v>1242</v>
      </c>
    </row>
    <row r="153" spans="7:7" s="268" customFormat="1" x14ac:dyDescent="0.25">
      <c r="G153" s="268" t="s">
        <v>1243</v>
      </c>
    </row>
    <row r="154" spans="7:7" s="268" customFormat="1" x14ac:dyDescent="0.25">
      <c r="G154" s="268" t="s">
        <v>1244</v>
      </c>
    </row>
    <row r="155" spans="7:7" s="268" customFormat="1" x14ac:dyDescent="0.25">
      <c r="G155" s="268" t="s">
        <v>1245</v>
      </c>
    </row>
    <row r="156" spans="7:7" s="268" customFormat="1" x14ac:dyDescent="0.25">
      <c r="G156" s="268" t="s">
        <v>1246</v>
      </c>
    </row>
    <row r="157" spans="7:7" s="268" customFormat="1" x14ac:dyDescent="0.25">
      <c r="G157" s="268" t="s">
        <v>1247</v>
      </c>
    </row>
    <row r="158" spans="7:7" s="268" customFormat="1" x14ac:dyDescent="0.25">
      <c r="G158" s="268" t="s">
        <v>1248</v>
      </c>
    </row>
    <row r="159" spans="7:7" s="268" customFormat="1" x14ac:dyDescent="0.25">
      <c r="G159" s="268" t="s">
        <v>1249</v>
      </c>
    </row>
    <row r="160" spans="7:7" s="268" customFormat="1" x14ac:dyDescent="0.25">
      <c r="G160" s="268" t="s">
        <v>1250</v>
      </c>
    </row>
    <row r="161" spans="7:7" s="268" customFormat="1" x14ac:dyDescent="0.25">
      <c r="G161" s="268" t="s">
        <v>1251</v>
      </c>
    </row>
    <row r="162" spans="7:7" s="268" customFormat="1" x14ac:dyDescent="0.25">
      <c r="G162" s="268" t="s">
        <v>1252</v>
      </c>
    </row>
    <row r="163" spans="7:7" s="268" customFormat="1" x14ac:dyDescent="0.25">
      <c r="G163" s="268" t="s">
        <v>1253</v>
      </c>
    </row>
    <row r="164" spans="7:7" s="268" customFormat="1" x14ac:dyDescent="0.25">
      <c r="G164" s="268" t="s">
        <v>1254</v>
      </c>
    </row>
    <row r="165" spans="7:7" s="268" customFormat="1" x14ac:dyDescent="0.25">
      <c r="G165" s="268" t="s">
        <v>1255</v>
      </c>
    </row>
    <row r="166" spans="7:7" s="268" customFormat="1" x14ac:dyDescent="0.25">
      <c r="G166" s="268" t="s">
        <v>1256</v>
      </c>
    </row>
    <row r="167" spans="7:7" s="268" customFormat="1" x14ac:dyDescent="0.25">
      <c r="G167" s="268" t="s">
        <v>1257</v>
      </c>
    </row>
    <row r="168" spans="7:7" s="268" customFormat="1" x14ac:dyDescent="0.25">
      <c r="G168" s="268" t="s">
        <v>1258</v>
      </c>
    </row>
    <row r="169" spans="7:7" s="268" customFormat="1" x14ac:dyDescent="0.25">
      <c r="G169" s="268" t="s">
        <v>1259</v>
      </c>
    </row>
    <row r="170" spans="7:7" s="268" customFormat="1" x14ac:dyDescent="0.25">
      <c r="G170" s="268" t="s">
        <v>1260</v>
      </c>
    </row>
    <row r="171" spans="7:7" s="268" customFormat="1" x14ac:dyDescent="0.25">
      <c r="G171" s="268" t="s">
        <v>1261</v>
      </c>
    </row>
    <row r="172" spans="7:7" s="268" customFormat="1" x14ac:dyDescent="0.25">
      <c r="G172" s="268" t="s">
        <v>1262</v>
      </c>
    </row>
    <row r="173" spans="7:7" s="268" customFormat="1" x14ac:dyDescent="0.25">
      <c r="G173" s="268" t="s">
        <v>1263</v>
      </c>
    </row>
    <row r="174" spans="7:7" s="268" customFormat="1" x14ac:dyDescent="0.25">
      <c r="G174" s="268" t="s">
        <v>1264</v>
      </c>
    </row>
    <row r="175" spans="7:7" s="268" customFormat="1" x14ac:dyDescent="0.25">
      <c r="G175" s="268" t="s">
        <v>1265</v>
      </c>
    </row>
    <row r="176" spans="7:7" s="268" customFormat="1" x14ac:dyDescent="0.25">
      <c r="G176" s="268" t="s">
        <v>1266</v>
      </c>
    </row>
    <row r="177" spans="7:7" s="268" customFormat="1" x14ac:dyDescent="0.25">
      <c r="G177" s="268" t="s">
        <v>1267</v>
      </c>
    </row>
    <row r="178" spans="7:7" s="268" customFormat="1" x14ac:dyDescent="0.25">
      <c r="G178" s="268" t="s">
        <v>1268</v>
      </c>
    </row>
    <row r="179" spans="7:7" s="268" customFormat="1" x14ac:dyDescent="0.25">
      <c r="G179" s="268" t="s">
        <v>1269</v>
      </c>
    </row>
    <row r="180" spans="7:7" s="268" customFormat="1" x14ac:dyDescent="0.25">
      <c r="G180" s="268" t="s">
        <v>1270</v>
      </c>
    </row>
    <row r="181" spans="7:7" s="268" customFormat="1" x14ac:dyDescent="0.25">
      <c r="G181" s="268" t="s">
        <v>1271</v>
      </c>
    </row>
    <row r="182" spans="7:7" s="268" customFormat="1" x14ac:dyDescent="0.25">
      <c r="G182" s="268" t="s">
        <v>1272</v>
      </c>
    </row>
    <row r="183" spans="7:7" s="268" customFormat="1" x14ac:dyDescent="0.25">
      <c r="G183" s="268" t="s">
        <v>1273</v>
      </c>
    </row>
    <row r="184" spans="7:7" s="268" customFormat="1" x14ac:dyDescent="0.25">
      <c r="G184" s="268" t="s">
        <v>1274</v>
      </c>
    </row>
    <row r="185" spans="7:7" s="268" customFormat="1" x14ac:dyDescent="0.25">
      <c r="G185" s="268" t="s">
        <v>1275</v>
      </c>
    </row>
    <row r="186" spans="7:7" s="268" customFormat="1" x14ac:dyDescent="0.25">
      <c r="G186" s="268" t="s">
        <v>1276</v>
      </c>
    </row>
    <row r="187" spans="7:7" s="268" customFormat="1" x14ac:dyDescent="0.25">
      <c r="G187" s="268" t="s">
        <v>1277</v>
      </c>
    </row>
    <row r="188" spans="7:7" s="268" customFormat="1" x14ac:dyDescent="0.25">
      <c r="G188" s="268" t="s">
        <v>1278</v>
      </c>
    </row>
    <row r="189" spans="7:7" s="268" customFormat="1" x14ac:dyDescent="0.25">
      <c r="G189" s="268" t="s">
        <v>1279</v>
      </c>
    </row>
    <row r="190" spans="7:7" s="268" customFormat="1" x14ac:dyDescent="0.25">
      <c r="G190" s="268" t="s">
        <v>1280</v>
      </c>
    </row>
    <row r="191" spans="7:7" s="268" customFormat="1" x14ac:dyDescent="0.25">
      <c r="G191" s="268" t="s">
        <v>1281</v>
      </c>
    </row>
    <row r="192" spans="7:7" s="268" customFormat="1" x14ac:dyDescent="0.25">
      <c r="G192" s="268" t="s">
        <v>1282</v>
      </c>
    </row>
    <row r="193" spans="7:7" s="268" customFormat="1" x14ac:dyDescent="0.25">
      <c r="G193" s="268" t="s">
        <v>1283</v>
      </c>
    </row>
    <row r="194" spans="7:7" s="268" customFormat="1" x14ac:dyDescent="0.25">
      <c r="G194" s="268" t="s">
        <v>1284</v>
      </c>
    </row>
    <row r="195" spans="7:7" s="268" customFormat="1" x14ac:dyDescent="0.25">
      <c r="G195" s="268" t="s">
        <v>1285</v>
      </c>
    </row>
    <row r="196" spans="7:7" s="268" customFormat="1" x14ac:dyDescent="0.25">
      <c r="G196" s="268" t="s">
        <v>1286</v>
      </c>
    </row>
    <row r="197" spans="7:7" s="268" customFormat="1" x14ac:dyDescent="0.25">
      <c r="G197" s="268" t="s">
        <v>1287</v>
      </c>
    </row>
    <row r="198" spans="7:7" s="268" customFormat="1" x14ac:dyDescent="0.25">
      <c r="G198" s="268" t="s">
        <v>1288</v>
      </c>
    </row>
    <row r="199" spans="7:7" s="268" customFormat="1" x14ac:dyDescent="0.25">
      <c r="G199" s="268" t="s">
        <v>1289</v>
      </c>
    </row>
    <row r="200" spans="7:7" s="268" customFormat="1" x14ac:dyDescent="0.25">
      <c r="G200" s="268" t="s">
        <v>1290</v>
      </c>
    </row>
    <row r="201" spans="7:7" s="268" customFormat="1" x14ac:dyDescent="0.25">
      <c r="G201" s="268" t="s">
        <v>1291</v>
      </c>
    </row>
    <row r="202" spans="7:7" s="268" customFormat="1" x14ac:dyDescent="0.25">
      <c r="G202" s="268" t="s">
        <v>1292</v>
      </c>
    </row>
    <row r="203" spans="7:7" s="268" customFormat="1" x14ac:dyDescent="0.25">
      <c r="G203" s="268" t="s">
        <v>1293</v>
      </c>
    </row>
    <row r="204" spans="7:7" s="268" customFormat="1" x14ac:dyDescent="0.25">
      <c r="G204" s="268" t="s">
        <v>1294</v>
      </c>
    </row>
    <row r="205" spans="7:7" s="268" customFormat="1" x14ac:dyDescent="0.25">
      <c r="G205" s="268" t="s">
        <v>1295</v>
      </c>
    </row>
    <row r="206" spans="7:7" s="268" customFormat="1" x14ac:dyDescent="0.25">
      <c r="G206" s="268" t="s">
        <v>1296</v>
      </c>
    </row>
    <row r="207" spans="7:7" s="268" customFormat="1" x14ac:dyDescent="0.25">
      <c r="G207" s="268" t="s">
        <v>1297</v>
      </c>
    </row>
    <row r="208" spans="7:7" s="268" customFormat="1" x14ac:dyDescent="0.25">
      <c r="G208" s="268" t="s">
        <v>1298</v>
      </c>
    </row>
    <row r="209" spans="7:7" s="268" customFormat="1" x14ac:dyDescent="0.25">
      <c r="G209" s="268" t="s">
        <v>1299</v>
      </c>
    </row>
    <row r="210" spans="7:7" s="268" customFormat="1" x14ac:dyDescent="0.25">
      <c r="G210" s="268" t="s">
        <v>1300</v>
      </c>
    </row>
    <row r="211" spans="7:7" s="268" customFormat="1" x14ac:dyDescent="0.25">
      <c r="G211" s="268" t="s">
        <v>1301</v>
      </c>
    </row>
    <row r="212" spans="7:7" s="268" customFormat="1" x14ac:dyDescent="0.25">
      <c r="G212" s="268" t="s">
        <v>1302</v>
      </c>
    </row>
    <row r="213" spans="7:7" s="268" customFormat="1" x14ac:dyDescent="0.25">
      <c r="G213" s="268" t="s">
        <v>1303</v>
      </c>
    </row>
    <row r="214" spans="7:7" s="268" customFormat="1" x14ac:dyDescent="0.25">
      <c r="G214" s="268" t="s">
        <v>1304</v>
      </c>
    </row>
    <row r="215" spans="7:7" s="268" customFormat="1" x14ac:dyDescent="0.25">
      <c r="G215" s="268" t="s">
        <v>1305</v>
      </c>
    </row>
    <row r="216" spans="7:7" s="268" customFormat="1" x14ac:dyDescent="0.25">
      <c r="G216" s="268" t="s">
        <v>1306</v>
      </c>
    </row>
    <row r="217" spans="7:7" s="268" customFormat="1" x14ac:dyDescent="0.25">
      <c r="G217" s="268" t="s">
        <v>1307</v>
      </c>
    </row>
    <row r="218" spans="7:7" s="268" customFormat="1" x14ac:dyDescent="0.25">
      <c r="G218" s="268" t="s">
        <v>1308</v>
      </c>
    </row>
    <row r="219" spans="7:7" s="268" customFormat="1" x14ac:dyDescent="0.25">
      <c r="G219" s="268" t="s">
        <v>1309</v>
      </c>
    </row>
    <row r="220" spans="7:7" s="268" customFormat="1" x14ac:dyDescent="0.25">
      <c r="G220" s="268" t="s">
        <v>1310</v>
      </c>
    </row>
    <row r="221" spans="7:7" s="268" customFormat="1" x14ac:dyDescent="0.25">
      <c r="G221" s="268" t="s">
        <v>1311</v>
      </c>
    </row>
    <row r="222" spans="7:7" s="268" customFormat="1" x14ac:dyDescent="0.25">
      <c r="G222" s="268" t="s">
        <v>1312</v>
      </c>
    </row>
    <row r="223" spans="7:7" s="268" customFormat="1" x14ac:dyDescent="0.25">
      <c r="G223" s="268" t="s">
        <v>1313</v>
      </c>
    </row>
    <row r="224" spans="7:7" s="268" customFormat="1" x14ac:dyDescent="0.25">
      <c r="G224" s="268" t="s">
        <v>1314</v>
      </c>
    </row>
    <row r="225" spans="7:7" s="268" customFormat="1" x14ac:dyDescent="0.25">
      <c r="G225" s="268" t="s">
        <v>1315</v>
      </c>
    </row>
    <row r="226" spans="7:7" s="268" customFormat="1" x14ac:dyDescent="0.25">
      <c r="G226" s="268" t="s">
        <v>1316</v>
      </c>
    </row>
    <row r="227" spans="7:7" s="268" customFormat="1" x14ac:dyDescent="0.25">
      <c r="G227" s="268" t="s">
        <v>1317</v>
      </c>
    </row>
    <row r="228" spans="7:7" s="268" customFormat="1" x14ac:dyDescent="0.25">
      <c r="G228" s="268" t="s">
        <v>1318</v>
      </c>
    </row>
    <row r="229" spans="7:7" s="268" customFormat="1" x14ac:dyDescent="0.25">
      <c r="G229" s="268" t="s">
        <v>1319</v>
      </c>
    </row>
    <row r="230" spans="7:7" s="268" customFormat="1" x14ac:dyDescent="0.25">
      <c r="G230" s="268" t="s">
        <v>1320</v>
      </c>
    </row>
    <row r="231" spans="7:7" s="268" customFormat="1" x14ac:dyDescent="0.25">
      <c r="G231" s="268" t="s">
        <v>1321</v>
      </c>
    </row>
    <row r="232" spans="7:7" s="268" customFormat="1" x14ac:dyDescent="0.25">
      <c r="G232" s="268" t="s">
        <v>1322</v>
      </c>
    </row>
    <row r="233" spans="7:7" s="268" customFormat="1" x14ac:dyDescent="0.25">
      <c r="G233" s="268" t="s">
        <v>1323</v>
      </c>
    </row>
    <row r="234" spans="7:7" s="268" customFormat="1" x14ac:dyDescent="0.25">
      <c r="G234" s="268" t="s">
        <v>1324</v>
      </c>
    </row>
    <row r="235" spans="7:7" s="268" customFormat="1" x14ac:dyDescent="0.25">
      <c r="G235" s="268" t="s">
        <v>1325</v>
      </c>
    </row>
    <row r="236" spans="7:7" s="268" customFormat="1" x14ac:dyDescent="0.25">
      <c r="G236" s="268" t="s">
        <v>1326</v>
      </c>
    </row>
    <row r="237" spans="7:7" s="268" customFormat="1" x14ac:dyDescent="0.25">
      <c r="G237" s="268" t="s">
        <v>1327</v>
      </c>
    </row>
    <row r="238" spans="7:7" s="268" customFormat="1" x14ac:dyDescent="0.25">
      <c r="G238" s="268" t="s">
        <v>1328</v>
      </c>
    </row>
    <row r="239" spans="7:7" s="268" customFormat="1" x14ac:dyDescent="0.25">
      <c r="G239" s="268" t="s">
        <v>1329</v>
      </c>
    </row>
    <row r="240" spans="7:7" s="268" customFormat="1" x14ac:dyDescent="0.25">
      <c r="G240" s="268" t="s">
        <v>1330</v>
      </c>
    </row>
    <row r="241" spans="7:7" s="268" customFormat="1" x14ac:dyDescent="0.25">
      <c r="G241" s="268" t="s">
        <v>1331</v>
      </c>
    </row>
    <row r="242" spans="7:7" s="268" customFormat="1" x14ac:dyDescent="0.25">
      <c r="G242" s="268" t="s">
        <v>1332</v>
      </c>
    </row>
    <row r="243" spans="7:7" s="268" customFormat="1" x14ac:dyDescent="0.25">
      <c r="G243" s="268" t="s">
        <v>1333</v>
      </c>
    </row>
    <row r="244" spans="7:7" s="268" customFormat="1" x14ac:dyDescent="0.25">
      <c r="G244" s="268" t="s">
        <v>1334</v>
      </c>
    </row>
    <row r="245" spans="7:7" s="268" customFormat="1" x14ac:dyDescent="0.25">
      <c r="G245" s="268" t="s">
        <v>1335</v>
      </c>
    </row>
    <row r="246" spans="7:7" s="268" customFormat="1" x14ac:dyDescent="0.25">
      <c r="G246" s="268" t="s">
        <v>1336</v>
      </c>
    </row>
    <row r="247" spans="7:7" s="268" customFormat="1" x14ac:dyDescent="0.25">
      <c r="G247" s="268" t="s">
        <v>1337</v>
      </c>
    </row>
    <row r="248" spans="7:7" s="268" customFormat="1" x14ac:dyDescent="0.25">
      <c r="G248" s="268" t="s">
        <v>1338</v>
      </c>
    </row>
    <row r="249" spans="7:7" s="268" customFormat="1" x14ac:dyDescent="0.25">
      <c r="G249" s="268" t="s">
        <v>1339</v>
      </c>
    </row>
    <row r="250" spans="7:7" s="268" customFormat="1" x14ac:dyDescent="0.25"/>
    <row r="251" spans="7:7" s="268" customFormat="1" x14ac:dyDescent="0.25"/>
    <row r="252" spans="7:7" s="268" customFormat="1" x14ac:dyDescent="0.25"/>
    <row r="253" spans="7:7" s="268" customFormat="1" x14ac:dyDescent="0.25"/>
    <row r="254" spans="7:7" s="268" customFormat="1" x14ac:dyDescent="0.25"/>
    <row r="255" spans="7:7" s="268" customFormat="1" x14ac:dyDescent="0.25"/>
    <row r="256" spans="7:7" s="268" customFormat="1" x14ac:dyDescent="0.25"/>
    <row r="257" s="268" customFormat="1" x14ac:dyDescent="0.25"/>
    <row r="258" s="268" customFormat="1" x14ac:dyDescent="0.25"/>
    <row r="259" s="268" customFormat="1" x14ac:dyDescent="0.25"/>
    <row r="260" s="268" customFormat="1" x14ac:dyDescent="0.25"/>
    <row r="261" s="268" customFormat="1" x14ac:dyDescent="0.25"/>
    <row r="262" s="268" customFormat="1" x14ac:dyDescent="0.25"/>
    <row r="263" s="268" customFormat="1" x14ac:dyDescent="0.25"/>
    <row r="264" s="268" customFormat="1" x14ac:dyDescent="0.25"/>
    <row r="265" s="268" customFormat="1" x14ac:dyDescent="0.25"/>
    <row r="266" s="268" customFormat="1" x14ac:dyDescent="0.25"/>
    <row r="267" s="268" customFormat="1" x14ac:dyDescent="0.25"/>
    <row r="268" s="268" customFormat="1" x14ac:dyDescent="0.25"/>
    <row r="269" s="268" customFormat="1" x14ac:dyDescent="0.25"/>
    <row r="270" s="268" customFormat="1" x14ac:dyDescent="0.25"/>
    <row r="271" s="268" customFormat="1" x14ac:dyDescent="0.25"/>
    <row r="272" s="268" customFormat="1" x14ac:dyDescent="0.25"/>
    <row r="273" s="268" customFormat="1" x14ac:dyDescent="0.25"/>
    <row r="274" s="268" customFormat="1" x14ac:dyDescent="0.25"/>
    <row r="275" s="268" customFormat="1" x14ac:dyDescent="0.25"/>
    <row r="276" s="268" customFormat="1" x14ac:dyDescent="0.25"/>
    <row r="277" s="268" customFormat="1" x14ac:dyDescent="0.25"/>
    <row r="278" s="268" customFormat="1" x14ac:dyDescent="0.25"/>
    <row r="279" s="268" customFormat="1" x14ac:dyDescent="0.25"/>
    <row r="280" s="268" customFormat="1" x14ac:dyDescent="0.25"/>
    <row r="281" s="268" customFormat="1" x14ac:dyDescent="0.25"/>
    <row r="282" s="268" customFormat="1" x14ac:dyDescent="0.25"/>
    <row r="283" s="268" customFormat="1" x14ac:dyDescent="0.25"/>
    <row r="284" s="268" customFormat="1" x14ac:dyDescent="0.25"/>
    <row r="285" s="268" customFormat="1" x14ac:dyDescent="0.25"/>
    <row r="286" s="268" customFormat="1" x14ac:dyDescent="0.25"/>
    <row r="287" s="268" customFormat="1" x14ac:dyDescent="0.25"/>
    <row r="288" s="268" customFormat="1" x14ac:dyDescent="0.25"/>
    <row r="289" s="268" customFormat="1" x14ac:dyDescent="0.25"/>
    <row r="290" s="268" customFormat="1" x14ac:dyDescent="0.25"/>
    <row r="291" s="268" customFormat="1" x14ac:dyDescent="0.25"/>
    <row r="292" s="268" customFormat="1" x14ac:dyDescent="0.25"/>
    <row r="293" s="268" customFormat="1" x14ac:dyDescent="0.25"/>
    <row r="294" s="268" customFormat="1" x14ac:dyDescent="0.25"/>
    <row r="295" s="268" customFormat="1" x14ac:dyDescent="0.25"/>
    <row r="296" s="268" customFormat="1" x14ac:dyDescent="0.25"/>
    <row r="297" s="268" customFormat="1" x14ac:dyDescent="0.25"/>
    <row r="298" s="268" customFormat="1" x14ac:dyDescent="0.25"/>
    <row r="299" s="268" customFormat="1" x14ac:dyDescent="0.25"/>
    <row r="300" s="268" customFormat="1" x14ac:dyDescent="0.25"/>
    <row r="301" s="268" customFormat="1" x14ac:dyDescent="0.25"/>
    <row r="302" s="268" customFormat="1" x14ac:dyDescent="0.25"/>
    <row r="303" s="268" customFormat="1" x14ac:dyDescent="0.25"/>
    <row r="304" s="268" customFormat="1" x14ac:dyDescent="0.25"/>
    <row r="305" s="268" customFormat="1" x14ac:dyDescent="0.25"/>
    <row r="306" s="268" customFormat="1" x14ac:dyDescent="0.25"/>
    <row r="307" s="268" customFormat="1" x14ac:dyDescent="0.25"/>
    <row r="308" s="268" customFormat="1" x14ac:dyDescent="0.25"/>
    <row r="309" s="268" customFormat="1" x14ac:dyDescent="0.25"/>
    <row r="310" s="268" customFormat="1" x14ac:dyDescent="0.25"/>
    <row r="311" s="268" customFormat="1" x14ac:dyDescent="0.25"/>
    <row r="312" s="268" customFormat="1" x14ac:dyDescent="0.25"/>
    <row r="313" s="268" customFormat="1" x14ac:dyDescent="0.25"/>
    <row r="314" s="268" customFormat="1" x14ac:dyDescent="0.25"/>
    <row r="315" s="268" customFormat="1" x14ac:dyDescent="0.25"/>
    <row r="316" s="268" customFormat="1" x14ac:dyDescent="0.25"/>
    <row r="317" s="268" customFormat="1" x14ac:dyDescent="0.25"/>
    <row r="318" s="268" customFormat="1" x14ac:dyDescent="0.25"/>
    <row r="319" s="268" customFormat="1" x14ac:dyDescent="0.25"/>
    <row r="320" s="268" customFormat="1" x14ac:dyDescent="0.25"/>
    <row r="321" s="268" customFormat="1" x14ac:dyDescent="0.25"/>
    <row r="322" s="268" customFormat="1" x14ac:dyDescent="0.25"/>
    <row r="323" s="268" customFormat="1" x14ac:dyDescent="0.25"/>
    <row r="324" s="268" customFormat="1" x14ac:dyDescent="0.25"/>
    <row r="325" s="268" customFormat="1" x14ac:dyDescent="0.25"/>
    <row r="326" s="268" customFormat="1" x14ac:dyDescent="0.25"/>
    <row r="327" s="268" customFormat="1" x14ac:dyDescent="0.25"/>
    <row r="328" s="268" customFormat="1" x14ac:dyDescent="0.25"/>
    <row r="329" s="268" customFormat="1" x14ac:dyDescent="0.25"/>
    <row r="330" s="268" customFormat="1" x14ac:dyDescent="0.25"/>
    <row r="331" s="268" customFormat="1" x14ac:dyDescent="0.25"/>
    <row r="332" s="268" customFormat="1" x14ac:dyDescent="0.25"/>
    <row r="333" s="268" customFormat="1" x14ac:dyDescent="0.25"/>
    <row r="334" s="268" customFormat="1" x14ac:dyDescent="0.25"/>
    <row r="335" s="268" customFormat="1" x14ac:dyDescent="0.25"/>
    <row r="336" s="268" customFormat="1" x14ac:dyDescent="0.25"/>
    <row r="337" s="268" customFormat="1" x14ac:dyDescent="0.25"/>
    <row r="338" s="268" customFormat="1" x14ac:dyDescent="0.25"/>
    <row r="339" s="268" customFormat="1" x14ac:dyDescent="0.25"/>
    <row r="340" s="268" customFormat="1" x14ac:dyDescent="0.25"/>
    <row r="341" s="268" customFormat="1" x14ac:dyDescent="0.25"/>
    <row r="342" s="268" customFormat="1" x14ac:dyDescent="0.25"/>
    <row r="343" s="268" customFormat="1" x14ac:dyDescent="0.25"/>
    <row r="344" s="268" customFormat="1" x14ac:dyDescent="0.25"/>
    <row r="345" s="268" customFormat="1" x14ac:dyDescent="0.25"/>
    <row r="346" s="268" customFormat="1" x14ac:dyDescent="0.25"/>
    <row r="347" s="268" customFormat="1" x14ac:dyDescent="0.25"/>
    <row r="348" s="268" customFormat="1" x14ac:dyDescent="0.25"/>
    <row r="349" s="107" customFormat="1" x14ac:dyDescent="0.25"/>
    <row r="350" s="107" customFormat="1" x14ac:dyDescent="0.25"/>
    <row r="351" s="107" customFormat="1" x14ac:dyDescent="0.25"/>
    <row r="352" s="107" customFormat="1" x14ac:dyDescent="0.25"/>
    <row r="353" s="107" customFormat="1" x14ac:dyDescent="0.25"/>
    <row r="354" s="107" customFormat="1" x14ac:dyDescent="0.25"/>
    <row r="355" s="107" customFormat="1" x14ac:dyDescent="0.25"/>
    <row r="356" s="107" customFormat="1" x14ac:dyDescent="0.25"/>
    <row r="357" s="107" customFormat="1" x14ac:dyDescent="0.25"/>
    <row r="358" s="107" customFormat="1" x14ac:dyDescent="0.25"/>
    <row r="359" s="107" customFormat="1" x14ac:dyDescent="0.25"/>
    <row r="360" s="107" customFormat="1" x14ac:dyDescent="0.25"/>
    <row r="361" s="107" customFormat="1" x14ac:dyDescent="0.25"/>
    <row r="362" s="107" customFormat="1" x14ac:dyDescent="0.25"/>
    <row r="363" s="107" customFormat="1" x14ac:dyDescent="0.25"/>
    <row r="364" s="107" customFormat="1" x14ac:dyDescent="0.25"/>
    <row r="365" s="107" customFormat="1" x14ac:dyDescent="0.25"/>
    <row r="366" s="107" customFormat="1" x14ac:dyDescent="0.25"/>
    <row r="367" s="107" customFormat="1" x14ac:dyDescent="0.25"/>
    <row r="368" s="107" customFormat="1" x14ac:dyDescent="0.25"/>
    <row r="369" s="107" customFormat="1" x14ac:dyDescent="0.25"/>
    <row r="370" s="107" customFormat="1" x14ac:dyDescent="0.25"/>
    <row r="371" s="107" customFormat="1" x14ac:dyDescent="0.25"/>
    <row r="372" s="107" customFormat="1" x14ac:dyDescent="0.25"/>
    <row r="373" s="107" customFormat="1" x14ac:dyDescent="0.25"/>
    <row r="374" s="107" customFormat="1" x14ac:dyDescent="0.25"/>
    <row r="375" s="107" customFormat="1" x14ac:dyDescent="0.25"/>
    <row r="376" s="107" customFormat="1" x14ac:dyDescent="0.25"/>
    <row r="377" s="107" customFormat="1" x14ac:dyDescent="0.25"/>
    <row r="378" s="107" customFormat="1" x14ac:dyDescent="0.25"/>
    <row r="379" s="107" customFormat="1" x14ac:dyDescent="0.25"/>
    <row r="380" s="107" customFormat="1" x14ac:dyDescent="0.25"/>
    <row r="381" s="107" customFormat="1" x14ac:dyDescent="0.25"/>
  </sheetData>
  <sheetProtection password="D372" sheet="1" objects="1" scenarios="1"/>
  <mergeCells count="2">
    <mergeCell ref="H26:N26"/>
    <mergeCell ref="K24:M24"/>
  </mergeCells>
  <phoneticPr fontId="2" type="noConversion"/>
  <conditionalFormatting sqref="G6">
    <cfRule type="expression" dxfId="28" priority="45" stopIfTrue="1">
      <formula>ISBLANK(G6)</formula>
    </cfRule>
  </conditionalFormatting>
  <conditionalFormatting sqref="G7">
    <cfRule type="expression" dxfId="27" priority="44" stopIfTrue="1">
      <formula>ISBLANK(G7)</formula>
    </cfRule>
  </conditionalFormatting>
  <conditionalFormatting sqref="G8">
    <cfRule type="expression" dxfId="26" priority="43" stopIfTrue="1">
      <formula>ISBLANK(G8)</formula>
    </cfRule>
  </conditionalFormatting>
  <conditionalFormatting sqref="P6">
    <cfRule type="expression" dxfId="25" priority="42" stopIfTrue="1">
      <formula>ISBLANK(P6)</formula>
    </cfRule>
  </conditionalFormatting>
  <conditionalFormatting sqref="P7">
    <cfRule type="expression" dxfId="24" priority="31" stopIfTrue="1">
      <formula>ISBLANK(P7)</formula>
    </cfRule>
    <cfRule type="expression" dxfId="23" priority="41" stopIfTrue="1">
      <formula>ISBLANK(P7)</formula>
    </cfRule>
  </conditionalFormatting>
  <conditionalFormatting sqref="P8">
    <cfRule type="expression" dxfId="22" priority="40" stopIfTrue="1">
      <formula>ISBLANK(P8)</formula>
    </cfRule>
  </conditionalFormatting>
  <conditionalFormatting sqref="G15">
    <cfRule type="expression" dxfId="21" priority="39" stopIfTrue="1">
      <formula>ISBLANK(G15)</formula>
    </cfRule>
  </conditionalFormatting>
  <conditionalFormatting sqref="H10">
    <cfRule type="expression" dxfId="20" priority="38" stopIfTrue="1">
      <formula>ISBLANK(H10)</formula>
    </cfRule>
  </conditionalFormatting>
  <conditionalFormatting sqref="G17">
    <cfRule type="expression" dxfId="19" priority="37" stopIfTrue="1">
      <formula>ISBLANK(G17)</formula>
    </cfRule>
  </conditionalFormatting>
  <conditionalFormatting sqref="I6">
    <cfRule type="expression" dxfId="18" priority="35" stopIfTrue="1">
      <formula>ISBLANK(I6)</formula>
    </cfRule>
    <cfRule type="expression" dxfId="17" priority="36" stopIfTrue="1">
      <formula>ISBLANK(I6)</formula>
    </cfRule>
  </conditionalFormatting>
  <conditionalFormatting sqref="K6">
    <cfRule type="expression" dxfId="16" priority="34" stopIfTrue="1">
      <formula>ISBLANK(K6)</formula>
    </cfRule>
  </conditionalFormatting>
  <conditionalFormatting sqref="M6">
    <cfRule type="expression" dxfId="15" priority="33" stopIfTrue="1">
      <formula>ISBLANK(M6)</formula>
    </cfRule>
  </conditionalFormatting>
  <conditionalFormatting sqref="I17">
    <cfRule type="expression" dxfId="14" priority="22" stopIfTrue="1">
      <formula>ISBLANK(I17)</formula>
    </cfRule>
    <cfRule type="expression" dxfId="13" priority="23" stopIfTrue="1">
      <formula>IFBLANK(I17)</formula>
    </cfRule>
  </conditionalFormatting>
  <conditionalFormatting sqref="I18">
    <cfRule type="expression" dxfId="12" priority="21" stopIfTrue="1">
      <formula>ISBLANK(I18)</formula>
    </cfRule>
  </conditionalFormatting>
  <conditionalFormatting sqref="I19">
    <cfRule type="expression" dxfId="11" priority="20" stopIfTrue="1">
      <formula>ISBLANK(I19)</formula>
    </cfRule>
  </conditionalFormatting>
  <conditionalFormatting sqref="I20">
    <cfRule type="expression" dxfId="10" priority="19" stopIfTrue="1">
      <formula>ISBLANK(I20)</formula>
    </cfRule>
  </conditionalFormatting>
  <conditionalFormatting sqref="F22">
    <cfRule type="expression" dxfId="9" priority="18" stopIfTrue="1">
      <formula>ISBLANK(F22)</formula>
    </cfRule>
  </conditionalFormatting>
  <conditionalFormatting sqref="K24:M24">
    <cfRule type="expression" dxfId="8" priority="14" stopIfTrue="1">
      <formula>ISBLANK(K24)</formula>
    </cfRule>
  </conditionalFormatting>
  <conditionalFormatting sqref="H26:N26">
    <cfRule type="expression" dxfId="7" priority="13" stopIfTrue="1">
      <formula>ISBLANK(H26)</formula>
    </cfRule>
  </conditionalFormatting>
  <conditionalFormatting sqref="I7:I8">
    <cfRule type="expression" dxfId="6" priority="6" stopIfTrue="1">
      <formula>ISBLANK(I7)</formula>
    </cfRule>
    <cfRule type="expression" dxfId="5" priority="7" stopIfTrue="1">
      <formula>ISBLANK(I7)</formula>
    </cfRule>
  </conditionalFormatting>
  <conditionalFormatting sqref="K7:K8">
    <cfRule type="expression" dxfId="4" priority="5" stopIfTrue="1">
      <formula>ISBLANK(K7)</formula>
    </cfRule>
  </conditionalFormatting>
  <conditionalFormatting sqref="M7:M8">
    <cfRule type="expression" dxfId="3" priority="4" stopIfTrue="1">
      <formula>ISBLANK(M7)</formula>
    </cfRule>
  </conditionalFormatting>
  <conditionalFormatting sqref="I22">
    <cfRule type="expression" dxfId="2" priority="3" stopIfTrue="1">
      <formula>ISBLANK(I22)</formula>
    </cfRule>
  </conditionalFormatting>
  <conditionalFormatting sqref="M22">
    <cfRule type="expression" dxfId="1" priority="2" stopIfTrue="1">
      <formula>ISBLANK(M22)</formula>
    </cfRule>
  </conditionalFormatting>
  <conditionalFormatting sqref="I24">
    <cfRule type="expression" dxfId="0" priority="1" stopIfTrue="1">
      <formula>ISBLANK(I24)</formula>
    </cfRule>
  </conditionalFormatting>
  <dataValidations count="7">
    <dataValidation type="list" allowBlank="1" showInputMessage="1" showErrorMessage="1" sqref="G17">
      <formula1>$G$48:$G$249</formula1>
    </dataValidation>
    <dataValidation type="list" allowBlank="1" showInputMessage="1" showErrorMessage="1" sqref="E6">
      <formula1>"601,261"</formula1>
    </dataValidation>
    <dataValidation type="list" allowBlank="1" showInputMessage="1" showErrorMessage="1" sqref="E7">
      <formula1>"700's,270's"</formula1>
    </dataValidation>
    <dataValidation type="list" allowBlank="1" showInputMessage="1" showErrorMessage="1" sqref="E8">
      <formula1>"800's,280's"</formula1>
    </dataValidation>
    <dataValidation type="list" allowBlank="1" showInputMessage="1" showErrorMessage="1" sqref="I6:I8 K6:K8 M6:M8 I17:I20 F22 I22 M22 I24">
      <formula1>$I$48:$I$49</formula1>
    </dataValidation>
    <dataValidation type="list" allowBlank="1" showInputMessage="1" showErrorMessage="1" sqref="P7">
      <formula1>$J$48:$J$51</formula1>
    </dataValidation>
    <dataValidation type="list" allowBlank="1" showInputMessage="1" showErrorMessage="1" sqref="H26:N26">
      <formula1>$L$48:$L$52</formula1>
    </dataValidation>
  </dataValidations>
  <printOptions horizontalCentered="1"/>
  <pageMargins left="0.25" right="0.25" top="0.25" bottom="0.25" header="0.5" footer="0.5"/>
  <pageSetup scale="71"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H23"/>
  <sheetViews>
    <sheetView workbookViewId="0">
      <selection activeCell="CO5" sqref="CO5"/>
    </sheetView>
  </sheetViews>
  <sheetFormatPr defaultColWidth="9.109375" defaultRowHeight="13.2" x14ac:dyDescent="0.25"/>
  <cols>
    <col min="1" max="1" width="9.109375" style="70"/>
    <col min="2" max="2" width="7.5546875" style="70" customWidth="1"/>
    <col min="3" max="3" width="20.109375" style="70" customWidth="1"/>
    <col min="4" max="4" width="15.88671875" style="70" customWidth="1"/>
    <col min="5" max="5" width="7.33203125" style="70" customWidth="1"/>
    <col min="6" max="6" width="8.5546875" style="70" customWidth="1"/>
    <col min="7" max="7" width="7.88671875" style="70" customWidth="1"/>
    <col min="8" max="8" width="15.88671875" style="70" bestFit="1" customWidth="1"/>
    <col min="9" max="9" width="7.33203125" style="70" customWidth="1"/>
    <col min="10" max="10" width="8.5546875" style="70" bestFit="1" customWidth="1"/>
    <col min="11" max="11" width="6.5546875" style="70" bestFit="1" customWidth="1"/>
    <col min="12" max="12" width="15.88671875" style="70" bestFit="1" customWidth="1"/>
    <col min="13" max="13" width="7.33203125" style="70" customWidth="1"/>
    <col min="14" max="14" width="8.5546875" style="70" customWidth="1"/>
    <col min="15" max="15" width="7.44140625" style="70" customWidth="1"/>
    <col min="16" max="16" width="15.88671875" style="70" bestFit="1" customWidth="1"/>
    <col min="17" max="17" width="7.33203125" style="70" bestFit="1" customWidth="1"/>
    <col min="18" max="18" width="8.5546875" style="70" customWidth="1"/>
    <col min="19" max="19" width="8.33203125" style="70" customWidth="1"/>
    <col min="20" max="20" width="15.88671875" style="70" bestFit="1" customWidth="1"/>
    <col min="21" max="21" width="7.33203125" style="70" customWidth="1"/>
    <col min="22" max="22" width="8.5546875" style="70" bestFit="1" customWidth="1"/>
    <col min="23" max="23" width="7.33203125" style="70" customWidth="1"/>
    <col min="24" max="24" width="15.88671875" style="70" bestFit="1" customWidth="1"/>
    <col min="25" max="25" width="7.33203125" style="70" customWidth="1"/>
    <col min="26" max="26" width="8.5546875" style="70" customWidth="1"/>
    <col min="27" max="27" width="7.109375" style="70" customWidth="1"/>
    <col min="28" max="28" width="15.88671875" style="70" bestFit="1" customWidth="1"/>
    <col min="29" max="29" width="7.33203125" style="70" bestFit="1" customWidth="1"/>
    <col min="30" max="30" width="8.5546875" style="70" customWidth="1"/>
    <col min="31" max="31" width="7.5546875" style="70" customWidth="1"/>
    <col min="32" max="32" width="15.88671875" style="70" bestFit="1" customWidth="1"/>
    <col min="33" max="33" width="7.33203125" style="70" customWidth="1"/>
    <col min="34" max="34" width="8.5546875" style="70" bestFit="1" customWidth="1"/>
    <col min="35" max="35" width="7.33203125" style="70" customWidth="1"/>
    <col min="36" max="36" width="15.88671875" style="70" bestFit="1" customWidth="1"/>
    <col min="37" max="37" width="7.33203125" style="70" customWidth="1"/>
    <col min="38" max="38" width="8.5546875" style="70" customWidth="1"/>
    <col min="39" max="39" width="6.5546875" style="70" customWidth="1"/>
    <col min="40" max="40" width="15.88671875" style="70" bestFit="1" customWidth="1"/>
    <col min="41" max="41" width="7.33203125" style="70" customWidth="1"/>
    <col min="42" max="42" width="8.5546875" style="70" customWidth="1"/>
    <col min="43" max="43" width="6.5546875" style="70" bestFit="1" customWidth="1"/>
    <col min="44" max="44" width="20" style="70" bestFit="1" customWidth="1"/>
    <col min="45" max="45" width="17.88671875" style="72" bestFit="1" customWidth="1"/>
    <col min="46" max="46" width="13.44140625" style="72" bestFit="1" customWidth="1"/>
    <col min="47" max="47" width="16.88671875" style="72" bestFit="1" customWidth="1"/>
    <col min="48" max="48" width="16.33203125" style="70" customWidth="1"/>
    <col min="49" max="49" width="14.6640625" style="70" bestFit="1" customWidth="1"/>
    <col min="50" max="50" width="13.88671875" style="70" bestFit="1" customWidth="1"/>
    <col min="51" max="51" width="17" style="70" bestFit="1" customWidth="1"/>
    <col min="52" max="52" width="19" style="70" customWidth="1"/>
    <col min="53" max="53" width="11.44140625" style="70" bestFit="1" customWidth="1"/>
    <col min="54" max="54" width="13.44140625" style="70" customWidth="1"/>
    <col min="55" max="55" width="18.44140625" style="70" bestFit="1" customWidth="1"/>
    <col min="56" max="56" width="13.88671875" style="70" bestFit="1" customWidth="1"/>
    <col min="57" max="57" width="26" style="70" customWidth="1"/>
    <col min="58" max="58" width="11.88671875" style="70" bestFit="1" customWidth="1"/>
    <col min="59" max="59" width="15.88671875" style="70" bestFit="1" customWidth="1"/>
    <col min="60" max="60" width="18.44140625" style="70" bestFit="1" customWidth="1"/>
    <col min="61" max="61" width="19" style="70" bestFit="1" customWidth="1"/>
    <col min="62" max="62" width="14.6640625" style="70" bestFit="1" customWidth="1"/>
    <col min="63" max="63" width="14.88671875" style="70" bestFit="1" customWidth="1"/>
    <col min="64" max="64" width="12" style="70" bestFit="1" customWidth="1"/>
    <col min="65" max="65" width="19.44140625" style="70" bestFit="1" customWidth="1"/>
    <col min="66" max="66" width="20" style="70" bestFit="1" customWidth="1"/>
    <col min="67" max="67" width="15.6640625" style="70" bestFit="1" customWidth="1"/>
    <col min="68" max="68" width="15.88671875" style="70" bestFit="1" customWidth="1"/>
    <col min="69" max="69" width="13.109375" style="70" bestFit="1" customWidth="1"/>
    <col min="70" max="70" width="17.5546875" style="70" bestFit="1" customWidth="1"/>
    <col min="71" max="71" width="18.109375" style="70" bestFit="1" customWidth="1"/>
    <col min="72" max="72" width="13.88671875" style="70" bestFit="1" customWidth="1"/>
    <col min="73" max="73" width="14" style="70" bestFit="1" customWidth="1"/>
    <col min="74" max="74" width="11.109375" style="70" bestFit="1" customWidth="1"/>
    <col min="75" max="75" width="26.109375" style="70" bestFit="1" customWidth="1"/>
    <col min="76" max="76" width="13.5546875" style="75" customWidth="1"/>
    <col min="77" max="77" width="7.6640625" style="70" bestFit="1" customWidth="1"/>
    <col min="78" max="80" width="16" style="70" bestFit="1" customWidth="1"/>
    <col min="81" max="81" width="9.109375" style="70"/>
    <col min="82" max="82" width="8.5546875" style="70" bestFit="1" customWidth="1"/>
    <col min="83" max="83" width="9.33203125" style="70" bestFit="1" customWidth="1"/>
    <col min="84" max="84" width="7.88671875" style="70" bestFit="1" customWidth="1"/>
    <col min="85" max="85" width="9.109375" style="70"/>
    <col min="86" max="86" width="8.5546875" style="70" customWidth="1"/>
    <col min="87" max="87" width="9.88671875" style="70" bestFit="1" customWidth="1"/>
    <col min="88" max="88" width="7.88671875" style="70" customWidth="1"/>
    <col min="89" max="89" width="9.109375" style="70"/>
    <col min="90" max="90" width="8.5546875" style="70" customWidth="1"/>
    <col min="91" max="91" width="9.33203125" style="70" bestFit="1" customWidth="1"/>
    <col min="92" max="92" width="7.88671875" style="70" customWidth="1"/>
    <col min="93" max="93" width="9.109375" style="70"/>
    <col min="94" max="94" width="8.5546875" style="70" customWidth="1"/>
    <col min="95" max="95" width="9.33203125" style="70" bestFit="1" customWidth="1"/>
    <col min="96" max="96" width="7.88671875" style="70" customWidth="1"/>
    <col min="97" max="97" width="9.109375" style="70"/>
    <col min="98" max="98" width="8.5546875" style="70" customWidth="1"/>
    <col min="99" max="99" width="9.33203125" style="70" bestFit="1" customWidth="1"/>
    <col min="100" max="100" width="7.88671875" style="70" customWidth="1"/>
    <col min="101" max="101" width="9.109375" style="70"/>
    <col min="102" max="102" width="8.5546875" style="70" customWidth="1"/>
    <col min="103" max="103" width="9.33203125" style="70" bestFit="1" customWidth="1"/>
    <col min="104" max="104" width="7.88671875" style="70" customWidth="1"/>
    <col min="105" max="105" width="9.109375" style="70"/>
    <col min="106" max="106" width="8.5546875" style="70" customWidth="1"/>
    <col min="107" max="107" width="9.33203125" style="70" bestFit="1" customWidth="1"/>
    <col min="108" max="108" width="7.88671875" style="70" customWidth="1"/>
    <col min="109" max="109" width="9.109375" style="70"/>
    <col min="110" max="110" width="8.5546875" style="70" customWidth="1"/>
    <col min="111" max="111" width="9.33203125" style="70" bestFit="1" customWidth="1"/>
    <col min="112" max="112" width="7.88671875" style="70" customWidth="1"/>
    <col min="113" max="113" width="9.109375" style="70"/>
    <col min="114" max="114" width="8.5546875" style="70" customWidth="1"/>
    <col min="115" max="115" width="9.33203125" style="70" bestFit="1" customWidth="1"/>
    <col min="116" max="116" width="7.88671875" style="70" customWidth="1"/>
    <col min="117" max="117" width="10.109375" style="70" bestFit="1" customWidth="1"/>
    <col min="118" max="118" width="9.5546875" style="70" bestFit="1" customWidth="1"/>
    <col min="119" max="119" width="10.88671875" style="70" bestFit="1" customWidth="1"/>
    <col min="120" max="120" width="8.88671875" style="70" customWidth="1"/>
    <col min="121" max="121" width="10.109375" style="70" bestFit="1" customWidth="1"/>
    <col min="122" max="122" width="9.5546875" style="70" bestFit="1" customWidth="1"/>
    <col min="123" max="123" width="10.33203125" style="70" bestFit="1" customWidth="1"/>
    <col min="124" max="124" width="8.88671875" style="70" customWidth="1"/>
    <col min="125" max="125" width="11.109375" style="70" bestFit="1" customWidth="1"/>
    <col min="126" max="126" width="9.5546875" style="70" bestFit="1" customWidth="1"/>
    <col min="127" max="127" width="10.88671875" style="70" bestFit="1" customWidth="1"/>
    <col min="128" max="128" width="8.88671875" style="70" customWidth="1"/>
    <col min="129" max="129" width="10.109375" style="70" bestFit="1" customWidth="1"/>
    <col min="130" max="130" width="9.5546875" style="70" bestFit="1" customWidth="1"/>
    <col min="131" max="131" width="10.88671875" style="70" bestFit="1" customWidth="1"/>
    <col min="132" max="132" width="8.88671875" style="70" customWidth="1"/>
    <col min="133" max="133" width="10.109375" style="70" bestFit="1" customWidth="1"/>
    <col min="134" max="134" width="9.5546875" style="70" bestFit="1" customWidth="1"/>
    <col min="135" max="135" width="10.88671875" style="70" bestFit="1" customWidth="1"/>
    <col min="136" max="136" width="8.88671875" style="70" customWidth="1"/>
    <col min="137" max="137" width="10.109375" style="70" bestFit="1" customWidth="1"/>
    <col min="138" max="138" width="9.5546875" style="70" bestFit="1" customWidth="1"/>
    <col min="139" max="139" width="10.88671875" style="70" bestFit="1" customWidth="1"/>
    <col min="140" max="140" width="8.88671875" style="70" customWidth="1"/>
    <col min="141" max="141" width="10.109375" style="70" bestFit="1" customWidth="1"/>
    <col min="142" max="142" width="9.5546875" style="70" bestFit="1" customWidth="1"/>
    <col min="143" max="143" width="10.88671875" style="70" bestFit="1" customWidth="1"/>
    <col min="144" max="144" width="8.88671875" style="70" customWidth="1"/>
    <col min="145" max="145" width="10.109375" style="70" bestFit="1" customWidth="1"/>
    <col min="146" max="146" width="9.5546875" style="70" bestFit="1" customWidth="1"/>
    <col min="147" max="147" width="10.33203125" style="70" bestFit="1" customWidth="1"/>
    <col min="148" max="148" width="8.88671875" style="70" customWidth="1"/>
    <col min="149" max="149" width="10.109375" style="70" bestFit="1" customWidth="1"/>
    <col min="150" max="150" width="9.5546875" style="70" bestFit="1" customWidth="1"/>
    <col min="151" max="151" width="10.88671875" style="70" bestFit="1" customWidth="1"/>
    <col min="152" max="152" width="8.88671875" style="70" customWidth="1"/>
    <col min="153" max="153" width="10.109375" style="70" bestFit="1" customWidth="1"/>
    <col min="154" max="154" width="9.5546875" style="70" bestFit="1" customWidth="1"/>
    <col min="155" max="155" width="10.88671875" style="70" bestFit="1" customWidth="1"/>
    <col min="156" max="156" width="8.88671875" style="70" customWidth="1"/>
    <col min="157" max="157" width="10.109375" style="70" bestFit="1" customWidth="1"/>
    <col min="158" max="158" width="9.5546875" style="70" bestFit="1" customWidth="1"/>
    <col min="159" max="159" width="10.88671875" style="70" bestFit="1" customWidth="1"/>
    <col min="160" max="160" width="8.88671875" style="70" customWidth="1"/>
    <col min="161" max="161" width="10.109375" style="70" bestFit="1" customWidth="1"/>
    <col min="162" max="162" width="9.5546875" style="70" bestFit="1" customWidth="1"/>
    <col min="163" max="163" width="10.33203125" style="70" bestFit="1" customWidth="1"/>
    <col min="164" max="164" width="8.88671875" style="70" customWidth="1"/>
    <col min="165" max="165" width="10.109375" style="70" bestFit="1" customWidth="1"/>
    <col min="166" max="166" width="9.5546875" style="70" bestFit="1" customWidth="1"/>
    <col min="167" max="167" width="10.33203125" style="70" bestFit="1" customWidth="1"/>
    <col min="168" max="168" width="8.88671875" style="70" customWidth="1"/>
    <col min="169" max="169" width="10.109375" style="70" bestFit="1" customWidth="1"/>
    <col min="170" max="170" width="9.5546875" style="70" bestFit="1" customWidth="1"/>
    <col min="171" max="171" width="10.33203125" style="70" bestFit="1" customWidth="1"/>
    <col min="172" max="172" width="8.88671875" style="70" customWidth="1"/>
    <col min="173" max="173" width="10.109375" style="70" bestFit="1" customWidth="1"/>
    <col min="174" max="174" width="9.5546875" style="70" bestFit="1" customWidth="1"/>
    <col min="175" max="175" width="10.88671875" style="70" bestFit="1" customWidth="1"/>
    <col min="176" max="176" width="8.88671875" style="70" customWidth="1"/>
    <col min="177" max="177" width="14.6640625" style="70" customWidth="1"/>
    <col min="178" max="179" width="14.6640625" style="70" bestFit="1" customWidth="1"/>
    <col min="180" max="16384" width="9.109375" style="70"/>
  </cols>
  <sheetData>
    <row r="1" spans="1:216" s="76" customFormat="1" x14ac:dyDescent="0.25">
      <c r="A1" s="83" t="s">
        <v>1101</v>
      </c>
      <c r="B1" s="83" t="s">
        <v>620</v>
      </c>
      <c r="C1" s="77" t="s">
        <v>621</v>
      </c>
      <c r="D1" s="77" t="s">
        <v>622</v>
      </c>
      <c r="E1" s="77" t="s">
        <v>1353</v>
      </c>
      <c r="F1" s="78" t="s">
        <v>623</v>
      </c>
      <c r="G1" s="78" t="s">
        <v>624</v>
      </c>
      <c r="H1" s="78" t="s">
        <v>625</v>
      </c>
      <c r="I1" s="77" t="s">
        <v>626</v>
      </c>
      <c r="J1" s="77" t="s">
        <v>627</v>
      </c>
      <c r="K1" s="77" t="s">
        <v>628</v>
      </c>
      <c r="L1" s="79" t="s">
        <v>629</v>
      </c>
      <c r="M1" s="79" t="s">
        <v>630</v>
      </c>
      <c r="N1" s="77" t="s">
        <v>631</v>
      </c>
      <c r="O1" s="77" t="s">
        <v>632</v>
      </c>
      <c r="P1" s="77" t="s">
        <v>633</v>
      </c>
      <c r="Q1" s="77" t="s">
        <v>634</v>
      </c>
      <c r="R1" s="79" t="s">
        <v>635</v>
      </c>
      <c r="S1" s="79" t="s">
        <v>636</v>
      </c>
      <c r="T1" s="77" t="s">
        <v>637</v>
      </c>
      <c r="U1" s="77" t="s">
        <v>638</v>
      </c>
      <c r="V1" s="77" t="s">
        <v>639</v>
      </c>
      <c r="W1" s="77" t="s">
        <v>640</v>
      </c>
      <c r="X1" s="79" t="s">
        <v>641</v>
      </c>
      <c r="Y1" s="79" t="s">
        <v>642</v>
      </c>
      <c r="Z1" s="77" t="s">
        <v>643</v>
      </c>
      <c r="AA1" s="77" t="s">
        <v>644</v>
      </c>
      <c r="AB1" s="77" t="s">
        <v>645</v>
      </c>
      <c r="AC1" s="77" t="s">
        <v>646</v>
      </c>
      <c r="AD1" s="79" t="s">
        <v>647</v>
      </c>
      <c r="AE1" s="79" t="s">
        <v>648</v>
      </c>
      <c r="AF1" s="77" t="s">
        <v>649</v>
      </c>
      <c r="AG1" s="77" t="s">
        <v>650</v>
      </c>
      <c r="AH1" s="77" t="s">
        <v>651</v>
      </c>
      <c r="AI1" s="77" t="s">
        <v>652</v>
      </c>
      <c r="AJ1" s="79" t="s">
        <v>653</v>
      </c>
      <c r="AK1" s="79" t="s">
        <v>654</v>
      </c>
      <c r="AL1" s="77" t="s">
        <v>655</v>
      </c>
      <c r="AM1" s="78" t="s">
        <v>656</v>
      </c>
      <c r="AN1" s="78" t="s">
        <v>657</v>
      </c>
      <c r="AO1" s="80" t="s">
        <v>367</v>
      </c>
      <c r="AP1" s="80" t="s">
        <v>658</v>
      </c>
      <c r="AQ1" s="78" t="s">
        <v>366</v>
      </c>
      <c r="AR1" s="80" t="s">
        <v>659</v>
      </c>
      <c r="AS1" s="81" t="s">
        <v>660</v>
      </c>
      <c r="AT1" s="82" t="s">
        <v>1354</v>
      </c>
      <c r="AU1" s="82" t="s">
        <v>1355</v>
      </c>
      <c r="AV1" s="78" t="s">
        <v>663</v>
      </c>
      <c r="AW1" s="80" t="s">
        <v>661</v>
      </c>
      <c r="AX1" s="80" t="s">
        <v>662</v>
      </c>
      <c r="AY1" s="80" t="s">
        <v>664</v>
      </c>
      <c r="AZ1" s="80" t="s">
        <v>665</v>
      </c>
      <c r="BA1" s="77" t="s">
        <v>666</v>
      </c>
      <c r="BB1" s="80" t="s">
        <v>667</v>
      </c>
      <c r="BC1" s="80" t="s">
        <v>668</v>
      </c>
      <c r="BD1" s="80" t="s">
        <v>669</v>
      </c>
      <c r="BE1" s="78" t="s">
        <v>670</v>
      </c>
      <c r="BF1" s="78" t="s">
        <v>671</v>
      </c>
      <c r="BG1" s="78" t="s">
        <v>672</v>
      </c>
      <c r="BH1" s="80" t="s">
        <v>673</v>
      </c>
      <c r="BI1" s="80" t="s">
        <v>674</v>
      </c>
      <c r="BJ1" s="80" t="s">
        <v>675</v>
      </c>
      <c r="BK1" s="80" t="s">
        <v>676</v>
      </c>
      <c r="BL1" s="83" t="s">
        <v>677</v>
      </c>
      <c r="BM1" s="80" t="s">
        <v>678</v>
      </c>
      <c r="BN1" s="80" t="s">
        <v>679</v>
      </c>
      <c r="BO1" s="80" t="s">
        <v>680</v>
      </c>
      <c r="BP1" s="80" t="s">
        <v>681</v>
      </c>
      <c r="BQ1" s="83" t="s">
        <v>682</v>
      </c>
      <c r="BR1" s="80" t="s">
        <v>683</v>
      </c>
      <c r="BS1" s="80" t="s">
        <v>684</v>
      </c>
      <c r="BT1" s="80" t="s">
        <v>685</v>
      </c>
      <c r="BU1" s="80" t="s">
        <v>686</v>
      </c>
      <c r="BV1" s="83" t="s">
        <v>687</v>
      </c>
      <c r="BW1" s="80" t="s">
        <v>1360</v>
      </c>
      <c r="BX1" s="80" t="s">
        <v>1359</v>
      </c>
      <c r="BY1" s="80" t="s">
        <v>1358</v>
      </c>
      <c r="BZ1" s="80" t="s">
        <v>1357</v>
      </c>
      <c r="CA1" s="83" t="s">
        <v>1356</v>
      </c>
      <c r="CB1" s="80" t="s">
        <v>688</v>
      </c>
      <c r="CC1" s="81" t="s">
        <v>689</v>
      </c>
      <c r="CD1" s="78" t="s">
        <v>690</v>
      </c>
      <c r="CE1" s="80" t="s">
        <v>691</v>
      </c>
      <c r="CF1" s="80" t="s">
        <v>692</v>
      </c>
      <c r="CG1" s="80" t="s">
        <v>693</v>
      </c>
      <c r="CH1" s="77" t="s">
        <v>694</v>
      </c>
      <c r="CI1" s="77" t="s">
        <v>697</v>
      </c>
      <c r="CJ1" s="77" t="s">
        <v>696</v>
      </c>
      <c r="CK1" s="77" t="s">
        <v>698</v>
      </c>
      <c r="CL1" s="77" t="s">
        <v>699</v>
      </c>
      <c r="CM1" s="77" t="s">
        <v>695</v>
      </c>
      <c r="CN1" s="77" t="s">
        <v>702</v>
      </c>
      <c r="CO1" s="77" t="s">
        <v>701</v>
      </c>
      <c r="CP1" s="77" t="s">
        <v>703</v>
      </c>
      <c r="CQ1" s="77" t="s">
        <v>704</v>
      </c>
      <c r="CR1" s="77" t="s">
        <v>705</v>
      </c>
      <c r="CS1" s="77" t="s">
        <v>706</v>
      </c>
      <c r="CT1" s="77" t="s">
        <v>707</v>
      </c>
      <c r="CU1" s="77" t="s">
        <v>708</v>
      </c>
      <c r="CV1" s="77" t="s">
        <v>709</v>
      </c>
      <c r="CW1" s="77" t="s">
        <v>710</v>
      </c>
      <c r="CX1" s="77" t="s">
        <v>711</v>
      </c>
      <c r="CY1" s="77" t="s">
        <v>712</v>
      </c>
      <c r="CZ1" s="77" t="s">
        <v>713</v>
      </c>
      <c r="DA1" s="77" t="s">
        <v>714</v>
      </c>
      <c r="DB1" s="77" t="s">
        <v>715</v>
      </c>
      <c r="DC1" s="77" t="s">
        <v>716</v>
      </c>
      <c r="DD1" s="77" t="s">
        <v>717</v>
      </c>
      <c r="DE1" s="77" t="s">
        <v>718</v>
      </c>
      <c r="DF1" s="77" t="s">
        <v>719</v>
      </c>
      <c r="DG1" s="77" t="s">
        <v>720</v>
      </c>
      <c r="DH1" s="77" t="s">
        <v>721</v>
      </c>
      <c r="DI1" s="77" t="s">
        <v>722</v>
      </c>
      <c r="DJ1" s="77" t="s">
        <v>723</v>
      </c>
      <c r="DK1" s="77" t="s">
        <v>724</v>
      </c>
      <c r="DL1" s="77" t="s">
        <v>725</v>
      </c>
      <c r="DM1" s="77" t="s">
        <v>726</v>
      </c>
      <c r="DN1" s="77" t="s">
        <v>728</v>
      </c>
      <c r="DO1" s="77" t="s">
        <v>727</v>
      </c>
      <c r="DP1" s="77" t="s">
        <v>729</v>
      </c>
      <c r="DQ1" s="77" t="s">
        <v>730</v>
      </c>
      <c r="DR1" s="77" t="s">
        <v>731</v>
      </c>
      <c r="DS1" s="77" t="s">
        <v>732</v>
      </c>
      <c r="DT1" s="77" t="s">
        <v>733</v>
      </c>
      <c r="DU1" s="77" t="s">
        <v>734</v>
      </c>
      <c r="DV1" s="77" t="s">
        <v>735</v>
      </c>
      <c r="DW1" s="77" t="s">
        <v>736</v>
      </c>
      <c r="DX1" s="77" t="s">
        <v>737</v>
      </c>
      <c r="DY1" s="77" t="s">
        <v>738</v>
      </c>
      <c r="DZ1" s="77" t="s">
        <v>739</v>
      </c>
      <c r="EA1" s="77" t="s">
        <v>740</v>
      </c>
      <c r="EB1" s="77" t="s">
        <v>741</v>
      </c>
      <c r="EC1" s="77" t="s">
        <v>742</v>
      </c>
      <c r="ED1" s="77" t="s">
        <v>743</v>
      </c>
      <c r="EE1" s="77" t="s">
        <v>744</v>
      </c>
      <c r="EF1" s="77" t="s">
        <v>745</v>
      </c>
      <c r="EG1" s="77" t="s">
        <v>746</v>
      </c>
      <c r="EH1" s="77" t="s">
        <v>747</v>
      </c>
      <c r="EI1" s="77" t="s">
        <v>748</v>
      </c>
      <c r="EJ1" s="77" t="s">
        <v>749</v>
      </c>
      <c r="EK1" s="77" t="s">
        <v>750</v>
      </c>
      <c r="EL1" s="77" t="s">
        <v>751</v>
      </c>
      <c r="EM1" s="77" t="s">
        <v>752</v>
      </c>
      <c r="EN1" s="77" t="s">
        <v>753</v>
      </c>
      <c r="EO1" s="77" t="s">
        <v>754</v>
      </c>
      <c r="EP1" s="77" t="s">
        <v>755</v>
      </c>
      <c r="EQ1" s="77" t="s">
        <v>756</v>
      </c>
      <c r="ER1" s="77" t="s">
        <v>757</v>
      </c>
      <c r="ES1" s="77" t="s">
        <v>758</v>
      </c>
      <c r="ET1" s="77" t="s">
        <v>759</v>
      </c>
      <c r="EU1" s="77" t="s">
        <v>760</v>
      </c>
      <c r="EV1" s="77" t="s">
        <v>761</v>
      </c>
      <c r="EW1" s="77" t="s">
        <v>762</v>
      </c>
      <c r="EX1" s="77" t="s">
        <v>763</v>
      </c>
      <c r="EY1" s="77" t="s">
        <v>764</v>
      </c>
      <c r="EZ1" s="77" t="s">
        <v>765</v>
      </c>
      <c r="FA1" s="77" t="s">
        <v>766</v>
      </c>
      <c r="FB1" s="77" t="s">
        <v>767</v>
      </c>
      <c r="FC1" s="77" t="s">
        <v>768</v>
      </c>
      <c r="FD1" s="77" t="s">
        <v>769</v>
      </c>
      <c r="FE1" s="77" t="s">
        <v>770</v>
      </c>
      <c r="FF1" s="77" t="s">
        <v>771</v>
      </c>
      <c r="FG1" s="77" t="s">
        <v>773</v>
      </c>
      <c r="FH1" s="77" t="s">
        <v>774</v>
      </c>
      <c r="FI1" s="77" t="s">
        <v>775</v>
      </c>
      <c r="FJ1" s="77" t="s">
        <v>776</v>
      </c>
      <c r="FK1" s="77" t="s">
        <v>772</v>
      </c>
      <c r="FL1" s="77" t="s">
        <v>700</v>
      </c>
      <c r="FM1" s="77" t="s">
        <v>777</v>
      </c>
      <c r="FN1" s="77" t="s">
        <v>778</v>
      </c>
      <c r="FO1" s="77" t="s">
        <v>779</v>
      </c>
      <c r="FP1" s="77" t="s">
        <v>780</v>
      </c>
      <c r="FQ1" s="77" t="s">
        <v>781</v>
      </c>
      <c r="FR1" s="77" t="s">
        <v>782</v>
      </c>
      <c r="FS1" s="77" t="s">
        <v>783</v>
      </c>
      <c r="FT1" s="77" t="s">
        <v>784</v>
      </c>
      <c r="FU1" s="77" t="s">
        <v>785</v>
      </c>
      <c r="FV1" s="77" t="s">
        <v>786</v>
      </c>
      <c r="FW1" s="77" t="s">
        <v>787</v>
      </c>
      <c r="FX1" s="77" t="s">
        <v>788</v>
      </c>
      <c r="FY1" s="77" t="s">
        <v>789</v>
      </c>
      <c r="FZ1" s="84" t="s">
        <v>790</v>
      </c>
      <c r="GA1" s="84" t="s">
        <v>791</v>
      </c>
      <c r="GB1" s="84" t="s">
        <v>792</v>
      </c>
    </row>
    <row r="2" spans="1:216" x14ac:dyDescent="0.25">
      <c r="A2" s="70" t="str">
        <f>'Page 1'!$P$1</f>
        <v>Page 1</v>
      </c>
      <c r="B2" s="70">
        <f>'Page 1'!$C$5</f>
        <v>0</v>
      </c>
      <c r="C2" s="70">
        <f>'Page 1'!$G$5</f>
        <v>0</v>
      </c>
      <c r="D2" s="70">
        <f>'Page 1'!$O$4</f>
        <v>2019</v>
      </c>
      <c r="E2" s="70">
        <f>'Page 1'!$O$5</f>
        <v>0</v>
      </c>
      <c r="F2" s="70">
        <f>'Page 1'!$G$9</f>
        <v>0</v>
      </c>
      <c r="G2" s="70">
        <f>'Page 1'!$J$9</f>
        <v>0</v>
      </c>
      <c r="H2" s="70">
        <f>'Page 1'!$M$9</f>
        <v>0</v>
      </c>
      <c r="I2" s="70">
        <f>'Page 1'!$A$15</f>
        <v>0</v>
      </c>
      <c r="J2" s="70">
        <f>'Page 1'!$E$15</f>
        <v>0</v>
      </c>
      <c r="K2" s="70">
        <f>'Page 1'!$G$15</f>
        <v>0</v>
      </c>
      <c r="L2" s="70">
        <f>'Page 1'!$I$15</f>
        <v>0</v>
      </c>
      <c r="M2" s="70">
        <f>'Page 1'!$L$15</f>
        <v>0</v>
      </c>
      <c r="N2" s="71" t="str">
        <f>'Page 1'!$O$15</f>
        <v xml:space="preserve"> </v>
      </c>
      <c r="O2" s="70">
        <f>'Page 1'!$A$16</f>
        <v>0</v>
      </c>
      <c r="P2" s="70">
        <f>'Page 1'!$E$16</f>
        <v>0</v>
      </c>
      <c r="Q2" s="70">
        <f>'Page 1'!$G$16</f>
        <v>0</v>
      </c>
      <c r="R2" s="70">
        <f>'Page 1'!$I$16</f>
        <v>0</v>
      </c>
      <c r="S2" s="70">
        <f>'Page 1'!$L$16</f>
        <v>0</v>
      </c>
      <c r="T2" s="71" t="str">
        <f>'Page 1'!$O$16</f>
        <v xml:space="preserve"> </v>
      </c>
      <c r="U2" s="70">
        <f>'Page 1'!$A$17</f>
        <v>0</v>
      </c>
      <c r="V2" s="70">
        <f>'Page 1'!$E$17</f>
        <v>0</v>
      </c>
      <c r="W2" s="70">
        <f>'Page 1'!$G$17</f>
        <v>0</v>
      </c>
      <c r="X2" s="70">
        <f>'Page 1'!$I$17</f>
        <v>0</v>
      </c>
      <c r="Y2" s="70">
        <f>'Page 1'!$L$17</f>
        <v>0</v>
      </c>
      <c r="Z2" s="71" t="str">
        <f>'Page 1'!$O$17</f>
        <v xml:space="preserve"> </v>
      </c>
      <c r="AA2" s="70">
        <f>'Page 1'!$A$18</f>
        <v>0</v>
      </c>
      <c r="AB2" s="70">
        <f>'Page 1'!$E$18</f>
        <v>0</v>
      </c>
      <c r="AC2" s="70">
        <f>'Page 1'!$G$18</f>
        <v>0</v>
      </c>
      <c r="AD2" s="70">
        <f>'Page 1'!$I$18</f>
        <v>0</v>
      </c>
      <c r="AE2" s="70">
        <f>'Page 1'!$L$18</f>
        <v>0</v>
      </c>
      <c r="AF2" s="71" t="str">
        <f>'Page 1'!$O$18</f>
        <v xml:space="preserve"> </v>
      </c>
      <c r="AG2" s="70">
        <f>'Page 1'!$A$19</f>
        <v>0</v>
      </c>
      <c r="AH2" s="70">
        <f>'Page 1'!$E$19</f>
        <v>0</v>
      </c>
      <c r="AI2" s="70">
        <f>'Page 1'!$G$19</f>
        <v>0</v>
      </c>
      <c r="AJ2" s="70">
        <f>'Page 1'!$I$19</f>
        <v>0</v>
      </c>
      <c r="AK2" s="70">
        <f>'Page 1'!$L$19</f>
        <v>0</v>
      </c>
      <c r="AL2" s="71" t="str">
        <f>'Page 1'!$O$19</f>
        <v xml:space="preserve"> </v>
      </c>
      <c r="AM2" s="70">
        <f>'Page 1'!$F$23</f>
        <v>0</v>
      </c>
      <c r="AN2" s="70">
        <f>'Page 1'!$I$23</f>
        <v>0</v>
      </c>
      <c r="AO2" s="70">
        <f>'Page 1'!$M$23</f>
        <v>0</v>
      </c>
      <c r="AP2" s="70">
        <f>'Page 1'!$B$25</f>
        <v>0</v>
      </c>
      <c r="AQ2" s="70">
        <f>'Page 1'!$F$25</f>
        <v>0</v>
      </c>
      <c r="AR2" s="70">
        <f>'Page 1'!$J$25</f>
        <v>0</v>
      </c>
      <c r="AS2" s="72">
        <f>'Page 1'!$M$25</f>
        <v>0</v>
      </c>
      <c r="AT2" s="72">
        <f>'Page 1'!$G$31</f>
        <v>0</v>
      </c>
      <c r="AU2" s="72">
        <f>'Page 1'!$L$31</f>
        <v>0</v>
      </c>
      <c r="AV2" s="70">
        <f>'Page 1'!$E$33</f>
        <v>0</v>
      </c>
      <c r="AW2" s="70">
        <f>'Page 1'!$G$33</f>
        <v>0</v>
      </c>
      <c r="AX2" s="70">
        <f>'Page 1'!$I$32</f>
        <v>0</v>
      </c>
      <c r="AY2" s="70">
        <f>'Page 1'!$K$33</f>
        <v>0</v>
      </c>
      <c r="AZ2" s="70">
        <f>'Page 1'!$M$32</f>
        <v>0</v>
      </c>
      <c r="BA2" s="70" t="e">
        <f>'Page 1'!#REF!</f>
        <v>#REF!</v>
      </c>
      <c r="BB2" s="70" t="e">
        <f>'Page 1'!#REF!</f>
        <v>#REF!</v>
      </c>
      <c r="BC2" s="70" t="e">
        <f>'Page 1'!#REF!</f>
        <v>#REF!</v>
      </c>
      <c r="BD2" s="74">
        <f>'Page 1'!$C$38</f>
        <v>0</v>
      </c>
      <c r="BE2" s="73">
        <f>'Page 1'!$J$38</f>
        <v>0</v>
      </c>
      <c r="BF2" s="73">
        <f>'Page 1'!$M$38</f>
        <v>0</v>
      </c>
      <c r="BG2" s="73">
        <f>'Page 1'!$P$38</f>
        <v>0</v>
      </c>
      <c r="BH2" s="73">
        <f>'Page 1'!$H$43</f>
        <v>0</v>
      </c>
      <c r="BI2" s="70" t="str">
        <f>'Page 1'!$H$44</f>
        <v xml:space="preserve">   </v>
      </c>
      <c r="BJ2" s="70">
        <f>'Page 1'!$H$45</f>
        <v>0</v>
      </c>
      <c r="BK2" s="70">
        <f>'Page 1'!$H$46</f>
        <v>0</v>
      </c>
      <c r="BL2" s="73">
        <f>'Page 1'!$H$47</f>
        <v>0</v>
      </c>
      <c r="BM2" s="73">
        <f>'Page 1'!$J$43</f>
        <v>0</v>
      </c>
      <c r="BN2" s="70" t="str">
        <f>'Page 1'!$J$44</f>
        <v xml:space="preserve">   </v>
      </c>
      <c r="BO2" s="70">
        <f>'Page 1'!$J$45</f>
        <v>0</v>
      </c>
      <c r="BP2" s="70">
        <f>'Page 1'!$J$46</f>
        <v>0</v>
      </c>
      <c r="BQ2" s="73">
        <f>'Page 1'!$J$47</f>
        <v>0</v>
      </c>
      <c r="BR2" s="73">
        <f>'Page 1'!$L$43</f>
        <v>0</v>
      </c>
      <c r="BS2" s="70" t="str">
        <f>'Page 1'!$L$44</f>
        <v xml:space="preserve">   </v>
      </c>
      <c r="BT2" s="70">
        <f>'Page 1'!$L$45</f>
        <v>0</v>
      </c>
      <c r="BU2" s="70">
        <f>'Page 1'!$L$46</f>
        <v>0</v>
      </c>
      <c r="BV2" s="73">
        <f>'Page 1'!$L$47</f>
        <v>0</v>
      </c>
      <c r="BW2" s="73">
        <f>'Page 1'!$N$43</f>
        <v>0</v>
      </c>
      <c r="BX2" s="70" t="b">
        <v>0</v>
      </c>
      <c r="BY2" s="70">
        <f>'Page 1'!$N$45</f>
        <v>0</v>
      </c>
      <c r="BZ2" s="70">
        <f>'Page 1'!$N$46</f>
        <v>0</v>
      </c>
      <c r="CA2" s="73">
        <f>'Page 1'!$N$47</f>
        <v>0</v>
      </c>
      <c r="CB2" s="70">
        <f>'Page 1'!$A$49</f>
        <v>0</v>
      </c>
      <c r="CC2" s="75">
        <f>'Page 1'!$G$53</f>
        <v>0</v>
      </c>
      <c r="CD2" s="70">
        <f>'Page 1'!$M$53</f>
        <v>0</v>
      </c>
      <c r="CE2" s="70">
        <f>'Page 1'!$D$55</f>
        <v>0</v>
      </c>
      <c r="CF2" s="70">
        <f>'Page 1'!$G$55</f>
        <v>0</v>
      </c>
      <c r="CG2" s="70">
        <f>'Page 1'!$J$55</f>
        <v>0</v>
      </c>
      <c r="CH2" s="70">
        <f>'Page 1'!A60</f>
        <v>0</v>
      </c>
      <c r="CI2" s="70">
        <f>'Page 1'!B60</f>
        <v>0</v>
      </c>
      <c r="CJ2" s="70">
        <f>'Page 1'!C60</f>
        <v>0</v>
      </c>
      <c r="CK2" s="70">
        <f>'Page 1'!D60</f>
        <v>0</v>
      </c>
      <c r="CL2" s="70">
        <f>'Page 1'!A61</f>
        <v>0</v>
      </c>
      <c r="CM2" s="70">
        <f>'Page 1'!B61</f>
        <v>0</v>
      </c>
      <c r="CN2" s="70">
        <f>'Page 1'!C61</f>
        <v>0</v>
      </c>
      <c r="CO2" s="70">
        <f>'Page 1'!D61</f>
        <v>0</v>
      </c>
      <c r="CP2" s="70">
        <f>'Page 1'!A62</f>
        <v>0</v>
      </c>
      <c r="CQ2" s="70">
        <f>'Page 1'!B62</f>
        <v>0</v>
      </c>
      <c r="CR2" s="70">
        <f>'Page 1'!C62</f>
        <v>0</v>
      </c>
      <c r="CS2" s="70">
        <f>'Page 1'!D62</f>
        <v>0</v>
      </c>
      <c r="CT2" s="70">
        <f>'Page 1'!A63</f>
        <v>0</v>
      </c>
      <c r="CU2" s="70">
        <f>'Page 1'!B63</f>
        <v>0</v>
      </c>
      <c r="CV2" s="70">
        <f>'Page 1'!C63</f>
        <v>0</v>
      </c>
      <c r="CW2" s="70">
        <f>'Page 1'!D63</f>
        <v>0</v>
      </c>
      <c r="CX2" s="70">
        <f>'Page 1'!A64</f>
        <v>0</v>
      </c>
      <c r="CY2" s="70">
        <f>'Page 1'!B64</f>
        <v>0</v>
      </c>
      <c r="CZ2" s="70">
        <f>'Page 1'!C64</f>
        <v>0</v>
      </c>
      <c r="DA2" s="70">
        <f>'Page 1'!D64</f>
        <v>0</v>
      </c>
      <c r="DB2" s="70">
        <f>'Page 1'!A65</f>
        <v>0</v>
      </c>
      <c r="DC2" s="70">
        <f>'Page 1'!B65</f>
        <v>0</v>
      </c>
      <c r="DD2" s="70">
        <f>'Page 1'!C65</f>
        <v>0</v>
      </c>
      <c r="DE2" s="70">
        <f>'Page 1'!D65</f>
        <v>0</v>
      </c>
      <c r="DF2" s="70">
        <f>'Page 1'!E60</f>
        <v>0</v>
      </c>
      <c r="DG2" s="70">
        <f>'Page 1'!F60</f>
        <v>0</v>
      </c>
      <c r="DH2" s="70">
        <f>'Page 1'!G60</f>
        <v>0</v>
      </c>
      <c r="DI2" s="70">
        <f>'Page 1'!H60</f>
        <v>0</v>
      </c>
      <c r="DJ2" s="70">
        <f>'Page 1'!E61</f>
        <v>0</v>
      </c>
      <c r="DK2" s="70">
        <f>'Page 1'!F61</f>
        <v>0</v>
      </c>
      <c r="DL2" s="70">
        <f>'Page 1'!G61</f>
        <v>0</v>
      </c>
      <c r="DM2" s="70">
        <f>'Page 1'!H61</f>
        <v>0</v>
      </c>
      <c r="DN2" s="70">
        <f>'Page 1'!E62</f>
        <v>0</v>
      </c>
      <c r="DO2" s="70">
        <f>'Page 1'!F62</f>
        <v>0</v>
      </c>
      <c r="DP2" s="70">
        <f>'Page 1'!G62</f>
        <v>0</v>
      </c>
      <c r="DQ2" s="70">
        <f>'Page 1'!H62</f>
        <v>0</v>
      </c>
      <c r="DR2" s="70">
        <f>'Page 1'!E63</f>
        <v>0</v>
      </c>
      <c r="DS2" s="70">
        <f>'Page 1'!F63</f>
        <v>0</v>
      </c>
      <c r="DT2" s="70">
        <f>'Page 1'!G63</f>
        <v>0</v>
      </c>
      <c r="DU2" s="70">
        <f>'Page 1'!H63</f>
        <v>0</v>
      </c>
      <c r="DV2" s="70">
        <f>'Page 1'!E64</f>
        <v>0</v>
      </c>
      <c r="DW2" s="70">
        <f>'Page 1'!F64</f>
        <v>0</v>
      </c>
      <c r="DX2" s="70">
        <f>'Page 1'!G64</f>
        <v>0</v>
      </c>
      <c r="DY2" s="70">
        <f>'Page 1'!H64</f>
        <v>0</v>
      </c>
      <c r="DZ2" s="70">
        <f>'Page 1'!E65</f>
        <v>0</v>
      </c>
      <c r="EA2" s="70">
        <f>'Page 1'!F65</f>
        <v>0</v>
      </c>
      <c r="EB2" s="70">
        <f>'Page 1'!G65</f>
        <v>0</v>
      </c>
      <c r="EC2" s="70">
        <f>'Page 1'!H65</f>
        <v>0</v>
      </c>
      <c r="ED2" s="70">
        <f>'Page 1'!I60</f>
        <v>0</v>
      </c>
      <c r="EE2" s="70">
        <f>'Page 1'!J60</f>
        <v>0</v>
      </c>
      <c r="EF2" s="70">
        <f>'Page 1'!K60</f>
        <v>0</v>
      </c>
      <c r="EG2" s="70">
        <f>'Page 1'!L60</f>
        <v>0</v>
      </c>
      <c r="EH2" s="70">
        <f>'Page 1'!I61</f>
        <v>0</v>
      </c>
      <c r="EI2" s="70">
        <f>'Page 1'!J61</f>
        <v>0</v>
      </c>
      <c r="EJ2" s="70">
        <f>'Page 1'!K61</f>
        <v>0</v>
      </c>
      <c r="EK2" s="70">
        <f>'Page 1'!L61</f>
        <v>0</v>
      </c>
      <c r="EL2" s="70">
        <f>'Page 1'!I62</f>
        <v>0</v>
      </c>
      <c r="EM2" s="70">
        <f>'Page 1'!J62</f>
        <v>0</v>
      </c>
      <c r="EN2" s="70">
        <f>'Page 1'!K62</f>
        <v>0</v>
      </c>
      <c r="EO2" s="70">
        <f>'Page 1'!L62</f>
        <v>0</v>
      </c>
      <c r="EP2" s="70">
        <f>'Page 1'!I63</f>
        <v>0</v>
      </c>
      <c r="EQ2" s="70">
        <f>'Page 1'!J63</f>
        <v>0</v>
      </c>
      <c r="ER2" s="70">
        <f>'Page 1'!K63</f>
        <v>0</v>
      </c>
      <c r="ES2" s="70">
        <f>'Page 1'!L63</f>
        <v>0</v>
      </c>
      <c r="ET2" s="70">
        <f>'Page 1'!I64</f>
        <v>0</v>
      </c>
      <c r="EU2" s="70">
        <f>'Page 1'!J64</f>
        <v>0</v>
      </c>
      <c r="EV2" s="70">
        <f>'Page 1'!K64</f>
        <v>0</v>
      </c>
      <c r="EW2" s="70">
        <f>'Page 1'!L64</f>
        <v>0</v>
      </c>
      <c r="EX2" s="70">
        <f>'Page 1'!I65</f>
        <v>0</v>
      </c>
      <c r="EY2" s="70">
        <f>'Page 1'!J65</f>
        <v>0</v>
      </c>
      <c r="EZ2" s="70">
        <f>'Page 1'!K65</f>
        <v>0</v>
      </c>
      <c r="FA2" s="70">
        <f>'Page 1'!L65</f>
        <v>0</v>
      </c>
      <c r="FB2" s="70">
        <f>'Page 1'!M60</f>
        <v>0</v>
      </c>
      <c r="FC2" s="70">
        <f>'Page 1'!N60</f>
        <v>0</v>
      </c>
      <c r="FD2" s="70">
        <f>'Page 1'!O60</f>
        <v>0</v>
      </c>
      <c r="FE2" s="70">
        <f>'Page 1'!P60</f>
        <v>0</v>
      </c>
      <c r="FF2" s="70">
        <f>'Page 1'!M61</f>
        <v>0</v>
      </c>
      <c r="FG2" s="70">
        <f>'Page 1'!N61</f>
        <v>0</v>
      </c>
      <c r="FH2" s="70">
        <f>'Page 1'!O61</f>
        <v>0</v>
      </c>
      <c r="FI2" s="70">
        <f>'Page 1'!P61</f>
        <v>0</v>
      </c>
      <c r="FJ2" s="70">
        <f>'Page 1'!M62</f>
        <v>0</v>
      </c>
      <c r="FK2" s="70">
        <f>'Page 1'!N62</f>
        <v>0</v>
      </c>
      <c r="FL2" s="70">
        <f>'Page 1'!O62</f>
        <v>0</v>
      </c>
      <c r="FM2" s="70">
        <f>'Page 1'!P62</f>
        <v>0</v>
      </c>
      <c r="FN2" s="70">
        <f>'Page 1'!M63</f>
        <v>0</v>
      </c>
      <c r="FO2" s="70">
        <f>'Page 1'!N63</f>
        <v>0</v>
      </c>
      <c r="FP2" s="70">
        <f>'Page 1'!O63</f>
        <v>0</v>
      </c>
      <c r="FQ2" s="70">
        <f>'Page 1'!P63</f>
        <v>0</v>
      </c>
      <c r="FR2" s="70">
        <f>'Page 1'!M64</f>
        <v>0</v>
      </c>
      <c r="FS2" s="70">
        <f>'Page 1'!N64</f>
        <v>0</v>
      </c>
      <c r="FT2" s="70">
        <f>'Page 1'!O64</f>
        <v>0</v>
      </c>
      <c r="FU2" s="70">
        <f>'Page 1'!P64</f>
        <v>0</v>
      </c>
      <c r="FV2" s="70">
        <f>'Page 1'!M65</f>
        <v>0</v>
      </c>
      <c r="FW2" s="70">
        <f>'Page 1'!N65</f>
        <v>0</v>
      </c>
      <c r="FX2" s="70">
        <f>'Page 1'!O65</f>
        <v>0</v>
      </c>
      <c r="FY2" s="70">
        <f>'Page 1'!P65</f>
        <v>0</v>
      </c>
      <c r="FZ2" s="70">
        <f>'Page 1'!$H$66</f>
        <v>0</v>
      </c>
      <c r="GA2" s="70">
        <f>'Page 1'!$H$67</f>
        <v>0</v>
      </c>
      <c r="GB2" s="70">
        <f>'Page 1'!$H$68</f>
        <v>0</v>
      </c>
    </row>
    <row r="4" spans="1:216" s="72" customFormat="1" x14ac:dyDescent="0.25">
      <c r="A4" s="200" t="s">
        <v>1101</v>
      </c>
      <c r="B4" s="172" t="s">
        <v>622</v>
      </c>
      <c r="C4" s="201" t="s">
        <v>621</v>
      </c>
      <c r="D4" s="171" t="s">
        <v>793</v>
      </c>
      <c r="E4" s="172" t="s">
        <v>794</v>
      </c>
      <c r="F4" s="172" t="s">
        <v>795</v>
      </c>
      <c r="G4" s="172" t="s">
        <v>796</v>
      </c>
      <c r="H4" s="171" t="s">
        <v>797</v>
      </c>
      <c r="I4" s="172" t="s">
        <v>798</v>
      </c>
      <c r="J4" s="172" t="s">
        <v>799</v>
      </c>
      <c r="K4" s="172" t="s">
        <v>800</v>
      </c>
      <c r="L4" s="171" t="s">
        <v>801</v>
      </c>
      <c r="M4" s="172" t="s">
        <v>802</v>
      </c>
      <c r="N4" s="172" t="s">
        <v>803</v>
      </c>
      <c r="O4" s="172" t="s">
        <v>804</v>
      </c>
      <c r="P4" s="171" t="s">
        <v>805</v>
      </c>
      <c r="Q4" s="172" t="s">
        <v>806</v>
      </c>
      <c r="R4" s="172" t="s">
        <v>807</v>
      </c>
      <c r="S4" s="172" t="s">
        <v>808</v>
      </c>
      <c r="T4" s="171" t="s">
        <v>809</v>
      </c>
      <c r="U4" s="172" t="s">
        <v>810</v>
      </c>
      <c r="V4" s="172" t="s">
        <v>811</v>
      </c>
      <c r="W4" s="172" t="s">
        <v>812</v>
      </c>
      <c r="X4" s="171" t="s">
        <v>813</v>
      </c>
      <c r="Y4" s="172" t="s">
        <v>814</v>
      </c>
      <c r="Z4" s="172" t="s">
        <v>815</v>
      </c>
      <c r="AA4" s="172" t="s">
        <v>816</v>
      </c>
      <c r="AB4" s="171" t="s">
        <v>817</v>
      </c>
      <c r="AC4" s="172" t="s">
        <v>818</v>
      </c>
      <c r="AD4" s="172" t="s">
        <v>819</v>
      </c>
      <c r="AE4" s="172" t="s">
        <v>820</v>
      </c>
      <c r="AF4" s="171" t="s">
        <v>821</v>
      </c>
      <c r="AG4" s="172" t="s">
        <v>822</v>
      </c>
      <c r="AH4" s="172" t="s">
        <v>823</v>
      </c>
      <c r="AI4" s="172" t="s">
        <v>824</v>
      </c>
      <c r="AJ4" s="171" t="s">
        <v>825</v>
      </c>
      <c r="AK4" s="172" t="s">
        <v>826</v>
      </c>
      <c r="AL4" s="172" t="s">
        <v>827</v>
      </c>
      <c r="AM4" s="172" t="s">
        <v>828</v>
      </c>
      <c r="AN4" s="171" t="s">
        <v>829</v>
      </c>
      <c r="AO4" s="172" t="s">
        <v>830</v>
      </c>
      <c r="AP4" s="172" t="s">
        <v>831</v>
      </c>
      <c r="AQ4" s="172" t="s">
        <v>832</v>
      </c>
      <c r="AR4" s="90" t="s">
        <v>833</v>
      </c>
      <c r="AS4" s="90" t="s">
        <v>834</v>
      </c>
      <c r="AT4" s="96" t="s">
        <v>835</v>
      </c>
      <c r="AU4" s="90" t="s">
        <v>409</v>
      </c>
      <c r="AV4" s="90" t="s">
        <v>410</v>
      </c>
      <c r="AW4" s="90" t="s">
        <v>414</v>
      </c>
      <c r="AX4" s="90" t="s">
        <v>411</v>
      </c>
      <c r="AY4" s="90" t="s">
        <v>412</v>
      </c>
      <c r="AZ4" s="90" t="s">
        <v>590</v>
      </c>
      <c r="BA4" s="90" t="s">
        <v>413</v>
      </c>
      <c r="BB4" s="90" t="s">
        <v>840</v>
      </c>
      <c r="BC4" s="90" t="s">
        <v>841</v>
      </c>
      <c r="BD4" s="90" t="s">
        <v>842</v>
      </c>
      <c r="BE4" s="90" t="s">
        <v>843</v>
      </c>
      <c r="BF4" s="172" t="s">
        <v>836</v>
      </c>
      <c r="BG4" s="172" t="s">
        <v>837</v>
      </c>
      <c r="BH4" s="172" t="s">
        <v>838</v>
      </c>
      <c r="BI4" s="172" t="s">
        <v>839</v>
      </c>
      <c r="BJ4" s="172" t="s">
        <v>844</v>
      </c>
      <c r="BK4" s="172" t="s">
        <v>845</v>
      </c>
      <c r="BL4" s="172" t="s">
        <v>846</v>
      </c>
      <c r="BM4" s="172" t="s">
        <v>854</v>
      </c>
      <c r="BN4" s="172" t="s">
        <v>855</v>
      </c>
      <c r="BO4" s="172" t="s">
        <v>856</v>
      </c>
      <c r="BP4" s="172" t="s">
        <v>857</v>
      </c>
      <c r="BQ4" s="172" t="s">
        <v>858</v>
      </c>
      <c r="BR4" s="172" t="s">
        <v>859</v>
      </c>
      <c r="BS4" s="172" t="s">
        <v>860</v>
      </c>
      <c r="BT4" s="172" t="s">
        <v>847</v>
      </c>
      <c r="BU4" s="172" t="s">
        <v>848</v>
      </c>
      <c r="BV4" s="172" t="s">
        <v>849</v>
      </c>
      <c r="BW4" s="172" t="s">
        <v>850</v>
      </c>
      <c r="BX4" s="172" t="s">
        <v>851</v>
      </c>
      <c r="BY4" s="172" t="s">
        <v>852</v>
      </c>
      <c r="BZ4" s="172" t="s">
        <v>853</v>
      </c>
      <c r="CA4" s="172" t="s">
        <v>861</v>
      </c>
      <c r="CB4" s="172" t="s">
        <v>862</v>
      </c>
      <c r="CC4" s="172" t="s">
        <v>863</v>
      </c>
      <c r="CD4" s="172" t="s">
        <v>864</v>
      </c>
      <c r="CE4" s="172" t="s">
        <v>865</v>
      </c>
      <c r="CF4" s="172" t="s">
        <v>866</v>
      </c>
      <c r="CG4" s="172" t="s">
        <v>867</v>
      </c>
      <c r="CH4" s="172" t="s">
        <v>868</v>
      </c>
      <c r="CI4" s="172" t="s">
        <v>869</v>
      </c>
      <c r="CJ4" s="172" t="s">
        <v>870</v>
      </c>
      <c r="CK4" s="172" t="s">
        <v>871</v>
      </c>
      <c r="CL4" s="172" t="s">
        <v>872</v>
      </c>
      <c r="CM4" s="172" t="s">
        <v>873</v>
      </c>
      <c r="CN4" s="172" t="s">
        <v>874</v>
      </c>
      <c r="CO4" s="90" t="s">
        <v>424</v>
      </c>
      <c r="CP4" s="90" t="s">
        <v>425</v>
      </c>
      <c r="CQ4" s="90" t="s">
        <v>426</v>
      </c>
      <c r="CR4" s="90" t="s">
        <v>427</v>
      </c>
      <c r="CS4" s="90" t="s">
        <v>428</v>
      </c>
      <c r="CT4" s="90" t="s">
        <v>429</v>
      </c>
      <c r="CU4" s="90" t="s">
        <v>430</v>
      </c>
      <c r="CV4" s="90" t="s">
        <v>431</v>
      </c>
      <c r="CW4" s="90" t="s">
        <v>432</v>
      </c>
      <c r="CX4" s="96" t="s">
        <v>875</v>
      </c>
      <c r="CY4" s="90" t="s">
        <v>876</v>
      </c>
      <c r="CZ4" s="90" t="s">
        <v>877</v>
      </c>
      <c r="DA4" s="96" t="s">
        <v>878</v>
      </c>
      <c r="DB4" s="96" t="s">
        <v>879</v>
      </c>
      <c r="DC4" s="96" t="s">
        <v>880</v>
      </c>
      <c r="DD4" s="89" t="s">
        <v>881</v>
      </c>
      <c r="DE4" s="96" t="s">
        <v>882</v>
      </c>
      <c r="DF4" s="96" t="s">
        <v>883</v>
      </c>
      <c r="DG4" s="172" t="s">
        <v>613</v>
      </c>
      <c r="DH4" s="96" t="s">
        <v>884</v>
      </c>
      <c r="DI4" s="90" t="s">
        <v>885</v>
      </c>
      <c r="DJ4" s="96" t="s">
        <v>886</v>
      </c>
      <c r="DK4" s="96" t="s">
        <v>887</v>
      </c>
      <c r="DL4" s="96" t="s">
        <v>888</v>
      </c>
      <c r="DM4" s="96" t="s">
        <v>889</v>
      </c>
      <c r="DN4" s="96" t="s">
        <v>890</v>
      </c>
      <c r="DO4" s="90" t="s">
        <v>891</v>
      </c>
      <c r="DP4" s="96" t="s">
        <v>892</v>
      </c>
      <c r="DQ4" s="96" t="s">
        <v>893</v>
      </c>
      <c r="DR4" s="96" t="s">
        <v>894</v>
      </c>
      <c r="DS4" s="96" t="s">
        <v>895</v>
      </c>
      <c r="DT4" s="90" t="s">
        <v>896</v>
      </c>
      <c r="DU4" s="202" t="s">
        <v>897</v>
      </c>
      <c r="DV4" s="90" t="s">
        <v>898</v>
      </c>
      <c r="DW4" s="90" t="s">
        <v>899</v>
      </c>
      <c r="DX4" s="90" t="s">
        <v>900</v>
      </c>
      <c r="DY4" s="90" t="s">
        <v>901</v>
      </c>
      <c r="DZ4" s="96" t="s">
        <v>902</v>
      </c>
      <c r="EA4" s="90" t="s">
        <v>903</v>
      </c>
      <c r="EB4" s="202" t="s">
        <v>904</v>
      </c>
      <c r="EC4" s="90" t="s">
        <v>905</v>
      </c>
      <c r="ED4" s="90" t="s">
        <v>906</v>
      </c>
      <c r="EE4" s="90" t="s">
        <v>907</v>
      </c>
      <c r="EF4" s="90" t="s">
        <v>908</v>
      </c>
      <c r="EG4" s="90" t="s">
        <v>909</v>
      </c>
      <c r="EH4" s="90" t="s">
        <v>910</v>
      </c>
      <c r="EI4" s="90" t="s">
        <v>911</v>
      </c>
      <c r="EJ4" s="90" t="e">
        <v>#REF!</v>
      </c>
      <c r="EK4" s="90" t="e">
        <v>#REF!</v>
      </c>
      <c r="EL4" s="90" t="e">
        <v>#REF!</v>
      </c>
      <c r="EM4" s="90" t="s">
        <v>912</v>
      </c>
      <c r="EN4" s="96" t="s">
        <v>913</v>
      </c>
      <c r="EO4" s="96" t="s">
        <v>914</v>
      </c>
      <c r="EP4" s="96" t="s">
        <v>915</v>
      </c>
      <c r="EQ4" s="96" t="s">
        <v>916</v>
      </c>
      <c r="ER4" s="96" t="s">
        <v>917</v>
      </c>
      <c r="ES4" s="96" t="s">
        <v>918</v>
      </c>
      <c r="ET4" s="96" t="s">
        <v>919</v>
      </c>
      <c r="EU4" s="96" t="s">
        <v>920</v>
      </c>
      <c r="EV4" s="96" t="s">
        <v>921</v>
      </c>
      <c r="EW4" s="96" t="s">
        <v>922</v>
      </c>
      <c r="EX4" s="96" t="s">
        <v>796</v>
      </c>
      <c r="EY4" s="96" t="s">
        <v>923</v>
      </c>
      <c r="EZ4" s="96" t="s">
        <v>924</v>
      </c>
      <c r="FA4" s="96" t="s">
        <v>925</v>
      </c>
      <c r="FB4" s="96" t="s">
        <v>926</v>
      </c>
      <c r="FC4" s="96" t="s">
        <v>800</v>
      </c>
      <c r="FD4" s="96" t="s">
        <v>927</v>
      </c>
      <c r="FE4" s="96" t="s">
        <v>928</v>
      </c>
      <c r="FF4" s="96" t="s">
        <v>929</v>
      </c>
      <c r="FG4" s="96" t="s">
        <v>930</v>
      </c>
      <c r="FH4" s="96" t="s">
        <v>804</v>
      </c>
      <c r="FI4" s="168" t="s">
        <v>931</v>
      </c>
      <c r="FJ4" s="168" t="s">
        <v>932</v>
      </c>
      <c r="FK4" s="168" t="s">
        <v>933</v>
      </c>
      <c r="FL4" s="168" t="s">
        <v>934</v>
      </c>
      <c r="FM4" s="168" t="s">
        <v>935</v>
      </c>
      <c r="FN4" s="168" t="s">
        <v>936</v>
      </c>
      <c r="FO4" s="168" t="s">
        <v>937</v>
      </c>
      <c r="FP4" s="168" t="s">
        <v>938</v>
      </c>
      <c r="FQ4" s="168" t="s">
        <v>939</v>
      </c>
      <c r="FR4" s="168" t="s">
        <v>1402</v>
      </c>
      <c r="FS4" s="168" t="s">
        <v>1403</v>
      </c>
      <c r="FT4" s="168" t="s">
        <v>1404</v>
      </c>
      <c r="FU4" s="171" t="s">
        <v>1410</v>
      </c>
      <c r="FV4" s="172" t="s">
        <v>1411</v>
      </c>
      <c r="FW4" s="172" t="s">
        <v>1412</v>
      </c>
      <c r="FX4" s="172" t="s">
        <v>1413</v>
      </c>
      <c r="FY4" s="171" t="s">
        <v>1414</v>
      </c>
      <c r="FZ4" s="172" t="s">
        <v>1415</v>
      </c>
      <c r="GA4" s="172" t="s">
        <v>1416</v>
      </c>
      <c r="GB4" s="172" t="s">
        <v>1417</v>
      </c>
      <c r="GC4" s="171" t="s">
        <v>1418</v>
      </c>
      <c r="GD4" s="172" t="s">
        <v>1419</v>
      </c>
      <c r="GE4" s="172" t="s">
        <v>1420</v>
      </c>
      <c r="GF4" s="172" t="s">
        <v>1421</v>
      </c>
      <c r="GG4" s="171" t="s">
        <v>1422</v>
      </c>
      <c r="GH4" s="172" t="s">
        <v>1423</v>
      </c>
      <c r="GI4" s="172" t="s">
        <v>1424</v>
      </c>
      <c r="GJ4" s="172" t="s">
        <v>1425</v>
      </c>
      <c r="GK4" s="171" t="s">
        <v>1426</v>
      </c>
      <c r="GL4" s="172" t="s">
        <v>1427</v>
      </c>
      <c r="GM4" s="172" t="s">
        <v>1428</v>
      </c>
      <c r="GN4" s="172" t="s">
        <v>1429</v>
      </c>
      <c r="GO4" s="171" t="s">
        <v>1430</v>
      </c>
      <c r="GP4" s="172" t="s">
        <v>1431</v>
      </c>
      <c r="GQ4" s="172" t="s">
        <v>1432</v>
      </c>
      <c r="GR4" s="172" t="s">
        <v>1433</v>
      </c>
      <c r="GS4" s="171" t="s">
        <v>1434</v>
      </c>
      <c r="GT4" s="172" t="s">
        <v>1435</v>
      </c>
      <c r="GU4" s="172" t="s">
        <v>1436</v>
      </c>
      <c r="GV4" s="172" t="s">
        <v>1437</v>
      </c>
      <c r="GW4" s="171" t="s">
        <v>1438</v>
      </c>
      <c r="GX4" s="172" t="s">
        <v>1439</v>
      </c>
      <c r="GY4" s="172" t="s">
        <v>1440</v>
      </c>
      <c r="GZ4" s="172" t="s">
        <v>1441</v>
      </c>
      <c r="HA4" s="171" t="s">
        <v>1442</v>
      </c>
      <c r="HB4" s="172" t="s">
        <v>1443</v>
      </c>
      <c r="HC4" s="172" t="s">
        <v>1444</v>
      </c>
      <c r="HD4" s="172" t="s">
        <v>1445</v>
      </c>
      <c r="HE4" s="171" t="s">
        <v>1446</v>
      </c>
      <c r="HF4" s="172" t="s">
        <v>1447</v>
      </c>
      <c r="HG4" s="172" t="s">
        <v>1448</v>
      </c>
      <c r="HH4" s="172" t="s">
        <v>1449</v>
      </c>
    </row>
    <row r="5" spans="1:216" s="72" customFormat="1" x14ac:dyDescent="0.25">
      <c r="A5" s="72" t="str">
        <f>'Page 2'!$P$1</f>
        <v>Page 2</v>
      </c>
      <c r="B5" s="203">
        <f>'Page 2'!$C$1</f>
        <v>2019</v>
      </c>
      <c r="C5" s="72">
        <f>'Page 2'!$F$1</f>
        <v>0</v>
      </c>
      <c r="D5" s="72">
        <f>'Page 2'!$B$8</f>
        <v>0</v>
      </c>
      <c r="E5" s="72">
        <f>'Page 2'!E8</f>
        <v>0</v>
      </c>
      <c r="F5" s="72">
        <f>'Page 2'!F8</f>
        <v>0</v>
      </c>
      <c r="G5" s="72">
        <f>'Page 2'!G8</f>
        <v>0</v>
      </c>
      <c r="H5" s="72">
        <f>'Page 2'!$B$9</f>
        <v>0</v>
      </c>
      <c r="I5" s="72">
        <f>'Page 2'!E9</f>
        <v>0</v>
      </c>
      <c r="J5" s="72">
        <f>'Page 2'!F9</f>
        <v>0</v>
      </c>
      <c r="K5" s="72">
        <f>'Page 2'!G9</f>
        <v>0</v>
      </c>
      <c r="L5" s="72">
        <f>'Page 2'!$B$10</f>
        <v>0</v>
      </c>
      <c r="M5" s="72">
        <f>'Page 2'!E10</f>
        <v>0</v>
      </c>
      <c r="N5" s="72">
        <f>'Page 2'!F10</f>
        <v>0</v>
      </c>
      <c r="O5" s="72">
        <f>'Page 2'!G10</f>
        <v>0</v>
      </c>
      <c r="P5" s="72" t="e">
        <f>'Page 2'!#REF!</f>
        <v>#REF!</v>
      </c>
      <c r="Q5" s="72" t="e">
        <f>'Page 2'!#REF!</f>
        <v>#REF!</v>
      </c>
      <c r="R5" s="72" t="e">
        <f>'Page 2'!#REF!</f>
        <v>#REF!</v>
      </c>
      <c r="S5" s="72" t="e">
        <f>'Page 2'!#REF!</f>
        <v>#REF!</v>
      </c>
      <c r="T5" s="72" t="e">
        <f>'Page 2'!#REF!</f>
        <v>#REF!</v>
      </c>
      <c r="U5" s="72" t="e">
        <f>'Page 2'!#REF!</f>
        <v>#REF!</v>
      </c>
      <c r="V5" s="72" t="e">
        <f>'Page 2'!#REF!</f>
        <v>#REF!</v>
      </c>
      <c r="W5" s="72" t="e">
        <f>'Page 2'!#REF!</f>
        <v>#REF!</v>
      </c>
      <c r="X5" s="72" t="e">
        <f>'Page 2'!#REF!</f>
        <v>#REF!</v>
      </c>
      <c r="Y5" s="72" t="e">
        <f>'Page 2'!#REF!</f>
        <v>#REF!</v>
      </c>
      <c r="Z5" s="72" t="e">
        <f>'Page 2'!#REF!</f>
        <v>#REF!</v>
      </c>
      <c r="AA5" s="72" t="e">
        <f>'Page 2'!#REF!</f>
        <v>#REF!</v>
      </c>
      <c r="AB5" s="72" t="e">
        <f>'Page 2'!#REF!</f>
        <v>#REF!</v>
      </c>
      <c r="AC5" s="72" t="e">
        <f>'Page 2'!#REF!</f>
        <v>#REF!</v>
      </c>
      <c r="AD5" s="72" t="e">
        <f>'Page 2'!#REF!</f>
        <v>#REF!</v>
      </c>
      <c r="AE5" s="72" t="e">
        <f>'Page 2'!#REF!</f>
        <v>#REF!</v>
      </c>
      <c r="AF5" s="72" t="e">
        <f>'Page 2'!#REF!</f>
        <v>#REF!</v>
      </c>
      <c r="AG5" s="72" t="e">
        <f>'Page 2'!#REF!</f>
        <v>#REF!</v>
      </c>
      <c r="AH5" s="72" t="e">
        <f>'Page 2'!#REF!</f>
        <v>#REF!</v>
      </c>
      <c r="AI5" s="72" t="e">
        <f>'Page 2'!#REF!</f>
        <v>#REF!</v>
      </c>
      <c r="AJ5" s="72" t="e">
        <f>'Page 2'!#REF!</f>
        <v>#REF!</v>
      </c>
      <c r="AK5" s="72" t="e">
        <f>'Page 2'!#REF!</f>
        <v>#REF!</v>
      </c>
      <c r="AL5" s="72" t="e">
        <f>'Page 2'!#REF!</f>
        <v>#REF!</v>
      </c>
      <c r="AM5" s="72" t="e">
        <f>'Page 2'!#REF!</f>
        <v>#REF!</v>
      </c>
      <c r="AN5" s="72" t="e">
        <f>'Page 2'!#REF!</f>
        <v>#REF!</v>
      </c>
      <c r="AO5" s="72" t="e">
        <f>'Page 2'!#REF!</f>
        <v>#REF!</v>
      </c>
      <c r="AP5" s="72" t="e">
        <f>'Page 2'!#REF!</f>
        <v>#REF!</v>
      </c>
      <c r="AQ5" s="72" t="e">
        <f>'Page 2'!#REF!</f>
        <v>#REF!</v>
      </c>
      <c r="AR5" s="204">
        <f>'Page 2'!$G$33</f>
        <v>0</v>
      </c>
      <c r="AS5" s="204">
        <f>'Page 2'!$J$33</f>
        <v>0</v>
      </c>
      <c r="AT5" s="72">
        <f>'Page 2'!$O$33</f>
        <v>0</v>
      </c>
      <c r="AU5" s="72">
        <f>'Page 2'!$C$37</f>
        <v>0</v>
      </c>
      <c r="AV5" s="72">
        <f>'Page 2'!$D$38</f>
        <v>0</v>
      </c>
      <c r="AW5" s="72">
        <f>'Page 2'!$F$37</f>
        <v>0</v>
      </c>
      <c r="AX5" s="72">
        <f>'Page 2'!$H$38</f>
        <v>0</v>
      </c>
      <c r="AY5" s="72">
        <f>'Page 2'!$J$37</f>
        <v>0</v>
      </c>
      <c r="AZ5" s="72">
        <f>'Page 2'!$L$38</f>
        <v>0</v>
      </c>
      <c r="BA5" s="72">
        <f>'Page 2'!$N$37</f>
        <v>0</v>
      </c>
      <c r="BB5" s="72">
        <f>'Page 2'!$A$49</f>
        <v>0</v>
      </c>
      <c r="BC5" s="72">
        <f>'Page 2'!$D$49</f>
        <v>0</v>
      </c>
      <c r="BD5" s="72">
        <f>'Page 2'!$D$50</f>
        <v>0</v>
      </c>
      <c r="BE5" s="72">
        <f>'Page 2'!$D$51</f>
        <v>0</v>
      </c>
      <c r="BF5" s="72">
        <f>'Page 2'!$E$44</f>
        <v>0</v>
      </c>
      <c r="BG5" s="72">
        <f>'Page 2'!$E$45</f>
        <v>0</v>
      </c>
      <c r="BH5" s="72">
        <f>'Page 2'!$E$46</f>
        <v>0</v>
      </c>
      <c r="BI5" s="72">
        <f>'Page 2'!$E$47</f>
        <v>0</v>
      </c>
      <c r="BJ5" s="72">
        <f>'Page 2'!$E$49</f>
        <v>0</v>
      </c>
      <c r="BK5" s="72">
        <f>'Page 2'!$E$50</f>
        <v>0</v>
      </c>
      <c r="BL5" s="72">
        <f>'Page 2'!$E$51</f>
        <v>0</v>
      </c>
      <c r="BM5" s="72">
        <f>'Page 2'!$I$44</f>
        <v>0</v>
      </c>
      <c r="BN5" s="72">
        <f>'Page 2'!$I$45</f>
        <v>0</v>
      </c>
      <c r="BO5" s="72">
        <f>'Page 2'!$I$46</f>
        <v>0</v>
      </c>
      <c r="BP5" s="72">
        <f>'Page 2'!$I$47</f>
        <v>0</v>
      </c>
      <c r="BQ5" s="72">
        <f>'Page 2'!$I$49</f>
        <v>0</v>
      </c>
      <c r="BR5" s="72">
        <f>'Page 2'!$I$50</f>
        <v>0</v>
      </c>
      <c r="BS5" s="72">
        <f>'Page 2'!$I$51</f>
        <v>0</v>
      </c>
      <c r="BT5" s="72">
        <f>'Page 2'!$K$44</f>
        <v>0</v>
      </c>
      <c r="BU5" s="72">
        <f>'Page 2'!$K$45</f>
        <v>0</v>
      </c>
      <c r="BV5" s="72">
        <f>'Page 2'!$K$46</f>
        <v>0</v>
      </c>
      <c r="BW5" s="72">
        <f>'Page 2'!$K$47</f>
        <v>0</v>
      </c>
      <c r="BX5" s="72">
        <f>'Page 2'!$K$49</f>
        <v>0</v>
      </c>
      <c r="BY5" s="72">
        <f>'Page 2'!$K$50</f>
        <v>0</v>
      </c>
      <c r="BZ5" s="72">
        <f>'Page 2'!$K$51</f>
        <v>0</v>
      </c>
      <c r="CA5" s="72">
        <f>'Page 2'!$M$44</f>
        <v>0</v>
      </c>
      <c r="CB5" s="72">
        <f>'Page 2'!$M$45</f>
        <v>0</v>
      </c>
      <c r="CC5" s="72">
        <f>'Page 2'!$M$46</f>
        <v>0</v>
      </c>
      <c r="CD5" s="72">
        <f>'Page 2'!$M$47</f>
        <v>0</v>
      </c>
      <c r="CE5" s="72">
        <f>'Page 2'!$M$49</f>
        <v>0</v>
      </c>
      <c r="CF5" s="72">
        <f>'Page 2'!$M$50</f>
        <v>0</v>
      </c>
      <c r="CG5" s="72">
        <f>'Page 2'!$M$51</f>
        <v>0</v>
      </c>
      <c r="CH5" s="72">
        <f>'Page 2'!$O$44</f>
        <v>0</v>
      </c>
      <c r="CI5" s="72">
        <f>'Page 2'!$O$45</f>
        <v>0</v>
      </c>
      <c r="CJ5" s="72">
        <f>'Page 2'!$O$46</f>
        <v>0</v>
      </c>
      <c r="CK5" s="72">
        <f>'Page 2'!$O$47</f>
        <v>0</v>
      </c>
      <c r="CL5" s="72">
        <f>'Page 2'!$O$49</f>
        <v>0</v>
      </c>
      <c r="CM5" s="72">
        <f>'Page 2'!$O$50</f>
        <v>0</v>
      </c>
      <c r="CN5" s="72">
        <f>'Page 2'!$O$51</f>
        <v>0</v>
      </c>
      <c r="CO5" s="72" t="e">
        <f>'Page 2'!#REF!</f>
        <v>#REF!</v>
      </c>
      <c r="CP5" s="72" t="e">
        <f>'Page 2'!#REF!</f>
        <v>#REF!</v>
      </c>
      <c r="CQ5" s="72" t="e">
        <f>'Page 2'!#REF!</f>
        <v>#REF!</v>
      </c>
      <c r="CR5" s="72" t="e">
        <f>'Page 2'!#REF!</f>
        <v>#REF!</v>
      </c>
      <c r="CS5" s="72" t="e">
        <f>'Page 2'!#REF!</f>
        <v>#REF!</v>
      </c>
      <c r="CT5" s="72">
        <f>'Page 2'!$J$35</f>
        <v>0</v>
      </c>
      <c r="CU5" s="72" t="e">
        <f>'Page 2'!#REF!</f>
        <v>#REF!</v>
      </c>
      <c r="CV5" s="72" t="e">
        <f>'Page 2'!#REF!</f>
        <v>#REF!</v>
      </c>
      <c r="CW5" s="72">
        <f>'Page 2'!$M$35</f>
        <v>0</v>
      </c>
      <c r="CX5" s="72">
        <f>'Page 2'!$E$15</f>
        <v>0</v>
      </c>
      <c r="CY5" s="204">
        <f>'Page 2'!$H$15</f>
        <v>0</v>
      </c>
      <c r="CZ5" s="72" t="str">
        <f>'Page 2'!$J$15</f>
        <v>Acres</v>
      </c>
      <c r="DA5" s="72">
        <f>'Page 2'!$E$16</f>
        <v>0</v>
      </c>
      <c r="DB5" s="72">
        <f>'Page 2'!$E$18</f>
        <v>0</v>
      </c>
      <c r="DC5" s="72">
        <f>'Page 2'!$K$18</f>
        <v>0</v>
      </c>
      <c r="DD5" s="72">
        <f>'Page 2'!$E$19</f>
        <v>0</v>
      </c>
      <c r="DE5" s="72">
        <f>'Page 2'!$M$19</f>
        <v>0</v>
      </c>
      <c r="DF5" s="72">
        <f>'Page 2'!$E$23</f>
        <v>0</v>
      </c>
      <c r="DG5" s="205">
        <f>'Page 2'!$H$23</f>
        <v>0</v>
      </c>
      <c r="DH5" s="72">
        <f>'Page 2'!$K$23</f>
        <v>0</v>
      </c>
      <c r="DI5" s="72">
        <f>'Page 2'!$M$23</f>
        <v>0</v>
      </c>
      <c r="DJ5" s="205">
        <f>'Page 2'!$E$25</f>
        <v>0</v>
      </c>
      <c r="DK5" s="72">
        <f>'Page 2'!$M$25</f>
        <v>0</v>
      </c>
      <c r="DL5" s="72">
        <f>'Page 2'!$E$26</f>
        <v>0</v>
      </c>
      <c r="DM5" s="93">
        <f>'Page 2'!$H$26</f>
        <v>0</v>
      </c>
      <c r="DN5" s="72">
        <f>'Page 2'!$O$26</f>
        <v>0</v>
      </c>
      <c r="DO5" s="72">
        <f>'Page 2'!$E$28</f>
        <v>0</v>
      </c>
      <c r="DP5" s="72" t="e">
        <f>'Page 2'!#REF!</f>
        <v>#REF!</v>
      </c>
      <c r="DQ5" s="85">
        <f>'Page 2'!$K$29</f>
        <v>0</v>
      </c>
      <c r="DR5" s="72">
        <f>'Page 2'!$G$29</f>
        <v>0</v>
      </c>
      <c r="DS5" s="72" t="e">
        <f>'Page 2'!#REF!</f>
        <v>#REF!</v>
      </c>
      <c r="DT5" s="72" t="e">
        <f>'Page 2'!#REF!</f>
        <v>#REF!</v>
      </c>
      <c r="DU5" s="72" t="e">
        <f>'Page 2'!#REF!</f>
        <v>#REF!</v>
      </c>
      <c r="DV5" s="72" t="e">
        <f>'Page 2'!#REF!</f>
        <v>#REF!</v>
      </c>
      <c r="DW5" s="72" t="e">
        <f>'Page 2'!#REF!</f>
        <v>#REF!</v>
      </c>
      <c r="DX5" s="72" t="e">
        <f>'Page 2'!#REF!</f>
        <v>#REF!</v>
      </c>
      <c r="DY5" s="72" t="e">
        <f>'Page 2'!#REF!</f>
        <v>#REF!</v>
      </c>
      <c r="DZ5" s="72" t="e">
        <f>'Page 2'!#REF!</f>
        <v>#REF!</v>
      </c>
      <c r="EA5" s="72" t="e">
        <f>'Page 2'!#REF!</f>
        <v>#REF!</v>
      </c>
      <c r="EB5" s="72" t="e">
        <f>'Page 2'!#REF!</f>
        <v>#REF!</v>
      </c>
      <c r="EC5" s="72" t="e">
        <f>'Page 2'!#REF!</f>
        <v>#REF!</v>
      </c>
      <c r="ED5" s="72" t="e">
        <f>'Page 2'!#REF!</f>
        <v>#REF!</v>
      </c>
      <c r="EE5" s="72" t="e">
        <f>'Page 2'!#REF!</f>
        <v>#REF!</v>
      </c>
      <c r="EF5" s="72" t="e">
        <f>'Page 2'!#REF!</f>
        <v>#REF!</v>
      </c>
      <c r="EG5" s="72" t="e">
        <f>'Page 2'!#REF!</f>
        <v>#REF!</v>
      </c>
      <c r="EH5" s="72" t="e">
        <f>'Page 2'!#REF!</f>
        <v>#REF!</v>
      </c>
      <c r="EI5" s="72" t="e">
        <f>'Page 2'!#REF!</f>
        <v>#REF!</v>
      </c>
      <c r="EJ5" s="72" t="e">
        <f>'Page 2'!#REF!</f>
        <v>#REF!</v>
      </c>
      <c r="EK5" s="72" t="e">
        <f>'Page 2'!#REF!</f>
        <v>#REF!</v>
      </c>
      <c r="EL5" s="72" t="e">
        <f>'Page 2'!#REF!</f>
        <v>#REF!</v>
      </c>
      <c r="EM5" s="72" t="e">
        <f>'Page 2'!#REF!</f>
        <v>#REF!</v>
      </c>
      <c r="EN5" s="72" t="e">
        <f>'Page 2'!#REF!</f>
        <v>#REF!</v>
      </c>
      <c r="EO5" s="72" t="e">
        <f>'Page 2'!#REF!</f>
        <v>#REF!</v>
      </c>
      <c r="EP5" s="72" t="e">
        <f>'Page 2'!#REF!</f>
        <v>#REF!</v>
      </c>
      <c r="EQ5" s="72" t="e">
        <f>'Page 2'!#REF!</f>
        <v>#REF!</v>
      </c>
      <c r="ER5" s="72" t="e">
        <f>'Page 2'!#REF!</f>
        <v>#REF!</v>
      </c>
      <c r="ES5" s="72" t="e">
        <f>'Page 2'!#REF!</f>
        <v>#REF!</v>
      </c>
      <c r="ET5" s="72">
        <f>'Page 2'!$E$58</f>
        <v>0</v>
      </c>
      <c r="EU5" s="206">
        <f>'Page 2'!I58</f>
        <v>0</v>
      </c>
      <c r="EV5" s="206">
        <f>'Page 2'!J58</f>
        <v>0</v>
      </c>
      <c r="EW5" s="206">
        <f>'Page 2'!K58</f>
        <v>0</v>
      </c>
      <c r="EX5" s="206">
        <f>'Page 2'!L58</f>
        <v>0</v>
      </c>
      <c r="EY5" s="72">
        <f>'Page 2'!$E$59</f>
        <v>0</v>
      </c>
      <c r="EZ5" s="206">
        <f>'Page 2'!I59</f>
        <v>0</v>
      </c>
      <c r="FA5" s="206">
        <f>'Page 2'!J59</f>
        <v>0</v>
      </c>
      <c r="FB5" s="206">
        <f>'Page 2'!K59</f>
        <v>0</v>
      </c>
      <c r="FC5" s="206">
        <f>'Page 2'!L59</f>
        <v>0</v>
      </c>
      <c r="FD5" s="72">
        <f>'Page 2'!$E$60</f>
        <v>0</v>
      </c>
      <c r="FE5" s="206">
        <f>'Page 2'!I60</f>
        <v>0</v>
      </c>
      <c r="FF5" s="206">
        <f>'Page 2'!J60</f>
        <v>0</v>
      </c>
      <c r="FG5" s="206">
        <f>'Page 2'!K60</f>
        <v>0</v>
      </c>
      <c r="FH5" s="206">
        <f>'Page 2'!L60</f>
        <v>0</v>
      </c>
      <c r="FI5"/>
      <c r="FJ5"/>
      <c r="FK5"/>
      <c r="FL5"/>
      <c r="FM5"/>
      <c r="FN5"/>
      <c r="FO5"/>
      <c r="FP5"/>
      <c r="FQ5"/>
      <c r="FR5" s="72">
        <f>'Page 2'!$E$21</f>
        <v>0</v>
      </c>
      <c r="FS5" s="72">
        <f>'Page 2'!$J$21</f>
        <v>0</v>
      </c>
      <c r="FT5" s="72">
        <f>'Page 2'!$O$35</f>
        <v>0</v>
      </c>
      <c r="FU5" s="72">
        <f>'Page 2'!$K$8</f>
        <v>0</v>
      </c>
      <c r="FV5" s="72">
        <f>'Page 2'!N8</f>
        <v>0</v>
      </c>
      <c r="FW5" s="72">
        <f>'Page 2'!O8</f>
        <v>0</v>
      </c>
      <c r="FX5" s="72">
        <f>'Page 2'!P8</f>
        <v>0</v>
      </c>
      <c r="FY5" s="72">
        <f>'Page 2'!$K$9</f>
        <v>0</v>
      </c>
      <c r="FZ5" s="72">
        <f>'Page 2'!N9</f>
        <v>0</v>
      </c>
      <c r="GA5" s="72">
        <f>'Page 2'!O9</f>
        <v>0</v>
      </c>
      <c r="GB5" s="72">
        <f>'Page 2'!P9</f>
        <v>0</v>
      </c>
      <c r="GC5" s="72">
        <f>'Page 2'!$K$10</f>
        <v>0</v>
      </c>
      <c r="GD5" s="72">
        <f>'Page 2'!N10</f>
        <v>0</v>
      </c>
      <c r="GE5" s="72">
        <f>'Page 2'!O10</f>
        <v>0</v>
      </c>
      <c r="GF5" s="72">
        <f>'Page 2'!P10</f>
        <v>0</v>
      </c>
      <c r="GG5" s="72" t="e">
        <f>'Page 2'!#REF!</f>
        <v>#REF!</v>
      </c>
      <c r="GH5" s="72" t="e">
        <f>'Page 2'!#REF!</f>
        <v>#REF!</v>
      </c>
      <c r="GI5" s="72" t="e">
        <f>'Page 2'!#REF!</f>
        <v>#REF!</v>
      </c>
      <c r="GJ5" s="72" t="e">
        <f>'Page 2'!#REF!</f>
        <v>#REF!</v>
      </c>
      <c r="GK5" s="72" t="e">
        <f>'Page 2'!#REF!</f>
        <v>#REF!</v>
      </c>
      <c r="GL5" s="72" t="e">
        <f>'Page 2'!#REF!</f>
        <v>#REF!</v>
      </c>
      <c r="GM5" s="72" t="e">
        <f>'Page 2'!#REF!</f>
        <v>#REF!</v>
      </c>
      <c r="GN5" s="72" t="e">
        <f>'Page 2'!#REF!</f>
        <v>#REF!</v>
      </c>
      <c r="GO5" s="72" t="e">
        <f>'Page 2'!#REF!</f>
        <v>#REF!</v>
      </c>
      <c r="GP5" s="72" t="e">
        <f>'Page 2'!#REF!</f>
        <v>#REF!</v>
      </c>
      <c r="GQ5" s="72" t="e">
        <f>'Page 2'!#REF!</f>
        <v>#REF!</v>
      </c>
      <c r="GR5" s="72" t="e">
        <f>'Page 2'!#REF!</f>
        <v>#REF!</v>
      </c>
      <c r="GS5" s="72" t="e">
        <f>'Page 2'!#REF!</f>
        <v>#REF!</v>
      </c>
      <c r="GT5" s="72" t="e">
        <f>'Page 2'!#REF!</f>
        <v>#REF!</v>
      </c>
      <c r="GU5" s="72" t="e">
        <f>'Page 2'!#REF!</f>
        <v>#REF!</v>
      </c>
      <c r="GV5" s="72" t="e">
        <f>'Page 2'!#REF!</f>
        <v>#REF!</v>
      </c>
      <c r="GW5" s="72" t="e">
        <f>'Page 2'!#REF!</f>
        <v>#REF!</v>
      </c>
      <c r="GX5" s="72" t="e">
        <f>'Page 2'!#REF!</f>
        <v>#REF!</v>
      </c>
      <c r="GY5" s="72" t="e">
        <f>'Page 2'!#REF!</f>
        <v>#REF!</v>
      </c>
      <c r="GZ5" s="72" t="e">
        <f>'Page 2'!#REF!</f>
        <v>#REF!</v>
      </c>
      <c r="HA5" s="72" t="e">
        <f>'Page 2'!#REF!</f>
        <v>#REF!</v>
      </c>
      <c r="HB5" s="72" t="e">
        <f>'Page 2'!#REF!</f>
        <v>#REF!</v>
      </c>
      <c r="HC5" s="72" t="e">
        <f>'Page 2'!#REF!</f>
        <v>#REF!</v>
      </c>
      <c r="HD5" s="72" t="e">
        <f>'Page 2'!#REF!</f>
        <v>#REF!</v>
      </c>
      <c r="HE5" s="72" t="e">
        <f>'Page 2'!#REF!</f>
        <v>#REF!</v>
      </c>
      <c r="HF5" s="72" t="e">
        <f>'Page 2'!#REF!</f>
        <v>#REF!</v>
      </c>
      <c r="HG5" s="72" t="e">
        <f>'Page 2'!#REF!</f>
        <v>#REF!</v>
      </c>
      <c r="HH5" s="72" t="e">
        <f>'Page 2'!#REF!</f>
        <v>#REF!</v>
      </c>
    </row>
    <row r="7" spans="1:216" x14ac:dyDescent="0.25">
      <c r="A7" s="83" t="s">
        <v>1101</v>
      </c>
      <c r="B7" s="86" t="s">
        <v>622</v>
      </c>
      <c r="C7" s="77" t="s">
        <v>621</v>
      </c>
      <c r="D7" s="88" t="s">
        <v>942</v>
      </c>
      <c r="E7" s="88" t="s">
        <v>941</v>
      </c>
      <c r="F7" s="88" t="s">
        <v>940</v>
      </c>
      <c r="G7" s="87" t="s">
        <v>943</v>
      </c>
      <c r="H7" s="87" t="s">
        <v>520</v>
      </c>
      <c r="I7" s="87" t="s">
        <v>944</v>
      </c>
      <c r="J7" s="87" t="s">
        <v>522</v>
      </c>
      <c r="K7" s="87" t="s">
        <v>945</v>
      </c>
      <c r="L7" s="87">
        <f>'Page 3'!$N$8</f>
        <v>0</v>
      </c>
      <c r="M7" s="87" t="s">
        <v>471</v>
      </c>
      <c r="N7" s="87" t="s">
        <v>472</v>
      </c>
      <c r="O7" s="86" t="s">
        <v>946</v>
      </c>
      <c r="P7" s="86" t="s">
        <v>947</v>
      </c>
      <c r="Q7" s="86" t="s">
        <v>948</v>
      </c>
      <c r="R7" s="86" t="s">
        <v>949</v>
      </c>
      <c r="S7" s="86" t="s">
        <v>950</v>
      </c>
      <c r="T7" s="86" t="s">
        <v>951</v>
      </c>
      <c r="U7" s="88" t="s">
        <v>952</v>
      </c>
      <c r="V7" s="88" t="s">
        <v>956</v>
      </c>
      <c r="W7" s="88" t="s">
        <v>954</v>
      </c>
      <c r="X7" s="88" t="s">
        <v>955</v>
      </c>
      <c r="Y7" s="88" t="s">
        <v>953</v>
      </c>
      <c r="Z7" s="88" t="s">
        <v>957</v>
      </c>
      <c r="AA7" s="88" t="s">
        <v>958</v>
      </c>
      <c r="AB7" s="88" t="s">
        <v>959</v>
      </c>
      <c r="AC7" s="92" t="s">
        <v>960</v>
      </c>
      <c r="AD7" s="88" t="s">
        <v>961</v>
      </c>
      <c r="AE7" s="88" t="s">
        <v>962</v>
      </c>
      <c r="AF7" s="88" t="s">
        <v>963</v>
      </c>
      <c r="AG7" s="88" t="s">
        <v>964</v>
      </c>
      <c r="AH7" s="88" t="s">
        <v>965</v>
      </c>
      <c r="AI7" s="88" t="s">
        <v>966</v>
      </c>
      <c r="AJ7" s="88" t="s">
        <v>967</v>
      </c>
      <c r="AK7" s="87" t="s">
        <v>968</v>
      </c>
      <c r="AL7" s="87" t="s">
        <v>969</v>
      </c>
      <c r="AM7" s="87" t="s">
        <v>970</v>
      </c>
      <c r="AN7" s="87" t="s">
        <v>971</v>
      </c>
      <c r="AO7" s="87" t="s">
        <v>972</v>
      </c>
      <c r="AP7" s="87" t="s">
        <v>977</v>
      </c>
      <c r="AQ7" s="87" t="s">
        <v>976</v>
      </c>
      <c r="AR7" s="87" t="s">
        <v>975</v>
      </c>
      <c r="AS7" s="87" t="s">
        <v>974</v>
      </c>
      <c r="AT7" s="87" t="s">
        <v>973</v>
      </c>
      <c r="AU7" s="87" t="s">
        <v>978</v>
      </c>
      <c r="AV7" s="87" t="s">
        <v>979</v>
      </c>
      <c r="AW7" s="87" t="s">
        <v>980</v>
      </c>
      <c r="AX7" s="87" t="s">
        <v>981</v>
      </c>
      <c r="AY7" s="87" t="s">
        <v>982</v>
      </c>
      <c r="AZ7" s="87" t="s">
        <v>983</v>
      </c>
      <c r="BA7" s="87" t="s">
        <v>984</v>
      </c>
      <c r="BB7" s="87" t="s">
        <v>985</v>
      </c>
      <c r="BC7" s="87" t="s">
        <v>986</v>
      </c>
      <c r="BD7" s="87" t="s">
        <v>987</v>
      </c>
      <c r="BE7" s="87" t="str">
        <f>"Aprch to Value - "&amp;'Page 3'!O29</f>
        <v xml:space="preserve">Aprch to Value - </v>
      </c>
      <c r="BF7" s="87" t="str">
        <f>"# Inc Stmts - "&amp;'Page 3'!O29</f>
        <v xml:space="preserve"># Inc Stmts - </v>
      </c>
      <c r="BG7" s="87" t="str">
        <f>"Rents Inc Util - "&amp;'Page 3'!O29</f>
        <v xml:space="preserve">Rents Inc Util - </v>
      </c>
      <c r="BH7" s="87" t="str">
        <f>"Vac Rate - "&amp;'Page 3'!O29</f>
        <v xml:space="preserve">Vac Rate - </v>
      </c>
      <c r="BI7" s="87" t="str">
        <f>"Val Cor - "&amp;'Page 3'!O29</f>
        <v xml:space="preserve">Val Cor - </v>
      </c>
      <c r="BJ7" s="87" t="s">
        <v>988</v>
      </c>
      <c r="BK7" s="87" t="s">
        <v>989</v>
      </c>
      <c r="BL7" s="87" t="s">
        <v>990</v>
      </c>
      <c r="BM7" s="88" t="s">
        <v>991</v>
      </c>
      <c r="BN7" s="88" t="s">
        <v>992</v>
      </c>
      <c r="BO7" s="87" t="s">
        <v>993</v>
      </c>
      <c r="BP7" s="87" t="s">
        <v>994</v>
      </c>
      <c r="BQ7" s="87" t="s">
        <v>995</v>
      </c>
      <c r="BR7" s="87" t="s">
        <v>996</v>
      </c>
      <c r="BS7" s="87" t="s">
        <v>997</v>
      </c>
      <c r="BT7" s="87" t="s">
        <v>998</v>
      </c>
      <c r="BU7" s="87" t="s">
        <v>999</v>
      </c>
      <c r="BV7" s="87" t="s">
        <v>1002</v>
      </c>
      <c r="BW7" s="88" t="s">
        <v>1001</v>
      </c>
      <c r="BX7" s="87" t="s">
        <v>1000</v>
      </c>
      <c r="BY7" s="88" t="s">
        <v>1003</v>
      </c>
      <c r="BZ7" s="87" t="s">
        <v>1004</v>
      </c>
      <c r="CA7" s="88" t="s">
        <v>1005</v>
      </c>
      <c r="CB7" s="87" t="s">
        <v>1006</v>
      </c>
      <c r="CC7" s="87" t="s">
        <v>1007</v>
      </c>
      <c r="CD7" s="88" t="s">
        <v>1008</v>
      </c>
      <c r="CE7" s="87" t="s">
        <v>1009</v>
      </c>
      <c r="CF7" s="88" t="s">
        <v>1010</v>
      </c>
      <c r="CG7" s="87" t="s">
        <v>1011</v>
      </c>
      <c r="CH7" s="88" t="s">
        <v>1012</v>
      </c>
      <c r="CI7" s="87" t="s">
        <v>1006</v>
      </c>
      <c r="CJ7" s="87" t="s">
        <v>1013</v>
      </c>
      <c r="CK7" s="88" t="s">
        <v>1014</v>
      </c>
      <c r="CL7" s="87" t="s">
        <v>1015</v>
      </c>
      <c r="CM7" s="87" t="s">
        <v>1016</v>
      </c>
      <c r="CN7" s="87" t="s">
        <v>1017</v>
      </c>
      <c r="CO7" s="87" t="s">
        <v>1018</v>
      </c>
      <c r="CP7" s="88" t="s">
        <v>1019</v>
      </c>
      <c r="CQ7" s="90" t="s">
        <v>1386</v>
      </c>
      <c r="CR7" s="90" t="s">
        <v>1387</v>
      </c>
      <c r="CS7" s="90" t="s">
        <v>1406</v>
      </c>
      <c r="CT7" s="90" t="s">
        <v>1407</v>
      </c>
      <c r="CU7" s="90" t="s">
        <v>1388</v>
      </c>
      <c r="CV7" s="90" t="s">
        <v>1408</v>
      </c>
      <c r="CW7" s="90" t="s">
        <v>1409</v>
      </c>
      <c r="CX7" s="90"/>
    </row>
    <row r="8" spans="1:216" x14ac:dyDescent="0.25">
      <c r="A8" s="70" t="str">
        <f>'Page 3'!$P$1</f>
        <v>Page 3</v>
      </c>
      <c r="B8" s="70">
        <f>'Page 3'!$C$1</f>
        <v>2019</v>
      </c>
      <c r="C8" s="70">
        <f>'Page 3'!$F$1</f>
        <v>0</v>
      </c>
      <c r="D8" s="70">
        <f>'Page 3'!$C$5</f>
        <v>0</v>
      </c>
      <c r="E8" s="70">
        <f>'Page 3'!$G$5</f>
        <v>0</v>
      </c>
      <c r="F8" s="70">
        <f>'Page 3'!$O$5</f>
        <v>0</v>
      </c>
      <c r="G8" s="70" t="str">
        <f>'Page 3'!$D$8</f>
        <v>N</v>
      </c>
      <c r="H8" s="70" t="str">
        <f>'Page 3'!$F$8</f>
        <v>N</v>
      </c>
      <c r="I8" s="70" t="str">
        <f>'Page 3'!$H$8</f>
        <v>N</v>
      </c>
      <c r="J8" s="70" t="str">
        <f>'Page 3'!$J$8</f>
        <v>N</v>
      </c>
      <c r="K8" s="70" t="str">
        <f>'Page 3'!$L$8</f>
        <v>N</v>
      </c>
      <c r="L8" s="70" t="str">
        <f>'Page 3'!$P$8</f>
        <v>N</v>
      </c>
      <c r="M8" s="70" t="str">
        <f>'Page 3'!$B$11</f>
        <v xml:space="preserve">   </v>
      </c>
      <c r="N8" s="70" t="str">
        <f>'Page 3'!$B$12</f>
        <v xml:space="preserve">   </v>
      </c>
      <c r="O8" s="70" t="e">
        <f>'Page 3'!#REF!</f>
        <v>#REF!</v>
      </c>
      <c r="P8" s="70" t="e">
        <f>'Page 3'!#REF!</f>
        <v>#REF!</v>
      </c>
      <c r="Q8" s="70" t="e">
        <f>'Page 3'!#REF!</f>
        <v>#REF!</v>
      </c>
      <c r="R8" s="70" t="e">
        <f>'Page 3'!#REF!</f>
        <v>#REF!</v>
      </c>
      <c r="S8" s="70" t="e">
        <f>'Page 3'!#REF!</f>
        <v>#REF!</v>
      </c>
      <c r="T8" s="70" t="e">
        <f>'Page 3'!#REF!</f>
        <v>#REF!</v>
      </c>
      <c r="U8" s="70" t="str">
        <f>'Page 3'!$F$17</f>
        <v xml:space="preserve">   </v>
      </c>
      <c r="V8" s="73">
        <f>'Page 3'!$G$17</f>
        <v>0</v>
      </c>
      <c r="W8" s="70" t="str">
        <f>'Page 3'!$J$17</f>
        <v xml:space="preserve">   </v>
      </c>
      <c r="X8" s="73">
        <f>'Page 3'!$K$17</f>
        <v>0</v>
      </c>
      <c r="Y8" s="70" t="str">
        <f>'Page 3'!$F$18</f>
        <v xml:space="preserve">   </v>
      </c>
      <c r="Z8" s="73">
        <f>'Page 3'!$G$18</f>
        <v>0</v>
      </c>
      <c r="AA8" s="70" t="str">
        <f>'Page 3'!$J$18</f>
        <v xml:space="preserve">   </v>
      </c>
      <c r="AB8" s="73">
        <f>'Page 3'!$K$18</f>
        <v>0</v>
      </c>
      <c r="AC8" s="70" t="str">
        <f>'Page 3'!$F$19</f>
        <v xml:space="preserve">   </v>
      </c>
      <c r="AD8" s="73">
        <f>'Page 3'!$D$25</f>
        <v>0</v>
      </c>
      <c r="AE8" s="70" t="e">
        <f>'Page 3'!#REF!</f>
        <v>#REF!</v>
      </c>
      <c r="AF8" s="70" t="e">
        <f>'Page 3'!#REF!</f>
        <v>#REF!</v>
      </c>
      <c r="AG8" s="73">
        <f>'Page 3'!$D$26</f>
        <v>0</v>
      </c>
      <c r="AH8" s="70" t="e">
        <f>'Page 3'!#REF!</f>
        <v>#REF!</v>
      </c>
      <c r="AI8" s="70" t="e">
        <f>'Page 3'!#REF!</f>
        <v>#REF!</v>
      </c>
      <c r="AJ8" s="70" t="e">
        <f>'Page 3'!#REF!</f>
        <v>#REF!</v>
      </c>
      <c r="AK8" s="70" t="e">
        <f>'Page 3'!#REF!</f>
        <v>#REF!</v>
      </c>
      <c r="AL8" s="70" t="e">
        <f>'Page 3'!#REF!</f>
        <v>#REF!</v>
      </c>
      <c r="AM8" s="70" t="e">
        <f>'Page 3'!#REF!</f>
        <v>#REF!</v>
      </c>
      <c r="AN8" s="70">
        <f>'Page 3'!$R$25</f>
        <v>0</v>
      </c>
      <c r="AO8" s="70">
        <f>'Page 3'!$T$26</f>
        <v>0</v>
      </c>
      <c r="AP8" s="70">
        <f>'Page 3'!$H$30</f>
        <v>0</v>
      </c>
      <c r="AQ8" s="70">
        <f>'Page 3'!$H$31</f>
        <v>0</v>
      </c>
      <c r="AR8" s="73">
        <f>'Page 3'!$H$32</f>
        <v>0</v>
      </c>
      <c r="AS8" s="93">
        <f>'Page 3'!$H$33</f>
        <v>0</v>
      </c>
      <c r="AT8" s="72">
        <f>'Page 3'!$H$34</f>
        <v>0</v>
      </c>
      <c r="AU8" s="70">
        <f>'Page 3'!$J$30</f>
        <v>0</v>
      </c>
      <c r="AV8" s="70">
        <f>'Page 3'!$J$31</f>
        <v>0</v>
      </c>
      <c r="AW8" s="73">
        <f>'Page 3'!$J$32</f>
        <v>0</v>
      </c>
      <c r="AX8" s="93">
        <f>'Page 3'!$J$33</f>
        <v>0</v>
      </c>
      <c r="AY8" s="72">
        <f>'Page 3'!$J$34</f>
        <v>0</v>
      </c>
      <c r="AZ8" s="70">
        <f>'Page 3'!$L$30</f>
        <v>0</v>
      </c>
      <c r="BA8" s="70">
        <f>'Page 3'!$L$31</f>
        <v>0</v>
      </c>
      <c r="BB8" s="73">
        <f>'Page 3'!$L$32</f>
        <v>0</v>
      </c>
      <c r="BC8" s="93">
        <f>'Page 3'!$L$33</f>
        <v>0</v>
      </c>
      <c r="BD8" s="72">
        <f>'Page 3'!$L$34</f>
        <v>0</v>
      </c>
      <c r="BE8" s="70" t="str">
        <f>'Page 3'!$O$30</f>
        <v/>
      </c>
      <c r="BF8" s="70">
        <f>'Page 3'!$O$31</f>
        <v>0</v>
      </c>
      <c r="BG8" s="73" t="str">
        <f>'Page 3'!$O$32</f>
        <v/>
      </c>
      <c r="BH8" s="93">
        <f>'Page 3'!$O$33</f>
        <v>0</v>
      </c>
      <c r="BI8" s="72" t="str">
        <f>'Page 3'!$O$34</f>
        <v/>
      </c>
      <c r="BJ8" s="70">
        <f>'Page 3'!$E$36</f>
        <v>0</v>
      </c>
      <c r="BK8" s="70">
        <f>'Page 3'!$I$36</f>
        <v>0</v>
      </c>
      <c r="BL8" s="70">
        <f>'Page 3'!$M$36</f>
        <v>0</v>
      </c>
      <c r="BM8" s="91">
        <f>'Page 3'!$H$38</f>
        <v>0</v>
      </c>
      <c r="BN8" s="91">
        <f>'Page 3'!$J$38</f>
        <v>0</v>
      </c>
      <c r="BO8" s="94">
        <f>'Page 3'!$H$39</f>
        <v>0</v>
      </c>
      <c r="BP8" s="94">
        <f>'Page 3'!$J$39</f>
        <v>0</v>
      </c>
      <c r="BQ8" s="70">
        <f>'Page 3'!$O$38</f>
        <v>0</v>
      </c>
      <c r="BR8" s="70" t="e">
        <f>'Page 3'!#REF!</f>
        <v>#REF!</v>
      </c>
      <c r="BS8" s="70">
        <f>'Page 3'!$E$44</f>
        <v>0</v>
      </c>
      <c r="BT8" s="70">
        <f>'Page 3'!$I$44</f>
        <v>0</v>
      </c>
      <c r="BU8" s="70">
        <f>'Page 3'!$P$44</f>
        <v>0</v>
      </c>
      <c r="BV8" s="70" t="str">
        <f>'Page 3'!$A$47</f>
        <v xml:space="preserve">   </v>
      </c>
      <c r="BW8" s="70">
        <f>'Page 3'!$G$46</f>
        <v>0</v>
      </c>
      <c r="BX8" s="75">
        <f>'Page 3'!$G$47</f>
        <v>0</v>
      </c>
      <c r="BY8" s="73">
        <f>'Page 3'!$G$48</f>
        <v>0</v>
      </c>
      <c r="BZ8" s="70">
        <f>'Page 3'!$F$50</f>
        <v>0</v>
      </c>
      <c r="CA8" s="70">
        <f>'Page 3'!$F$51</f>
        <v>0</v>
      </c>
      <c r="CB8" s="70">
        <f>'Page 3'!$F$52</f>
        <v>0</v>
      </c>
      <c r="CC8" s="70" t="str">
        <f>'Page 3'!$J$47</f>
        <v xml:space="preserve">   </v>
      </c>
      <c r="CD8" s="70">
        <f>'Page 3'!$P$46</f>
        <v>0</v>
      </c>
      <c r="CE8" s="70">
        <f>'Page 3'!$P$47</f>
        <v>0</v>
      </c>
      <c r="CF8" s="73">
        <f>'Page 3'!$P$48</f>
        <v>0</v>
      </c>
      <c r="CG8" s="70">
        <f>'Page 3'!$O$50</f>
        <v>0</v>
      </c>
      <c r="CH8" s="70">
        <f>'Page 3'!$O$51</f>
        <v>0</v>
      </c>
      <c r="CI8" s="70">
        <f>'Page 3'!$O$52</f>
        <v>0</v>
      </c>
      <c r="CJ8" s="70">
        <f>'Page 3'!$A$53</f>
        <v>0</v>
      </c>
      <c r="CK8" s="70">
        <f>'Page 3'!$O$53</f>
        <v>0</v>
      </c>
      <c r="CL8" s="70">
        <f>'Page 3'!$C$54</f>
        <v>0</v>
      </c>
      <c r="CM8" s="73">
        <f>'Page 3'!$I$54</f>
        <v>0</v>
      </c>
      <c r="CN8" s="70">
        <f>'Page 3'!$J$54</f>
        <v>0</v>
      </c>
      <c r="CO8" s="70">
        <f>'Page 3'!$M$54</f>
        <v>0</v>
      </c>
      <c r="CP8" s="95">
        <f>'Page 3'!$J$55</f>
        <v>0</v>
      </c>
      <c r="CQ8" s="70">
        <f>'Page 3'!$K$11</f>
        <v>0</v>
      </c>
      <c r="CR8" s="70">
        <f>'Page 3'!$K$12</f>
        <v>0</v>
      </c>
      <c r="CS8" s="165" t="e">
        <f>'Page 3'!#REF!</f>
        <v>#REF!</v>
      </c>
      <c r="CT8" s="91" t="e">
        <f>'Page 3'!#REF!</f>
        <v>#REF!</v>
      </c>
      <c r="CU8" s="91" t="e">
        <f>'Page 3'!#REF!</f>
        <v>#REF!</v>
      </c>
      <c r="CV8" s="165">
        <f>'Page 3'!$I$11</f>
        <v>0</v>
      </c>
      <c r="CW8" s="73">
        <f>'Page 3'!$I$12</f>
        <v>0</v>
      </c>
      <c r="CX8" s="91"/>
    </row>
    <row r="10" spans="1:216" ht="15" x14ac:dyDescent="0.25">
      <c r="A10" s="83" t="s">
        <v>1101</v>
      </c>
      <c r="B10" s="86" t="s">
        <v>622</v>
      </c>
      <c r="C10" s="77" t="s">
        <v>621</v>
      </c>
      <c r="D10" s="87" t="s">
        <v>1020</v>
      </c>
      <c r="E10" s="87" t="s">
        <v>1021</v>
      </c>
      <c r="F10" s="87" t="s">
        <v>1022</v>
      </c>
      <c r="G10" s="87" t="s">
        <v>1023</v>
      </c>
      <c r="H10" s="87" t="s">
        <v>1024</v>
      </c>
      <c r="I10" s="87" t="s">
        <v>1025</v>
      </c>
      <c r="J10" s="87" t="s">
        <v>1026</v>
      </c>
      <c r="K10" s="87" t="s">
        <v>1027</v>
      </c>
      <c r="L10" s="87" t="str">
        <f>"Lnd Val - "&amp;'Page 4'!N9</f>
        <v xml:space="preserve">Lnd Val - </v>
      </c>
      <c r="M10" s="87" t="s">
        <v>1028</v>
      </c>
      <c r="N10" s="87" t="s">
        <v>1029</v>
      </c>
      <c r="O10" s="87" t="s">
        <v>1030</v>
      </c>
      <c r="P10" s="87" t="s">
        <v>1031</v>
      </c>
      <c r="Q10" s="87" t="s">
        <v>1032</v>
      </c>
      <c r="R10" s="87" t="s">
        <v>1034</v>
      </c>
      <c r="S10" s="87" t="s">
        <v>1035</v>
      </c>
      <c r="T10" s="87" t="s">
        <v>1033</v>
      </c>
      <c r="U10" s="87" t="s">
        <v>1036</v>
      </c>
      <c r="V10" s="87" t="s">
        <v>1037</v>
      </c>
      <c r="W10" s="96" t="s">
        <v>1038</v>
      </c>
      <c r="X10" s="87" t="s">
        <v>1039</v>
      </c>
      <c r="Y10" s="87" t="s">
        <v>1040</v>
      </c>
      <c r="Z10" s="87" t="s">
        <v>1041</v>
      </c>
      <c r="AA10" s="87" t="s">
        <v>1042</v>
      </c>
      <c r="AB10" s="87" t="s">
        <v>1043</v>
      </c>
      <c r="AC10" s="87" t="s">
        <v>1044</v>
      </c>
      <c r="AD10" s="87" t="s">
        <v>1045</v>
      </c>
      <c r="AE10" s="87" t="s">
        <v>1046</v>
      </c>
      <c r="AF10" s="87" t="s">
        <v>1047</v>
      </c>
      <c r="AG10" s="87" t="s">
        <v>1048</v>
      </c>
      <c r="AH10" s="87" t="s">
        <v>1049</v>
      </c>
      <c r="AI10" s="87" t="s">
        <v>1050</v>
      </c>
      <c r="AJ10" s="87" t="s">
        <v>1051</v>
      </c>
      <c r="AK10" s="87" t="s">
        <v>1052</v>
      </c>
      <c r="AL10" s="87" t="s">
        <v>1053</v>
      </c>
      <c r="AM10" s="87" t="s">
        <v>1054</v>
      </c>
      <c r="AN10" s="87" t="s">
        <v>1055</v>
      </c>
      <c r="AO10" s="87" t="s">
        <v>1056</v>
      </c>
      <c r="AP10" s="87" t="s">
        <v>1057</v>
      </c>
      <c r="AQ10" s="87" t="s">
        <v>1058</v>
      </c>
      <c r="AR10" s="87" t="s">
        <v>1059</v>
      </c>
      <c r="AS10" s="87" t="s">
        <v>1060</v>
      </c>
      <c r="AT10" s="87" t="s">
        <v>1061</v>
      </c>
      <c r="AU10" s="87" t="s">
        <v>1062</v>
      </c>
      <c r="AV10" s="87" t="s">
        <v>1063</v>
      </c>
      <c r="AW10" s="87" t="s">
        <v>1064</v>
      </c>
      <c r="AX10" s="87" t="s">
        <v>1065</v>
      </c>
      <c r="AY10" s="87" t="s">
        <v>1066</v>
      </c>
      <c r="AZ10" s="87" t="s">
        <v>1067</v>
      </c>
      <c r="BA10" s="87" t="s">
        <v>1068</v>
      </c>
      <c r="BB10" s="87" t="s">
        <v>1069</v>
      </c>
      <c r="BC10" s="87" t="s">
        <v>1070</v>
      </c>
      <c r="BD10" s="87" t="s">
        <v>1071</v>
      </c>
      <c r="BE10" s="87" t="s">
        <v>1072</v>
      </c>
      <c r="BF10" s="87" t="s">
        <v>1073</v>
      </c>
      <c r="BG10" s="87" t="s">
        <v>1074</v>
      </c>
      <c r="BH10" s="87" t="s">
        <v>1075</v>
      </c>
      <c r="BI10" s="87" t="s">
        <v>1076</v>
      </c>
      <c r="BJ10" s="87" t="s">
        <v>1077</v>
      </c>
      <c r="BK10" s="87" t="s">
        <v>1078</v>
      </c>
      <c r="BL10" s="87" t="s">
        <v>1079</v>
      </c>
      <c r="BM10" s="90" t="s">
        <v>1378</v>
      </c>
      <c r="BN10" s="90" t="s">
        <v>1379</v>
      </c>
      <c r="BO10" s="87" t="s">
        <v>1080</v>
      </c>
      <c r="BP10" s="87" t="s">
        <v>1081</v>
      </c>
      <c r="BQ10" s="87" t="s">
        <v>1082</v>
      </c>
      <c r="BR10" s="87" t="s">
        <v>1083</v>
      </c>
      <c r="BS10" s="87" t="s">
        <v>1084</v>
      </c>
      <c r="BT10" s="87" t="s">
        <v>1085</v>
      </c>
      <c r="BU10" s="87" t="s">
        <v>1086</v>
      </c>
      <c r="BV10" s="87" t="s">
        <v>1361</v>
      </c>
      <c r="BW10" s="87" t="s">
        <v>1362</v>
      </c>
      <c r="BX10" s="87" t="s">
        <v>1087</v>
      </c>
      <c r="BY10" s="87" t="s">
        <v>1088</v>
      </c>
      <c r="BZ10" s="87" t="s">
        <v>1089</v>
      </c>
      <c r="CA10" s="87" t="s">
        <v>1090</v>
      </c>
      <c r="CB10" s="87" t="s">
        <v>1091</v>
      </c>
      <c r="CC10" s="87" t="s">
        <v>1092</v>
      </c>
      <c r="CD10" s="87" t="s">
        <v>1093</v>
      </c>
      <c r="CE10" s="87" t="s">
        <v>1095</v>
      </c>
      <c r="CF10" s="87" t="s">
        <v>1096</v>
      </c>
      <c r="CG10" s="87" t="s">
        <v>1094</v>
      </c>
      <c r="CH10" s="87" t="s">
        <v>1097</v>
      </c>
      <c r="CI10" s="88" t="s">
        <v>1098</v>
      </c>
      <c r="CJ10" s="87" t="s">
        <v>1099</v>
      </c>
      <c r="CK10" s="87" t="s">
        <v>1100</v>
      </c>
      <c r="CL10" s="90" t="s">
        <v>1389</v>
      </c>
      <c r="CM10" s="90" t="s">
        <v>1391</v>
      </c>
      <c r="CN10" s="90" t="s">
        <v>410</v>
      </c>
      <c r="CO10" s="90" t="s">
        <v>1395</v>
      </c>
      <c r="CP10" s="90" t="s">
        <v>1393</v>
      </c>
      <c r="CQ10" s="90" t="s">
        <v>1394</v>
      </c>
      <c r="CR10" s="90" t="s">
        <v>1450</v>
      </c>
      <c r="CS10" s="90" t="s">
        <v>1451</v>
      </c>
      <c r="CT10" s="90" t="s">
        <v>1452</v>
      </c>
      <c r="CU10" s="90" t="s">
        <v>1453</v>
      </c>
      <c r="CV10" s="90"/>
    </row>
    <row r="11" spans="1:216" x14ac:dyDescent="0.25">
      <c r="A11" s="70" t="str">
        <f>'Page 4'!$P$1</f>
        <v>Page 4</v>
      </c>
      <c r="B11" s="70">
        <f>'Page 4'!$C$1</f>
        <v>2019</v>
      </c>
      <c r="C11" s="70">
        <f>'Page 4'!$F$1</f>
        <v>0</v>
      </c>
      <c r="D11" s="70">
        <f>'Page 4'!$E$5</f>
        <v>0</v>
      </c>
      <c r="E11" s="70">
        <f>'Page 4'!$I$5</f>
        <v>0</v>
      </c>
      <c r="F11" s="70">
        <f>'Page 4'!$M$5</f>
        <v>0</v>
      </c>
      <c r="G11" s="70" t="str">
        <f>'Page 4'!$D$9</f>
        <v>N</v>
      </c>
      <c r="H11" s="70" t="str">
        <f>'Page 4'!$F$9</f>
        <v>N</v>
      </c>
      <c r="I11" s="70" t="str">
        <f>'Page 4'!$H$9</f>
        <v>N</v>
      </c>
      <c r="J11" s="70" t="str">
        <f>'Page 4'!$J$9</f>
        <v>N</v>
      </c>
      <c r="K11" s="70" t="str">
        <f>'Page 4'!$L$9</f>
        <v>N</v>
      </c>
      <c r="L11" s="70" t="str">
        <f>'Page 4'!$P$9</f>
        <v>N</v>
      </c>
      <c r="M11" s="70">
        <f>'Page 4'!$F$11</f>
        <v>0</v>
      </c>
      <c r="N11" s="70">
        <f>'Page 4'!$I$11</f>
        <v>0</v>
      </c>
      <c r="O11" s="70" t="e">
        <f>'Page 4'!#REF!</f>
        <v>#REF!</v>
      </c>
      <c r="P11" s="70">
        <f>'Page 4'!$G$13</f>
        <v>0</v>
      </c>
      <c r="Q11" s="70">
        <f>'Page 4'!$D$18</f>
        <v>0</v>
      </c>
      <c r="R11" s="70">
        <f>'Page 4'!$D$19</f>
        <v>0</v>
      </c>
      <c r="S11" s="70">
        <f>'Page 4'!$D$20</f>
        <v>0</v>
      </c>
      <c r="T11" s="70" t="e">
        <f>'Page 4'!#REF!</f>
        <v>#REF!</v>
      </c>
      <c r="U11" s="70" t="e">
        <f>'Page 4'!#REF!</f>
        <v>#REF!</v>
      </c>
      <c r="V11" s="70">
        <f>'Page 4'!$H$20</f>
        <v>0</v>
      </c>
      <c r="W11" s="70">
        <f>'Page 4'!$K$19</f>
        <v>0</v>
      </c>
      <c r="X11" s="70">
        <f>'Page 4'!$G$22</f>
        <v>0</v>
      </c>
      <c r="Y11" s="70">
        <f>'Page 4'!$M$22</f>
        <v>0</v>
      </c>
      <c r="Z11" s="70">
        <f>'Page 4'!$G$24</f>
        <v>0</v>
      </c>
      <c r="AA11" s="70">
        <f>'Page 4'!$H$24</f>
        <v>0</v>
      </c>
      <c r="AB11" s="70">
        <f>'Page 4'!$C$26</f>
        <v>0</v>
      </c>
      <c r="AC11" s="91">
        <f>'Page 4'!$H$27</f>
        <v>0</v>
      </c>
      <c r="AD11" s="91">
        <f>'Page 4'!$J$27</f>
        <v>0</v>
      </c>
      <c r="AE11" s="94">
        <f>'Page 4'!$H$28</f>
        <v>0</v>
      </c>
      <c r="AF11" s="94">
        <f>'Page 4'!$J$28</f>
        <v>0</v>
      </c>
      <c r="AG11" s="70">
        <f>'Page 4'!$O$27</f>
        <v>0</v>
      </c>
      <c r="AH11" s="70" t="e">
        <f>'Page 4'!#REF!</f>
        <v>#REF!</v>
      </c>
      <c r="AI11" s="71" t="e">
        <f>'Page 4'!#REF!</f>
        <v>#REF!</v>
      </c>
      <c r="AJ11" s="71" t="e">
        <f>'Page 4'!#REF!</f>
        <v>#REF!</v>
      </c>
      <c r="AK11" s="71" t="e">
        <f>'Page 4'!#REF!</f>
        <v>#REF!</v>
      </c>
      <c r="AL11" s="71" t="e">
        <f>'Page 4'!#REF!</f>
        <v>#REF!</v>
      </c>
      <c r="AM11" s="70" t="e">
        <f>'Page 4'!#REF!</f>
        <v>#REF!</v>
      </c>
      <c r="AN11" s="71" t="e">
        <f>'Page 4'!#REF!</f>
        <v>#REF!</v>
      </c>
      <c r="AO11" s="70" t="e">
        <f>'Page 4'!#REF!</f>
        <v>#REF!</v>
      </c>
      <c r="AP11" s="70">
        <f>'Page 4'!$J$30</f>
        <v>0</v>
      </c>
      <c r="AQ11" s="70">
        <f>'Page 4'!$I$35</f>
        <v>0</v>
      </c>
      <c r="AR11" s="70">
        <f>'Page 4'!$A$37</f>
        <v>0</v>
      </c>
      <c r="AS11" s="72">
        <f>'Page 4'!$M$37</f>
        <v>0</v>
      </c>
      <c r="AT11" s="72">
        <f>'Page 4'!$P$37</f>
        <v>0</v>
      </c>
      <c r="AU11" s="72" t="e">
        <f>'Page 4'!#REF!</f>
        <v>#REF!</v>
      </c>
      <c r="AV11" s="70" t="e">
        <f>'Page 4'!#REF!</f>
        <v>#REF!</v>
      </c>
      <c r="AW11" s="70" t="e">
        <f>'Page 4'!#REF!</f>
        <v>#REF!</v>
      </c>
      <c r="AX11" s="70" t="e">
        <f>'Page 4'!#REF!</f>
        <v>#REF!</v>
      </c>
      <c r="AY11" s="70" t="e">
        <f>'Page 4'!#REF!</f>
        <v>#REF!</v>
      </c>
      <c r="AZ11" s="70">
        <f>'Page 4'!$C$41</f>
        <v>0</v>
      </c>
      <c r="BA11" s="70">
        <f>'Page 4'!$E$41</f>
        <v>0</v>
      </c>
      <c r="BB11" s="70">
        <f>'Page 4'!$H$41</f>
        <v>0</v>
      </c>
      <c r="BC11" s="70">
        <f>'Page 4'!$J$41</f>
        <v>0</v>
      </c>
      <c r="BD11" s="70">
        <f>'Page 4'!$N$41</f>
        <v>0</v>
      </c>
      <c r="BE11" s="70">
        <f>'Page 4'!$D$43</f>
        <v>0</v>
      </c>
      <c r="BF11" s="70">
        <f>'Page 4'!$F$43</f>
        <v>0</v>
      </c>
      <c r="BG11" s="70">
        <f>'Page 4'!$E$44</f>
        <v>0</v>
      </c>
      <c r="BH11" s="70">
        <f>'Page 4'!$I$43</f>
        <v>0</v>
      </c>
      <c r="BI11" s="73">
        <f>'Page 4'!$K$43</f>
        <v>0</v>
      </c>
      <c r="BJ11" s="70">
        <f>'Page 4'!$M$43</f>
        <v>0</v>
      </c>
      <c r="BK11" s="73">
        <f>'Page 4'!$O$43</f>
        <v>0</v>
      </c>
      <c r="BL11" s="70">
        <f>'Page 4'!$G$45</f>
        <v>0</v>
      </c>
      <c r="BM11" s="70">
        <f>'Page 4'!$J$45</f>
        <v>0</v>
      </c>
      <c r="BN11" s="70">
        <f>'Page 4'!$N$45</f>
        <v>0</v>
      </c>
      <c r="BO11" s="70">
        <f>'Page 4'!$A$46</f>
        <v>0</v>
      </c>
      <c r="BP11" s="70" t="e">
        <f>'Page 4'!#REF!</f>
        <v>#REF!</v>
      </c>
      <c r="BQ11" s="73">
        <f>'Page 4'!$H$49</f>
        <v>0</v>
      </c>
      <c r="BR11" s="73">
        <f>'Page 4'!$N$49</f>
        <v>0</v>
      </c>
      <c r="BS11" s="73">
        <f>'Page 4'!$H$50</f>
        <v>0</v>
      </c>
      <c r="BT11" s="73">
        <f>'Page 4'!$N$50</f>
        <v>0</v>
      </c>
      <c r="BU11" s="70">
        <f>'Page 4'!$H$51</f>
        <v>0</v>
      </c>
      <c r="BX11" s="75">
        <f>'Page 4'!$C$51</f>
        <v>0</v>
      </c>
      <c r="BY11" s="70">
        <f>'Page 4'!$G$54</f>
        <v>0</v>
      </c>
      <c r="BZ11" s="70">
        <f>'Page 4'!$M$54</f>
        <v>0</v>
      </c>
      <c r="CA11" s="70">
        <f>'Page 4'!$H$56</f>
        <v>0</v>
      </c>
      <c r="CB11" s="70">
        <f>'Page 4'!$L$56</f>
        <v>0</v>
      </c>
      <c r="CC11" s="70">
        <f>'Page 4'!$P$56</f>
        <v>0</v>
      </c>
      <c r="CD11" s="70">
        <f>'Page 4'!$G$58</f>
        <v>0</v>
      </c>
      <c r="CE11" s="70">
        <f>'Page 4'!$G$59</f>
        <v>0</v>
      </c>
      <c r="CF11" s="70">
        <f>'Page 4'!$I$59</f>
        <v>0</v>
      </c>
      <c r="CG11" s="70">
        <f>'Page 4'!$G$60</f>
        <v>0</v>
      </c>
      <c r="CH11" s="70">
        <f>'Page 4'!$I$60</f>
        <v>0</v>
      </c>
      <c r="CI11" s="70">
        <f>'Page 4'!$H$66</f>
        <v>0</v>
      </c>
      <c r="CJ11" s="70" t="e">
        <f>'Page 4'!#REF!</f>
        <v>#REF!</v>
      </c>
      <c r="CK11" s="70" t="e">
        <f>'Page 4'!#REF!</f>
        <v>#REF!</v>
      </c>
      <c r="CL11" s="70" t="e">
        <f>'Page 4'!#REF!</f>
        <v>#REF!</v>
      </c>
      <c r="CM11" s="70">
        <f>'Page 4'!$D$16</f>
        <v>0</v>
      </c>
      <c r="CN11" s="70">
        <f>'Page 4'!$F$16</f>
        <v>0</v>
      </c>
      <c r="CO11" s="70">
        <f>'Page 4'!$I$16</f>
        <v>0</v>
      </c>
      <c r="CP11" s="70">
        <f>'Page 4'!$K$16</f>
        <v>0</v>
      </c>
      <c r="CQ11" s="70">
        <f>'Page 4'!$N$16</f>
        <v>0</v>
      </c>
      <c r="CR11" s="70">
        <f>'Page 4'!$D$68</f>
        <v>0</v>
      </c>
      <c r="CS11" s="70">
        <f>'Page 4'!$H$68</f>
        <v>0</v>
      </c>
      <c r="CT11" s="70">
        <f>'Page 4'!$L$68</f>
        <v>0</v>
      </c>
      <c r="CU11" s="70">
        <f>'Page 4'!$P$68</f>
        <v>0</v>
      </c>
    </row>
    <row r="13" spans="1:216" x14ac:dyDescent="0.25">
      <c r="A13" s="83" t="s">
        <v>1101</v>
      </c>
      <c r="B13" s="86" t="s">
        <v>622</v>
      </c>
      <c r="C13" s="77" t="s">
        <v>621</v>
      </c>
      <c r="D13" s="87" t="s">
        <v>1102</v>
      </c>
      <c r="E13" s="87" t="s">
        <v>1103</v>
      </c>
      <c r="F13" s="87" t="s">
        <v>1104</v>
      </c>
      <c r="G13" s="87" t="s">
        <v>1105</v>
      </c>
      <c r="H13" s="87" t="s">
        <v>1106</v>
      </c>
      <c r="I13" s="87" t="s">
        <v>1107</v>
      </c>
      <c r="J13" s="87" t="s">
        <v>1108</v>
      </c>
      <c r="K13" s="87" t="s">
        <v>1109</v>
      </c>
      <c r="L13" s="87" t="s">
        <v>1110</v>
      </c>
      <c r="M13" s="87" t="s">
        <v>1111</v>
      </c>
      <c r="N13" s="87" t="s">
        <v>1112</v>
      </c>
      <c r="O13" s="87" t="s">
        <v>1113</v>
      </c>
      <c r="P13" s="87" t="s">
        <v>1114</v>
      </c>
      <c r="Q13" s="87" t="s">
        <v>1115</v>
      </c>
      <c r="R13" s="87" t="s">
        <v>1116</v>
      </c>
      <c r="S13" s="87" t="s">
        <v>1117</v>
      </c>
      <c r="T13" s="87" t="s">
        <v>1118</v>
      </c>
      <c r="U13" s="87" t="s">
        <v>1119</v>
      </c>
      <c r="V13" s="87" t="s">
        <v>1120</v>
      </c>
      <c r="W13" s="87" t="s">
        <v>1121</v>
      </c>
      <c r="X13" s="87" t="s">
        <v>1123</v>
      </c>
      <c r="Y13" s="87" t="s">
        <v>1122</v>
      </c>
      <c r="Z13" s="87" t="s">
        <v>1124</v>
      </c>
      <c r="AA13" s="87" t="s">
        <v>1125</v>
      </c>
      <c r="AB13" s="87" t="s">
        <v>1126</v>
      </c>
      <c r="AC13" s="87" t="s">
        <v>1127</v>
      </c>
      <c r="AD13" s="87" t="s">
        <v>1128</v>
      </c>
      <c r="AE13" s="87" t="s">
        <v>1129</v>
      </c>
      <c r="AF13" s="87" t="s">
        <v>1130</v>
      </c>
      <c r="AG13" s="90" t="s">
        <v>1380</v>
      </c>
      <c r="AH13" s="87" t="s">
        <v>1131</v>
      </c>
      <c r="AI13" s="87" t="s">
        <v>1132</v>
      </c>
      <c r="AJ13" s="87" t="s">
        <v>1133</v>
      </c>
      <c r="AK13" s="87" t="s">
        <v>1134</v>
      </c>
      <c r="AL13" s="87" t="s">
        <v>1135</v>
      </c>
      <c r="AM13" s="87" t="s">
        <v>1137</v>
      </c>
      <c r="AN13" s="87" t="s">
        <v>1136</v>
      </c>
      <c r="AO13" s="90" t="s">
        <v>1397</v>
      </c>
    </row>
    <row r="14" spans="1:216" ht="15" x14ac:dyDescent="0.25">
      <c r="A14" s="70" t="str">
        <f>'Page 5'!$P$1</f>
        <v>Page 5</v>
      </c>
      <c r="B14" s="7">
        <f>'Page 5'!$C$1</f>
        <v>2019</v>
      </c>
      <c r="C14" s="70">
        <f>'Page 5'!$F$1</f>
        <v>0</v>
      </c>
      <c r="D14" s="70">
        <f>'Page 5'!$E$6</f>
        <v>601</v>
      </c>
      <c r="E14" s="70">
        <f>'Page 5'!$G$6</f>
        <v>0</v>
      </c>
      <c r="F14" s="70">
        <f>'Page 5'!$I$6</f>
        <v>0</v>
      </c>
      <c r="G14" s="70">
        <f>'Page 5'!$K$6</f>
        <v>0</v>
      </c>
      <c r="H14" s="70">
        <f>'Page 5'!$M$6</f>
        <v>0</v>
      </c>
      <c r="I14" s="70">
        <f>'Page 5'!$P$6</f>
        <v>0</v>
      </c>
      <c r="J14" s="70" t="str">
        <f>'Page 5'!$E$7</f>
        <v>700's</v>
      </c>
      <c r="K14" s="70">
        <f>'Page 5'!$G$7</f>
        <v>0</v>
      </c>
      <c r="L14" s="70">
        <f>'Page 5'!$I$7</f>
        <v>0</v>
      </c>
      <c r="M14" s="70">
        <f>'Page 5'!$K$7</f>
        <v>0</v>
      </c>
      <c r="N14" s="70">
        <f>'Page 5'!$M$7</f>
        <v>0</v>
      </c>
      <c r="O14" s="70">
        <f>'Page 5'!$P$7</f>
        <v>0</v>
      </c>
      <c r="P14" s="70" t="str">
        <f>'Page 5'!$E$8</f>
        <v>800's</v>
      </c>
      <c r="Q14" s="70">
        <f>'Page 5'!$G$8</f>
        <v>0</v>
      </c>
      <c r="R14" s="70">
        <f>'Page 5'!$I$8</f>
        <v>0</v>
      </c>
      <c r="S14" s="70">
        <f>'Page 5'!$K$8</f>
        <v>0</v>
      </c>
      <c r="T14" s="70">
        <f>'Page 5'!$M$8</f>
        <v>0</v>
      </c>
      <c r="U14" s="73">
        <f>'Page 5'!$P$8</f>
        <v>0</v>
      </c>
      <c r="V14" s="70">
        <f>'Page 5'!$H$10</f>
        <v>0</v>
      </c>
      <c r="W14" s="73">
        <f>'Page 5'!$L$10</f>
        <v>0</v>
      </c>
      <c r="X14" s="70">
        <f>'Page 5'!$G$15</f>
        <v>0</v>
      </c>
      <c r="Y14" s="73">
        <f>'Page 5'!$K$15</f>
        <v>0</v>
      </c>
      <c r="Z14" s="70">
        <f>'Page 5'!$G$17</f>
        <v>0</v>
      </c>
      <c r="AA14" s="70">
        <f>'Page 5'!$I$17</f>
        <v>0</v>
      </c>
      <c r="AB14" s="70">
        <f>'Page 5'!$I$18</f>
        <v>0</v>
      </c>
      <c r="AC14" s="70">
        <f>'Page 5'!$I$19</f>
        <v>0</v>
      </c>
      <c r="AD14" s="70">
        <f>'Page 5'!$F$22</f>
        <v>0</v>
      </c>
      <c r="AE14" s="70">
        <f>'Page 5'!$I$22</f>
        <v>0</v>
      </c>
      <c r="AF14" s="70">
        <f>'Page 5'!$M$22</f>
        <v>0</v>
      </c>
      <c r="AG14" s="70">
        <f>'Page 5'!$I$24</f>
        <v>0</v>
      </c>
      <c r="AH14" s="70">
        <f>'Page 5'!$H$26</f>
        <v>0</v>
      </c>
      <c r="AI14" s="70">
        <f>'Page 5'!$A$27</f>
        <v>0</v>
      </c>
      <c r="AJ14" s="70">
        <f>'Page 5'!$A$28</f>
        <v>0</v>
      </c>
      <c r="AK14" s="70">
        <f>'Page 5'!$A$30</f>
        <v>0</v>
      </c>
      <c r="AL14" s="70">
        <f>'Page 5'!$H$30</f>
        <v>0</v>
      </c>
      <c r="AM14" s="70" t="e">
        <f>'Page 5'!#REF!</f>
        <v>#REF!</v>
      </c>
      <c r="AN14" s="70" t="e">
        <f>'Page 5'!#REF!</f>
        <v>#REF!</v>
      </c>
      <c r="AO14" s="70">
        <f>'Page 5'!$I$20</f>
        <v>0</v>
      </c>
    </row>
    <row r="18" spans="64:64" x14ac:dyDescent="0.25">
      <c r="BL18"/>
    </row>
    <row r="19" spans="64:64" x14ac:dyDescent="0.25">
      <c r="BL19"/>
    </row>
    <row r="20" spans="64:64" x14ac:dyDescent="0.25">
      <c r="BL20"/>
    </row>
    <row r="21" spans="64:64" x14ac:dyDescent="0.25">
      <c r="BL21"/>
    </row>
    <row r="22" spans="64:64" x14ac:dyDescent="0.25">
      <c r="BL22"/>
    </row>
    <row r="23" spans="64:64" x14ac:dyDescent="0.25">
      <c r="BL23"/>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Page 1</vt:lpstr>
      <vt:lpstr>Page 2</vt:lpstr>
      <vt:lpstr>Page 3</vt:lpstr>
      <vt:lpstr>Page 4</vt:lpstr>
      <vt:lpstr>Page 5</vt:lpstr>
      <vt:lpstr>Data</vt:lpstr>
      <vt:lpstr>'Page 1'!Print_Area</vt:lpstr>
      <vt:lpstr>'Page 2'!Print_Area</vt:lpstr>
      <vt:lpstr>'Page 3'!Print_Area</vt:lpstr>
      <vt:lpstr>'Page 4'!Print_Area</vt:lpstr>
      <vt:lpstr>'Page 5'!Print_Area</vt:lpstr>
    </vt:vector>
  </TitlesOfParts>
  <Company>Commonwealth of MA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 Dept of Revenue</dc:creator>
  <cp:lastModifiedBy>Paquette, James</cp:lastModifiedBy>
  <cp:lastPrinted>2017-04-24T18:39:57Z</cp:lastPrinted>
  <dcterms:created xsi:type="dcterms:W3CDTF">2008-12-02T15:49:32Z</dcterms:created>
  <dcterms:modified xsi:type="dcterms:W3CDTF">2018-06-07T15:56:03Z</dcterms:modified>
</cp:coreProperties>
</file>