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425" activeTab="0"/>
  </bookViews>
  <sheets>
    <sheet name="Chart1" sheetId="1" r:id="rId1"/>
    <sheet name="TEB details" sheetId="2" r:id="rId2"/>
  </sheets>
  <definedNames/>
  <calcPr fullCalcOnLoad="1"/>
</workbook>
</file>

<file path=xl/comments2.xml><?xml version="1.0" encoding="utf-8"?>
<comments xmlns="http://schemas.openxmlformats.org/spreadsheetml/2006/main">
  <authors>
    <author>Mike Russo</author>
    <author>Fushang Liu</author>
    <author>MA Dept of Revenue</author>
    <author>Michael Russo</author>
    <author>KI-WHAN CHOI</author>
  </authors>
  <commentList>
    <comment ref="C2" authorId="0">
      <text>
        <r>
          <rPr>
            <b/>
            <sz val="8"/>
            <rFont val="Tahoma"/>
            <family val="2"/>
          </rPr>
          <t xml:space="preserve">The estimates for each fiscal year were taken from the last available estimates for that year. For example, estimates for FY06 came from the FY08 report.  Estimates for FY11-13 were all taken from the FY13 report.  The values below are as they appear on that fiscal year's report.  
</t>
        </r>
        <r>
          <rPr>
            <b/>
            <sz val="8"/>
            <color indexed="12"/>
            <rFont val="Tahoma"/>
            <family val="2"/>
          </rPr>
          <t xml:space="preserve">Meaning of abbreviations/terms:
</t>
        </r>
        <r>
          <rPr>
            <b/>
            <sz val="8"/>
            <color indexed="10"/>
            <rFont val="Tahoma"/>
            <family val="2"/>
          </rPr>
          <t xml:space="preserve">N.A.: </t>
        </r>
        <r>
          <rPr>
            <b/>
            <sz val="8"/>
            <color indexed="12"/>
            <rFont val="Tahoma"/>
            <family val="2"/>
          </rPr>
          <t xml:space="preserve">The TEB item was valid under the law in that fiscal year but estimate was not available;
</t>
        </r>
        <r>
          <rPr>
            <b/>
            <sz val="8"/>
            <color indexed="10"/>
            <rFont val="Tahoma"/>
            <family val="2"/>
          </rPr>
          <t>Negligible:</t>
        </r>
        <r>
          <rPr>
            <b/>
            <sz val="8"/>
            <color indexed="12"/>
            <rFont val="Tahoma"/>
            <family val="2"/>
          </rPr>
          <t xml:space="preserve"> Estimate for the TEB item was small and negligible;
For blank cells, the TEB item was not valid in that fiscal year because the law was not applicable, and there was no lagged revenue impact from earlier years such as credits issued in earlier years but claimed in later years.</t>
        </r>
        <r>
          <rPr>
            <b/>
            <sz val="8"/>
            <rFont val="Tahoma"/>
            <family val="2"/>
          </rPr>
          <t xml:space="preserve">
</t>
        </r>
        <r>
          <rPr>
            <sz val="8"/>
            <rFont val="Tahoma"/>
            <family val="2"/>
          </rPr>
          <t xml:space="preserve">
</t>
        </r>
      </text>
    </comment>
    <comment ref="U152" authorId="1">
      <text>
        <r>
          <rPr>
            <sz val="8"/>
            <rFont val="Tahoma"/>
            <family val="0"/>
          </rPr>
          <t xml:space="preserve">Newly enacted item. Effective Date.  830 CMR 62.6.4 takes effect upon promulgation and applies to tax years beginning and to qualified donations of certified land made on or after January 1, 2011.
</t>
        </r>
      </text>
    </comment>
    <comment ref="U173" authorId="1">
      <text>
        <r>
          <rPr>
            <sz val="8"/>
            <rFont val="Tahoma"/>
            <family val="0"/>
          </rPr>
          <t>New Item in FY12. Effective July 1, 2011, physician-prescribed, medically necessary breast pumps are exempt from sales and use tax.
Estimate included in item 3.104</t>
        </r>
      </text>
    </comment>
    <comment ref="O160" authorId="1">
      <text>
        <r>
          <rPr>
            <sz val="8"/>
            <rFont val="Tahoma"/>
            <family val="0"/>
          </rPr>
          <t>sales tax exemption to film companies and film school students was first effective on 1/1/2006.</t>
        </r>
      </text>
    </comment>
    <comment ref="K172" authorId="1">
      <text>
        <r>
          <rPr>
            <sz val="8"/>
            <rFont val="Tahoma"/>
            <family val="0"/>
          </rPr>
          <t>Effective March 1, 2002, aircraft and aircraft parts sold or used within the Commonwealth are
exempt from sales and use tax.</t>
        </r>
      </text>
    </comment>
    <comment ref="K170" authorId="1">
      <text>
        <r>
          <rPr>
            <sz val="8"/>
            <rFont val="Tahoma"/>
            <family val="0"/>
          </rPr>
          <t xml:space="preserve">Included in item 3.308 since FY01.
</t>
        </r>
      </text>
    </comment>
    <comment ref="K171" authorId="1">
      <text>
        <r>
          <rPr>
            <sz val="8"/>
            <rFont val="Tahoma"/>
            <family val="0"/>
          </rPr>
          <t>No estimate for this item. No longer included in the reports since FY01.</t>
        </r>
      </text>
    </comment>
    <comment ref="K176" authorId="1">
      <text>
        <r>
          <rPr>
            <sz val="8"/>
            <rFont val="Tahoma"/>
            <family val="0"/>
          </rPr>
          <t>Estimate of this item has been included since FY01.</t>
        </r>
      </text>
    </comment>
    <comment ref="K183" authorId="1">
      <text>
        <r>
          <rPr>
            <sz val="8"/>
            <rFont val="Tahoma"/>
            <family val="0"/>
          </rPr>
          <t xml:space="preserve">This item is part of item 3.302. </t>
        </r>
      </text>
    </comment>
    <comment ref="K199" authorId="1">
      <text>
        <r>
          <rPr>
            <sz val="8"/>
            <rFont val="Tahoma"/>
            <family val="0"/>
          </rPr>
          <t xml:space="preserve">Included in item 3.308 since FY01.
</t>
        </r>
      </text>
    </comment>
    <comment ref="K200" authorId="1">
      <text>
        <r>
          <rPr>
            <sz val="8"/>
            <rFont val="Tahoma"/>
            <family val="0"/>
          </rPr>
          <t xml:space="preserve">Included in item 3.308 since FY01.
</t>
        </r>
      </text>
    </comment>
    <comment ref="K201" authorId="1">
      <text>
        <r>
          <rPr>
            <sz val="8"/>
            <rFont val="Tahoma"/>
            <family val="0"/>
          </rPr>
          <t xml:space="preserve">Included in item 3.308 since FY01.
</t>
        </r>
      </text>
    </comment>
    <comment ref="K202" authorId="1">
      <text>
        <r>
          <rPr>
            <sz val="8"/>
            <rFont val="Tahoma"/>
            <family val="0"/>
          </rPr>
          <t>Included in item 3.309 since FY01.</t>
        </r>
      </text>
    </comment>
    <comment ref="K181" authorId="1">
      <text>
        <r>
          <rPr>
            <sz val="8"/>
            <rFont val="Tahoma"/>
            <family val="0"/>
          </rPr>
          <t>No longer included in the reports since FY01</t>
        </r>
      </text>
    </comment>
    <comment ref="S151" authorId="2">
      <text>
        <r>
          <rPr>
            <sz val="8"/>
            <rFont val="Tahoma"/>
            <family val="0"/>
          </rPr>
          <t>Dairy Farmer Tax Credit enacted after Chapter 310 of the Acts of 2008, Section 6.</t>
        </r>
      </text>
    </comment>
    <comment ref="S150" authorId="2">
      <text>
        <r>
          <rPr>
            <sz val="8"/>
            <rFont val="Tahoma"/>
            <family val="0"/>
          </rPr>
          <t>Life Sciences Tax Incentive Program enacted after Chapter 130 of the Acts of 2008.</t>
        </r>
      </text>
    </comment>
    <comment ref="P149" authorId="2">
      <text>
        <r>
          <rPr>
            <sz val="8"/>
            <rFont val="Tahoma"/>
            <family val="0"/>
          </rPr>
          <t>Devens Refundable Tax Credit enacted after Chapter 173 of the Acts of 2006 (Effective July 21, 2006).</t>
        </r>
      </text>
    </comment>
    <comment ref="P148" authorId="2">
      <text>
        <r>
          <rPr>
            <sz val="8"/>
            <rFont val="Tahoma"/>
            <family val="0"/>
          </rPr>
          <t>Medical Device- User Fee Credit enacted after Chapters 144 and 145 of the Acts of 2006 (Beginning January 1, 2006).</t>
        </r>
      </text>
    </comment>
    <comment ref="Q147" authorId="2">
      <text>
        <r>
          <rPr>
            <sz val="8"/>
            <rFont val="Tahoma"/>
            <family val="0"/>
          </rPr>
          <t>Film Credit became effective on January 1, 2006 (signed into Statutes of 2005 law on November 23, 2005).</t>
        </r>
      </text>
    </comment>
    <comment ref="O146" authorId="2">
      <text>
        <r>
          <rPr>
            <sz val="8"/>
            <rFont val="Tahoma"/>
            <family val="0"/>
          </rPr>
          <t>Home Energy Efficiency Credit became effective between November 1, 2005 and March 31 2006.</t>
        </r>
      </text>
    </comment>
    <comment ref="O145" authorId="2">
      <text>
        <r>
          <rPr>
            <sz val="8"/>
            <rFont val="Tahoma"/>
            <family val="0"/>
          </rPr>
          <t>Solar Heat Credit became effective between November 1, 2005 and March 31 2006.</t>
        </r>
      </text>
    </comment>
    <comment ref="P144" authorId="2">
      <text>
        <r>
          <rPr>
            <sz val="8"/>
            <rFont val="Tahoma"/>
            <family val="0"/>
          </rPr>
          <t>Jobs Incentive Payment for biotechnology and Medical Device Companies. "A company may request a jobs incentive payment beginning in calendar year 2005 and through calendar year 2009 for an increase in employment in calendar years 2004 through 2008, respectively."</t>
        </r>
      </text>
    </comment>
    <comment ref="O143" authorId="2">
      <text>
        <r>
          <rPr>
            <sz val="8"/>
            <rFont val="Tahoma"/>
            <family val="0"/>
          </rPr>
          <t>Historic Buildings Rehabilitation Credit "The commissioner, in consultation with the Massachusetts historical commission, shall authorize annually, for the 12-year period beginning January 1, 2006, and ending December 31, 2017"</t>
        </r>
      </text>
    </comment>
    <comment ref="K142" authorId="2">
      <text>
        <r>
          <rPr>
            <sz val="8"/>
            <rFont val="Tahoma"/>
            <family val="0"/>
          </rPr>
          <t xml:space="preserve">Low Income Housing "The department shall only authorize the tax credits to qualified Massachusetts projects which are placed in service on or after January 1, 2001."
</t>
        </r>
      </text>
    </comment>
    <comment ref="U144" authorId="2">
      <text>
        <r>
          <rPr>
            <sz val="8"/>
            <rFont val="Tahoma"/>
            <family val="0"/>
          </rPr>
          <t>Expired as of 12/31/2009</t>
        </r>
      </text>
    </comment>
    <comment ref="O33" authorId="3">
      <text>
        <r>
          <rPr>
            <sz val="8"/>
            <rFont val="Tahoma"/>
            <family val="0"/>
          </rPr>
          <t xml:space="preserve">Item is a result of the major IRS code update that occurred on 1/1/05.
</t>
        </r>
      </text>
    </comment>
    <comment ref="O34" authorId="3">
      <text>
        <r>
          <rPr>
            <sz val="8"/>
            <rFont val="Tahoma"/>
            <family val="2"/>
          </rPr>
          <t>Item is a result of the major IRS code update that occurred on 1/1/05.</t>
        </r>
      </text>
    </comment>
    <comment ref="O35" authorId="3">
      <text>
        <r>
          <rPr>
            <sz val="8"/>
            <rFont val="Tahoma"/>
            <family val="2"/>
          </rPr>
          <t>Item is a result of the major IRS code update that occurred on 1/1/05.</t>
        </r>
      </text>
    </comment>
    <comment ref="O36" authorId="3">
      <text>
        <r>
          <rPr>
            <sz val="8"/>
            <rFont val="Tahoma"/>
            <family val="2"/>
          </rPr>
          <t>Item is a result of the major IRS code update that occurred on 1/1/05.</t>
        </r>
      </text>
    </comment>
    <comment ref="O37" authorId="3">
      <text>
        <r>
          <rPr>
            <sz val="8"/>
            <rFont val="Tahoma"/>
            <family val="2"/>
          </rPr>
          <t>Item is a result of the major IRS code update that occurred on 1/1/05.</t>
        </r>
      </text>
    </comment>
    <comment ref="O38" authorId="3">
      <text>
        <r>
          <rPr>
            <sz val="8"/>
            <rFont val="Tahoma"/>
            <family val="2"/>
          </rPr>
          <t>Item is a result of the major IRS code update that occurred on 1/1/05.</t>
        </r>
      </text>
    </comment>
    <comment ref="O39" authorId="3">
      <text>
        <r>
          <rPr>
            <sz val="8"/>
            <rFont val="Tahoma"/>
            <family val="2"/>
          </rPr>
          <t>Item is a result of the major IRS code update that occurred on 1/1/05.</t>
        </r>
      </text>
    </comment>
    <comment ref="O40" authorId="3">
      <text>
        <r>
          <rPr>
            <sz val="8"/>
            <rFont val="Tahoma"/>
            <family val="2"/>
          </rPr>
          <t>Item is a result of the major IRS code update that occurred on 1/1/05.</t>
        </r>
      </text>
    </comment>
    <comment ref="O41" authorId="3">
      <text>
        <r>
          <rPr>
            <sz val="8"/>
            <rFont val="Tahoma"/>
            <family val="2"/>
          </rPr>
          <t>Item is a result of the major IRS code update that occurred on 1/1/05.</t>
        </r>
      </text>
    </comment>
    <comment ref="O42" authorId="3">
      <text>
        <r>
          <rPr>
            <sz val="8"/>
            <rFont val="Tahoma"/>
            <family val="2"/>
          </rPr>
          <t>Item is a result of the major IRS code update that occurred on 1/1/05.</t>
        </r>
      </text>
    </comment>
    <comment ref="O43" authorId="3">
      <text>
        <r>
          <rPr>
            <sz val="8"/>
            <rFont val="Tahoma"/>
            <family val="2"/>
          </rPr>
          <t>Item is a result of the major IRS code update that occurred on 1/1/05.</t>
        </r>
      </text>
    </comment>
    <comment ref="G32" authorId="3">
      <text>
        <r>
          <rPr>
            <sz val="8"/>
            <rFont val="Tahoma"/>
            <family val="0"/>
          </rPr>
          <t>Passage of new law 1/1/97</t>
        </r>
      </text>
    </comment>
    <comment ref="O81" authorId="3">
      <text>
        <r>
          <rPr>
            <sz val="8"/>
            <rFont val="Tahoma"/>
            <family val="0"/>
          </rPr>
          <t>Item is a result of the major IRS code update that occurred on 1/1/05.</t>
        </r>
      </text>
    </comment>
    <comment ref="O82" authorId="3">
      <text>
        <r>
          <rPr>
            <sz val="8"/>
            <rFont val="Tahoma"/>
            <family val="2"/>
          </rPr>
          <t>Item is a result of the major IRS code update that occurred on 1/1/05.</t>
        </r>
      </text>
    </comment>
    <comment ref="O83" authorId="3">
      <text>
        <r>
          <rPr>
            <sz val="8"/>
            <rFont val="Tahoma"/>
            <family val="2"/>
          </rPr>
          <t>Item is a result of the major IRS code update that occurred on 1/1/05.</t>
        </r>
      </text>
    </comment>
    <comment ref="O84" authorId="3">
      <text>
        <r>
          <rPr>
            <sz val="8"/>
            <rFont val="Tahoma"/>
            <family val="2"/>
          </rPr>
          <t>Item is a result of the major IRS code update that occurred on 1/1/05.</t>
        </r>
      </text>
    </comment>
    <comment ref="O85" authorId="3">
      <text>
        <r>
          <rPr>
            <sz val="8"/>
            <rFont val="Tahoma"/>
            <family val="2"/>
          </rPr>
          <t>Item is a result of the major IRS code update that occurred on 1/1/05.</t>
        </r>
      </text>
    </comment>
    <comment ref="O86" authorId="3">
      <text>
        <r>
          <rPr>
            <sz val="8"/>
            <rFont val="Tahoma"/>
            <family val="2"/>
          </rPr>
          <t>Item is a result of the major IRS code update that occurred on 1/1/05.</t>
        </r>
      </text>
    </comment>
    <comment ref="O87" authorId="3">
      <text>
        <r>
          <rPr>
            <sz val="8"/>
            <rFont val="Tahoma"/>
            <family val="2"/>
          </rPr>
          <t>Item is a result of the major IRS code update that occurred on 1/1/05.</t>
        </r>
      </text>
    </comment>
    <comment ref="O88" authorId="3">
      <text>
        <r>
          <rPr>
            <sz val="8"/>
            <rFont val="Tahoma"/>
            <family val="2"/>
          </rPr>
          <t>Item is a result of the major IRS code update that occurred on 1/1/05.</t>
        </r>
      </text>
    </comment>
    <comment ref="U55" authorId="3">
      <text>
        <r>
          <rPr>
            <sz val="8"/>
            <rFont val="Tahoma"/>
            <family val="0"/>
          </rPr>
          <t xml:space="preserve">Enough time has elapsed for all exemptions to have been taken, and so this has been removed.    </t>
        </r>
      </text>
    </comment>
    <comment ref="U60" authorId="3">
      <text>
        <r>
          <rPr>
            <sz val="8"/>
            <rFont val="Tahoma"/>
            <family val="0"/>
          </rPr>
          <t xml:space="preserve">Enough time has elapsed for all exemptions to have been taken, and so this has been removed. 
</t>
        </r>
      </text>
    </comment>
    <comment ref="U127" authorId="3">
      <text>
        <r>
          <rPr>
            <sz val="8"/>
            <rFont val="Tahoma"/>
            <family val="0"/>
          </rPr>
          <t>Provision is obsolete around 1987</t>
        </r>
      </text>
    </comment>
    <comment ref="U107" authorId="3">
      <text>
        <r>
          <rPr>
            <sz val="8"/>
            <rFont val="Tahoma"/>
            <family val="0"/>
          </rPr>
          <t>New law effective for tax years beginning on and after January 1, 2011</t>
        </r>
      </text>
    </comment>
    <comment ref="S106" authorId="3">
      <text>
        <r>
          <rPr>
            <sz val="8"/>
            <rFont val="Tahoma"/>
            <family val="0"/>
          </rPr>
          <t>Law effective 1/1/09 allows credit.</t>
        </r>
      </text>
    </comment>
    <comment ref="P105" authorId="3">
      <text>
        <r>
          <rPr>
            <sz val="8"/>
            <rFont val="Tahoma"/>
            <family val="0"/>
          </rPr>
          <t>For tax years beginning on
or after January 1, 2006, medical device companies that develop or manufacture medical
devices in Massachusetts can claim a credit.</t>
        </r>
      </text>
    </comment>
    <comment ref="F212" authorId="1">
      <text>
        <r>
          <rPr>
            <sz val="8"/>
            <rFont val="Tahoma"/>
            <family val="0"/>
          </rPr>
          <t>Retroactive to January 1, 1990, internet access services, electronic mail services, electronic bulletin board services, web hosting services or similar on-line computer services are not subject to the sales
and use tax. But estimates were available starting on FY99</t>
        </r>
      </text>
    </comment>
    <comment ref="G97" authorId="3">
      <text>
        <r>
          <rPr>
            <sz val="8"/>
            <rFont val="Tahoma"/>
            <family val="0"/>
          </rPr>
          <t>New Credit effective January 1, 1997.</t>
        </r>
      </text>
    </comment>
    <comment ref="G98" authorId="3">
      <text>
        <r>
          <rPr>
            <sz val="8"/>
            <rFont val="Tahoma"/>
            <family val="0"/>
          </rPr>
          <t>New Credit effective January 1, 1997.</t>
        </r>
      </text>
    </comment>
    <comment ref="K99" authorId="3">
      <text>
        <r>
          <rPr>
            <sz val="8"/>
            <rFont val="Tahoma"/>
            <family val="0"/>
          </rPr>
          <t>New credit effective January 1, 2001</t>
        </r>
      </text>
    </comment>
    <comment ref="P104" authorId="3">
      <text>
        <r>
          <rPr>
            <sz val="8"/>
            <rFont val="Tahoma"/>
            <family val="0"/>
          </rPr>
          <t>A credit had been allowed for owners of residential property located in Massachusetts for certain energy efficient heating items purchased between November 1, 2005 and March 31, 2006.</t>
        </r>
      </text>
    </comment>
    <comment ref="K101" authorId="3">
      <text>
        <r>
          <rPr>
            <sz val="8"/>
            <rFont val="Tahoma"/>
            <family val="0"/>
          </rPr>
          <t>New credit effective January 1, 2001</t>
        </r>
      </text>
    </comment>
    <comment ref="U145" authorId="4">
      <text>
        <r>
          <rPr>
            <b/>
            <sz val="8"/>
            <rFont val="Tahoma"/>
            <family val="0"/>
          </rPr>
          <t>The credit was applicable for the period Nov 05 - Mar. 06</t>
        </r>
      </text>
    </comment>
    <comment ref="M141" authorId="4">
      <text>
        <r>
          <rPr>
            <sz val="8"/>
            <rFont val="Tahoma"/>
            <family val="0"/>
          </rPr>
          <t>Brownfields Credit
Chapter 206 of the Acts of 1998. Costs must be incurred between August 1, 1998 and January 1, 2014.</t>
        </r>
      </text>
    </comment>
    <comment ref="N134" authorId="1">
      <text>
        <r>
          <rPr>
            <sz val="8"/>
            <rFont val="Tahoma"/>
            <family val="2"/>
          </rPr>
          <t>taken out of report due to expiration</t>
        </r>
        <r>
          <rPr>
            <sz val="8"/>
            <rFont val="Tahoma"/>
            <family val="0"/>
          </rPr>
          <t xml:space="preserve">
</t>
        </r>
      </text>
    </comment>
    <comment ref="U177" authorId="1">
      <text>
        <r>
          <rPr>
            <sz val="8"/>
            <rFont val="Tahoma"/>
            <family val="0"/>
          </rPr>
          <t xml:space="preserve">Estimate included in item 3.302
</t>
        </r>
      </text>
    </comment>
    <comment ref="U183" authorId="1">
      <text>
        <r>
          <rPr>
            <sz val="8"/>
            <rFont val="Tahoma"/>
            <family val="2"/>
          </rPr>
          <t>Estimate included in item 3.302</t>
        </r>
        <r>
          <rPr>
            <sz val="8"/>
            <rFont val="Tahoma"/>
            <family val="0"/>
          </rPr>
          <t xml:space="preserve">
</t>
        </r>
      </text>
    </comment>
    <comment ref="P89" authorId="3">
      <text>
        <r>
          <rPr>
            <b/>
            <sz val="8"/>
            <rFont val="Tahoma"/>
            <family val="0"/>
          </rPr>
          <t>Michael Russo:</t>
        </r>
        <r>
          <rPr>
            <sz val="8"/>
            <rFont val="Tahoma"/>
            <family val="0"/>
          </rPr>
          <t xml:space="preserve">
MA adopts federal deduction</t>
        </r>
      </text>
    </comment>
    <comment ref="Q90" authorId="3">
      <text>
        <r>
          <rPr>
            <b/>
            <sz val="8"/>
            <rFont val="Tahoma"/>
            <family val="0"/>
          </rPr>
          <t>Michael Russo:</t>
        </r>
        <r>
          <rPr>
            <sz val="8"/>
            <rFont val="Tahoma"/>
            <family val="0"/>
          </rPr>
          <t xml:space="preserve">
New deduction similar to FED but can not be combined with FED deduction.  Only valid on undergraduate loans.</t>
        </r>
      </text>
    </comment>
    <comment ref="M100" authorId="3">
      <text>
        <r>
          <rPr>
            <b/>
            <sz val="8"/>
            <rFont val="Tahoma"/>
            <family val="0"/>
          </rPr>
          <t>Michael Russo:</t>
        </r>
        <r>
          <rPr>
            <sz val="8"/>
            <rFont val="Tahoma"/>
            <family val="0"/>
          </rPr>
          <t xml:space="preserve">
New credit as of fiscal year 2003</t>
        </r>
      </text>
    </comment>
    <comment ref="O102" authorId="3">
      <text>
        <r>
          <rPr>
            <b/>
            <sz val="8"/>
            <rFont val="Tahoma"/>
            <family val="0"/>
          </rPr>
          <t>Michael Russo:</t>
        </r>
        <r>
          <rPr>
            <sz val="8"/>
            <rFont val="Tahoma"/>
            <family val="0"/>
          </rPr>
          <t xml:space="preserve">
The start date for the credit is January 1, 2005, with an end date of
December 31,2017</t>
        </r>
      </text>
    </comment>
    <comment ref="K80" authorId="3">
      <text>
        <r>
          <rPr>
            <sz val="8"/>
            <rFont val="Tahoma"/>
            <family val="0"/>
          </rPr>
          <t>The passage of the initiative ballot question number 7 in November 2000 created a state
income tax deduction for charitable contributions effective January 2001.</t>
        </r>
      </text>
    </comment>
    <comment ref="M80" authorId="3">
      <text>
        <r>
          <rPr>
            <sz val="8"/>
            <rFont val="Tahoma"/>
            <family val="0"/>
          </rPr>
          <t>Chapter 186 of the Acts of 2002 suspended the
charitable deduction, eliminating this tax expenditure for FY2004 and the following years</t>
        </r>
      </text>
    </comment>
    <comment ref="Q81" authorId="3">
      <text>
        <r>
          <rPr>
            <sz val="8"/>
            <rFont val="Tahoma"/>
            <family val="0"/>
          </rPr>
          <t>Item had expired and was removed from report</t>
        </r>
      </text>
    </comment>
    <comment ref="R82" authorId="3">
      <text>
        <r>
          <rPr>
            <sz val="8"/>
            <rFont val="Tahoma"/>
            <family val="0"/>
          </rPr>
          <t>Item had expired and was removed from report</t>
        </r>
      </text>
    </comment>
    <comment ref="V91" authorId="3">
      <text>
        <r>
          <rPr>
            <sz val="8"/>
            <rFont val="Tahoma"/>
            <family val="0"/>
          </rPr>
          <t>Law effective July 1, 2011 for taxable years beginning on or after January 1, 2012 allows this deduction.</t>
        </r>
      </text>
    </comment>
    <comment ref="J92" authorId="3">
      <text>
        <r>
          <rPr>
            <sz val="8"/>
            <rFont val="Tahoma"/>
            <family val="0"/>
          </rPr>
          <t xml:space="preserve">Law change:  as of 1/1/99, all Interest and Dividend income taxed at the Part B rate, and so this preferential treatment has no impact  </t>
        </r>
      </text>
    </comment>
    <comment ref="R104" authorId="3">
      <text>
        <r>
          <rPr>
            <sz val="8"/>
            <rFont val="Tahoma"/>
            <family val="0"/>
          </rPr>
          <t>Item expired and as a result was removed from report</t>
        </r>
      </text>
    </comment>
    <comment ref="P103" authorId="3">
      <text>
        <r>
          <rPr>
            <sz val="8"/>
            <rFont val="Tahoma"/>
            <family val="0"/>
          </rPr>
          <t>New credit allowed as of 1/1/06</t>
        </r>
      </text>
    </comment>
    <comment ref="U146" authorId="4">
      <text>
        <r>
          <rPr>
            <b/>
            <sz val="8"/>
            <rFont val="Tahoma"/>
            <family val="0"/>
          </rPr>
          <t>The credit was applicable for the period Nov 05 - Mar. 06</t>
        </r>
      </text>
    </comment>
    <comment ref="F119" authorId="4">
      <text>
        <r>
          <rPr>
            <sz val="8"/>
            <rFont val="Tahoma"/>
            <family val="0"/>
          </rPr>
          <t xml:space="preserve">Applicable only for the property put before 11/5/1990
</t>
        </r>
      </text>
    </comment>
  </commentList>
</comments>
</file>

<file path=xl/sharedStrings.xml><?xml version="1.0" encoding="utf-8"?>
<sst xmlns="http://schemas.openxmlformats.org/spreadsheetml/2006/main" count="1415" uniqueCount="270">
  <si>
    <t>Personal Income Tax</t>
  </si>
  <si>
    <t>Exemption of Premiums on Accident and Accidental Death Insurance</t>
  </si>
  <si>
    <t>Exemption of Premiums on Group-Term Life Insurance</t>
  </si>
  <si>
    <t xml:space="preserve">Exemption of Interest on Life Insurance Policy and Annuity Cash Value </t>
  </si>
  <si>
    <t>Exemption of Employer Contributions for Medical Insurance Premiums and Medical Care</t>
  </si>
  <si>
    <t xml:space="preserve">Exemption of Annuity or Pension Payments to Firemen and Policemen </t>
  </si>
  <si>
    <t>Exemp. of Distributions from Certain Contributory Pension and Annuity Plans</t>
  </si>
  <si>
    <t xml:space="preserve">Exemption of Railroad Retirement Benefits  </t>
  </si>
  <si>
    <t xml:space="preserve">Exemption of Public Assistance Benefits </t>
  </si>
  <si>
    <t>Exemption of Social Security Benefits</t>
  </si>
  <si>
    <t>Exemption of Workers' Compensation Benefits</t>
  </si>
  <si>
    <t>Exemption of Dependent Care Expenses</t>
  </si>
  <si>
    <t xml:space="preserve">Exemption of Certain Foster Care Payments </t>
  </si>
  <si>
    <t xml:space="preserve">Exemption of Payments Made to Coal Miners  </t>
  </si>
  <si>
    <t>Exemption of Rental Value of Parsonages</t>
  </si>
  <si>
    <t xml:space="preserve">Exemption of Scholarships and Fellowships </t>
  </si>
  <si>
    <t xml:space="preserve">Exclusion of Certain Prizes and Awards </t>
  </si>
  <si>
    <t xml:space="preserve">Exemption of Cost-Sharing Payments  </t>
  </si>
  <si>
    <t>Exemption of Meals and Lodging Provided at Work</t>
  </si>
  <si>
    <t>Treatment of Business-Related Entertainment Expenses</t>
  </si>
  <si>
    <t>Exemption of Income from the Sale, Lease or Transfer of Certain Patents</t>
  </si>
  <si>
    <t xml:space="preserve">Exemption of Capital Gains on Home Sale (formerly only for Persons 55 and Over) </t>
  </si>
  <si>
    <t>Nontaxation of Capital Gains at Death</t>
  </si>
  <si>
    <t>Exemption of Interest from Massachusetts Obligations</t>
  </si>
  <si>
    <t>Exemption of Benefits and Allowances to Armed Forces Personnel</t>
  </si>
  <si>
    <t>Exemption of Veterans' Pensions, Disability Compensation and G.I. Benefits</t>
  </si>
  <si>
    <t xml:space="preserve">Exemption of Military Disability Pensions </t>
  </si>
  <si>
    <t>Exemption of Compensation to Massachusetts-Based Nonresident Military Personnel</t>
  </si>
  <si>
    <t>Exemption of Income Received by Persons Killed in Military Action or Terrorist Activity</t>
  </si>
  <si>
    <t>Exemption for Retirement Pay of the Uniformed Services</t>
  </si>
  <si>
    <t>Exclusion from Gross Income of Parking, T-Pass and Vanpool Fringe Benefits</t>
  </si>
  <si>
    <t>Health Savings Accounts (exemption)</t>
  </si>
  <si>
    <t>Employer-Provided Adoption Assistance</t>
  </si>
  <si>
    <t>Employer-Provided Education Assistance</t>
  </si>
  <si>
    <t xml:space="preserve">Qualified Retirement Planning Services </t>
  </si>
  <si>
    <t xml:space="preserve">Department of Defense Homeowners Assistance Plan </t>
  </si>
  <si>
    <t xml:space="preserve">Survivor Annuities of Fallen Public Safety Officers </t>
  </si>
  <si>
    <t xml:space="preserve">Survivor Annuities of Fallen Astronauts </t>
  </si>
  <si>
    <t xml:space="preserve">Discharge of Indebtedness for Victims of Terrorism </t>
  </si>
  <si>
    <t xml:space="preserve">Discharge of Indebtedness for Health Care Professionals </t>
  </si>
  <si>
    <t>Archer Medical Savings Accounts (exemption)</t>
  </si>
  <si>
    <t>Net Exemption of Employer Contributions and Earnings of Private Pension Plans</t>
  </si>
  <si>
    <t>Treatment of Incentive Stock Options</t>
  </si>
  <si>
    <t>Exempt of Earnings on Stock Bonus Plans or Profit Sharing Trusts</t>
  </si>
  <si>
    <t xml:space="preserve">Exemption of Earnings on IRA and Keogh Plans </t>
  </si>
  <si>
    <t>Deferral of Capital Gains on Home Sales</t>
  </si>
  <si>
    <t>Nontaxation of Capital Gains at Time of Gift</t>
  </si>
  <si>
    <t xml:space="preserve">Capital Gains Deduction </t>
  </si>
  <si>
    <t>Deduction of Capital Losses against Interest and Dividend Income</t>
  </si>
  <si>
    <t xml:space="preserve">Excess Natural Resource Depletion Allowance  </t>
  </si>
  <si>
    <t>Abandoned Building Renovation Deduction</t>
  </si>
  <si>
    <t>Accelerated Depreciation on Rental Housing</t>
  </si>
  <si>
    <t>Accelerated Depreciation on Rehabilitation of Low Income Housing</t>
  </si>
  <si>
    <t xml:space="preserve">Accelerated Depreciation on Buildings (other than Rental Housing) </t>
  </si>
  <si>
    <t>Accel. Cost Recovery System (ACRS) for Equipment</t>
  </si>
  <si>
    <t xml:space="preserve">Deduction for Excess First-Year Depreciation </t>
  </si>
  <si>
    <t>Five-Year Amortization of Start-Up Cost</t>
  </si>
  <si>
    <t>Five-Year Amortization of Certain Operating Rights</t>
  </si>
  <si>
    <t>Expensing of Exploration and Development Costs</t>
  </si>
  <si>
    <t>Expensing of Research and Development Expenditures in One Year</t>
  </si>
  <si>
    <t>Five-Year Amortization of Pollution Control Facilities</t>
  </si>
  <si>
    <t xml:space="preserve">Seven Year Amortization for Reforestation </t>
  </si>
  <si>
    <t xml:space="preserve">Expensing of Certain Capital Outlays of Farmers </t>
  </si>
  <si>
    <t>Deduction for Employee Social Security and Railroad Retirement Payments</t>
  </si>
  <si>
    <t>Deduction for Employee Contributions to Public Pension Plans</t>
  </si>
  <si>
    <t>Additional Exemption for the Elderly</t>
  </si>
  <si>
    <t xml:space="preserve">Additional Exemption for the Blind  </t>
  </si>
  <si>
    <t>Dependents Exemption where the Child Earns Income</t>
  </si>
  <si>
    <t xml:space="preserve">Deduction for Dependent Under 12 </t>
  </si>
  <si>
    <t>Personal Exemption for Students Aged 19 or Over</t>
  </si>
  <si>
    <t>Deduction for Adoption Fees</t>
  </si>
  <si>
    <t>Deduction for Business-Related Childcare Expenses</t>
  </si>
  <si>
    <t>Exemption of Medical Expenses</t>
  </si>
  <si>
    <t xml:space="preserve">Rent Deduction </t>
  </si>
  <si>
    <t>Nontaxation of Charitable Purpose Income of Trustees, Executors or Administrators</t>
  </si>
  <si>
    <t>Exemption of Interest on Savings in Massachusetts Banks</t>
  </si>
  <si>
    <t>Tuition Tax Deduction</t>
  </si>
  <si>
    <t>Charitable Contributions Tax Deduction</t>
  </si>
  <si>
    <t>Educators Deduction TEMPORARY</t>
  </si>
  <si>
    <t>Home Heating Deduction</t>
  </si>
  <si>
    <t>Deduction for Costs Involved in Unlawful Discrimination Suits</t>
  </si>
  <si>
    <t>Business Exp of National Guard and Reserve Members</t>
  </si>
  <si>
    <t>Archer Medical Savings Accounts (deduction)</t>
  </si>
  <si>
    <t>Clean-Fuel Vehicles and Certain Refueling Prop.</t>
  </si>
  <si>
    <t>Health Savings Accounts (deduction)</t>
  </si>
  <si>
    <t>Commuter Deduction (NEW)</t>
  </si>
  <si>
    <t>Self-Employed Health Insurance Deduction</t>
  </si>
  <si>
    <t>Student Loan Interest Deduction</t>
  </si>
  <si>
    <t>Preferential Treatment of Interest on Savings in Massachusetts Banks</t>
  </si>
  <si>
    <t>Renewable Energy Source Credit</t>
  </si>
  <si>
    <t xml:space="preserve">Credit for Removal of Lead Paint </t>
  </si>
  <si>
    <t>EDIP/Economic Opportunity Area Credit</t>
  </si>
  <si>
    <t>Credit for Employing Former Full-Employment Program Participants</t>
  </si>
  <si>
    <t>Earned Income Credit</t>
  </si>
  <si>
    <t>Septic System Repair Credit</t>
  </si>
  <si>
    <t>Low Income Housing Tax Credit</t>
  </si>
  <si>
    <t>Brownfields Credit</t>
  </si>
  <si>
    <t>Refundable Credit Against Property Tax for Seniors ("Circuit Breaker")</t>
  </si>
  <si>
    <t>Historic Buildings Rehabilitation Credit</t>
  </si>
  <si>
    <t>Film Credit, Payroll and Production</t>
  </si>
  <si>
    <t>Home Energy Efficiency Credits</t>
  </si>
  <si>
    <t>Medical Device Credit</t>
  </si>
  <si>
    <t>Dairy Farmer Tax Credit</t>
  </si>
  <si>
    <t>Corporate Excise</t>
  </si>
  <si>
    <t xml:space="preserve">Small Business Corporations </t>
  </si>
  <si>
    <t xml:space="preserve">Deferral of Tax on Certain Shipping Companies  </t>
  </si>
  <si>
    <t>Charitable Deduction</t>
  </si>
  <si>
    <t>Additional Deduction for Certain Businesses in a Poverty Area (UJIP)</t>
  </si>
  <si>
    <t>Net Operating Loss (NOL) Carryover</t>
  </si>
  <si>
    <t xml:space="preserve">Excess Natural Resource Depletion Allowance </t>
  </si>
  <si>
    <t>Deduction for Certain Dividends of Cooperatives</t>
  </si>
  <si>
    <t xml:space="preserve">Accelerated Depreciation on Rental Housing </t>
  </si>
  <si>
    <t>Accelerated Depreciation for Rehabilitation of Low-Income Housing</t>
  </si>
  <si>
    <t>Expensing for Removal of Barriers to the Handicapped</t>
  </si>
  <si>
    <t>Accelerated Cost Recovery System (ACRS) for Equipment</t>
  </si>
  <si>
    <t>Deduction for Excess First-Year Depreciation</t>
  </si>
  <si>
    <t>Accelerated Depreciation on Buildings (other than Rental Housing)</t>
  </si>
  <si>
    <t>Expensing of Exploration and Development. Costs</t>
  </si>
  <si>
    <t>Expensing of Certain Expenditures for Alternative Energy Sources</t>
  </si>
  <si>
    <t xml:space="preserve">Seven-Year Amortization for Reforestation  </t>
  </si>
  <si>
    <t>Unequal Weighting of Sales, Payroll, and Property in Apportionment Formula</t>
  </si>
  <si>
    <t>Nontaxation of Certain Energy Property</t>
  </si>
  <si>
    <t>Exemption for Property Subject to Local Taxation</t>
  </si>
  <si>
    <t>Tax Credit for Building in a Poverty Area (UJIP)</t>
  </si>
  <si>
    <t>Investment Tax Credit</t>
  </si>
  <si>
    <t>Vanpool Credit</t>
  </si>
  <si>
    <t>Research Credit</t>
  </si>
  <si>
    <t>Credit for Harbor Maintenance Taxes Paid</t>
  </si>
  <si>
    <t>Low Income Housing Credit</t>
  </si>
  <si>
    <t>Jobs Incentive Payment for Biotechnology and Medical Device Companies(*)</t>
  </si>
  <si>
    <t>Solar Heat Credit</t>
  </si>
  <si>
    <t>Home Energy Efficiency Credit</t>
  </si>
  <si>
    <t>Film Credit (Payroll and Non-wage production)</t>
  </si>
  <si>
    <t>Medical Device-User Fee Credit</t>
  </si>
  <si>
    <t>Devens Refundable Tax Credit</t>
  </si>
  <si>
    <t>Life Sciences Tax Incentive Program</t>
  </si>
  <si>
    <t>Exemption of Credit Union Income</t>
  </si>
  <si>
    <t xml:space="preserve">Tax-Exempt Organizations  </t>
  </si>
  <si>
    <t>Exemption for Regulated Investment Companies</t>
  </si>
  <si>
    <t>Sales and Use Tax</t>
  </si>
  <si>
    <t>Exemption for Sales to the Federal Government</t>
  </si>
  <si>
    <t xml:space="preserve">Exemption for Sales to the Commonwealth  </t>
  </si>
  <si>
    <t>Exemption for Sales to Tax-Exempt Organizations</t>
  </si>
  <si>
    <t>Exemption for Sales to Motion Picture Production Companies</t>
  </si>
  <si>
    <t xml:space="preserve">Exemption for Food  </t>
  </si>
  <si>
    <t>Exemption for Certain Food and Beverages Sold in Restaurants</t>
  </si>
  <si>
    <t xml:space="preserve">Exemption for Clothing  </t>
  </si>
  <si>
    <t>Exemption for Medical and Dental Supplies and Devices</t>
  </si>
  <si>
    <t xml:space="preserve">Exemption for Water </t>
  </si>
  <si>
    <t xml:space="preserve">Exemption for Newspapers and Magazines  </t>
  </si>
  <si>
    <t>Exemption for the American Flag</t>
  </si>
  <si>
    <t>Exemption for Certain Precious Metals</t>
  </si>
  <si>
    <t xml:space="preserve">Exemption for Cement Mixers </t>
  </si>
  <si>
    <t>Exemption for Fertilizers, Insecticides and Fungicides</t>
  </si>
  <si>
    <t>Exemption for Meals Served by Continuing Care Facilities</t>
  </si>
  <si>
    <t>Exemption for Aircraft and Aircraft Parts</t>
  </si>
  <si>
    <t xml:space="preserve">Exemption for Alcoholic Beverages  </t>
  </si>
  <si>
    <t xml:space="preserve">Exemption for Motor Fuels </t>
  </si>
  <si>
    <t>Exemption for Room Rentals</t>
  </si>
  <si>
    <t xml:space="preserve">Exemption for Items Used in Making Clothing  </t>
  </si>
  <si>
    <t>Exemption for Materials, Tools, Fuels, and Machinery Used in Manufacturing</t>
  </si>
  <si>
    <t>Exemption for Materials, Tools, Fuels, and Machinery Used in Research and Development</t>
  </si>
  <si>
    <t>Exemption for Materials, Tools, Fuels, and Machinery Used in Furnishing Power, water, and steam</t>
  </si>
  <si>
    <t>Exemption for Materials, Tools, Fuels, and Machinery Used in Furnishing Power to an Industrial Manufacturing Plant</t>
  </si>
  <si>
    <t>Exemption for Materials, Tools, Fuels, and Machinery Used in Newspaper Printing</t>
  </si>
  <si>
    <t>Exemption for Materials, Tools, Fuels, and Machinery Used in Manufacturing of Cast Metal Products</t>
  </si>
  <si>
    <t>Exemption for Materials, Tools, Fuels, and Machinery Used in Agricultural Production</t>
  </si>
  <si>
    <t>Exemption for Vessels, Materials, Tools, Fuels, and Machinery Used in Commercial Fishing</t>
  </si>
  <si>
    <t>Exemption for Materials, Tools, Fuels, and Machinery Used in Radio and TV Broadcasting</t>
  </si>
  <si>
    <t xml:space="preserve">Exemption for Electricity  </t>
  </si>
  <si>
    <t xml:space="preserve">Exemption for Fuel Used for Heating Purposes </t>
  </si>
  <si>
    <t>Exemption for Piped and Bottled Gas</t>
  </si>
  <si>
    <t xml:space="preserve">Exemption for Steam </t>
  </si>
  <si>
    <t>Exemption for Certain Energy Conservation Equipment</t>
  </si>
  <si>
    <t>Exemption for Funeral Items</t>
  </si>
  <si>
    <t xml:space="preserve">Exemption for a Motor Vehicle for a Paraplegic </t>
  </si>
  <si>
    <t>Exemption for Textbooks</t>
  </si>
  <si>
    <t xml:space="preserve">Exemption for Books used for Religious Worship  </t>
  </si>
  <si>
    <t xml:space="preserve">Exemption for Containers  </t>
  </si>
  <si>
    <t>Exemption for Certain Sales by Typographers, Compositors and Color Separators</t>
  </si>
  <si>
    <t>Exemption for Sales of Building Materials and Supplies to be Used in Connection with Certain Construction Contracts</t>
  </si>
  <si>
    <t>Exemption for Plant and Seed</t>
  </si>
  <si>
    <t>Exemption of Feed</t>
  </si>
  <si>
    <t>Exemption for Livestock and Poultry</t>
  </si>
  <si>
    <t>Exemption for Commercial Fishing Vessels</t>
  </si>
  <si>
    <t>Exemption for Commuter Boats</t>
  </si>
  <si>
    <t>Exemption for Fuels, Supplies, and Repairs for Vessels Engaged in Interstate or Foreign Commerce</t>
  </si>
  <si>
    <t>Exemption for Fuel Used in Operating Aircraft and Railroads</t>
  </si>
  <si>
    <t>Exemption for Sales of Certain New and Used Buses</t>
  </si>
  <si>
    <t xml:space="preserve">Exemption for Films  </t>
  </si>
  <si>
    <t>Exemption for Telephone Services</t>
  </si>
  <si>
    <t xml:space="preserve">Nontaxation of Transfers of Real Property </t>
  </si>
  <si>
    <t>Nontaxation of Rentals of Real Property</t>
  </si>
  <si>
    <t>Nontaxation of Certain Services</t>
  </si>
  <si>
    <t>Nontaxation of Internet Access and Related Services</t>
  </si>
  <si>
    <t xml:space="preserve">Exemption for Casual or Isolated Sales </t>
  </si>
  <si>
    <t>Exemption for Vending Machine Sales</t>
  </si>
  <si>
    <t>Exemption for Certain Meals</t>
  </si>
  <si>
    <t>Exemption for Certain Bed and Breakfast Establishments from Sales Tax on Meals and Room Occupancy Excise</t>
  </si>
  <si>
    <t>Exemption for Certain Summer Camps from Sales Tax on Meals and Room Occupancy Excise</t>
  </si>
  <si>
    <t>Exemption for Trade-in Allowances for Motor Vehicles and Trailers</t>
  </si>
  <si>
    <t>Exemptions for Publications of Tax-Exempt Organizations</t>
  </si>
  <si>
    <t>Exemption for Gifts of Scientific Equipment</t>
  </si>
  <si>
    <t>Exemption for Vessels or Barges 50 Tons and Over</t>
  </si>
  <si>
    <t>Exemption for Rental Charges for Refuse Containers</t>
  </si>
  <si>
    <t>Exemption for Honor Trays</t>
  </si>
  <si>
    <t>FY97</t>
  </si>
  <si>
    <t>FY98</t>
  </si>
  <si>
    <t>FY99</t>
  </si>
  <si>
    <t>FY00</t>
  </si>
  <si>
    <t>FY01</t>
  </si>
  <si>
    <t>FY02</t>
  </si>
  <si>
    <t>FY03</t>
  </si>
  <si>
    <t>FY04</t>
  </si>
  <si>
    <t>FY05</t>
  </si>
  <si>
    <t>FY06</t>
  </si>
  <si>
    <t>FY07</t>
  </si>
  <si>
    <t>FY08</t>
  </si>
  <si>
    <t>FY09</t>
  </si>
  <si>
    <t>FY10</t>
  </si>
  <si>
    <t>FY11</t>
  </si>
  <si>
    <t>FY12</t>
  </si>
  <si>
    <t>N.A.</t>
  </si>
  <si>
    <t>Included in 1.401</t>
  </si>
  <si>
    <t>Total</t>
  </si>
  <si>
    <t>Negligible</t>
  </si>
  <si>
    <t>FY13</t>
  </si>
  <si>
    <t>Included in 1.422</t>
  </si>
  <si>
    <t>Included in 1.420</t>
  </si>
  <si>
    <t>included in 1.422</t>
  </si>
  <si>
    <t>included in 1.420</t>
  </si>
  <si>
    <t>FY96</t>
  </si>
  <si>
    <t>FY95</t>
  </si>
  <si>
    <t>Expenses of Human Organ Transplant</t>
  </si>
  <si>
    <t>Conservation Land Tax Credit</t>
  </si>
  <si>
    <t>Conservation Land Credit</t>
  </si>
  <si>
    <t>Exemption for Breast Pumps</t>
  </si>
  <si>
    <t>Years Active</t>
  </si>
  <si>
    <t>Years Negligible</t>
  </si>
  <si>
    <t>Years                N.A.</t>
  </si>
  <si>
    <t>Years Not Active</t>
  </si>
  <si>
    <t>Years Included in other Item</t>
  </si>
  <si>
    <t>Included in 1.022</t>
  </si>
  <si>
    <t>Total N.A.</t>
  </si>
  <si>
    <t>Total Negligible</t>
  </si>
  <si>
    <t>Total Not Active</t>
  </si>
  <si>
    <t>Total Included in other Items</t>
  </si>
  <si>
    <t xml:space="preserve">Included in 3.308 </t>
  </si>
  <si>
    <t>Included in 3.309</t>
  </si>
  <si>
    <t>Included in 3.310</t>
  </si>
  <si>
    <t>Included in 3.311</t>
  </si>
  <si>
    <t>Included in 3.312</t>
  </si>
  <si>
    <t>Included in 3.313</t>
  </si>
  <si>
    <t>Included in 3.314</t>
  </si>
  <si>
    <t>Included in 3.315</t>
  </si>
  <si>
    <t>Included in 3.316</t>
  </si>
  <si>
    <t>Included in 3.317</t>
  </si>
  <si>
    <t>Included in 3.318</t>
  </si>
  <si>
    <t>Included in 3.319</t>
  </si>
  <si>
    <t>Included in 3.308</t>
  </si>
  <si>
    <t>Included in 3.104</t>
  </si>
  <si>
    <t>Included in 3.302</t>
  </si>
  <si>
    <t>Included in 3.303</t>
  </si>
  <si>
    <t>Included in 3.304</t>
  </si>
  <si>
    <t>Included in 3.305</t>
  </si>
  <si>
    <t>Included in 3.306</t>
  </si>
  <si>
    <t>Included in 3.307</t>
  </si>
  <si>
    <t>Total Active</t>
  </si>
  <si>
    <t>Years with Numeric Value</t>
  </si>
  <si>
    <t>Total Items with Numeric Value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</si>
</sst>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 numFmtId="173" formatCode="0.0000%"/>
    <numFmt numFmtId="174" formatCode="0.00000%"/>
    <numFmt numFmtId="175" formatCode="_(* #,##0.0_);_(* \(#,##0.0\);_(* &quot;-&quot;??_);_(@_)"/>
    <numFmt numFmtId="176" formatCode="_(* #,##0_);_(* \(#,##0\);_(* &quot;-&quot;??_);_(@_)"/>
  </numFmts>
  <fonts count="19">
    <font>
      <sz val="10"/>
      <name val="Arial"/>
      <family val="0"/>
    </font>
    <font>
      <b/>
      <sz val="10"/>
      <name val="Arial"/>
      <family val="2"/>
    </font>
    <font>
      <sz val="10"/>
      <color indexed="8"/>
      <name val="Arial"/>
      <family val="2"/>
    </font>
    <font>
      <sz val="10"/>
      <color indexed="8"/>
      <name val="Arial Narrow"/>
      <family val="2"/>
    </font>
    <font>
      <sz val="11"/>
      <name val="Times New Roman"/>
      <family val="0"/>
    </font>
    <font>
      <b/>
      <sz val="10"/>
      <color indexed="9"/>
      <name val="Arial"/>
      <family val="2"/>
    </font>
    <font>
      <sz val="10"/>
      <color indexed="9"/>
      <name val="Arial"/>
      <family val="2"/>
    </font>
    <font>
      <b/>
      <sz val="8"/>
      <name val="Tahoma"/>
      <family val="2"/>
    </font>
    <font>
      <sz val="8"/>
      <name val="Tahoma"/>
      <family val="2"/>
    </font>
    <font>
      <b/>
      <sz val="8"/>
      <color indexed="12"/>
      <name val="Tahoma"/>
      <family val="2"/>
    </font>
    <font>
      <b/>
      <sz val="8"/>
      <color indexed="10"/>
      <name val="Tahoma"/>
      <family val="2"/>
    </font>
    <font>
      <u val="single"/>
      <sz val="10"/>
      <color indexed="12"/>
      <name val="Arial"/>
      <family val="0"/>
    </font>
    <font>
      <u val="single"/>
      <sz val="10"/>
      <color indexed="36"/>
      <name val="Arial"/>
      <family val="0"/>
    </font>
    <font>
      <b/>
      <sz val="10"/>
      <color indexed="12"/>
      <name val="Arial"/>
      <family val="2"/>
    </font>
    <font>
      <sz val="9.5"/>
      <name val="Arial"/>
      <family val="0"/>
    </font>
    <font>
      <sz val="12"/>
      <name val="Arial"/>
      <family val="2"/>
    </font>
    <font>
      <sz val="11"/>
      <name val="Arial"/>
      <family val="2"/>
    </font>
    <font>
      <b/>
      <sz val="14"/>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48"/>
        <bgColor indexed="64"/>
      </patternFill>
    </fill>
    <fill>
      <patternFill patternType="solid">
        <fgColor indexed="22"/>
        <bgColor indexed="64"/>
      </patternFill>
    </fill>
    <fill>
      <patternFill patternType="solid">
        <fgColor indexed="9"/>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60">
    <xf numFmtId="0" fontId="0" fillId="0" borderId="0" xfId="0" applyAlignment="1">
      <alignment/>
    </xf>
    <xf numFmtId="164" fontId="0" fillId="0" borderId="0" xfId="0" applyNumberFormat="1" applyAlignment="1">
      <alignment horizontal="center"/>
    </xf>
    <xf numFmtId="0" fontId="1" fillId="0" borderId="0" xfId="0" applyFont="1" applyAlignment="1">
      <alignment horizontal="center"/>
    </xf>
    <xf numFmtId="164" fontId="2" fillId="0" borderId="0" xfId="15" applyNumberFormat="1" applyFont="1" applyFill="1" applyBorder="1" applyAlignment="1">
      <alignment horizontal="center" vertical="top"/>
    </xf>
    <xf numFmtId="1" fontId="3" fillId="0" borderId="0" xfId="15" applyNumberFormat="1" applyFont="1" applyFill="1" applyBorder="1" applyAlignment="1">
      <alignment horizontal="left" vertical="top"/>
    </xf>
    <xf numFmtId="164" fontId="0" fillId="0" borderId="0" xfId="0" applyNumberFormat="1" applyFill="1" applyAlignment="1">
      <alignment horizontal="center"/>
    </xf>
    <xf numFmtId="0" fontId="0" fillId="0" borderId="0" xfId="0" applyFill="1" applyAlignment="1">
      <alignment/>
    </xf>
    <xf numFmtId="0" fontId="3" fillId="0" borderId="0" xfId="0" applyFont="1" applyFill="1" applyBorder="1" applyAlignment="1">
      <alignment vertical="top"/>
    </xf>
    <xf numFmtId="0" fontId="2" fillId="0" borderId="0" xfId="15" applyNumberFormat="1" applyFont="1" applyFill="1" applyBorder="1" applyAlignment="1">
      <alignment horizontal="center" vertical="top"/>
    </xf>
    <xf numFmtId="0" fontId="3" fillId="0" borderId="0" xfId="0" applyFont="1" applyFill="1" applyBorder="1" applyAlignment="1" quotePrefix="1">
      <alignment vertical="top"/>
    </xf>
    <xf numFmtId="164" fontId="2" fillId="0" borderId="0" xfId="21" applyNumberFormat="1" applyFont="1" applyFill="1" applyBorder="1" applyAlignment="1" applyProtection="1">
      <alignment horizontal="center" vertical="top"/>
      <protection locked="0"/>
    </xf>
    <xf numFmtId="0" fontId="3" fillId="0" borderId="0" xfId="21" applyFont="1" applyFill="1" applyBorder="1" applyAlignment="1" applyProtection="1">
      <alignment horizontal="left" vertical="top"/>
      <protection locked="0"/>
    </xf>
    <xf numFmtId="1" fontId="2" fillId="0" borderId="0" xfId="15" applyNumberFormat="1" applyFont="1" applyFill="1" applyBorder="1" applyAlignment="1">
      <alignment horizontal="center" vertical="top"/>
    </xf>
    <xf numFmtId="0" fontId="1" fillId="0" borderId="0" xfId="0" applyFont="1" applyFill="1" applyAlignment="1">
      <alignment horizontal="center"/>
    </xf>
    <xf numFmtId="166" fontId="0" fillId="0" borderId="0" xfId="0" applyNumberFormat="1" applyFont="1" applyAlignment="1">
      <alignment horizontal="center"/>
    </xf>
    <xf numFmtId="166" fontId="2" fillId="0" borderId="0" xfId="15" applyNumberFormat="1" applyFont="1" applyFill="1" applyBorder="1" applyAlignment="1">
      <alignment horizontal="center" vertical="top"/>
    </xf>
    <xf numFmtId="166" fontId="2" fillId="0" borderId="0" xfId="0" applyNumberFormat="1" applyFont="1" applyAlignment="1">
      <alignment horizontal="center" vertical="top" wrapText="1"/>
    </xf>
    <xf numFmtId="166" fontId="0" fillId="0" borderId="0" xfId="0" applyNumberFormat="1" applyFont="1" applyAlignment="1">
      <alignment horizontal="center" vertical="top" wrapText="1"/>
    </xf>
    <xf numFmtId="166" fontId="0" fillId="0" borderId="0" xfId="0" applyNumberFormat="1" applyFont="1" applyFill="1" applyAlignment="1">
      <alignment horizontal="center"/>
    </xf>
    <xf numFmtId="166" fontId="0" fillId="0" borderId="0" xfId="0" applyNumberFormat="1" applyFill="1" applyAlignment="1">
      <alignment horizontal="center"/>
    </xf>
    <xf numFmtId="166" fontId="2" fillId="0" borderId="0" xfId="0" applyNumberFormat="1" applyFont="1" applyFill="1" applyBorder="1" applyAlignment="1">
      <alignment horizontal="center" vertical="top"/>
    </xf>
    <xf numFmtId="166" fontId="2" fillId="0" borderId="0" xfId="0" applyNumberFormat="1" applyFont="1" applyFill="1" applyBorder="1" applyAlignment="1" quotePrefix="1">
      <alignment horizontal="center" vertical="top"/>
    </xf>
    <xf numFmtId="166" fontId="2" fillId="0" borderId="0" xfId="21" applyNumberFormat="1" applyFont="1" applyFill="1" applyBorder="1" applyAlignment="1" applyProtection="1">
      <alignment horizontal="center" vertical="top"/>
      <protection locked="0"/>
    </xf>
    <xf numFmtId="165" fontId="5" fillId="2" borderId="0" xfId="0" applyNumberFormat="1" applyFont="1" applyFill="1" applyAlignment="1">
      <alignment/>
    </xf>
    <xf numFmtId="165" fontId="5" fillId="2" borderId="0" xfId="0" applyNumberFormat="1" applyFont="1" applyFill="1" applyAlignment="1">
      <alignment horizontal="right"/>
    </xf>
    <xf numFmtId="165" fontId="5" fillId="2" borderId="0" xfId="0" applyNumberFormat="1" applyFont="1" applyFill="1" applyAlignment="1">
      <alignment horizontal="center"/>
    </xf>
    <xf numFmtId="165" fontId="5" fillId="3" borderId="0" xfId="0" applyNumberFormat="1" applyFont="1" applyFill="1" applyAlignment="1">
      <alignment/>
    </xf>
    <xf numFmtId="165" fontId="5" fillId="3" borderId="0" xfId="15" applyNumberFormat="1" applyFont="1" applyFill="1" applyBorder="1" applyAlignment="1">
      <alignment horizontal="center" vertical="top"/>
    </xf>
    <xf numFmtId="165" fontId="5" fillId="3" borderId="0" xfId="0" applyNumberFormat="1" applyFont="1" applyFill="1" applyAlignment="1">
      <alignment horizontal="center"/>
    </xf>
    <xf numFmtId="165" fontId="5" fillId="3" borderId="0" xfId="0" applyNumberFormat="1" applyFont="1" applyFill="1" applyAlignment="1">
      <alignment/>
    </xf>
    <xf numFmtId="164" fontId="5" fillId="3" borderId="0" xfId="0" applyNumberFormat="1" applyFont="1" applyFill="1" applyAlignment="1">
      <alignment/>
    </xf>
    <xf numFmtId="0" fontId="6" fillId="3" borderId="0" xfId="0" applyFont="1" applyFill="1" applyAlignment="1">
      <alignment/>
    </xf>
    <xf numFmtId="166" fontId="0" fillId="4" borderId="0" xfId="0" applyNumberFormat="1" applyFont="1" applyFill="1" applyAlignment="1">
      <alignment horizontal="center"/>
    </xf>
    <xf numFmtId="166" fontId="2" fillId="4" borderId="0" xfId="15" applyNumberFormat="1" applyFont="1" applyFill="1" applyBorder="1" applyAlignment="1">
      <alignment horizontal="center" vertical="top"/>
    </xf>
    <xf numFmtId="166" fontId="2" fillId="4" borderId="0" xfId="21" applyNumberFormat="1" applyFont="1" applyFill="1" applyBorder="1" applyAlignment="1" applyProtection="1">
      <alignment horizontal="center" vertical="top"/>
      <protection locked="0"/>
    </xf>
    <xf numFmtId="166" fontId="2" fillId="4" borderId="0" xfId="0" applyNumberFormat="1" applyFont="1" applyFill="1" applyBorder="1" applyAlignment="1">
      <alignment horizontal="center" vertical="top"/>
    </xf>
    <xf numFmtId="0" fontId="1" fillId="0" borderId="0" xfId="0" applyFont="1" applyAlignment="1">
      <alignment horizontal="center" wrapText="1"/>
    </xf>
    <xf numFmtId="0" fontId="0" fillId="4" borderId="0" xfId="0" applyFont="1" applyFill="1" applyAlignment="1">
      <alignment horizontal="center"/>
    </xf>
    <xf numFmtId="166" fontId="0" fillId="4" borderId="0" xfId="15" applyNumberFormat="1" applyFont="1" applyFill="1" applyBorder="1" applyAlignment="1">
      <alignment horizontal="center" vertical="top"/>
    </xf>
    <xf numFmtId="166" fontId="0" fillId="0" borderId="0" xfId="0" applyNumberFormat="1" applyFont="1" applyAlignment="1">
      <alignment horizontal="center"/>
    </xf>
    <xf numFmtId="166" fontId="0" fillId="0" borderId="0" xfId="0" applyNumberFormat="1" applyFont="1" applyAlignment="1">
      <alignment horizontal="center" vertical="top" wrapText="1"/>
    </xf>
    <xf numFmtId="166" fontId="0" fillId="0" borderId="0" xfId="0" applyNumberFormat="1" applyFont="1" applyFill="1" applyAlignment="1">
      <alignment horizontal="center"/>
    </xf>
    <xf numFmtId="166" fontId="0" fillId="0" borderId="0" xfId="15" applyNumberFormat="1" applyFont="1" applyFill="1" applyBorder="1" applyAlignment="1">
      <alignment horizontal="center" vertical="top"/>
    </xf>
    <xf numFmtId="0" fontId="1" fillId="0" borderId="0" xfId="0" applyFont="1" applyAlignment="1">
      <alignment horizontal="right"/>
    </xf>
    <xf numFmtId="3" fontId="0" fillId="0" borderId="0" xfId="0" applyNumberFormat="1" applyAlignment="1">
      <alignment horizontal="center"/>
    </xf>
    <xf numFmtId="0" fontId="1" fillId="0" borderId="0" xfId="0" applyFont="1" applyFill="1" applyAlignment="1">
      <alignment horizontal="right"/>
    </xf>
    <xf numFmtId="0" fontId="0" fillId="5" borderId="0" xfId="0" applyFill="1" applyAlignment="1">
      <alignment/>
    </xf>
    <xf numFmtId="164" fontId="0" fillId="5" borderId="0" xfId="0" applyNumberFormat="1" applyFill="1" applyAlignment="1">
      <alignment horizontal="center"/>
    </xf>
    <xf numFmtId="0" fontId="1" fillId="5" borderId="0" xfId="0" applyFont="1" applyFill="1" applyAlignment="1">
      <alignment horizontal="center"/>
    </xf>
    <xf numFmtId="166" fontId="2" fillId="0" borderId="0" xfId="0" applyNumberFormat="1" applyFont="1" applyFill="1" applyAlignment="1">
      <alignment horizontal="center" vertical="top" wrapText="1"/>
    </xf>
    <xf numFmtId="0" fontId="0" fillId="4" borderId="0" xfId="0" applyFill="1" applyAlignment="1">
      <alignment horizontal="center"/>
    </xf>
    <xf numFmtId="0" fontId="13" fillId="0" borderId="0" xfId="0" applyFont="1" applyAlignment="1">
      <alignment horizontal="center" wrapText="1"/>
    </xf>
    <xf numFmtId="0" fontId="13" fillId="3" borderId="0" xfId="0" applyFont="1" applyFill="1" applyAlignment="1">
      <alignment/>
    </xf>
    <xf numFmtId="0" fontId="13" fillId="0" borderId="0" xfId="0" applyFont="1" applyAlignment="1">
      <alignment/>
    </xf>
    <xf numFmtId="43" fontId="0" fillId="0" borderId="0" xfId="15" applyAlignment="1">
      <alignment/>
    </xf>
    <xf numFmtId="165" fontId="13" fillId="2" borderId="0" xfId="0" applyNumberFormat="1" applyFont="1" applyFill="1" applyAlignment="1">
      <alignment/>
    </xf>
    <xf numFmtId="0" fontId="13" fillId="0" borderId="0" xfId="0" applyFont="1" applyAlignment="1">
      <alignment horizontal="right"/>
    </xf>
    <xf numFmtId="3" fontId="13" fillId="0" borderId="0" xfId="0" applyNumberFormat="1" applyFont="1" applyAlignment="1">
      <alignment horizontal="center"/>
    </xf>
    <xf numFmtId="0" fontId="0" fillId="3" borderId="0" xfId="0" applyFill="1" applyAlignment="1">
      <alignment/>
    </xf>
    <xf numFmtId="43" fontId="0" fillId="3" borderId="0" xfId="15"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1. Count of Active TEB Items</a:t>
            </a:r>
          </a:p>
        </c:rich>
      </c:tx>
      <c:layout>
        <c:manualLayout>
          <c:xMode val="factor"/>
          <c:yMode val="factor"/>
          <c:x val="0"/>
          <c:y val="0.0195"/>
        </c:manualLayout>
      </c:layout>
      <c:spPr>
        <a:noFill/>
        <a:ln>
          <a:noFill/>
        </a:ln>
      </c:spPr>
    </c:title>
    <c:plotArea>
      <c:layout>
        <c:manualLayout>
          <c:xMode val="edge"/>
          <c:yMode val="edge"/>
          <c:x val="0.01175"/>
          <c:y val="0.0975"/>
          <c:w val="0.97625"/>
          <c:h val="0.77875"/>
        </c:manualLayout>
      </c:layout>
      <c:barChart>
        <c:barDir val="col"/>
        <c:grouping val="clustered"/>
        <c:varyColors val="0"/>
        <c:ser>
          <c:idx val="0"/>
          <c:order val="0"/>
          <c:tx>
            <c:v>Count of Active TEB Items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strRef>
              <c:f>'TEB details'!$F$2:$W$2</c:f>
              <c:strCache>
                <c:ptCount val="18"/>
                <c:pt idx="0">
                  <c:v>FY96</c:v>
                </c:pt>
                <c:pt idx="1">
                  <c:v>FY97</c:v>
                </c:pt>
                <c:pt idx="2">
                  <c:v>FY98</c:v>
                </c:pt>
                <c:pt idx="3">
                  <c:v>FY99</c:v>
                </c:pt>
                <c:pt idx="4">
                  <c:v>FY00</c:v>
                </c:pt>
                <c:pt idx="5">
                  <c:v>FY01</c:v>
                </c:pt>
                <c:pt idx="6">
                  <c:v>FY02</c:v>
                </c:pt>
                <c:pt idx="7">
                  <c:v>FY03</c:v>
                </c:pt>
                <c:pt idx="8">
                  <c:v>FY04</c:v>
                </c:pt>
                <c:pt idx="9">
                  <c:v>FY05</c:v>
                </c:pt>
                <c:pt idx="10">
                  <c:v>FY06</c:v>
                </c:pt>
                <c:pt idx="11">
                  <c:v>FY07</c:v>
                </c:pt>
                <c:pt idx="12">
                  <c:v>FY08</c:v>
                </c:pt>
                <c:pt idx="13">
                  <c:v>FY09</c:v>
                </c:pt>
                <c:pt idx="14">
                  <c:v>FY10</c:v>
                </c:pt>
                <c:pt idx="15">
                  <c:v>FY11</c:v>
                </c:pt>
                <c:pt idx="16">
                  <c:v>FY12</c:v>
                </c:pt>
                <c:pt idx="17">
                  <c:v>FY13</c:v>
                </c:pt>
              </c:strCache>
            </c:strRef>
          </c:cat>
          <c:val>
            <c:numRef>
              <c:f>'TEB details'!$F$231:$W$231</c:f>
              <c:numCache>
                <c:ptCount val="18"/>
                <c:pt idx="0">
                  <c:v>166</c:v>
                </c:pt>
                <c:pt idx="1">
                  <c:v>169</c:v>
                </c:pt>
                <c:pt idx="2">
                  <c:v>169</c:v>
                </c:pt>
                <c:pt idx="3">
                  <c:v>169</c:v>
                </c:pt>
                <c:pt idx="4">
                  <c:v>168</c:v>
                </c:pt>
                <c:pt idx="5">
                  <c:v>172</c:v>
                </c:pt>
                <c:pt idx="6">
                  <c:v>173</c:v>
                </c:pt>
                <c:pt idx="7">
                  <c:v>173</c:v>
                </c:pt>
                <c:pt idx="8">
                  <c:v>172</c:v>
                </c:pt>
                <c:pt idx="9">
                  <c:v>196</c:v>
                </c:pt>
                <c:pt idx="10">
                  <c:v>203</c:v>
                </c:pt>
                <c:pt idx="11">
                  <c:v>204</c:v>
                </c:pt>
                <c:pt idx="12">
                  <c:v>202</c:v>
                </c:pt>
                <c:pt idx="13">
                  <c:v>203</c:v>
                </c:pt>
                <c:pt idx="14">
                  <c:v>203</c:v>
                </c:pt>
                <c:pt idx="15">
                  <c:v>200</c:v>
                </c:pt>
                <c:pt idx="16">
                  <c:v>202</c:v>
                </c:pt>
                <c:pt idx="17">
                  <c:v>202</c:v>
                </c:pt>
              </c:numCache>
            </c:numRef>
          </c:val>
        </c:ser>
        <c:gapWidth val="100"/>
        <c:axId val="36521385"/>
        <c:axId val="60257010"/>
      </c:barChart>
      <c:catAx>
        <c:axId val="36521385"/>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257010"/>
        <c:crosses val="autoZero"/>
        <c:auto val="1"/>
        <c:lblOffset val="100"/>
        <c:noMultiLvlLbl val="0"/>
      </c:catAx>
      <c:valAx>
        <c:axId val="60257010"/>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6521385"/>
        <c:crossesAt val="1"/>
        <c:crossBetween val="between"/>
        <c:dispUnits/>
      </c:valAx>
      <c:spPr>
        <a:solidFill>
          <a:srgbClr val="C0C0C0"/>
        </a:solidFill>
        <a:ln w="12700">
          <a:solidFill>
            <a:srgbClr val="808080"/>
          </a:solidFill>
        </a:ln>
      </c:spPr>
    </c:plotArea>
    <c:legend>
      <c:legendPos val="b"/>
      <c:layout>
        <c:manualLayout>
          <c:xMode val="edge"/>
          <c:yMode val="edge"/>
          <c:x val="0.38825"/>
          <c:y val="0.9107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7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cdr:x>
      <cdr:y>0.2725</cdr:y>
    </cdr:from>
    <cdr:to>
      <cdr:x>0.52425</cdr:x>
      <cdr:y>0.333</cdr:y>
    </cdr:to>
    <cdr:sp>
      <cdr:nvSpPr>
        <cdr:cNvPr id="1" name="AutoShape 1"/>
        <cdr:cNvSpPr>
          <a:spLocks/>
        </cdr:cNvSpPr>
      </cdr:nvSpPr>
      <cdr:spPr>
        <a:xfrm>
          <a:off x="4457700" y="1609725"/>
          <a:ext cx="85725" cy="361950"/>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0.48125</cdr:x>
      <cdr:y>0.1895</cdr:y>
    </cdr:from>
    <cdr:to>
      <cdr:x>0.514</cdr:x>
      <cdr:y>0.2725</cdr:y>
    </cdr:to>
    <cdr:sp>
      <cdr:nvSpPr>
        <cdr:cNvPr id="2" name="Line 2"/>
        <cdr:cNvSpPr>
          <a:spLocks/>
        </cdr:cNvSpPr>
      </cdr:nvSpPr>
      <cdr:spPr>
        <a:xfrm flipH="1" flipV="1">
          <a:off x="4171950" y="1123950"/>
          <a:ext cx="28575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cdr:x>
      <cdr:y>0.13725</cdr:y>
    </cdr:from>
    <cdr:to>
      <cdr:x>0.514</cdr:x>
      <cdr:y>0.2265</cdr:y>
    </cdr:to>
    <cdr:sp>
      <cdr:nvSpPr>
        <cdr:cNvPr id="3" name="TextBox 3"/>
        <cdr:cNvSpPr txBox="1">
          <a:spLocks noChangeArrowheads="1"/>
        </cdr:cNvSpPr>
      </cdr:nvSpPr>
      <cdr:spPr>
        <a:xfrm>
          <a:off x="2105025" y="809625"/>
          <a:ext cx="2352675" cy="533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Count Jump is mostly due to the major IRS code update that occurred on 1/1/05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9"/>
  <sheetViews>
    <sheetView zoomScaleSheetLayoutView="100" workbookViewId="0" topLeftCell="A1">
      <pane xSplit="4" ySplit="2" topLeftCell="U228" activePane="bottomRight" state="frozen"/>
      <selection pane="topLeft" activeCell="A1" sqref="A1"/>
      <selection pane="topRight" activeCell="E1" sqref="E1"/>
      <selection pane="bottomLeft" activeCell="A2" sqref="A2"/>
      <selection pane="bottomRight" activeCell="D237" sqref="D237"/>
    </sheetView>
  </sheetViews>
  <sheetFormatPr defaultColWidth="9.140625" defaultRowHeight="12.75"/>
  <cols>
    <col min="1" max="1" width="2.140625" style="0" customWidth="1"/>
    <col min="2" max="2" width="2.00390625" style="0" customWidth="1"/>
    <col min="3" max="3" width="8.8515625" style="0" customWidth="1"/>
    <col min="4" max="4" width="54.28125" style="0" customWidth="1"/>
    <col min="5" max="5" width="10.7109375" style="0" hidden="1" customWidth="1"/>
    <col min="6" max="11" width="10.7109375" style="0" customWidth="1"/>
    <col min="12" max="16" width="10.7109375" style="6" customWidth="1"/>
    <col min="17" max="28" width="10.7109375" style="0" customWidth="1"/>
    <col min="29" max="29" width="10.7109375" style="53" customWidth="1"/>
  </cols>
  <sheetData>
    <row r="1" spans="1:4" ht="12.75">
      <c r="A1" s="46"/>
      <c r="B1" s="46"/>
      <c r="C1" s="46"/>
      <c r="D1" s="46"/>
    </row>
    <row r="2" spans="1:29" ht="144" customHeight="1">
      <c r="A2" s="47"/>
      <c r="B2" s="46"/>
      <c r="C2" s="46"/>
      <c r="D2" s="48"/>
      <c r="E2" s="2" t="s">
        <v>232</v>
      </c>
      <c r="F2" s="2" t="s">
        <v>231</v>
      </c>
      <c r="G2" s="2" t="s">
        <v>206</v>
      </c>
      <c r="H2" s="2" t="s">
        <v>207</v>
      </c>
      <c r="I2" s="2" t="s">
        <v>208</v>
      </c>
      <c r="J2" s="2" t="s">
        <v>209</v>
      </c>
      <c r="K2" s="2" t="s">
        <v>210</v>
      </c>
      <c r="L2" s="13" t="s">
        <v>211</v>
      </c>
      <c r="M2" s="13" t="s">
        <v>212</v>
      </c>
      <c r="N2" s="13" t="s">
        <v>213</v>
      </c>
      <c r="O2" s="13" t="s">
        <v>214</v>
      </c>
      <c r="P2" s="13" t="s">
        <v>215</v>
      </c>
      <c r="Q2" s="13" t="s">
        <v>216</v>
      </c>
      <c r="R2" s="13" t="s">
        <v>217</v>
      </c>
      <c r="S2" s="13" t="s">
        <v>218</v>
      </c>
      <c r="T2" s="13" t="s">
        <v>219</v>
      </c>
      <c r="U2" s="13" t="s">
        <v>220</v>
      </c>
      <c r="V2" s="2" t="s">
        <v>221</v>
      </c>
      <c r="W2" s="2" t="s">
        <v>226</v>
      </c>
      <c r="X2" s="36" t="s">
        <v>268</v>
      </c>
      <c r="Y2" s="36" t="s">
        <v>239</v>
      </c>
      <c r="Z2" s="36" t="s">
        <v>238</v>
      </c>
      <c r="AA2" s="36" t="s">
        <v>241</v>
      </c>
      <c r="AB2" s="51" t="s">
        <v>237</v>
      </c>
      <c r="AC2" s="51" t="s">
        <v>240</v>
      </c>
    </row>
    <row r="3" spans="1:29" s="31" customFormat="1" ht="12.75">
      <c r="A3" s="30" t="s">
        <v>0</v>
      </c>
      <c r="B3" s="30"/>
      <c r="C3" s="30"/>
      <c r="D3" s="30"/>
      <c r="E3" s="28">
        <f>SUM(E4:E106)</f>
        <v>0</v>
      </c>
      <c r="F3" s="28">
        <f>SUM(F4:F107)</f>
        <v>2695.3000000000006</v>
      </c>
      <c r="G3" s="28">
        <f>SUM(G4:G107)</f>
        <v>2691.6</v>
      </c>
      <c r="H3" s="28">
        <f aca="true" t="shared" si="0" ref="H3:V3">SUM(H4:H107)</f>
        <v>2860.1999999999994</v>
      </c>
      <c r="I3" s="28">
        <f t="shared" si="0"/>
        <v>3086.7</v>
      </c>
      <c r="J3" s="28">
        <f t="shared" si="0"/>
        <v>2966.100000000001</v>
      </c>
      <c r="K3" s="28">
        <f t="shared" si="0"/>
        <v>3196.8999999999996</v>
      </c>
      <c r="L3" s="28">
        <f t="shared" si="0"/>
        <v>3440.6000000000004</v>
      </c>
      <c r="M3" s="28">
        <f t="shared" si="0"/>
        <v>3532.4000000000005</v>
      </c>
      <c r="N3" s="28">
        <f t="shared" si="0"/>
        <v>3845</v>
      </c>
      <c r="O3" s="28">
        <f t="shared" si="0"/>
        <v>3961.4</v>
      </c>
      <c r="P3" s="28">
        <f>SUM(P4:P107)</f>
        <v>4691.936359270786</v>
      </c>
      <c r="Q3" s="28">
        <f t="shared" si="0"/>
        <v>4942.608605421368</v>
      </c>
      <c r="R3" s="28">
        <f t="shared" si="0"/>
        <v>5097.292183673317</v>
      </c>
      <c r="S3" s="28">
        <f t="shared" si="0"/>
        <v>4546.039672158218</v>
      </c>
      <c r="T3" s="28">
        <f t="shared" si="0"/>
        <v>4913.201008180049</v>
      </c>
      <c r="U3" s="28">
        <f>SUM(U4:U107)</f>
        <v>5616.552485479491</v>
      </c>
      <c r="V3" s="28">
        <f t="shared" si="0"/>
        <v>5936.036951728297</v>
      </c>
      <c r="W3" s="28">
        <f>SUM(W4:W107)</f>
        <v>6842.691987278858</v>
      </c>
      <c r="AB3" s="52"/>
      <c r="AC3" s="52"/>
    </row>
    <row r="4" spans="1:30" ht="12.75">
      <c r="A4" s="1"/>
      <c r="C4" s="3">
        <v>1.001</v>
      </c>
      <c r="D4" s="4" t="s">
        <v>1</v>
      </c>
      <c r="E4" s="15"/>
      <c r="F4" s="15">
        <v>1.5</v>
      </c>
      <c r="G4" s="14">
        <v>1.5</v>
      </c>
      <c r="H4" s="14">
        <v>1.5</v>
      </c>
      <c r="I4" s="14">
        <v>1.5</v>
      </c>
      <c r="J4" s="14">
        <v>1.5</v>
      </c>
      <c r="K4" s="16">
        <v>16</v>
      </c>
      <c r="L4" s="18">
        <v>16.2</v>
      </c>
      <c r="M4" s="18">
        <v>15.8</v>
      </c>
      <c r="N4" s="18">
        <v>15.4</v>
      </c>
      <c r="O4" s="18">
        <v>16</v>
      </c>
      <c r="P4" s="18">
        <v>16.528938958803934</v>
      </c>
      <c r="Q4" s="14">
        <v>17.639473657354255</v>
      </c>
      <c r="R4" s="14">
        <v>18.231573497341625</v>
      </c>
      <c r="S4" s="14">
        <v>19.108515901538407</v>
      </c>
      <c r="T4" s="14">
        <v>20.36320622853324</v>
      </c>
      <c r="U4" s="14">
        <v>22.131692808090413</v>
      </c>
      <c r="V4" s="14">
        <v>23.309182436593343</v>
      </c>
      <c r="W4" s="14">
        <v>23.674374419322866</v>
      </c>
      <c r="X4">
        <f>COUNTIF(F4:W4,"&gt;-1")</f>
        <v>18</v>
      </c>
      <c r="Y4">
        <f>COUNTIF(F4:W4,"N.A.")</f>
        <v>0</v>
      </c>
      <c r="Z4">
        <f>COUNTIF(F4:W4,"Negligible")</f>
        <v>0</v>
      </c>
      <c r="AA4">
        <f>COUNTIF(F4:W4,"Included*")</f>
        <v>0</v>
      </c>
      <c r="AB4" s="53">
        <f>SUM(X4:AA4)</f>
        <v>18</v>
      </c>
      <c r="AC4" s="53">
        <f>COUNTBLANK(F4:W4)</f>
        <v>0</v>
      </c>
      <c r="AD4" s="54"/>
    </row>
    <row r="5" spans="1:30" ht="12.75">
      <c r="A5" s="1"/>
      <c r="C5" s="3">
        <v>1.002</v>
      </c>
      <c r="D5" s="4" t="s">
        <v>2</v>
      </c>
      <c r="E5" s="15"/>
      <c r="F5" s="15">
        <v>15.2</v>
      </c>
      <c r="G5" s="14">
        <v>12.8</v>
      </c>
      <c r="H5" s="14">
        <v>12.8</v>
      </c>
      <c r="I5" s="14">
        <v>15</v>
      </c>
      <c r="J5" s="14">
        <v>14.9</v>
      </c>
      <c r="K5" s="16">
        <v>15.3</v>
      </c>
      <c r="L5" s="18">
        <v>16.2</v>
      </c>
      <c r="M5" s="18">
        <v>15.8</v>
      </c>
      <c r="N5" s="18">
        <v>15.4</v>
      </c>
      <c r="O5" s="18">
        <v>16</v>
      </c>
      <c r="P5" s="18">
        <v>15.893210537311477</v>
      </c>
      <c r="Q5" s="14">
        <v>16.379511253257522</v>
      </c>
      <c r="R5" s="14">
        <v>16.345548652789045</v>
      </c>
      <c r="S5" s="14">
        <v>17.197664311384568</v>
      </c>
      <c r="T5" s="14">
        <v>9.545252919624955</v>
      </c>
      <c r="U5" s="14">
        <v>10.414914262630784</v>
      </c>
      <c r="V5" s="14">
        <v>11.0071139283913</v>
      </c>
      <c r="W5" s="14">
        <v>11.517263231021936</v>
      </c>
      <c r="X5">
        <f>COUNTIF(F5:W5,"&gt;-1")</f>
        <v>18</v>
      </c>
      <c r="Y5">
        <f>COUNTIF(F5:W5,"N.A.")</f>
        <v>0</v>
      </c>
      <c r="Z5">
        <f aca="true" t="shared" si="1" ref="Z5:Z68">COUNTIF(F5:W5,"Negligible")</f>
        <v>0</v>
      </c>
      <c r="AA5">
        <f aca="true" t="shared" si="2" ref="AA5:AA68">COUNTIF(F5:W5,"Included*")</f>
        <v>0</v>
      </c>
      <c r="AB5" s="53">
        <f aca="true" t="shared" si="3" ref="AB5:AB68">SUM(X5:AA5)</f>
        <v>18</v>
      </c>
      <c r="AC5" s="53">
        <f aca="true" t="shared" si="4" ref="AC5:AC68">COUNTBLANK(F5:W5)</f>
        <v>0</v>
      </c>
      <c r="AD5" s="54"/>
    </row>
    <row r="6" spans="1:30" ht="12.75">
      <c r="A6" s="1"/>
      <c r="C6" s="3">
        <v>1.003</v>
      </c>
      <c r="D6" s="4" t="s">
        <v>3</v>
      </c>
      <c r="E6" s="15"/>
      <c r="F6" s="15">
        <v>101.3</v>
      </c>
      <c r="G6" s="14">
        <v>237.4</v>
      </c>
      <c r="H6" s="14">
        <v>245.6</v>
      </c>
      <c r="I6" s="14">
        <v>273.8</v>
      </c>
      <c r="J6" s="14">
        <v>182.4</v>
      </c>
      <c r="K6" s="16">
        <v>177.8</v>
      </c>
      <c r="L6" s="18">
        <v>173.6</v>
      </c>
      <c r="M6" s="18">
        <v>170.2</v>
      </c>
      <c r="N6" s="18">
        <v>184.2</v>
      </c>
      <c r="O6" s="18">
        <v>186.4</v>
      </c>
      <c r="P6" s="18">
        <v>186.0366324032907</v>
      </c>
      <c r="Q6" s="14">
        <v>196.51259733989906</v>
      </c>
      <c r="R6" s="14">
        <v>218.58742215883984</v>
      </c>
      <c r="S6" s="14">
        <v>224.2967951256752</v>
      </c>
      <c r="T6" s="14">
        <v>200.7343697335368</v>
      </c>
      <c r="U6" s="14">
        <v>202.51728818740912</v>
      </c>
      <c r="V6" s="14">
        <v>206.26774600587137</v>
      </c>
      <c r="W6" s="14">
        <v>210.75417076987918</v>
      </c>
      <c r="X6">
        <f aca="true" t="shared" si="5" ref="X6:X68">COUNTIF(F6:W6,"&gt;-1")</f>
        <v>18</v>
      </c>
      <c r="Y6">
        <f aca="true" t="shared" si="6" ref="Y6:Y68">COUNTIF(F6:W6,"N.A.")</f>
        <v>0</v>
      </c>
      <c r="Z6">
        <f t="shared" si="1"/>
        <v>0</v>
      </c>
      <c r="AA6">
        <f t="shared" si="2"/>
        <v>0</v>
      </c>
      <c r="AB6" s="53">
        <f t="shared" si="3"/>
        <v>18</v>
      </c>
      <c r="AC6" s="53">
        <f t="shared" si="4"/>
        <v>0</v>
      </c>
      <c r="AD6" s="54"/>
    </row>
    <row r="7" spans="1:30" ht="12.75">
      <c r="A7" s="1"/>
      <c r="C7" s="3">
        <v>1.004</v>
      </c>
      <c r="D7" s="4" t="s">
        <v>4</v>
      </c>
      <c r="E7" s="15"/>
      <c r="F7" s="15">
        <v>466</v>
      </c>
      <c r="G7" s="14">
        <v>389.1</v>
      </c>
      <c r="H7" s="14">
        <v>417.8</v>
      </c>
      <c r="I7" s="14">
        <v>434.9</v>
      </c>
      <c r="J7" s="14">
        <v>432</v>
      </c>
      <c r="K7" s="16">
        <v>481.3</v>
      </c>
      <c r="L7" s="18">
        <v>485.8</v>
      </c>
      <c r="M7" s="18">
        <v>493.4</v>
      </c>
      <c r="N7" s="18">
        <v>616.7</v>
      </c>
      <c r="O7" s="18">
        <v>501.9</v>
      </c>
      <c r="P7" s="18">
        <v>575.9699498721678</v>
      </c>
      <c r="Q7" s="14">
        <v>665.8901305651231</v>
      </c>
      <c r="R7" s="14">
        <v>734.2923394791386</v>
      </c>
      <c r="S7" s="14">
        <v>811.4749752853311</v>
      </c>
      <c r="T7" s="14">
        <v>672.6221557362386</v>
      </c>
      <c r="U7" s="14">
        <v>763.5434018791193</v>
      </c>
      <c r="V7" s="14">
        <v>828.7709310788744</v>
      </c>
      <c r="W7" s="14">
        <v>943.1358890292405</v>
      </c>
      <c r="X7">
        <f t="shared" si="5"/>
        <v>18</v>
      </c>
      <c r="Y7">
        <f t="shared" si="6"/>
        <v>0</v>
      </c>
      <c r="Z7">
        <f t="shared" si="1"/>
        <v>0</v>
      </c>
      <c r="AA7">
        <f t="shared" si="2"/>
        <v>0</v>
      </c>
      <c r="AB7" s="53">
        <f t="shared" si="3"/>
        <v>18</v>
      </c>
      <c r="AC7" s="53">
        <f t="shared" si="4"/>
        <v>0</v>
      </c>
      <c r="AD7" s="54"/>
    </row>
    <row r="8" spans="1:30" ht="12.75">
      <c r="A8" s="1"/>
      <c r="C8" s="3">
        <v>1.005</v>
      </c>
      <c r="D8" s="4" t="s">
        <v>5</v>
      </c>
      <c r="E8" s="15"/>
      <c r="F8" s="15" t="s">
        <v>222</v>
      </c>
      <c r="G8" s="14" t="s">
        <v>222</v>
      </c>
      <c r="H8" s="14" t="s">
        <v>222</v>
      </c>
      <c r="I8" s="14" t="s">
        <v>222</v>
      </c>
      <c r="J8" s="14" t="s">
        <v>222</v>
      </c>
      <c r="K8" s="16" t="s">
        <v>222</v>
      </c>
      <c r="L8" s="18" t="s">
        <v>222</v>
      </c>
      <c r="M8" s="18" t="s">
        <v>222</v>
      </c>
      <c r="N8" s="18" t="s">
        <v>222</v>
      </c>
      <c r="O8" s="18" t="s">
        <v>222</v>
      </c>
      <c r="P8" s="18" t="s">
        <v>222</v>
      </c>
      <c r="Q8" s="18" t="s">
        <v>222</v>
      </c>
      <c r="R8" s="18" t="s">
        <v>222</v>
      </c>
      <c r="S8" s="18" t="s">
        <v>222</v>
      </c>
      <c r="T8" s="18" t="s">
        <v>222</v>
      </c>
      <c r="U8" s="18" t="s">
        <v>222</v>
      </c>
      <c r="V8" s="18" t="s">
        <v>222</v>
      </c>
      <c r="W8" s="18" t="s">
        <v>222</v>
      </c>
      <c r="X8">
        <f>COUNTIF(F8:W8,"&gt;-1")</f>
        <v>0</v>
      </c>
      <c r="Y8">
        <f t="shared" si="6"/>
        <v>18</v>
      </c>
      <c r="Z8">
        <f t="shared" si="1"/>
        <v>0</v>
      </c>
      <c r="AA8">
        <f t="shared" si="2"/>
        <v>0</v>
      </c>
      <c r="AB8" s="53">
        <f t="shared" si="3"/>
        <v>18</v>
      </c>
      <c r="AC8" s="53">
        <f t="shared" si="4"/>
        <v>0</v>
      </c>
      <c r="AD8" s="54"/>
    </row>
    <row r="9" spans="1:30" ht="12.75">
      <c r="A9" s="1"/>
      <c r="C9" s="3">
        <v>1.006</v>
      </c>
      <c r="D9" s="4" t="s">
        <v>6</v>
      </c>
      <c r="E9" s="15"/>
      <c r="F9" s="15" t="s">
        <v>222</v>
      </c>
      <c r="G9" s="14">
        <v>6.4</v>
      </c>
      <c r="H9" s="14">
        <v>6.4</v>
      </c>
      <c r="I9" s="14" t="s">
        <v>222</v>
      </c>
      <c r="J9" s="14" t="s">
        <v>222</v>
      </c>
      <c r="K9" s="16" t="s">
        <v>222</v>
      </c>
      <c r="L9" s="18" t="s">
        <v>222</v>
      </c>
      <c r="M9" s="18" t="s">
        <v>222</v>
      </c>
      <c r="N9" s="18" t="s">
        <v>222</v>
      </c>
      <c r="O9" s="18" t="s">
        <v>222</v>
      </c>
      <c r="P9" s="18" t="s">
        <v>222</v>
      </c>
      <c r="Q9" s="18" t="s">
        <v>222</v>
      </c>
      <c r="R9" s="18" t="s">
        <v>222</v>
      </c>
      <c r="S9" s="18" t="s">
        <v>222</v>
      </c>
      <c r="T9" s="14">
        <v>262.7958713950748</v>
      </c>
      <c r="U9" s="14">
        <v>266.62302308159997</v>
      </c>
      <c r="V9" s="14">
        <v>272.5308151024598</v>
      </c>
      <c r="W9" s="14">
        <v>280.1428976076532</v>
      </c>
      <c r="X9">
        <f>COUNTIF(F9:W9,"&gt;-1")</f>
        <v>6</v>
      </c>
      <c r="Y9">
        <f t="shared" si="6"/>
        <v>12</v>
      </c>
      <c r="Z9">
        <f t="shared" si="1"/>
        <v>0</v>
      </c>
      <c r="AA9">
        <f t="shared" si="2"/>
        <v>0</v>
      </c>
      <c r="AB9" s="53">
        <f t="shared" si="3"/>
        <v>18</v>
      </c>
      <c r="AC9" s="53">
        <f t="shared" si="4"/>
        <v>0</v>
      </c>
      <c r="AD9" s="54"/>
    </row>
    <row r="10" spans="1:30" ht="12.75">
      <c r="A10" s="1"/>
      <c r="C10" s="3">
        <v>1.007</v>
      </c>
      <c r="D10" s="4" t="s">
        <v>7</v>
      </c>
      <c r="E10" s="15"/>
      <c r="F10" s="15">
        <v>4.4</v>
      </c>
      <c r="G10" s="14">
        <v>4.3</v>
      </c>
      <c r="H10" s="14">
        <v>4.4</v>
      </c>
      <c r="I10" s="14">
        <v>4.6</v>
      </c>
      <c r="J10" s="14">
        <v>4.6</v>
      </c>
      <c r="K10" s="16">
        <v>4.7</v>
      </c>
      <c r="L10" s="18">
        <v>4.5</v>
      </c>
      <c r="M10" s="18">
        <v>3.9</v>
      </c>
      <c r="N10" s="18">
        <v>3.9</v>
      </c>
      <c r="O10" s="18">
        <v>3.9</v>
      </c>
      <c r="P10" s="18">
        <v>3.8207760273536664</v>
      </c>
      <c r="Q10" s="14">
        <v>3.8526924771743776</v>
      </c>
      <c r="R10" s="14">
        <v>4.016330466032313</v>
      </c>
      <c r="S10" s="14">
        <v>3.9624666082952262</v>
      </c>
      <c r="T10" s="14">
        <v>4.111189159900284</v>
      </c>
      <c r="U10" s="14">
        <v>4.175973133728974</v>
      </c>
      <c r="V10" s="14">
        <v>4.384235347996096</v>
      </c>
      <c r="W10" s="14">
        <v>4.6233044151639735</v>
      </c>
      <c r="X10">
        <f t="shared" si="5"/>
        <v>18</v>
      </c>
      <c r="Y10">
        <f t="shared" si="6"/>
        <v>0</v>
      </c>
      <c r="Z10">
        <f t="shared" si="1"/>
        <v>0</v>
      </c>
      <c r="AA10">
        <f>COUNTIF(F10:W10,"Included*")</f>
        <v>0</v>
      </c>
      <c r="AB10" s="53">
        <f t="shared" si="3"/>
        <v>18</v>
      </c>
      <c r="AC10" s="53">
        <f t="shared" si="4"/>
        <v>0</v>
      </c>
      <c r="AD10" s="54"/>
    </row>
    <row r="11" spans="1:30" ht="12.75">
      <c r="A11" s="1"/>
      <c r="C11" s="3">
        <v>1.008</v>
      </c>
      <c r="D11" s="4" t="s">
        <v>8</v>
      </c>
      <c r="E11" s="15"/>
      <c r="F11" s="15">
        <v>97.3</v>
      </c>
      <c r="G11" s="14">
        <v>86.8</v>
      </c>
      <c r="H11" s="14">
        <v>89.8</v>
      </c>
      <c r="I11" s="14">
        <v>99.7</v>
      </c>
      <c r="J11" s="14">
        <v>101.7</v>
      </c>
      <c r="K11" s="16">
        <v>104.2</v>
      </c>
      <c r="L11" s="18">
        <v>100.2</v>
      </c>
      <c r="M11" s="18">
        <v>101.7</v>
      </c>
      <c r="N11" s="18">
        <v>100.2</v>
      </c>
      <c r="O11" s="18">
        <v>104</v>
      </c>
      <c r="P11" s="18">
        <v>144.24239153923637</v>
      </c>
      <c r="Q11" s="14">
        <v>133.930536721761</v>
      </c>
      <c r="R11" s="14">
        <v>138.89509746250633</v>
      </c>
      <c r="S11" s="14">
        <v>137.90981649168998</v>
      </c>
      <c r="T11" s="14">
        <v>175.85404391818537</v>
      </c>
      <c r="U11" s="14">
        <v>192.76659346528115</v>
      </c>
      <c r="V11" s="14">
        <v>210.46862253930436</v>
      </c>
      <c r="W11" s="14">
        <v>229.7910924694596</v>
      </c>
      <c r="X11">
        <f>COUNTIF(F11:W11,"&gt;-1")</f>
        <v>18</v>
      </c>
      <c r="Y11">
        <f t="shared" si="6"/>
        <v>0</v>
      </c>
      <c r="Z11">
        <f t="shared" si="1"/>
        <v>0</v>
      </c>
      <c r="AA11">
        <f t="shared" si="2"/>
        <v>0</v>
      </c>
      <c r="AB11" s="53">
        <f t="shared" si="3"/>
        <v>18</v>
      </c>
      <c r="AC11" s="53">
        <f t="shared" si="4"/>
        <v>0</v>
      </c>
      <c r="AD11" s="54"/>
    </row>
    <row r="12" spans="1:30" ht="12.75">
      <c r="A12" s="1"/>
      <c r="C12" s="3">
        <v>1.009</v>
      </c>
      <c r="D12" s="4" t="s">
        <v>9</v>
      </c>
      <c r="E12" s="15"/>
      <c r="F12" s="15">
        <v>482</v>
      </c>
      <c r="G12" s="14">
        <v>493.5</v>
      </c>
      <c r="H12" s="14">
        <v>493.1</v>
      </c>
      <c r="I12" s="14">
        <v>518.2</v>
      </c>
      <c r="J12" s="14">
        <v>516.2</v>
      </c>
      <c r="K12" s="16">
        <v>517.9</v>
      </c>
      <c r="L12" s="18">
        <v>517.8</v>
      </c>
      <c r="M12" s="18">
        <v>531.7</v>
      </c>
      <c r="N12" s="18">
        <v>551.2</v>
      </c>
      <c r="O12" s="18">
        <v>565.5</v>
      </c>
      <c r="P12" s="18">
        <v>585.7561713078887</v>
      </c>
      <c r="Q12" s="14">
        <v>611.481969293644</v>
      </c>
      <c r="R12" s="14">
        <v>651.3647214770884</v>
      </c>
      <c r="S12" s="14">
        <v>699.1981501399523</v>
      </c>
      <c r="T12" s="14">
        <v>759.1528120812771</v>
      </c>
      <c r="U12" s="14">
        <v>775.5850306823095</v>
      </c>
      <c r="V12" s="14">
        <v>806.6638816467544</v>
      </c>
      <c r="W12" s="14">
        <v>838.9692638312679</v>
      </c>
      <c r="X12">
        <f>COUNTIF(F12:W12,"&gt;-1")</f>
        <v>18</v>
      </c>
      <c r="Y12">
        <f t="shared" si="6"/>
        <v>0</v>
      </c>
      <c r="Z12">
        <f t="shared" si="1"/>
        <v>0</v>
      </c>
      <c r="AA12">
        <f t="shared" si="2"/>
        <v>0</v>
      </c>
      <c r="AB12" s="53">
        <f t="shared" si="3"/>
        <v>18</v>
      </c>
      <c r="AC12" s="53">
        <f t="shared" si="4"/>
        <v>0</v>
      </c>
      <c r="AD12" s="54"/>
    </row>
    <row r="13" spans="1:30" ht="12.75">
      <c r="A13" s="1"/>
      <c r="C13" s="3">
        <v>1.01</v>
      </c>
      <c r="D13" s="4" t="s">
        <v>10</v>
      </c>
      <c r="E13" s="15"/>
      <c r="F13" s="15">
        <v>4.2</v>
      </c>
      <c r="G13" s="14">
        <v>4.2</v>
      </c>
      <c r="H13" s="14">
        <v>4.2</v>
      </c>
      <c r="I13" s="14">
        <v>4</v>
      </c>
      <c r="J13" s="14">
        <v>4.1</v>
      </c>
      <c r="K13" s="16">
        <v>5.3</v>
      </c>
      <c r="L13" s="18">
        <v>4.9</v>
      </c>
      <c r="M13" s="18">
        <v>5.1</v>
      </c>
      <c r="N13" s="18">
        <v>5.2</v>
      </c>
      <c r="O13" s="18">
        <v>6.2</v>
      </c>
      <c r="P13" s="18">
        <v>6.1963498896762905</v>
      </c>
      <c r="Q13" s="14">
        <v>6.832382127018946</v>
      </c>
      <c r="R13" s="14">
        <v>6.504463777443194</v>
      </c>
      <c r="S13" s="14">
        <v>6.668206034481486</v>
      </c>
      <c r="T13" s="14">
        <v>5.682808482424726</v>
      </c>
      <c r="U13" s="14">
        <v>7.641500197617901</v>
      </c>
      <c r="V13" s="14">
        <v>8.04332046612594</v>
      </c>
      <c r="W13" s="14">
        <v>8.466079868243543</v>
      </c>
      <c r="X13">
        <f>COUNTIF(F13:W13,"&gt;-1")</f>
        <v>18</v>
      </c>
      <c r="Y13">
        <f t="shared" si="6"/>
        <v>0</v>
      </c>
      <c r="Z13">
        <f t="shared" si="1"/>
        <v>0</v>
      </c>
      <c r="AA13">
        <f t="shared" si="2"/>
        <v>0</v>
      </c>
      <c r="AB13" s="53">
        <f t="shared" si="3"/>
        <v>18</v>
      </c>
      <c r="AC13" s="53">
        <f t="shared" si="4"/>
        <v>0</v>
      </c>
      <c r="AD13" s="54"/>
    </row>
    <row r="14" spans="1:30" ht="12.75">
      <c r="A14" s="1"/>
      <c r="C14" s="3">
        <v>1.011</v>
      </c>
      <c r="D14" s="4" t="s">
        <v>11</v>
      </c>
      <c r="E14" s="15"/>
      <c r="F14" s="15">
        <v>7.1</v>
      </c>
      <c r="G14" s="14">
        <v>8.1</v>
      </c>
      <c r="H14" s="14">
        <v>9.1</v>
      </c>
      <c r="I14" s="14">
        <v>4</v>
      </c>
      <c r="J14" s="14">
        <v>4</v>
      </c>
      <c r="K14" s="16">
        <v>3.6</v>
      </c>
      <c r="L14" s="18">
        <v>4.2</v>
      </c>
      <c r="M14" s="18">
        <v>5.3</v>
      </c>
      <c r="N14" s="18">
        <v>5.1</v>
      </c>
      <c r="O14" s="18">
        <v>6.4</v>
      </c>
      <c r="P14" s="18">
        <v>6.569193688755411</v>
      </c>
      <c r="Q14" s="14">
        <v>6.9297932225320285</v>
      </c>
      <c r="R14" s="14">
        <v>7.7955693574840055</v>
      </c>
      <c r="S14" s="14">
        <v>7.176309305244424</v>
      </c>
      <c r="T14" s="14">
        <v>10.410004502599708</v>
      </c>
      <c r="U14" s="14">
        <v>7.88354643374703</v>
      </c>
      <c r="V14" s="14">
        <v>8.499688761128198</v>
      </c>
      <c r="W14" s="14">
        <v>9.018550113052934</v>
      </c>
      <c r="X14">
        <f>COUNTIF(F14:W14,"&gt;-1")</f>
        <v>18</v>
      </c>
      <c r="Y14">
        <f t="shared" si="6"/>
        <v>0</v>
      </c>
      <c r="Z14">
        <f t="shared" si="1"/>
        <v>0</v>
      </c>
      <c r="AA14">
        <f t="shared" si="2"/>
        <v>0</v>
      </c>
      <c r="AB14" s="53">
        <f t="shared" si="3"/>
        <v>18</v>
      </c>
      <c r="AC14" s="53">
        <f t="shared" si="4"/>
        <v>0</v>
      </c>
      <c r="AD14" s="54"/>
    </row>
    <row r="15" spans="1:30" ht="12.75">
      <c r="A15" s="1"/>
      <c r="C15" s="3">
        <v>1.012</v>
      </c>
      <c r="D15" s="4" t="s">
        <v>12</v>
      </c>
      <c r="E15" s="15"/>
      <c r="F15" s="15">
        <v>4.2</v>
      </c>
      <c r="G15" s="14">
        <v>3.8</v>
      </c>
      <c r="H15" s="14">
        <v>3.9</v>
      </c>
      <c r="I15" s="14">
        <v>4</v>
      </c>
      <c r="J15" s="14">
        <v>4</v>
      </c>
      <c r="K15" s="16">
        <v>4.3</v>
      </c>
      <c r="L15" s="18">
        <v>4.1</v>
      </c>
      <c r="M15" s="18">
        <v>4</v>
      </c>
      <c r="N15" s="18">
        <v>4.7</v>
      </c>
      <c r="O15" s="18">
        <v>4.6</v>
      </c>
      <c r="P15" s="18">
        <v>4.540600607821528</v>
      </c>
      <c r="Q15" s="14">
        <v>4.542120387833269</v>
      </c>
      <c r="R15" s="14">
        <v>5.267252479815456</v>
      </c>
      <c r="S15" s="14">
        <v>5.230314277859886</v>
      </c>
      <c r="T15" s="14">
        <v>3.160532676311108</v>
      </c>
      <c r="U15" s="14">
        <v>3.258337125140174</v>
      </c>
      <c r="V15" s="14">
        <v>3.218817045634347</v>
      </c>
      <c r="W15" s="14">
        <v>3.129312066772356</v>
      </c>
      <c r="X15">
        <f>COUNTIF(F15:W15,"&gt;-1")</f>
        <v>18</v>
      </c>
      <c r="Y15">
        <f t="shared" si="6"/>
        <v>0</v>
      </c>
      <c r="Z15">
        <f t="shared" si="1"/>
        <v>0</v>
      </c>
      <c r="AA15">
        <f t="shared" si="2"/>
        <v>0</v>
      </c>
      <c r="AB15" s="53">
        <f t="shared" si="3"/>
        <v>18</v>
      </c>
      <c r="AC15" s="53">
        <f>COUNTBLANK(F15:W15)</f>
        <v>0</v>
      </c>
      <c r="AD15" s="54"/>
    </row>
    <row r="16" spans="1:30" ht="12.75">
      <c r="A16" s="1"/>
      <c r="C16" s="3">
        <v>1.013</v>
      </c>
      <c r="D16" s="4" t="s">
        <v>13</v>
      </c>
      <c r="E16" s="15"/>
      <c r="F16" s="15" t="s">
        <v>222</v>
      </c>
      <c r="G16" s="14" t="s">
        <v>222</v>
      </c>
      <c r="H16" s="14" t="s">
        <v>222</v>
      </c>
      <c r="I16" s="14" t="s">
        <v>222</v>
      </c>
      <c r="J16" s="14" t="s">
        <v>225</v>
      </c>
      <c r="K16" s="16" t="s">
        <v>225</v>
      </c>
      <c r="L16" s="18" t="s">
        <v>225</v>
      </c>
      <c r="M16" s="18" t="s">
        <v>225</v>
      </c>
      <c r="N16" s="18" t="s">
        <v>225</v>
      </c>
      <c r="O16" s="18" t="s">
        <v>225</v>
      </c>
      <c r="P16" s="18" t="s">
        <v>225</v>
      </c>
      <c r="Q16" s="14" t="s">
        <v>225</v>
      </c>
      <c r="R16" s="14" t="s">
        <v>225</v>
      </c>
      <c r="S16" s="14" t="s">
        <v>225</v>
      </c>
      <c r="T16" s="14" t="s">
        <v>225</v>
      </c>
      <c r="U16" s="14" t="s">
        <v>225</v>
      </c>
      <c r="V16" s="14" t="s">
        <v>225</v>
      </c>
      <c r="W16" s="14" t="s">
        <v>225</v>
      </c>
      <c r="X16">
        <f t="shared" si="5"/>
        <v>0</v>
      </c>
      <c r="Y16">
        <f t="shared" si="6"/>
        <v>4</v>
      </c>
      <c r="Z16">
        <f t="shared" si="1"/>
        <v>14</v>
      </c>
      <c r="AA16">
        <f>COUNTIF(F16:W16,"Included*")</f>
        <v>0</v>
      </c>
      <c r="AB16" s="53">
        <f>SUM(X16:AA16)</f>
        <v>18</v>
      </c>
      <c r="AC16" s="53">
        <f t="shared" si="4"/>
        <v>0</v>
      </c>
      <c r="AD16" s="54"/>
    </row>
    <row r="17" spans="1:30" ht="12.75">
      <c r="A17" s="1"/>
      <c r="C17" s="3">
        <v>1.014</v>
      </c>
      <c r="D17" s="4" t="s">
        <v>14</v>
      </c>
      <c r="E17" s="15"/>
      <c r="F17" s="15" t="s">
        <v>222</v>
      </c>
      <c r="G17" s="14">
        <v>0.6</v>
      </c>
      <c r="H17" s="14">
        <v>0.6</v>
      </c>
      <c r="I17" s="14">
        <v>3</v>
      </c>
      <c r="J17" s="14">
        <v>3</v>
      </c>
      <c r="K17" s="16">
        <v>2.9</v>
      </c>
      <c r="L17" s="18">
        <v>2.7</v>
      </c>
      <c r="M17" s="18">
        <v>2.7</v>
      </c>
      <c r="N17" s="18">
        <v>2.7</v>
      </c>
      <c r="O17" s="18">
        <v>3.3</v>
      </c>
      <c r="P17" s="18">
        <v>3.3125</v>
      </c>
      <c r="Q17" s="14">
        <v>3.975</v>
      </c>
      <c r="R17" s="14">
        <v>3.975</v>
      </c>
      <c r="S17" s="14">
        <v>3.975</v>
      </c>
      <c r="T17" s="14">
        <v>2.3939942394519695</v>
      </c>
      <c r="U17" s="14">
        <v>2.1451689581300126</v>
      </c>
      <c r="V17" s="14">
        <v>2.1350502366293993</v>
      </c>
      <c r="W17" s="14">
        <v>2.124931515128786</v>
      </c>
      <c r="X17">
        <f t="shared" si="5"/>
        <v>17</v>
      </c>
      <c r="Y17">
        <f t="shared" si="6"/>
        <v>1</v>
      </c>
      <c r="Z17">
        <f t="shared" si="1"/>
        <v>0</v>
      </c>
      <c r="AA17">
        <f t="shared" si="2"/>
        <v>0</v>
      </c>
      <c r="AB17" s="53">
        <f t="shared" si="3"/>
        <v>18</v>
      </c>
      <c r="AC17" s="53">
        <f t="shared" si="4"/>
        <v>0</v>
      </c>
      <c r="AD17" s="54"/>
    </row>
    <row r="18" spans="1:30" ht="12.75">
      <c r="A18" s="1"/>
      <c r="C18" s="3">
        <v>1.015</v>
      </c>
      <c r="D18" s="4" t="s">
        <v>15</v>
      </c>
      <c r="E18" s="15"/>
      <c r="F18" s="15">
        <v>9.3</v>
      </c>
      <c r="G18" s="14">
        <v>9.2</v>
      </c>
      <c r="H18" s="14">
        <v>10.4</v>
      </c>
      <c r="I18" s="14">
        <v>10.4</v>
      </c>
      <c r="J18" s="14">
        <v>12.5</v>
      </c>
      <c r="K18" s="16">
        <v>13.3</v>
      </c>
      <c r="L18" s="18">
        <v>13.7</v>
      </c>
      <c r="M18" s="18">
        <v>13.6</v>
      </c>
      <c r="N18" s="18">
        <v>13.2</v>
      </c>
      <c r="O18" s="18">
        <v>12.8</v>
      </c>
      <c r="P18" s="18">
        <v>13.47841923052072</v>
      </c>
      <c r="Q18" s="14">
        <v>14.106611986640846</v>
      </c>
      <c r="R18" s="14">
        <v>15.744945348708281</v>
      </c>
      <c r="S18" s="14">
        <v>16.81967778531733</v>
      </c>
      <c r="T18" s="14">
        <v>18.289530740475712</v>
      </c>
      <c r="U18" s="14">
        <v>17.30940609423612</v>
      </c>
      <c r="V18" s="14">
        <v>18.61111587587668</v>
      </c>
      <c r="W18" s="14">
        <v>19.107026696012333</v>
      </c>
      <c r="X18">
        <f t="shared" si="5"/>
        <v>18</v>
      </c>
      <c r="Y18">
        <f t="shared" si="6"/>
        <v>0</v>
      </c>
      <c r="Z18">
        <f t="shared" si="1"/>
        <v>0</v>
      </c>
      <c r="AA18">
        <f t="shared" si="2"/>
        <v>0</v>
      </c>
      <c r="AB18" s="53">
        <f t="shared" si="3"/>
        <v>18</v>
      </c>
      <c r="AC18" s="53">
        <f t="shared" si="4"/>
        <v>0</v>
      </c>
      <c r="AD18" s="54"/>
    </row>
    <row r="19" spans="1:30" ht="12.75">
      <c r="A19" s="1"/>
      <c r="C19" s="3">
        <v>1.016</v>
      </c>
      <c r="D19" s="4" t="s">
        <v>16</v>
      </c>
      <c r="E19" s="15"/>
      <c r="F19" s="15" t="s">
        <v>222</v>
      </c>
      <c r="G19" s="14" t="s">
        <v>222</v>
      </c>
      <c r="H19" s="14" t="s">
        <v>222</v>
      </c>
      <c r="I19" s="14" t="s">
        <v>222</v>
      </c>
      <c r="J19" s="14" t="s">
        <v>222</v>
      </c>
      <c r="K19" s="16" t="s">
        <v>222</v>
      </c>
      <c r="L19" s="18" t="s">
        <v>222</v>
      </c>
      <c r="M19" s="18" t="s">
        <v>222</v>
      </c>
      <c r="N19" s="18" t="s">
        <v>222</v>
      </c>
      <c r="O19" s="18" t="s">
        <v>222</v>
      </c>
      <c r="P19" s="18" t="s">
        <v>222</v>
      </c>
      <c r="Q19" s="18" t="s">
        <v>222</v>
      </c>
      <c r="R19" s="18" t="s">
        <v>222</v>
      </c>
      <c r="S19" s="18" t="s">
        <v>222</v>
      </c>
      <c r="T19" s="18" t="s">
        <v>222</v>
      </c>
      <c r="U19" s="18" t="s">
        <v>222</v>
      </c>
      <c r="V19" s="18" t="s">
        <v>222</v>
      </c>
      <c r="W19" s="18" t="s">
        <v>222</v>
      </c>
      <c r="X19">
        <f t="shared" si="5"/>
        <v>0</v>
      </c>
      <c r="Y19">
        <f t="shared" si="6"/>
        <v>18</v>
      </c>
      <c r="Z19">
        <f t="shared" si="1"/>
        <v>0</v>
      </c>
      <c r="AA19">
        <f t="shared" si="2"/>
        <v>0</v>
      </c>
      <c r="AB19" s="53">
        <f t="shared" si="3"/>
        <v>18</v>
      </c>
      <c r="AC19" s="53">
        <f t="shared" si="4"/>
        <v>0</v>
      </c>
      <c r="AD19" s="54"/>
    </row>
    <row r="20" spans="1:30" ht="12.75">
      <c r="A20" s="1"/>
      <c r="C20" s="3">
        <v>1.017</v>
      </c>
      <c r="D20" s="4" t="s">
        <v>17</v>
      </c>
      <c r="E20" s="15"/>
      <c r="F20" s="15" t="s">
        <v>222</v>
      </c>
      <c r="G20" s="14" t="s">
        <v>222</v>
      </c>
      <c r="H20" s="14" t="s">
        <v>222</v>
      </c>
      <c r="I20" s="14" t="s">
        <v>222</v>
      </c>
      <c r="J20" s="14" t="s">
        <v>225</v>
      </c>
      <c r="K20" s="16" t="s">
        <v>225</v>
      </c>
      <c r="L20" s="18" t="s">
        <v>222</v>
      </c>
      <c r="M20" s="18" t="s">
        <v>222</v>
      </c>
      <c r="N20" s="18" t="s">
        <v>225</v>
      </c>
      <c r="O20" s="18" t="s">
        <v>225</v>
      </c>
      <c r="P20" s="18" t="s">
        <v>225</v>
      </c>
      <c r="Q20" s="14" t="s">
        <v>225</v>
      </c>
      <c r="R20" s="14" t="s">
        <v>225</v>
      </c>
      <c r="S20" s="14" t="s">
        <v>225</v>
      </c>
      <c r="T20" s="14" t="s">
        <v>225</v>
      </c>
      <c r="U20" s="14" t="s">
        <v>225</v>
      </c>
      <c r="V20" s="14" t="s">
        <v>225</v>
      </c>
      <c r="W20" s="14" t="s">
        <v>225</v>
      </c>
      <c r="X20">
        <f t="shared" si="5"/>
        <v>0</v>
      </c>
      <c r="Y20">
        <f t="shared" si="6"/>
        <v>6</v>
      </c>
      <c r="Z20">
        <f t="shared" si="1"/>
        <v>12</v>
      </c>
      <c r="AA20">
        <f t="shared" si="2"/>
        <v>0</v>
      </c>
      <c r="AB20" s="53">
        <f t="shared" si="3"/>
        <v>18</v>
      </c>
      <c r="AC20" s="53">
        <f t="shared" si="4"/>
        <v>0</v>
      </c>
      <c r="AD20" s="54"/>
    </row>
    <row r="21" spans="1:30" ht="12.75">
      <c r="A21" s="1"/>
      <c r="C21" s="3">
        <v>1.018</v>
      </c>
      <c r="D21" s="4" t="s">
        <v>18</v>
      </c>
      <c r="E21" s="15"/>
      <c r="F21" s="15">
        <v>3.8</v>
      </c>
      <c r="G21" s="14">
        <v>5.3</v>
      </c>
      <c r="H21" s="14">
        <v>5.3</v>
      </c>
      <c r="I21" s="14">
        <v>5.3</v>
      </c>
      <c r="J21" s="14">
        <v>6</v>
      </c>
      <c r="K21" s="16">
        <v>5.8</v>
      </c>
      <c r="L21" s="18">
        <v>5.6</v>
      </c>
      <c r="M21" s="18">
        <v>5.9</v>
      </c>
      <c r="N21" s="18">
        <v>5.8</v>
      </c>
      <c r="O21" s="18">
        <v>5.7</v>
      </c>
      <c r="P21" s="18">
        <v>5.721555793432132</v>
      </c>
      <c r="Q21" s="14">
        <v>5.669830818435296</v>
      </c>
      <c r="R21" s="14">
        <v>5.658074533657746</v>
      </c>
      <c r="S21" s="14">
        <v>6.369505300512802</v>
      </c>
      <c r="T21" s="14">
        <v>6.363501946416637</v>
      </c>
      <c r="U21" s="14">
        <v>7.160253555558663</v>
      </c>
      <c r="V21" s="14">
        <v>7.122250188959077</v>
      </c>
      <c r="W21" s="14">
        <v>7.678175487347956</v>
      </c>
      <c r="X21">
        <f t="shared" si="5"/>
        <v>18</v>
      </c>
      <c r="Y21">
        <f t="shared" si="6"/>
        <v>0</v>
      </c>
      <c r="Z21">
        <f t="shared" si="1"/>
        <v>0</v>
      </c>
      <c r="AA21">
        <f t="shared" si="2"/>
        <v>0</v>
      </c>
      <c r="AB21" s="53">
        <f t="shared" si="3"/>
        <v>18</v>
      </c>
      <c r="AC21" s="53">
        <f t="shared" si="4"/>
        <v>0</v>
      </c>
      <c r="AD21" s="54"/>
    </row>
    <row r="22" spans="1:30" ht="12.75">
      <c r="A22" s="1"/>
      <c r="C22" s="3">
        <v>1.019</v>
      </c>
      <c r="D22" s="4" t="s">
        <v>19</v>
      </c>
      <c r="E22" s="15"/>
      <c r="F22" s="15" t="s">
        <v>222</v>
      </c>
      <c r="G22" s="14">
        <v>4.9</v>
      </c>
      <c r="H22" s="14">
        <v>5</v>
      </c>
      <c r="I22" s="14" t="s">
        <v>222</v>
      </c>
      <c r="J22" s="14" t="s">
        <v>222</v>
      </c>
      <c r="K22" s="16" t="s">
        <v>222</v>
      </c>
      <c r="L22" s="18" t="s">
        <v>222</v>
      </c>
      <c r="M22" s="18" t="s">
        <v>222</v>
      </c>
      <c r="N22" s="18" t="s">
        <v>222</v>
      </c>
      <c r="O22" s="18" t="s">
        <v>222</v>
      </c>
      <c r="P22" s="18" t="s">
        <v>222</v>
      </c>
      <c r="Q22" s="18" t="s">
        <v>222</v>
      </c>
      <c r="R22" s="18" t="s">
        <v>222</v>
      </c>
      <c r="S22" s="18" t="s">
        <v>222</v>
      </c>
      <c r="T22" s="14" t="s">
        <v>222</v>
      </c>
      <c r="U22" s="14" t="s">
        <v>222</v>
      </c>
      <c r="V22" s="14" t="s">
        <v>222</v>
      </c>
      <c r="W22" s="14" t="s">
        <v>222</v>
      </c>
      <c r="X22">
        <f t="shared" si="5"/>
        <v>2</v>
      </c>
      <c r="Y22">
        <f t="shared" si="6"/>
        <v>16</v>
      </c>
      <c r="Z22">
        <f t="shared" si="1"/>
        <v>0</v>
      </c>
      <c r="AA22">
        <f>COUNTIF(F22:W22,"Included*")</f>
        <v>0</v>
      </c>
      <c r="AB22" s="53">
        <f t="shared" si="3"/>
        <v>18</v>
      </c>
      <c r="AC22" s="53">
        <f t="shared" si="4"/>
        <v>0</v>
      </c>
      <c r="AD22" s="54"/>
    </row>
    <row r="23" spans="1:30" ht="12.75">
      <c r="A23" s="1"/>
      <c r="C23" s="3">
        <v>1.02</v>
      </c>
      <c r="D23" s="4" t="s">
        <v>20</v>
      </c>
      <c r="E23" s="15"/>
      <c r="F23" s="15" t="s">
        <v>222</v>
      </c>
      <c r="G23" s="14" t="s">
        <v>222</v>
      </c>
      <c r="H23" s="14" t="s">
        <v>222</v>
      </c>
      <c r="I23" s="14" t="s">
        <v>222</v>
      </c>
      <c r="J23" s="14" t="s">
        <v>222</v>
      </c>
      <c r="K23" s="16" t="s">
        <v>222</v>
      </c>
      <c r="L23" s="18" t="s">
        <v>222</v>
      </c>
      <c r="M23" s="18" t="s">
        <v>222</v>
      </c>
      <c r="N23" s="18" t="s">
        <v>222</v>
      </c>
      <c r="O23" s="18" t="s">
        <v>222</v>
      </c>
      <c r="P23" s="18" t="s">
        <v>222</v>
      </c>
      <c r="Q23" s="18" t="s">
        <v>222</v>
      </c>
      <c r="R23" s="18" t="s">
        <v>222</v>
      </c>
      <c r="S23" s="18" t="s">
        <v>222</v>
      </c>
      <c r="T23" s="14" t="s">
        <v>222</v>
      </c>
      <c r="U23" s="14" t="s">
        <v>222</v>
      </c>
      <c r="V23" s="14" t="s">
        <v>222</v>
      </c>
      <c r="W23" s="14" t="s">
        <v>222</v>
      </c>
      <c r="X23">
        <f t="shared" si="5"/>
        <v>0</v>
      </c>
      <c r="Y23">
        <f t="shared" si="6"/>
        <v>18</v>
      </c>
      <c r="Z23">
        <f t="shared" si="1"/>
        <v>0</v>
      </c>
      <c r="AA23">
        <f t="shared" si="2"/>
        <v>0</v>
      </c>
      <c r="AB23" s="53">
        <f>SUM(X23:AA23)</f>
        <v>18</v>
      </c>
      <c r="AC23" s="53">
        <f t="shared" si="4"/>
        <v>0</v>
      </c>
      <c r="AD23" s="54"/>
    </row>
    <row r="24" spans="1:30" ht="12.75">
      <c r="A24" s="1"/>
      <c r="C24" s="3">
        <v>1.021</v>
      </c>
      <c r="D24" s="4" t="s">
        <v>21</v>
      </c>
      <c r="E24" s="15"/>
      <c r="F24" s="15">
        <v>39.4</v>
      </c>
      <c r="G24" s="14">
        <v>38.2</v>
      </c>
      <c r="H24" s="14">
        <v>39.8</v>
      </c>
      <c r="I24" s="14">
        <v>79.6</v>
      </c>
      <c r="J24" s="14">
        <v>62.5</v>
      </c>
      <c r="K24" s="16">
        <v>40.2</v>
      </c>
      <c r="L24" s="18">
        <v>77.2</v>
      </c>
      <c r="M24" s="18">
        <v>235</v>
      </c>
      <c r="N24" s="18">
        <v>304.8</v>
      </c>
      <c r="O24" s="18">
        <v>388.9</v>
      </c>
      <c r="P24" s="18">
        <v>346.3526492916032</v>
      </c>
      <c r="Q24" s="14">
        <v>356.8169680871466</v>
      </c>
      <c r="R24" s="14">
        <v>251.79925202414003</v>
      </c>
      <c r="S24" s="14">
        <v>192.02067798813727</v>
      </c>
      <c r="T24" s="14">
        <v>195.42906482189733</v>
      </c>
      <c r="U24" s="14">
        <v>225.46191058825585</v>
      </c>
      <c r="V24" s="14">
        <v>233.39558633718477</v>
      </c>
      <c r="W24" s="14">
        <v>239.57187562827818</v>
      </c>
      <c r="X24">
        <f t="shared" si="5"/>
        <v>18</v>
      </c>
      <c r="Y24">
        <f t="shared" si="6"/>
        <v>0</v>
      </c>
      <c r="Z24">
        <f t="shared" si="1"/>
        <v>0</v>
      </c>
      <c r="AA24">
        <f t="shared" si="2"/>
        <v>0</v>
      </c>
      <c r="AB24" s="53">
        <f t="shared" si="3"/>
        <v>18</v>
      </c>
      <c r="AC24" s="53">
        <f t="shared" si="4"/>
        <v>0</v>
      </c>
      <c r="AD24" s="54"/>
    </row>
    <row r="25" spans="1:30" ht="12.75">
      <c r="A25" s="1"/>
      <c r="C25" s="3">
        <v>1.022</v>
      </c>
      <c r="D25" s="4" t="s">
        <v>22</v>
      </c>
      <c r="E25" s="15"/>
      <c r="F25" s="15">
        <v>65.1</v>
      </c>
      <c r="G25" s="14">
        <v>65.8</v>
      </c>
      <c r="H25" s="14">
        <v>72.8</v>
      </c>
      <c r="I25" s="14">
        <v>83.8</v>
      </c>
      <c r="J25" s="14">
        <v>88.9</v>
      </c>
      <c r="K25" s="16">
        <v>85.3</v>
      </c>
      <c r="L25" s="18">
        <v>147.7</v>
      </c>
      <c r="M25" s="18">
        <v>203.6</v>
      </c>
      <c r="N25" s="18">
        <v>220.3</v>
      </c>
      <c r="O25" s="18">
        <v>257</v>
      </c>
      <c r="P25" s="18">
        <v>684.8639586371489</v>
      </c>
      <c r="Q25" s="14">
        <v>693.6120771871341</v>
      </c>
      <c r="R25" s="14">
        <v>869.8665765009354</v>
      </c>
      <c r="S25" s="14">
        <v>222.61722850440552</v>
      </c>
      <c r="T25" s="14">
        <v>373.6605587108634</v>
      </c>
      <c r="U25" s="14">
        <v>774.1973636190414</v>
      </c>
      <c r="V25" s="14">
        <v>774.1973636190414</v>
      </c>
      <c r="W25" s="14">
        <v>1217.038255609133</v>
      </c>
      <c r="X25">
        <f t="shared" si="5"/>
        <v>18</v>
      </c>
      <c r="Y25">
        <f t="shared" si="6"/>
        <v>0</v>
      </c>
      <c r="Z25">
        <f t="shared" si="1"/>
        <v>0</v>
      </c>
      <c r="AA25">
        <f t="shared" si="2"/>
        <v>0</v>
      </c>
      <c r="AB25" s="53">
        <f t="shared" si="3"/>
        <v>18</v>
      </c>
      <c r="AC25" s="53">
        <f t="shared" si="4"/>
        <v>0</v>
      </c>
      <c r="AD25" s="54"/>
    </row>
    <row r="26" spans="1:30" ht="12.75">
      <c r="A26" s="1"/>
      <c r="C26" s="3">
        <v>1.023</v>
      </c>
      <c r="D26" s="4" t="s">
        <v>23</v>
      </c>
      <c r="E26" s="15"/>
      <c r="F26" s="15">
        <v>100.4</v>
      </c>
      <c r="G26" s="14">
        <v>123.3</v>
      </c>
      <c r="H26" s="14">
        <v>118.5</v>
      </c>
      <c r="I26" s="14">
        <v>140</v>
      </c>
      <c r="J26" s="14">
        <v>94.9</v>
      </c>
      <c r="K26" s="16">
        <v>95.4</v>
      </c>
      <c r="L26" s="18">
        <v>84.1</v>
      </c>
      <c r="M26" s="18">
        <v>91</v>
      </c>
      <c r="N26" s="18">
        <v>104.7</v>
      </c>
      <c r="O26" s="18">
        <v>103.6</v>
      </c>
      <c r="P26" s="18">
        <v>93.31949190998138</v>
      </c>
      <c r="Q26" s="14">
        <v>119.62568688707614</v>
      </c>
      <c r="R26" s="14">
        <v>119.95414673780827</v>
      </c>
      <c r="S26" s="14">
        <v>127.21793404334089</v>
      </c>
      <c r="T26" s="14">
        <v>83.4645883035056</v>
      </c>
      <c r="U26" s="14">
        <v>86.37764549548382</v>
      </c>
      <c r="V26" s="14">
        <v>91.37800431966342</v>
      </c>
      <c r="W26" s="14">
        <v>99.07199725975052</v>
      </c>
      <c r="X26">
        <f t="shared" si="5"/>
        <v>18</v>
      </c>
      <c r="Y26">
        <f t="shared" si="6"/>
        <v>0</v>
      </c>
      <c r="Z26">
        <f t="shared" si="1"/>
        <v>0</v>
      </c>
      <c r="AA26">
        <f t="shared" si="2"/>
        <v>0</v>
      </c>
      <c r="AB26" s="53">
        <f t="shared" si="3"/>
        <v>18</v>
      </c>
      <c r="AC26" s="53">
        <f t="shared" si="4"/>
        <v>0</v>
      </c>
      <c r="AD26" s="54"/>
    </row>
    <row r="27" spans="1:30" ht="12.75">
      <c r="A27" s="1"/>
      <c r="C27" s="3">
        <v>1.024</v>
      </c>
      <c r="D27" s="4" t="s">
        <v>24</v>
      </c>
      <c r="E27" s="15"/>
      <c r="F27" s="15">
        <v>4</v>
      </c>
      <c r="G27" s="14">
        <v>4.8</v>
      </c>
      <c r="H27" s="14">
        <v>4.8</v>
      </c>
      <c r="I27" s="14">
        <v>4.5</v>
      </c>
      <c r="J27" s="14">
        <v>4.5</v>
      </c>
      <c r="K27" s="16">
        <v>5.5</v>
      </c>
      <c r="L27" s="18">
        <v>6.4</v>
      </c>
      <c r="M27" s="18">
        <v>8.9</v>
      </c>
      <c r="N27" s="18">
        <v>10.5</v>
      </c>
      <c r="O27" s="18">
        <v>9.5</v>
      </c>
      <c r="P27" s="18">
        <v>9.188288837409429</v>
      </c>
      <c r="Q27" s="14">
        <v>9.844595182938674</v>
      </c>
      <c r="R27" s="14">
        <v>11.81351421952641</v>
      </c>
      <c r="S27" s="14">
        <v>12.797973737820275</v>
      </c>
      <c r="T27" s="14">
        <v>26.40090591426972</v>
      </c>
      <c r="U27" s="14">
        <v>22.78789105342491</v>
      </c>
      <c r="V27" s="14">
        <v>23.645524448149356</v>
      </c>
      <c r="W27" s="14">
        <v>24.494009753330065</v>
      </c>
      <c r="X27">
        <f t="shared" si="5"/>
        <v>18</v>
      </c>
      <c r="Y27">
        <f t="shared" si="6"/>
        <v>0</v>
      </c>
      <c r="Z27">
        <f t="shared" si="1"/>
        <v>0</v>
      </c>
      <c r="AA27">
        <f t="shared" si="2"/>
        <v>0</v>
      </c>
      <c r="AB27" s="53">
        <f t="shared" si="3"/>
        <v>18</v>
      </c>
      <c r="AC27" s="53">
        <f t="shared" si="4"/>
        <v>0</v>
      </c>
      <c r="AD27" s="54"/>
    </row>
    <row r="28" spans="1:30" ht="12.75">
      <c r="A28" s="1"/>
      <c r="C28" s="3">
        <v>1.025</v>
      </c>
      <c r="D28" s="4" t="s">
        <v>25</v>
      </c>
      <c r="E28" s="15"/>
      <c r="F28" s="15">
        <v>14.7</v>
      </c>
      <c r="G28" s="14">
        <v>13.5</v>
      </c>
      <c r="H28" s="14">
        <v>13.5</v>
      </c>
      <c r="I28" s="14">
        <v>14.8</v>
      </c>
      <c r="J28" s="14">
        <v>15.4</v>
      </c>
      <c r="K28" s="16">
        <v>15.6</v>
      </c>
      <c r="L28" s="18">
        <v>15.4</v>
      </c>
      <c r="M28" s="18">
        <v>15.2</v>
      </c>
      <c r="N28" s="18">
        <v>18.8</v>
      </c>
      <c r="O28" s="18">
        <v>20</v>
      </c>
      <c r="P28" s="18">
        <v>19.53233316338813</v>
      </c>
      <c r="Q28" s="14">
        <v>16.13172034694347</v>
      </c>
      <c r="R28" s="14">
        <v>19.273367282936977</v>
      </c>
      <c r="S28" s="14">
        <v>20.21353154064122</v>
      </c>
      <c r="T28" s="14">
        <v>25.32645044101462</v>
      </c>
      <c r="U28" s="14">
        <v>31.58839765737737</v>
      </c>
      <c r="V28" s="14">
        <v>29.94194583824664</v>
      </c>
      <c r="W28" s="14">
        <v>30.0867973133292</v>
      </c>
      <c r="X28">
        <f t="shared" si="5"/>
        <v>18</v>
      </c>
      <c r="Y28">
        <f t="shared" si="6"/>
        <v>0</v>
      </c>
      <c r="Z28">
        <f t="shared" si="1"/>
        <v>0</v>
      </c>
      <c r="AA28">
        <f>COUNTIF(F28:W28,"Included*")</f>
        <v>0</v>
      </c>
      <c r="AB28" s="53">
        <f t="shared" si="3"/>
        <v>18</v>
      </c>
      <c r="AC28" s="53">
        <f t="shared" si="4"/>
        <v>0</v>
      </c>
      <c r="AD28" s="54"/>
    </row>
    <row r="29" spans="1:30" ht="12.75">
      <c r="A29" s="1"/>
      <c r="C29" s="3">
        <v>1.026</v>
      </c>
      <c r="D29" s="4" t="s">
        <v>26</v>
      </c>
      <c r="E29" s="15"/>
      <c r="F29" s="15">
        <v>0.3</v>
      </c>
      <c r="G29" s="14">
        <v>0.3</v>
      </c>
      <c r="H29" s="14">
        <v>0.3</v>
      </c>
      <c r="I29" s="14">
        <v>0.4</v>
      </c>
      <c r="J29" s="14">
        <v>0.4</v>
      </c>
      <c r="K29" s="16">
        <v>0.4</v>
      </c>
      <c r="L29" s="18">
        <v>0.4</v>
      </c>
      <c r="M29" s="18">
        <v>0.3</v>
      </c>
      <c r="N29" s="18">
        <v>0.3</v>
      </c>
      <c r="O29" s="18">
        <v>0.3</v>
      </c>
      <c r="P29" s="18">
        <v>0.31274642971616795</v>
      </c>
      <c r="Q29" s="14">
        <v>0.3060982940144882</v>
      </c>
      <c r="R29" s="14">
        <v>0.6154262483624756</v>
      </c>
      <c r="S29" s="14">
        <v>0.6154262483624756</v>
      </c>
      <c r="T29" s="14">
        <v>0.5685585219862321</v>
      </c>
      <c r="U29" s="14">
        <v>0.5532550928548868</v>
      </c>
      <c r="V29" s="14">
        <v>0.5415561704040669</v>
      </c>
      <c r="W29" s="14">
        <v>0.5300927220876416</v>
      </c>
      <c r="X29">
        <f t="shared" si="5"/>
        <v>18</v>
      </c>
      <c r="Y29">
        <f t="shared" si="6"/>
        <v>0</v>
      </c>
      <c r="Z29">
        <f t="shared" si="1"/>
        <v>0</v>
      </c>
      <c r="AA29">
        <f t="shared" si="2"/>
        <v>0</v>
      </c>
      <c r="AB29" s="53">
        <f t="shared" si="3"/>
        <v>18</v>
      </c>
      <c r="AC29" s="53">
        <f t="shared" si="4"/>
        <v>0</v>
      </c>
      <c r="AD29" s="54"/>
    </row>
    <row r="30" spans="1:30" ht="12.75">
      <c r="A30" s="1"/>
      <c r="C30" s="3">
        <v>1.027</v>
      </c>
      <c r="D30" s="4" t="s">
        <v>27</v>
      </c>
      <c r="E30" s="15"/>
      <c r="F30" s="15">
        <v>6.4</v>
      </c>
      <c r="G30" s="14">
        <v>6.7</v>
      </c>
      <c r="H30" s="14">
        <v>7</v>
      </c>
      <c r="I30" s="14">
        <v>5.3</v>
      </c>
      <c r="J30" s="14">
        <v>5.2</v>
      </c>
      <c r="K30" s="16">
        <v>5.5</v>
      </c>
      <c r="L30" s="18">
        <v>5.4</v>
      </c>
      <c r="M30" s="18">
        <v>5.5</v>
      </c>
      <c r="N30" s="18">
        <v>5.9</v>
      </c>
      <c r="O30" s="18">
        <v>5.1</v>
      </c>
      <c r="P30" s="18">
        <v>5.281914357552056</v>
      </c>
      <c r="Q30" s="14">
        <v>5.322867667009487</v>
      </c>
      <c r="R30" s="14">
        <v>5.506412101956004</v>
      </c>
      <c r="S30" s="14">
        <v>5.694212081154657</v>
      </c>
      <c r="T30" s="14">
        <v>7.84929011798398</v>
      </c>
      <c r="U30" s="14">
        <v>8.966054930990108</v>
      </c>
      <c r="V30" s="14">
        <v>9.216049948729077</v>
      </c>
      <c r="W30" s="14">
        <v>9.477872171483323</v>
      </c>
      <c r="X30">
        <f t="shared" si="5"/>
        <v>18</v>
      </c>
      <c r="Y30">
        <f t="shared" si="6"/>
        <v>0</v>
      </c>
      <c r="Z30">
        <f t="shared" si="1"/>
        <v>0</v>
      </c>
      <c r="AA30">
        <f>COUNTIF(F30:W30,"Included*")</f>
        <v>0</v>
      </c>
      <c r="AB30" s="53">
        <f t="shared" si="3"/>
        <v>18</v>
      </c>
      <c r="AC30" s="53">
        <f t="shared" si="4"/>
        <v>0</v>
      </c>
      <c r="AD30" s="54"/>
    </row>
    <row r="31" spans="1:30" ht="12.75">
      <c r="A31" s="1"/>
      <c r="C31" s="3">
        <v>1.028</v>
      </c>
      <c r="D31" s="4" t="s">
        <v>28</v>
      </c>
      <c r="E31" s="15"/>
      <c r="F31" s="15" t="s">
        <v>222</v>
      </c>
      <c r="G31" s="14" t="s">
        <v>222</v>
      </c>
      <c r="H31" s="14" t="s">
        <v>222</v>
      </c>
      <c r="I31" s="14" t="s">
        <v>222</v>
      </c>
      <c r="J31" s="14" t="s">
        <v>222</v>
      </c>
      <c r="K31" s="16" t="s">
        <v>222</v>
      </c>
      <c r="L31" s="18" t="s">
        <v>222</v>
      </c>
      <c r="M31" s="18" t="s">
        <v>222</v>
      </c>
      <c r="N31" s="18" t="s">
        <v>222</v>
      </c>
      <c r="O31" s="18" t="s">
        <v>222</v>
      </c>
      <c r="P31" s="18" t="s">
        <v>222</v>
      </c>
      <c r="Q31" s="18" t="s">
        <v>222</v>
      </c>
      <c r="R31" s="18" t="s">
        <v>222</v>
      </c>
      <c r="S31" s="18" t="s">
        <v>222</v>
      </c>
      <c r="T31" s="18" t="s">
        <v>222</v>
      </c>
      <c r="U31" s="18" t="s">
        <v>222</v>
      </c>
      <c r="V31" s="18" t="s">
        <v>222</v>
      </c>
      <c r="W31" s="14" t="s">
        <v>222</v>
      </c>
      <c r="X31">
        <f t="shared" si="5"/>
        <v>0</v>
      </c>
      <c r="Y31">
        <f t="shared" si="6"/>
        <v>18</v>
      </c>
      <c r="Z31">
        <f t="shared" si="1"/>
        <v>0</v>
      </c>
      <c r="AA31">
        <f t="shared" si="2"/>
        <v>0</v>
      </c>
      <c r="AB31" s="53">
        <f t="shared" si="3"/>
        <v>18</v>
      </c>
      <c r="AC31" s="53">
        <f t="shared" si="4"/>
        <v>0</v>
      </c>
      <c r="AD31" s="54"/>
    </row>
    <row r="32" spans="1:30" ht="12.75">
      <c r="A32" s="1"/>
      <c r="C32" s="3">
        <v>1.029</v>
      </c>
      <c r="D32" s="4" t="s">
        <v>29</v>
      </c>
      <c r="E32" s="15"/>
      <c r="F32" s="37"/>
      <c r="G32" s="39" t="s">
        <v>222</v>
      </c>
      <c r="H32" s="39">
        <v>25</v>
      </c>
      <c r="I32" s="39">
        <v>18</v>
      </c>
      <c r="J32" s="39">
        <v>18</v>
      </c>
      <c r="K32" s="40">
        <v>20.1</v>
      </c>
      <c r="L32" s="41">
        <v>18.4</v>
      </c>
      <c r="M32" s="41">
        <v>18.4</v>
      </c>
      <c r="N32" s="41">
        <v>18.5</v>
      </c>
      <c r="O32" s="18">
        <v>18.8</v>
      </c>
      <c r="P32" s="18">
        <v>18.621369746192894</v>
      </c>
      <c r="Q32" s="14">
        <v>19.9181765723072</v>
      </c>
      <c r="R32" s="14">
        <v>21.013295064975605</v>
      </c>
      <c r="S32" s="14">
        <v>21.01163864094741</v>
      </c>
      <c r="T32" s="14">
        <v>23.184728808090377</v>
      </c>
      <c r="U32" s="14">
        <v>24.108715202900335</v>
      </c>
      <c r="V32" s="14">
        <v>25.275007567637807</v>
      </c>
      <c r="W32" s="14">
        <v>26.497125761312052</v>
      </c>
      <c r="X32">
        <f t="shared" si="5"/>
        <v>16</v>
      </c>
      <c r="Y32">
        <f t="shared" si="6"/>
        <v>1</v>
      </c>
      <c r="Z32">
        <f t="shared" si="1"/>
        <v>0</v>
      </c>
      <c r="AA32">
        <f t="shared" si="2"/>
        <v>0</v>
      </c>
      <c r="AB32" s="53">
        <f>SUM(X32:AA32)</f>
        <v>17</v>
      </c>
      <c r="AC32" s="53">
        <f t="shared" si="4"/>
        <v>1</v>
      </c>
      <c r="AD32" s="54"/>
    </row>
    <row r="33" spans="1:30" ht="12.75">
      <c r="A33" s="1"/>
      <c r="C33" s="3">
        <v>1.03</v>
      </c>
      <c r="D33" s="4" t="s">
        <v>30</v>
      </c>
      <c r="E33" s="15"/>
      <c r="F33" s="38"/>
      <c r="G33" s="38"/>
      <c r="H33" s="38"/>
      <c r="I33" s="38"/>
      <c r="J33" s="38"/>
      <c r="K33" s="38"/>
      <c r="L33" s="38"/>
      <c r="M33" s="38"/>
      <c r="N33" s="38"/>
      <c r="O33" s="18" t="s">
        <v>222</v>
      </c>
      <c r="P33" s="18">
        <v>32.26559370268328</v>
      </c>
      <c r="Q33" s="14">
        <v>35.836616496273216</v>
      </c>
      <c r="R33" s="14">
        <v>35.21133414600592</v>
      </c>
      <c r="S33" s="14">
        <v>31.547471732102494</v>
      </c>
      <c r="T33" s="14">
        <v>34.59825875887487</v>
      </c>
      <c r="U33" s="14">
        <v>35.84786749980122</v>
      </c>
      <c r="V33" s="14">
        <v>37.0839074701582</v>
      </c>
      <c r="W33" s="14">
        <v>38.76118825072422</v>
      </c>
      <c r="X33">
        <f t="shared" si="5"/>
        <v>8</v>
      </c>
      <c r="Y33">
        <f t="shared" si="6"/>
        <v>1</v>
      </c>
      <c r="Z33">
        <f t="shared" si="1"/>
        <v>0</v>
      </c>
      <c r="AA33">
        <f t="shared" si="2"/>
        <v>0</v>
      </c>
      <c r="AB33" s="53">
        <f t="shared" si="3"/>
        <v>9</v>
      </c>
      <c r="AC33" s="53">
        <f t="shared" si="4"/>
        <v>9</v>
      </c>
      <c r="AD33" s="54"/>
    </row>
    <row r="34" spans="1:30" ht="12.75">
      <c r="A34" s="1"/>
      <c r="C34" s="3">
        <v>1.031</v>
      </c>
      <c r="D34" s="4" t="s">
        <v>31</v>
      </c>
      <c r="E34" s="15"/>
      <c r="F34" s="38"/>
      <c r="G34" s="38"/>
      <c r="H34" s="38"/>
      <c r="I34" s="38"/>
      <c r="J34" s="38"/>
      <c r="K34" s="38"/>
      <c r="L34" s="38"/>
      <c r="M34" s="38"/>
      <c r="N34" s="38"/>
      <c r="O34" s="18" t="s">
        <v>222</v>
      </c>
      <c r="P34" s="18" t="s">
        <v>229</v>
      </c>
      <c r="Q34" s="14" t="s">
        <v>229</v>
      </c>
      <c r="R34" s="14" t="s">
        <v>229</v>
      </c>
      <c r="S34" s="14" t="s">
        <v>229</v>
      </c>
      <c r="T34" s="14" t="s">
        <v>227</v>
      </c>
      <c r="U34" s="14" t="s">
        <v>227</v>
      </c>
      <c r="V34" s="14" t="s">
        <v>227</v>
      </c>
      <c r="W34" s="14" t="s">
        <v>227</v>
      </c>
      <c r="X34">
        <f>COUNTIF(F34:W34,"&gt;-1")</f>
        <v>0</v>
      </c>
      <c r="Y34">
        <f t="shared" si="6"/>
        <v>1</v>
      </c>
      <c r="Z34">
        <f t="shared" si="1"/>
        <v>0</v>
      </c>
      <c r="AA34">
        <f>COUNTIF(F34:W34,"Included*")</f>
        <v>8</v>
      </c>
      <c r="AB34" s="53">
        <f t="shared" si="3"/>
        <v>9</v>
      </c>
      <c r="AC34" s="53">
        <f t="shared" si="4"/>
        <v>9</v>
      </c>
      <c r="AD34" s="54"/>
    </row>
    <row r="35" spans="1:30" ht="12.75">
      <c r="A35" s="1"/>
      <c r="C35" s="3">
        <v>1.032</v>
      </c>
      <c r="D35" s="4" t="s">
        <v>32</v>
      </c>
      <c r="E35" s="15"/>
      <c r="F35" s="38"/>
      <c r="G35" s="38"/>
      <c r="H35" s="38"/>
      <c r="I35" s="38"/>
      <c r="J35" s="38"/>
      <c r="K35" s="38"/>
      <c r="L35" s="38"/>
      <c r="M35" s="38"/>
      <c r="N35" s="38"/>
      <c r="O35" s="18" t="s">
        <v>222</v>
      </c>
      <c r="P35" s="18">
        <v>2.5429136859698365</v>
      </c>
      <c r="Q35" s="14">
        <v>4.409868414338564</v>
      </c>
      <c r="R35" s="14">
        <v>2.514699792736776</v>
      </c>
      <c r="S35" s="14">
        <v>2.547802120205121</v>
      </c>
      <c r="T35" s="14">
        <v>2.545400778566655</v>
      </c>
      <c r="U35" s="14">
        <v>0.6461851395270621</v>
      </c>
      <c r="V35" s="14">
        <v>0</v>
      </c>
      <c r="W35" s="14">
        <v>0</v>
      </c>
      <c r="X35">
        <f t="shared" si="5"/>
        <v>8</v>
      </c>
      <c r="Y35">
        <f t="shared" si="6"/>
        <v>1</v>
      </c>
      <c r="Z35">
        <f t="shared" si="1"/>
        <v>0</v>
      </c>
      <c r="AA35">
        <f t="shared" si="2"/>
        <v>0</v>
      </c>
      <c r="AB35" s="53">
        <f>SUM(X35:AA35)</f>
        <v>9</v>
      </c>
      <c r="AC35" s="53">
        <f t="shared" si="4"/>
        <v>9</v>
      </c>
      <c r="AD35" s="54"/>
    </row>
    <row r="36" spans="1:30" ht="12.75">
      <c r="A36" s="1"/>
      <c r="C36" s="3">
        <v>1.033</v>
      </c>
      <c r="D36" s="4" t="s">
        <v>33</v>
      </c>
      <c r="E36" s="15"/>
      <c r="F36" s="38"/>
      <c r="G36" s="38"/>
      <c r="H36" s="38"/>
      <c r="I36" s="38"/>
      <c r="J36" s="38"/>
      <c r="K36" s="38"/>
      <c r="L36" s="38"/>
      <c r="M36" s="38"/>
      <c r="N36" s="38"/>
      <c r="O36" s="18" t="s">
        <v>222</v>
      </c>
      <c r="P36" s="18">
        <v>6.219059478376356</v>
      </c>
      <c r="Q36" s="14">
        <v>6.043819071971432</v>
      </c>
      <c r="R36" s="14">
        <v>7.47783353650148</v>
      </c>
      <c r="S36" s="14">
        <v>7.9721318519551145</v>
      </c>
      <c r="T36" s="14">
        <v>8.895786479437804</v>
      </c>
      <c r="U36" s="14">
        <v>8.547926550329871</v>
      </c>
      <c r="V36" s="14">
        <v>8.487872398899441</v>
      </c>
      <c r="W36" s="14">
        <v>8.441686922276517</v>
      </c>
      <c r="X36">
        <f t="shared" si="5"/>
        <v>8</v>
      </c>
      <c r="Y36">
        <f t="shared" si="6"/>
        <v>1</v>
      </c>
      <c r="Z36">
        <f t="shared" si="1"/>
        <v>0</v>
      </c>
      <c r="AA36">
        <f>COUNTIF(F36:W36,"Included*")</f>
        <v>0</v>
      </c>
      <c r="AB36" s="53">
        <f t="shared" si="3"/>
        <v>9</v>
      </c>
      <c r="AC36" s="53">
        <f t="shared" si="4"/>
        <v>9</v>
      </c>
      <c r="AD36" s="54"/>
    </row>
    <row r="37" spans="1:30" ht="12.75">
      <c r="A37" s="1"/>
      <c r="C37" s="3">
        <v>1.034</v>
      </c>
      <c r="D37" s="4" t="s">
        <v>34</v>
      </c>
      <c r="E37" s="15"/>
      <c r="F37" s="38"/>
      <c r="G37" s="38"/>
      <c r="H37" s="38"/>
      <c r="I37" s="38"/>
      <c r="J37" s="38"/>
      <c r="K37" s="38"/>
      <c r="L37" s="38"/>
      <c r="M37" s="38"/>
      <c r="N37" s="38"/>
      <c r="O37" s="18" t="s">
        <v>222</v>
      </c>
      <c r="P37" s="18" t="s">
        <v>222</v>
      </c>
      <c r="Q37" s="18" t="s">
        <v>222</v>
      </c>
      <c r="R37" s="18" t="s">
        <v>222</v>
      </c>
      <c r="S37" s="18" t="s">
        <v>222</v>
      </c>
      <c r="T37" s="18" t="s">
        <v>222</v>
      </c>
      <c r="U37" s="18" t="s">
        <v>222</v>
      </c>
      <c r="V37" s="18" t="s">
        <v>222</v>
      </c>
      <c r="W37" s="18" t="s">
        <v>222</v>
      </c>
      <c r="X37">
        <f t="shared" si="5"/>
        <v>0</v>
      </c>
      <c r="Y37">
        <f t="shared" si="6"/>
        <v>9</v>
      </c>
      <c r="Z37">
        <f t="shared" si="1"/>
        <v>0</v>
      </c>
      <c r="AA37">
        <f t="shared" si="2"/>
        <v>0</v>
      </c>
      <c r="AB37" s="53">
        <f t="shared" si="3"/>
        <v>9</v>
      </c>
      <c r="AC37" s="53">
        <f t="shared" si="4"/>
        <v>9</v>
      </c>
      <c r="AD37" s="54"/>
    </row>
    <row r="38" spans="1:30" ht="12.75">
      <c r="A38" s="1"/>
      <c r="C38" s="3">
        <v>1.035</v>
      </c>
      <c r="D38" s="4" t="s">
        <v>35</v>
      </c>
      <c r="E38" s="15"/>
      <c r="F38" s="38"/>
      <c r="G38" s="38"/>
      <c r="H38" s="38"/>
      <c r="I38" s="38"/>
      <c r="J38" s="38"/>
      <c r="K38" s="38"/>
      <c r="L38" s="38"/>
      <c r="M38" s="38"/>
      <c r="N38" s="38"/>
      <c r="O38" s="18" t="s">
        <v>222</v>
      </c>
      <c r="P38" s="18" t="s">
        <v>222</v>
      </c>
      <c r="Q38" s="18" t="s">
        <v>222</v>
      </c>
      <c r="R38" s="18" t="s">
        <v>222</v>
      </c>
      <c r="S38" s="18" t="s">
        <v>222</v>
      </c>
      <c r="T38" s="18" t="s">
        <v>222</v>
      </c>
      <c r="U38" s="18" t="s">
        <v>222</v>
      </c>
      <c r="V38" s="18" t="s">
        <v>222</v>
      </c>
      <c r="W38" s="18" t="s">
        <v>222</v>
      </c>
      <c r="X38">
        <f t="shared" si="5"/>
        <v>0</v>
      </c>
      <c r="Y38">
        <f t="shared" si="6"/>
        <v>9</v>
      </c>
      <c r="Z38">
        <f t="shared" si="1"/>
        <v>0</v>
      </c>
      <c r="AA38">
        <f>COUNTIF(F38:W38,"Included*")</f>
        <v>0</v>
      </c>
      <c r="AB38" s="53">
        <f t="shared" si="3"/>
        <v>9</v>
      </c>
      <c r="AC38" s="53">
        <f t="shared" si="4"/>
        <v>9</v>
      </c>
      <c r="AD38" s="54"/>
    </row>
    <row r="39" spans="1:30" ht="12.75">
      <c r="A39" s="1"/>
      <c r="C39" s="3">
        <v>1.036</v>
      </c>
      <c r="D39" s="4" t="s">
        <v>36</v>
      </c>
      <c r="E39" s="15"/>
      <c r="F39" s="38"/>
      <c r="G39" s="38"/>
      <c r="H39" s="38"/>
      <c r="I39" s="38"/>
      <c r="J39" s="38"/>
      <c r="K39" s="38"/>
      <c r="L39" s="38"/>
      <c r="M39" s="38"/>
      <c r="N39" s="38"/>
      <c r="O39" s="18" t="s">
        <v>222</v>
      </c>
      <c r="P39" s="18" t="s">
        <v>222</v>
      </c>
      <c r="Q39" s="18" t="s">
        <v>222</v>
      </c>
      <c r="R39" s="18" t="s">
        <v>222</v>
      </c>
      <c r="S39" s="18" t="s">
        <v>222</v>
      </c>
      <c r="T39" s="18" t="s">
        <v>222</v>
      </c>
      <c r="U39" s="18" t="s">
        <v>222</v>
      </c>
      <c r="V39" s="18" t="s">
        <v>222</v>
      </c>
      <c r="W39" s="18" t="s">
        <v>222</v>
      </c>
      <c r="X39">
        <f t="shared" si="5"/>
        <v>0</v>
      </c>
      <c r="Y39">
        <f t="shared" si="6"/>
        <v>9</v>
      </c>
      <c r="Z39">
        <f t="shared" si="1"/>
        <v>0</v>
      </c>
      <c r="AA39">
        <f t="shared" si="2"/>
        <v>0</v>
      </c>
      <c r="AB39" s="53">
        <f t="shared" si="3"/>
        <v>9</v>
      </c>
      <c r="AC39" s="53">
        <f t="shared" si="4"/>
        <v>9</v>
      </c>
      <c r="AD39" s="54"/>
    </row>
    <row r="40" spans="1:30" ht="12.75">
      <c r="A40" s="1"/>
      <c r="C40" s="3">
        <v>1.037</v>
      </c>
      <c r="D40" s="4" t="s">
        <v>37</v>
      </c>
      <c r="E40" s="15"/>
      <c r="F40" s="38"/>
      <c r="G40" s="38"/>
      <c r="H40" s="38"/>
      <c r="I40" s="38"/>
      <c r="J40" s="38"/>
      <c r="K40" s="38"/>
      <c r="L40" s="38"/>
      <c r="M40" s="38"/>
      <c r="N40" s="38"/>
      <c r="O40" s="18" t="s">
        <v>222</v>
      </c>
      <c r="P40" s="18" t="s">
        <v>222</v>
      </c>
      <c r="Q40" s="18" t="s">
        <v>222</v>
      </c>
      <c r="R40" s="18" t="s">
        <v>222</v>
      </c>
      <c r="S40" s="18" t="s">
        <v>222</v>
      </c>
      <c r="T40" s="18" t="s">
        <v>222</v>
      </c>
      <c r="U40" s="18" t="s">
        <v>222</v>
      </c>
      <c r="V40" s="18" t="s">
        <v>222</v>
      </c>
      <c r="W40" s="18" t="s">
        <v>222</v>
      </c>
      <c r="X40">
        <f t="shared" si="5"/>
        <v>0</v>
      </c>
      <c r="Y40">
        <f t="shared" si="6"/>
        <v>9</v>
      </c>
      <c r="Z40">
        <f t="shared" si="1"/>
        <v>0</v>
      </c>
      <c r="AA40">
        <f t="shared" si="2"/>
        <v>0</v>
      </c>
      <c r="AB40" s="53">
        <f t="shared" si="3"/>
        <v>9</v>
      </c>
      <c r="AC40" s="53">
        <f t="shared" si="4"/>
        <v>9</v>
      </c>
      <c r="AD40" s="54"/>
    </row>
    <row r="41" spans="1:30" ht="12.75">
      <c r="A41" s="1"/>
      <c r="C41" s="3">
        <v>1.038</v>
      </c>
      <c r="D41" s="4" t="s">
        <v>38</v>
      </c>
      <c r="E41" s="15"/>
      <c r="F41" s="38"/>
      <c r="G41" s="38"/>
      <c r="H41" s="38"/>
      <c r="I41" s="38"/>
      <c r="J41" s="38"/>
      <c r="K41" s="38"/>
      <c r="L41" s="38"/>
      <c r="M41" s="38"/>
      <c r="N41" s="38"/>
      <c r="O41" s="18" t="s">
        <v>222</v>
      </c>
      <c r="P41" s="18" t="s">
        <v>222</v>
      </c>
      <c r="Q41" s="18" t="s">
        <v>222</v>
      </c>
      <c r="R41" s="18" t="s">
        <v>222</v>
      </c>
      <c r="S41" s="18" t="s">
        <v>222</v>
      </c>
      <c r="T41" s="18" t="s">
        <v>222</v>
      </c>
      <c r="U41" s="18" t="s">
        <v>222</v>
      </c>
      <c r="V41" s="18" t="s">
        <v>222</v>
      </c>
      <c r="W41" s="18" t="s">
        <v>222</v>
      </c>
      <c r="X41">
        <f t="shared" si="5"/>
        <v>0</v>
      </c>
      <c r="Y41">
        <f t="shared" si="6"/>
        <v>9</v>
      </c>
      <c r="Z41">
        <f t="shared" si="1"/>
        <v>0</v>
      </c>
      <c r="AA41">
        <f t="shared" si="2"/>
        <v>0</v>
      </c>
      <c r="AB41" s="53">
        <f t="shared" si="3"/>
        <v>9</v>
      </c>
      <c r="AC41" s="53">
        <f t="shared" si="4"/>
        <v>9</v>
      </c>
      <c r="AD41" s="54"/>
    </row>
    <row r="42" spans="1:30" ht="12.75">
      <c r="A42" s="1"/>
      <c r="C42" s="3">
        <v>1.039</v>
      </c>
      <c r="D42" s="4" t="s">
        <v>39</v>
      </c>
      <c r="E42" s="15"/>
      <c r="F42" s="38"/>
      <c r="G42" s="38"/>
      <c r="H42" s="38"/>
      <c r="I42" s="38"/>
      <c r="J42" s="38"/>
      <c r="K42" s="38"/>
      <c r="L42" s="38"/>
      <c r="M42" s="38"/>
      <c r="N42" s="38"/>
      <c r="O42" s="18" t="s">
        <v>222</v>
      </c>
      <c r="P42" s="18" t="s">
        <v>222</v>
      </c>
      <c r="Q42" s="18" t="s">
        <v>222</v>
      </c>
      <c r="R42" s="14" t="s">
        <v>225</v>
      </c>
      <c r="S42" s="14" t="s">
        <v>225</v>
      </c>
      <c r="T42" s="14" t="s">
        <v>225</v>
      </c>
      <c r="U42" s="14" t="s">
        <v>225</v>
      </c>
      <c r="V42" s="14" t="s">
        <v>225</v>
      </c>
      <c r="W42" s="14" t="s">
        <v>225</v>
      </c>
      <c r="X42">
        <f t="shared" si="5"/>
        <v>0</v>
      </c>
      <c r="Y42">
        <f t="shared" si="6"/>
        <v>3</v>
      </c>
      <c r="Z42">
        <f t="shared" si="1"/>
        <v>6</v>
      </c>
      <c r="AA42">
        <f t="shared" si="2"/>
        <v>0</v>
      </c>
      <c r="AB42" s="53">
        <f t="shared" si="3"/>
        <v>9</v>
      </c>
      <c r="AC42" s="53">
        <f t="shared" si="4"/>
        <v>9</v>
      </c>
      <c r="AD42" s="54"/>
    </row>
    <row r="43" spans="1:30" ht="12.75">
      <c r="A43" s="1"/>
      <c r="C43" s="3">
        <v>1.04</v>
      </c>
      <c r="D43" s="4" t="s">
        <v>40</v>
      </c>
      <c r="E43" s="15"/>
      <c r="F43" s="38"/>
      <c r="G43" s="38"/>
      <c r="H43" s="38"/>
      <c r="I43" s="38"/>
      <c r="J43" s="38"/>
      <c r="K43" s="38"/>
      <c r="L43" s="38"/>
      <c r="M43" s="38"/>
      <c r="N43" s="38"/>
      <c r="O43" s="18" t="s">
        <v>222</v>
      </c>
      <c r="P43" s="18" t="s">
        <v>222</v>
      </c>
      <c r="Q43" s="18" t="s">
        <v>222</v>
      </c>
      <c r="R43" s="14" t="s">
        <v>230</v>
      </c>
      <c r="S43" s="14" t="s">
        <v>230</v>
      </c>
      <c r="T43" s="14" t="s">
        <v>228</v>
      </c>
      <c r="U43" s="14" t="s">
        <v>228</v>
      </c>
      <c r="V43" s="14" t="s">
        <v>228</v>
      </c>
      <c r="W43" s="14" t="s">
        <v>228</v>
      </c>
      <c r="X43">
        <f t="shared" si="5"/>
        <v>0</v>
      </c>
      <c r="Y43">
        <f t="shared" si="6"/>
        <v>3</v>
      </c>
      <c r="Z43">
        <f t="shared" si="1"/>
        <v>0</v>
      </c>
      <c r="AA43">
        <f t="shared" si="2"/>
        <v>6</v>
      </c>
      <c r="AB43" s="53">
        <f>SUM(X43:AA43)</f>
        <v>9</v>
      </c>
      <c r="AC43" s="53">
        <f t="shared" si="4"/>
        <v>9</v>
      </c>
      <c r="AD43" s="54"/>
    </row>
    <row r="44" spans="1:30" ht="12.75">
      <c r="A44" s="1"/>
      <c r="C44" s="3">
        <v>1.101</v>
      </c>
      <c r="D44" s="4" t="s">
        <v>41</v>
      </c>
      <c r="E44" s="15"/>
      <c r="F44" s="42">
        <v>528.2</v>
      </c>
      <c r="G44" s="39">
        <v>532.7</v>
      </c>
      <c r="H44" s="39">
        <v>556.1</v>
      </c>
      <c r="I44" s="39">
        <v>571.7</v>
      </c>
      <c r="J44" s="39">
        <v>566.1</v>
      </c>
      <c r="K44" s="40">
        <v>614.4</v>
      </c>
      <c r="L44" s="41">
        <v>618</v>
      </c>
      <c r="M44" s="41">
        <v>576.2</v>
      </c>
      <c r="N44" s="41">
        <v>607.7</v>
      </c>
      <c r="O44" s="18">
        <v>656.4</v>
      </c>
      <c r="P44" s="18">
        <v>661.7932867736499</v>
      </c>
      <c r="Q44" s="14">
        <v>684.1595854245257</v>
      </c>
      <c r="R44" s="14">
        <v>588.4397515004056</v>
      </c>
      <c r="S44" s="14">
        <v>624.2115194502547</v>
      </c>
      <c r="T44" s="14">
        <v>551.5300971881104</v>
      </c>
      <c r="U44" s="14">
        <v>700.1528928952013</v>
      </c>
      <c r="V44" s="14">
        <v>818.6938741120279</v>
      </c>
      <c r="W44" s="14">
        <v>958.5151787203064</v>
      </c>
      <c r="X44">
        <f t="shared" si="5"/>
        <v>18</v>
      </c>
      <c r="Y44">
        <f t="shared" si="6"/>
        <v>0</v>
      </c>
      <c r="Z44">
        <f t="shared" si="1"/>
        <v>0</v>
      </c>
      <c r="AA44">
        <f>COUNTIF(F44:W44,"Included*")</f>
        <v>0</v>
      </c>
      <c r="AB44" s="53">
        <f t="shared" si="3"/>
        <v>18</v>
      </c>
      <c r="AC44" s="53">
        <f t="shared" si="4"/>
        <v>0</v>
      </c>
      <c r="AD44" s="54"/>
    </row>
    <row r="45" spans="1:30" ht="12.75">
      <c r="A45" s="1"/>
      <c r="C45" s="3">
        <v>1.1019999999999999</v>
      </c>
      <c r="D45" s="4" t="s">
        <v>42</v>
      </c>
      <c r="E45" s="15"/>
      <c r="F45" s="15" t="s">
        <v>222</v>
      </c>
      <c r="G45" s="14" t="s">
        <v>222</v>
      </c>
      <c r="H45" s="14" t="s">
        <v>222</v>
      </c>
      <c r="I45" s="14" t="s">
        <v>222</v>
      </c>
      <c r="J45" s="14" t="s">
        <v>222</v>
      </c>
      <c r="K45" s="16" t="s">
        <v>222</v>
      </c>
      <c r="L45" s="18" t="s">
        <v>222</v>
      </c>
      <c r="M45" s="18" t="s">
        <v>222</v>
      </c>
      <c r="N45" s="18" t="s">
        <v>222</v>
      </c>
      <c r="O45" s="18" t="s">
        <v>222</v>
      </c>
      <c r="P45" s="18" t="s">
        <v>222</v>
      </c>
      <c r="Q45" s="14" t="s">
        <v>222</v>
      </c>
      <c r="R45" s="14" t="s">
        <v>222</v>
      </c>
      <c r="S45" s="14" t="s">
        <v>222</v>
      </c>
      <c r="T45" s="14" t="s">
        <v>222</v>
      </c>
      <c r="U45" s="14" t="s">
        <v>222</v>
      </c>
      <c r="V45" s="14" t="s">
        <v>222</v>
      </c>
      <c r="W45" s="14" t="s">
        <v>222</v>
      </c>
      <c r="X45">
        <f t="shared" si="5"/>
        <v>0</v>
      </c>
      <c r="Y45">
        <f t="shared" si="6"/>
        <v>18</v>
      </c>
      <c r="Z45">
        <f t="shared" si="1"/>
        <v>0</v>
      </c>
      <c r="AA45">
        <f t="shared" si="2"/>
        <v>0</v>
      </c>
      <c r="AB45" s="53">
        <f>SUM(X45:AA45)</f>
        <v>18</v>
      </c>
      <c r="AC45" s="53">
        <f t="shared" si="4"/>
        <v>0</v>
      </c>
      <c r="AD45" s="54"/>
    </row>
    <row r="46" spans="1:30" ht="12.75">
      <c r="A46" s="1"/>
      <c r="C46" s="3">
        <v>1.103</v>
      </c>
      <c r="D46" s="4" t="s">
        <v>43</v>
      </c>
      <c r="E46" s="15"/>
      <c r="F46" s="15" t="s">
        <v>222</v>
      </c>
      <c r="G46" s="14" t="s">
        <v>222</v>
      </c>
      <c r="H46" s="14" t="s">
        <v>222</v>
      </c>
      <c r="I46" s="14" t="s">
        <v>222</v>
      </c>
      <c r="J46" s="14" t="s">
        <v>222</v>
      </c>
      <c r="K46" s="16" t="s">
        <v>222</v>
      </c>
      <c r="L46" s="18" t="s">
        <v>222</v>
      </c>
      <c r="M46" s="18" t="s">
        <v>222</v>
      </c>
      <c r="N46" s="18" t="s">
        <v>222</v>
      </c>
      <c r="O46" s="18" t="s">
        <v>222</v>
      </c>
      <c r="P46" s="18" t="s">
        <v>222</v>
      </c>
      <c r="Q46" s="14" t="s">
        <v>222</v>
      </c>
      <c r="R46" s="14" t="s">
        <v>222</v>
      </c>
      <c r="S46" s="14" t="s">
        <v>222</v>
      </c>
      <c r="T46" s="14" t="s">
        <v>222</v>
      </c>
      <c r="U46" s="14" t="s">
        <v>222</v>
      </c>
      <c r="V46" s="14" t="s">
        <v>222</v>
      </c>
      <c r="W46" s="14" t="s">
        <v>222</v>
      </c>
      <c r="X46">
        <f t="shared" si="5"/>
        <v>0</v>
      </c>
      <c r="Y46">
        <f t="shared" si="6"/>
        <v>18</v>
      </c>
      <c r="Z46">
        <f t="shared" si="1"/>
        <v>0</v>
      </c>
      <c r="AA46">
        <f>COUNTIF(F46:W46,"Included*")</f>
        <v>0</v>
      </c>
      <c r="AB46" s="53">
        <f t="shared" si="3"/>
        <v>18</v>
      </c>
      <c r="AC46" s="53">
        <f t="shared" si="4"/>
        <v>0</v>
      </c>
      <c r="AD46" s="54"/>
    </row>
    <row r="47" spans="1:30" ht="12.75">
      <c r="A47" s="1"/>
      <c r="C47" s="3">
        <v>1.1039999999999999</v>
      </c>
      <c r="D47" s="4" t="s">
        <v>44</v>
      </c>
      <c r="E47" s="15"/>
      <c r="F47" s="15" t="s">
        <v>222</v>
      </c>
      <c r="G47" s="14" t="s">
        <v>222</v>
      </c>
      <c r="H47" s="14" t="s">
        <v>222</v>
      </c>
      <c r="I47" s="14">
        <v>134</v>
      </c>
      <c r="J47" s="14">
        <v>141.1</v>
      </c>
      <c r="K47" s="16">
        <v>155.5</v>
      </c>
      <c r="L47" s="18">
        <v>154.4</v>
      </c>
      <c r="M47" s="18">
        <v>149.4</v>
      </c>
      <c r="N47" s="18">
        <v>142.9</v>
      </c>
      <c r="O47" s="18">
        <v>147.3</v>
      </c>
      <c r="P47" s="18">
        <v>160.1407815681912</v>
      </c>
      <c r="Q47" s="14">
        <v>183.58100431113226</v>
      </c>
      <c r="R47" s="14">
        <v>200.40593877823966</v>
      </c>
      <c r="S47" s="14">
        <v>233.58346326228485</v>
      </c>
      <c r="T47" s="14">
        <v>297.6044931302829</v>
      </c>
      <c r="U47" s="14">
        <v>256.4377965098961</v>
      </c>
      <c r="V47" s="14">
        <v>278.55653963660893</v>
      </c>
      <c r="W47" s="14">
        <v>326.1560856334109</v>
      </c>
      <c r="X47">
        <f t="shared" si="5"/>
        <v>15</v>
      </c>
      <c r="Y47">
        <f t="shared" si="6"/>
        <v>3</v>
      </c>
      <c r="Z47">
        <f t="shared" si="1"/>
        <v>0</v>
      </c>
      <c r="AA47">
        <f t="shared" si="2"/>
        <v>0</v>
      </c>
      <c r="AB47" s="53">
        <f t="shared" si="3"/>
        <v>18</v>
      </c>
      <c r="AC47" s="53">
        <f t="shared" si="4"/>
        <v>0</v>
      </c>
      <c r="AD47" s="54"/>
    </row>
    <row r="48" spans="1:30" ht="12.75">
      <c r="A48" s="1"/>
      <c r="C48" s="3">
        <v>1.105</v>
      </c>
      <c r="D48" s="4" t="s">
        <v>45</v>
      </c>
      <c r="E48" s="15"/>
      <c r="F48" s="15">
        <v>60.2</v>
      </c>
      <c r="G48" s="14">
        <v>49.4</v>
      </c>
      <c r="H48" s="14">
        <v>40</v>
      </c>
      <c r="I48" s="38"/>
      <c r="J48" s="38"/>
      <c r="K48" s="38"/>
      <c r="L48" s="38"/>
      <c r="M48" s="38"/>
      <c r="N48" s="38"/>
      <c r="O48" s="38"/>
      <c r="P48" s="38"/>
      <c r="Q48" s="38"/>
      <c r="R48" s="38"/>
      <c r="S48" s="38"/>
      <c r="T48" s="38"/>
      <c r="U48" s="38"/>
      <c r="V48" s="38"/>
      <c r="W48" s="38"/>
      <c r="X48">
        <f t="shared" si="5"/>
        <v>3</v>
      </c>
      <c r="Y48">
        <f t="shared" si="6"/>
        <v>0</v>
      </c>
      <c r="Z48">
        <f t="shared" si="1"/>
        <v>0</v>
      </c>
      <c r="AA48">
        <f t="shared" si="2"/>
        <v>0</v>
      </c>
      <c r="AB48" s="53">
        <f t="shared" si="3"/>
        <v>3</v>
      </c>
      <c r="AC48" s="53">
        <f t="shared" si="4"/>
        <v>15</v>
      </c>
      <c r="AD48" s="54"/>
    </row>
    <row r="49" spans="1:30" ht="12.75">
      <c r="A49" s="1"/>
      <c r="C49" s="3">
        <v>1.1059999999999999</v>
      </c>
      <c r="D49" s="4" t="s">
        <v>46</v>
      </c>
      <c r="E49" s="15"/>
      <c r="F49" s="14" t="s">
        <v>242</v>
      </c>
      <c r="G49" s="14" t="s">
        <v>242</v>
      </c>
      <c r="H49" s="14" t="s">
        <v>242</v>
      </c>
      <c r="I49" s="14" t="s">
        <v>242</v>
      </c>
      <c r="J49" s="14" t="s">
        <v>222</v>
      </c>
      <c r="K49" s="16">
        <v>11.8</v>
      </c>
      <c r="L49" s="18">
        <v>16.5</v>
      </c>
      <c r="M49" s="18">
        <v>22.8</v>
      </c>
      <c r="N49" s="18">
        <v>28.2</v>
      </c>
      <c r="O49" s="18">
        <v>31.2</v>
      </c>
      <c r="P49" s="18">
        <v>72.66676960513655</v>
      </c>
      <c r="Q49" s="14">
        <v>73.52422309002051</v>
      </c>
      <c r="R49" s="14">
        <v>92.20754126510401</v>
      </c>
      <c r="S49" s="14">
        <v>23.597857232557992</v>
      </c>
      <c r="T49" s="14">
        <v>41.838988791206155</v>
      </c>
      <c r="U49" s="14">
        <v>78.90595995213583</v>
      </c>
      <c r="V49" s="14">
        <v>78.90595995213583</v>
      </c>
      <c r="W49" s="14">
        <v>124.04016904475753</v>
      </c>
      <c r="X49">
        <f t="shared" si="5"/>
        <v>13</v>
      </c>
      <c r="Y49">
        <f t="shared" si="6"/>
        <v>1</v>
      </c>
      <c r="Z49">
        <f t="shared" si="1"/>
        <v>0</v>
      </c>
      <c r="AA49">
        <f t="shared" si="2"/>
        <v>4</v>
      </c>
      <c r="AB49" s="53">
        <f t="shared" si="3"/>
        <v>18</v>
      </c>
      <c r="AC49" s="53">
        <f t="shared" si="4"/>
        <v>0</v>
      </c>
      <c r="AD49" s="54"/>
    </row>
    <row r="50" spans="1:30" ht="12.75">
      <c r="A50" s="1"/>
      <c r="C50" s="3">
        <v>1.201</v>
      </c>
      <c r="D50" s="4" t="s">
        <v>47</v>
      </c>
      <c r="E50" s="15"/>
      <c r="F50" s="15" t="s">
        <v>222</v>
      </c>
      <c r="G50" s="17" t="s">
        <v>222</v>
      </c>
      <c r="H50" s="14" t="s">
        <v>222</v>
      </c>
      <c r="I50" s="14" t="s">
        <v>222</v>
      </c>
      <c r="J50" s="14" t="s">
        <v>222</v>
      </c>
      <c r="K50" s="16" t="s">
        <v>222</v>
      </c>
      <c r="L50" s="18" t="s">
        <v>222</v>
      </c>
      <c r="M50" s="18" t="s">
        <v>222</v>
      </c>
      <c r="N50" s="18" t="s">
        <v>222</v>
      </c>
      <c r="O50" s="18" t="s">
        <v>222</v>
      </c>
      <c r="P50" s="18" t="s">
        <v>222</v>
      </c>
      <c r="Q50" s="14" t="s">
        <v>222</v>
      </c>
      <c r="R50" s="14" t="s">
        <v>222</v>
      </c>
      <c r="S50" s="14" t="s">
        <v>222</v>
      </c>
      <c r="T50" s="14" t="s">
        <v>222</v>
      </c>
      <c r="U50" s="14" t="s">
        <v>222</v>
      </c>
      <c r="V50" s="14" t="s">
        <v>222</v>
      </c>
      <c r="W50" s="14" t="s">
        <v>222</v>
      </c>
      <c r="X50">
        <f t="shared" si="5"/>
        <v>0</v>
      </c>
      <c r="Y50">
        <f t="shared" si="6"/>
        <v>18</v>
      </c>
      <c r="Z50">
        <f t="shared" si="1"/>
        <v>0</v>
      </c>
      <c r="AA50">
        <f t="shared" si="2"/>
        <v>0</v>
      </c>
      <c r="AB50" s="53">
        <f t="shared" si="3"/>
        <v>18</v>
      </c>
      <c r="AC50" s="53">
        <f t="shared" si="4"/>
        <v>0</v>
      </c>
      <c r="AD50" s="54"/>
    </row>
    <row r="51" spans="1:30" ht="12.75">
      <c r="A51" s="1"/>
      <c r="C51" s="3">
        <v>1.202</v>
      </c>
      <c r="D51" s="4" t="s">
        <v>48</v>
      </c>
      <c r="E51" s="15"/>
      <c r="F51" s="15" t="s">
        <v>222</v>
      </c>
      <c r="G51" s="17" t="s">
        <v>222</v>
      </c>
      <c r="H51" s="14" t="s">
        <v>222</v>
      </c>
      <c r="I51" s="14">
        <v>10</v>
      </c>
      <c r="J51" s="14">
        <v>10</v>
      </c>
      <c r="K51" s="16">
        <v>48</v>
      </c>
      <c r="L51" s="18">
        <v>10</v>
      </c>
      <c r="M51" s="18" t="s">
        <v>222</v>
      </c>
      <c r="N51" s="18" t="s">
        <v>222</v>
      </c>
      <c r="O51" s="18" t="s">
        <v>222</v>
      </c>
      <c r="P51" s="18" t="s">
        <v>222</v>
      </c>
      <c r="Q51" s="14" t="s">
        <v>222</v>
      </c>
      <c r="R51" s="14" t="s">
        <v>222</v>
      </c>
      <c r="S51" s="14" t="s">
        <v>222</v>
      </c>
      <c r="T51" s="14" t="s">
        <v>222</v>
      </c>
      <c r="U51" s="14" t="s">
        <v>222</v>
      </c>
      <c r="V51" s="14" t="s">
        <v>222</v>
      </c>
      <c r="W51" s="14" t="s">
        <v>222</v>
      </c>
      <c r="X51">
        <f t="shared" si="5"/>
        <v>4</v>
      </c>
      <c r="Y51">
        <f t="shared" si="6"/>
        <v>14</v>
      </c>
      <c r="Z51">
        <f t="shared" si="1"/>
        <v>0</v>
      </c>
      <c r="AA51">
        <f t="shared" si="2"/>
        <v>0</v>
      </c>
      <c r="AB51" s="53">
        <f t="shared" si="3"/>
        <v>18</v>
      </c>
      <c r="AC51" s="53">
        <f t="shared" si="4"/>
        <v>0</v>
      </c>
      <c r="AD51" s="54"/>
    </row>
    <row r="52" spans="1:30" ht="12.75">
      <c r="A52" s="1"/>
      <c r="C52" s="3">
        <v>1.2029999999999998</v>
      </c>
      <c r="D52" s="4" t="s">
        <v>49</v>
      </c>
      <c r="E52" s="15"/>
      <c r="F52" s="15">
        <v>0.6</v>
      </c>
      <c r="G52" s="17">
        <v>0.7</v>
      </c>
      <c r="H52" s="14">
        <v>1.4</v>
      </c>
      <c r="I52" s="14">
        <v>0.9</v>
      </c>
      <c r="J52" s="14">
        <v>2.1</v>
      </c>
      <c r="K52" s="16">
        <v>1</v>
      </c>
      <c r="L52" s="18">
        <v>1</v>
      </c>
      <c r="M52" s="18">
        <v>0.6</v>
      </c>
      <c r="N52" s="18">
        <v>0.6</v>
      </c>
      <c r="O52" s="18">
        <v>0.6</v>
      </c>
      <c r="P52" s="18">
        <v>0.5678571428571428</v>
      </c>
      <c r="Q52" s="14">
        <v>0.6889999999999998</v>
      </c>
      <c r="R52" s="14">
        <v>0.5567053363029167</v>
      </c>
      <c r="S52" s="14">
        <v>0.5694379894253653</v>
      </c>
      <c r="T52" s="14">
        <v>0.2888242363453832</v>
      </c>
      <c r="U52" s="14">
        <v>0.27753008280291785</v>
      </c>
      <c r="V52" s="14">
        <v>0.2755802726915403</v>
      </c>
      <c r="W52" s="14">
        <v>0.274080744229757</v>
      </c>
      <c r="X52">
        <f t="shared" si="5"/>
        <v>18</v>
      </c>
      <c r="Y52">
        <f t="shared" si="6"/>
        <v>0</v>
      </c>
      <c r="Z52">
        <f t="shared" si="1"/>
        <v>0</v>
      </c>
      <c r="AA52">
        <f>COUNTIF(F52:W52,"Included*")</f>
        <v>0</v>
      </c>
      <c r="AB52" s="53">
        <f>SUM(X52:AA52)</f>
        <v>18</v>
      </c>
      <c r="AC52" s="53">
        <f t="shared" si="4"/>
        <v>0</v>
      </c>
      <c r="AD52" s="54"/>
    </row>
    <row r="53" spans="1:30" ht="12.75">
      <c r="A53" s="1"/>
      <c r="C53" s="3">
        <v>1.204</v>
      </c>
      <c r="D53" s="4" t="s">
        <v>50</v>
      </c>
      <c r="E53" s="15"/>
      <c r="F53" s="15" t="s">
        <v>222</v>
      </c>
      <c r="G53" s="17" t="s">
        <v>222</v>
      </c>
      <c r="H53" s="14" t="s">
        <v>222</v>
      </c>
      <c r="I53" s="14" t="s">
        <v>222</v>
      </c>
      <c r="J53" s="14">
        <v>2.2</v>
      </c>
      <c r="K53" s="16">
        <v>2.4</v>
      </c>
      <c r="L53" s="18">
        <v>2.7</v>
      </c>
      <c r="M53" s="18">
        <v>2.8</v>
      </c>
      <c r="N53" s="18">
        <v>2.9</v>
      </c>
      <c r="O53" s="18">
        <v>2.9</v>
      </c>
      <c r="P53" s="18">
        <v>3.279293113106311</v>
      </c>
      <c r="Q53" s="14">
        <v>3.370521235543185</v>
      </c>
      <c r="R53" s="14">
        <v>3.527347880606153</v>
      </c>
      <c r="S53" s="14">
        <v>3.691838163699941</v>
      </c>
      <c r="T53" s="14">
        <v>3.863999097420801</v>
      </c>
      <c r="U53" s="14">
        <v>3.863999097420801</v>
      </c>
      <c r="V53" s="14">
        <v>4.044188386065523</v>
      </c>
      <c r="W53" s="14">
        <v>4.231064711848668</v>
      </c>
      <c r="X53">
        <f t="shared" si="5"/>
        <v>14</v>
      </c>
      <c r="Y53">
        <f t="shared" si="6"/>
        <v>4</v>
      </c>
      <c r="Z53">
        <f t="shared" si="1"/>
        <v>0</v>
      </c>
      <c r="AA53">
        <f t="shared" si="2"/>
        <v>0</v>
      </c>
      <c r="AB53" s="53">
        <f t="shared" si="3"/>
        <v>18</v>
      </c>
      <c r="AC53" s="53">
        <f t="shared" si="4"/>
        <v>0</v>
      </c>
      <c r="AD53" s="54"/>
    </row>
    <row r="54" spans="1:30" ht="12.75">
      <c r="A54" s="1"/>
      <c r="C54" s="3">
        <v>1.301</v>
      </c>
      <c r="D54" s="4" t="s">
        <v>51</v>
      </c>
      <c r="E54" s="15"/>
      <c r="F54" s="15">
        <v>4.6</v>
      </c>
      <c r="G54" s="17">
        <v>5.6</v>
      </c>
      <c r="H54" s="14">
        <v>5.6</v>
      </c>
      <c r="I54" s="14">
        <v>11.2</v>
      </c>
      <c r="J54" s="14">
        <v>10.4</v>
      </c>
      <c r="K54" s="16">
        <v>16.9</v>
      </c>
      <c r="L54" s="18">
        <v>16.7</v>
      </c>
      <c r="M54" s="18">
        <v>16.9</v>
      </c>
      <c r="N54" s="18">
        <v>17.5</v>
      </c>
      <c r="O54" s="18">
        <v>19.8</v>
      </c>
      <c r="P54" s="18">
        <v>23.32</v>
      </c>
      <c r="Q54" s="14">
        <v>25.465439999999997</v>
      </c>
      <c r="R54" s="14">
        <v>24.82501415006678</v>
      </c>
      <c r="S54" s="14">
        <v>23.845658375785877</v>
      </c>
      <c r="T54" s="14">
        <v>22.69960281027485</v>
      </c>
      <c r="U54" s="14">
        <v>22.791127673399266</v>
      </c>
      <c r="V54" s="14">
        <v>21.65254861081307</v>
      </c>
      <c r="W54" s="14">
        <v>20.01064919008791</v>
      </c>
      <c r="X54">
        <f t="shared" si="5"/>
        <v>18</v>
      </c>
      <c r="Y54">
        <f t="shared" si="6"/>
        <v>0</v>
      </c>
      <c r="Z54">
        <f t="shared" si="1"/>
        <v>0</v>
      </c>
      <c r="AA54">
        <f t="shared" si="2"/>
        <v>0</v>
      </c>
      <c r="AB54" s="53">
        <f t="shared" si="3"/>
        <v>18</v>
      </c>
      <c r="AC54" s="53">
        <f t="shared" si="4"/>
        <v>0</v>
      </c>
      <c r="AD54" s="54"/>
    </row>
    <row r="55" spans="1:30" ht="12.75">
      <c r="A55" s="1"/>
      <c r="C55" s="3">
        <v>1.3019999999999998</v>
      </c>
      <c r="D55" s="4" t="s">
        <v>52</v>
      </c>
      <c r="E55" s="15"/>
      <c r="F55" s="15" t="s">
        <v>222</v>
      </c>
      <c r="G55" s="17" t="s">
        <v>222</v>
      </c>
      <c r="H55" s="14" t="s">
        <v>222</v>
      </c>
      <c r="I55" s="14" t="s">
        <v>225</v>
      </c>
      <c r="J55" s="14" t="s">
        <v>222</v>
      </c>
      <c r="K55" s="16" t="s">
        <v>222</v>
      </c>
      <c r="L55" s="18" t="s">
        <v>222</v>
      </c>
      <c r="M55" s="18" t="s">
        <v>222</v>
      </c>
      <c r="N55" s="18" t="s">
        <v>222</v>
      </c>
      <c r="O55" s="18" t="s">
        <v>222</v>
      </c>
      <c r="P55" s="18" t="s">
        <v>222</v>
      </c>
      <c r="Q55" s="14" t="s">
        <v>222</v>
      </c>
      <c r="R55" s="14" t="s">
        <v>222</v>
      </c>
      <c r="S55" s="14" t="s">
        <v>222</v>
      </c>
      <c r="T55" s="14" t="s">
        <v>222</v>
      </c>
      <c r="U55" s="32"/>
      <c r="V55" s="32"/>
      <c r="W55" s="32"/>
      <c r="X55">
        <f t="shared" si="5"/>
        <v>0</v>
      </c>
      <c r="Y55">
        <f t="shared" si="6"/>
        <v>14</v>
      </c>
      <c r="Z55">
        <f t="shared" si="1"/>
        <v>1</v>
      </c>
      <c r="AA55">
        <f t="shared" si="2"/>
        <v>0</v>
      </c>
      <c r="AB55" s="53">
        <f t="shared" si="3"/>
        <v>15</v>
      </c>
      <c r="AC55" s="53">
        <f t="shared" si="4"/>
        <v>3</v>
      </c>
      <c r="AD55" s="54"/>
    </row>
    <row r="56" spans="1:30" ht="12.75">
      <c r="A56" s="1"/>
      <c r="C56" s="3">
        <v>1.303</v>
      </c>
      <c r="D56" s="4" t="s">
        <v>53</v>
      </c>
      <c r="E56" s="15"/>
      <c r="F56" s="15">
        <v>10</v>
      </c>
      <c r="G56" s="17">
        <v>9.8</v>
      </c>
      <c r="H56" s="14">
        <v>7.7</v>
      </c>
      <c r="I56" s="14">
        <v>8.2</v>
      </c>
      <c r="J56" s="14">
        <v>6.4</v>
      </c>
      <c r="K56" s="16">
        <v>3.5</v>
      </c>
      <c r="L56" s="18">
        <v>3.3</v>
      </c>
      <c r="M56" s="18">
        <v>3.2</v>
      </c>
      <c r="N56" s="18">
        <v>2.6</v>
      </c>
      <c r="O56" s="18">
        <v>2.6</v>
      </c>
      <c r="P56" s="18">
        <v>3.229555820875813</v>
      </c>
      <c r="Q56" s="14">
        <v>4.340523023257093</v>
      </c>
      <c r="R56" s="14">
        <v>4.640659710052697</v>
      </c>
      <c r="S56" s="14">
        <v>4.70148369018177</v>
      </c>
      <c r="T56" s="14">
        <v>5.127603357179261</v>
      </c>
      <c r="U56" s="14">
        <v>6.207953301707868</v>
      </c>
      <c r="V56" s="14">
        <v>6.1786705031149065</v>
      </c>
      <c r="W56" s="14">
        <v>6.149387704521945</v>
      </c>
      <c r="X56">
        <f t="shared" si="5"/>
        <v>18</v>
      </c>
      <c r="Y56">
        <f t="shared" si="6"/>
        <v>0</v>
      </c>
      <c r="Z56">
        <f t="shared" si="1"/>
        <v>0</v>
      </c>
      <c r="AA56">
        <f t="shared" si="2"/>
        <v>0</v>
      </c>
      <c r="AB56" s="53">
        <f t="shared" si="3"/>
        <v>18</v>
      </c>
      <c r="AC56" s="53">
        <f t="shared" si="4"/>
        <v>0</v>
      </c>
      <c r="AD56" s="54"/>
    </row>
    <row r="57" spans="1:30" ht="12.75">
      <c r="A57" s="1"/>
      <c r="C57" s="3">
        <v>1.3039999999999998</v>
      </c>
      <c r="D57" s="4" t="s">
        <v>54</v>
      </c>
      <c r="E57" s="15"/>
      <c r="F57" s="15">
        <v>39.3</v>
      </c>
      <c r="G57" s="17">
        <v>41.4</v>
      </c>
      <c r="H57" s="14">
        <v>42.8</v>
      </c>
      <c r="I57" s="14">
        <v>34</v>
      </c>
      <c r="J57" s="14">
        <v>36.4</v>
      </c>
      <c r="K57" s="16">
        <v>39.2</v>
      </c>
      <c r="L57" s="18">
        <v>40.8</v>
      </c>
      <c r="M57" s="18">
        <v>40.6</v>
      </c>
      <c r="N57" s="18">
        <v>40.6</v>
      </c>
      <c r="O57" s="18">
        <v>41.5</v>
      </c>
      <c r="P57" s="18">
        <v>41.1109964921144</v>
      </c>
      <c r="Q57" s="14">
        <v>40.568290062930565</v>
      </c>
      <c r="R57" s="14">
        <v>45.84941778489561</v>
      </c>
      <c r="S57" s="14">
        <v>50.188494588797695</v>
      </c>
      <c r="T57" s="14">
        <v>60.764448801084264</v>
      </c>
      <c r="U57" s="14">
        <v>46.43130403324747</v>
      </c>
      <c r="V57" s="14">
        <v>46.99472886626146</v>
      </c>
      <c r="W57" s="14">
        <v>46.78321539824673</v>
      </c>
      <c r="X57">
        <f t="shared" si="5"/>
        <v>18</v>
      </c>
      <c r="Y57">
        <f t="shared" si="6"/>
        <v>0</v>
      </c>
      <c r="Z57">
        <f t="shared" si="1"/>
        <v>0</v>
      </c>
      <c r="AA57">
        <f t="shared" si="2"/>
        <v>0</v>
      </c>
      <c r="AB57" s="53">
        <f t="shared" si="3"/>
        <v>18</v>
      </c>
      <c r="AC57" s="53">
        <f t="shared" si="4"/>
        <v>0</v>
      </c>
      <c r="AD57" s="54"/>
    </row>
    <row r="58" spans="1:30" ht="12.75">
      <c r="A58" s="1"/>
      <c r="C58" s="3">
        <v>1.305</v>
      </c>
      <c r="D58" s="4" t="s">
        <v>55</v>
      </c>
      <c r="E58" s="15"/>
      <c r="F58" s="15">
        <v>2.3</v>
      </c>
      <c r="G58" s="17">
        <v>2.3</v>
      </c>
      <c r="H58" s="14">
        <v>1.7</v>
      </c>
      <c r="I58" s="14">
        <v>1.6</v>
      </c>
      <c r="J58" s="14">
        <v>2.7</v>
      </c>
      <c r="K58" s="16">
        <v>6.2</v>
      </c>
      <c r="L58" s="18">
        <v>5.9</v>
      </c>
      <c r="M58" s="18">
        <v>2.8</v>
      </c>
      <c r="N58" s="18">
        <v>18.1</v>
      </c>
      <c r="O58" s="18">
        <v>14.1</v>
      </c>
      <c r="P58" s="18">
        <v>14.05191679937544</v>
      </c>
      <c r="Q58" s="14">
        <v>31.268879771261005</v>
      </c>
      <c r="R58" s="14">
        <v>30.140965812153404</v>
      </c>
      <c r="S58" s="14">
        <v>21.96325813303194</v>
      </c>
      <c r="T58" s="14">
        <v>2.812981393883198</v>
      </c>
      <c r="U58" s="14">
        <v>11.18066641590654</v>
      </c>
      <c r="V58" s="14">
        <v>9.31686661902075</v>
      </c>
      <c r="W58" s="14">
        <v>7.710356156659515</v>
      </c>
      <c r="X58">
        <f t="shared" si="5"/>
        <v>18</v>
      </c>
      <c r="Y58">
        <f t="shared" si="6"/>
        <v>0</v>
      </c>
      <c r="Z58">
        <f t="shared" si="1"/>
        <v>0</v>
      </c>
      <c r="AA58">
        <f t="shared" si="2"/>
        <v>0</v>
      </c>
      <c r="AB58" s="53">
        <f t="shared" si="3"/>
        <v>18</v>
      </c>
      <c r="AC58" s="53">
        <f t="shared" si="4"/>
        <v>0</v>
      </c>
      <c r="AD58" s="54"/>
    </row>
    <row r="59" spans="1:30" ht="12.75">
      <c r="A59" s="1"/>
      <c r="C59" s="3">
        <v>1.3059999999999998</v>
      </c>
      <c r="D59" s="4" t="s">
        <v>56</v>
      </c>
      <c r="E59" s="15"/>
      <c r="F59" s="15">
        <v>0.8</v>
      </c>
      <c r="G59" s="17">
        <v>0.8</v>
      </c>
      <c r="H59" s="14">
        <v>0.8</v>
      </c>
      <c r="I59" s="14">
        <v>1.3</v>
      </c>
      <c r="J59" s="14">
        <v>1.3</v>
      </c>
      <c r="K59" s="16">
        <v>1.6</v>
      </c>
      <c r="L59" s="18">
        <v>1.6</v>
      </c>
      <c r="M59" s="18">
        <v>1.9</v>
      </c>
      <c r="N59" s="18">
        <v>2.3</v>
      </c>
      <c r="O59" s="18">
        <v>2.3</v>
      </c>
      <c r="P59" s="18">
        <v>2.65</v>
      </c>
      <c r="Q59" s="14">
        <v>2.968</v>
      </c>
      <c r="R59" s="14">
        <v>3.9956909567070746</v>
      </c>
      <c r="S59" s="14">
        <v>4.495152326295458</v>
      </c>
      <c r="T59" s="14">
        <v>5.955972756537516</v>
      </c>
      <c r="U59" s="14">
        <v>5.955972756537516</v>
      </c>
      <c r="V59" s="14">
        <v>5.0158972307415</v>
      </c>
      <c r="W59" s="14">
        <v>4.538295641773869</v>
      </c>
      <c r="X59">
        <f t="shared" si="5"/>
        <v>18</v>
      </c>
      <c r="Y59">
        <f t="shared" si="6"/>
        <v>0</v>
      </c>
      <c r="Z59">
        <f t="shared" si="1"/>
        <v>0</v>
      </c>
      <c r="AA59">
        <f t="shared" si="2"/>
        <v>0</v>
      </c>
      <c r="AB59" s="53">
        <f t="shared" si="3"/>
        <v>18</v>
      </c>
      <c r="AC59" s="53">
        <f t="shared" si="4"/>
        <v>0</v>
      </c>
      <c r="AD59" s="54"/>
    </row>
    <row r="60" spans="1:30" ht="12.75">
      <c r="A60" s="1"/>
      <c r="C60" s="3">
        <v>1.307</v>
      </c>
      <c r="D60" s="4" t="s">
        <v>57</v>
      </c>
      <c r="E60" s="15"/>
      <c r="F60" s="15" t="s">
        <v>222</v>
      </c>
      <c r="G60" s="17" t="s">
        <v>222</v>
      </c>
      <c r="H60" s="14" t="s">
        <v>222</v>
      </c>
      <c r="I60" s="14" t="s">
        <v>222</v>
      </c>
      <c r="J60" s="14" t="s">
        <v>222</v>
      </c>
      <c r="K60" s="16" t="s">
        <v>222</v>
      </c>
      <c r="L60" s="18" t="s">
        <v>222</v>
      </c>
      <c r="M60" s="18" t="s">
        <v>222</v>
      </c>
      <c r="N60" s="18" t="s">
        <v>222</v>
      </c>
      <c r="O60" s="18" t="s">
        <v>222</v>
      </c>
      <c r="P60" s="18" t="s">
        <v>222</v>
      </c>
      <c r="Q60" s="14" t="s">
        <v>222</v>
      </c>
      <c r="R60" s="14" t="s">
        <v>222</v>
      </c>
      <c r="S60" s="14" t="s">
        <v>222</v>
      </c>
      <c r="T60" s="14" t="s">
        <v>222</v>
      </c>
      <c r="U60" s="32"/>
      <c r="V60" s="32"/>
      <c r="W60" s="32"/>
      <c r="X60">
        <f t="shared" si="5"/>
        <v>0</v>
      </c>
      <c r="Y60">
        <f t="shared" si="6"/>
        <v>15</v>
      </c>
      <c r="Z60">
        <f t="shared" si="1"/>
        <v>0</v>
      </c>
      <c r="AA60">
        <f t="shared" si="2"/>
        <v>0</v>
      </c>
      <c r="AB60" s="53">
        <f t="shared" si="3"/>
        <v>15</v>
      </c>
      <c r="AC60" s="53">
        <f t="shared" si="4"/>
        <v>3</v>
      </c>
      <c r="AD60" s="54"/>
    </row>
    <row r="61" spans="1:30" ht="12.75">
      <c r="A61" s="1"/>
      <c r="C61" s="3">
        <v>1.3079999999999998</v>
      </c>
      <c r="D61" s="4" t="s">
        <v>58</v>
      </c>
      <c r="E61" s="15"/>
      <c r="F61" s="15">
        <v>0.8</v>
      </c>
      <c r="G61" s="17">
        <v>0.3</v>
      </c>
      <c r="H61" s="14">
        <v>0.3</v>
      </c>
      <c r="I61" s="14" t="s">
        <v>225</v>
      </c>
      <c r="J61" s="14" t="s">
        <v>225</v>
      </c>
      <c r="K61" s="16" t="s">
        <v>225</v>
      </c>
      <c r="L61" s="18" t="s">
        <v>225</v>
      </c>
      <c r="M61" s="18" t="s">
        <v>225</v>
      </c>
      <c r="N61" s="18" t="s">
        <v>225</v>
      </c>
      <c r="O61" s="18" t="s">
        <v>225</v>
      </c>
      <c r="P61" s="18" t="s">
        <v>225</v>
      </c>
      <c r="Q61" s="14" t="s">
        <v>225</v>
      </c>
      <c r="R61" s="14" t="s">
        <v>225</v>
      </c>
      <c r="S61" s="14" t="s">
        <v>225</v>
      </c>
      <c r="T61" s="14" t="s">
        <v>225</v>
      </c>
      <c r="U61" s="14" t="s">
        <v>225</v>
      </c>
      <c r="V61" s="14" t="s">
        <v>225</v>
      </c>
      <c r="W61" s="14" t="s">
        <v>225</v>
      </c>
      <c r="X61">
        <f t="shared" si="5"/>
        <v>3</v>
      </c>
      <c r="Y61">
        <f t="shared" si="6"/>
        <v>0</v>
      </c>
      <c r="Z61">
        <f t="shared" si="1"/>
        <v>15</v>
      </c>
      <c r="AA61">
        <f t="shared" si="2"/>
        <v>0</v>
      </c>
      <c r="AB61" s="53">
        <f>SUM(X61:AA61)</f>
        <v>18</v>
      </c>
      <c r="AC61" s="53">
        <f t="shared" si="4"/>
        <v>0</v>
      </c>
      <c r="AD61" s="54"/>
    </row>
    <row r="62" spans="1:30" ht="12.75">
      <c r="A62" s="1"/>
      <c r="C62" s="3">
        <v>1.309</v>
      </c>
      <c r="D62" s="4" t="s">
        <v>59</v>
      </c>
      <c r="E62" s="15"/>
      <c r="F62" s="15">
        <v>1.3</v>
      </c>
      <c r="G62" s="17">
        <v>0.6</v>
      </c>
      <c r="H62" s="14">
        <v>0.6</v>
      </c>
      <c r="I62" s="14" t="s">
        <v>222</v>
      </c>
      <c r="J62" s="14" t="s">
        <v>222</v>
      </c>
      <c r="K62" s="16" t="s">
        <v>222</v>
      </c>
      <c r="L62" s="18">
        <v>0</v>
      </c>
      <c r="M62" s="18">
        <v>0.5</v>
      </c>
      <c r="N62" s="18">
        <v>0.9</v>
      </c>
      <c r="O62" s="18">
        <v>0.9</v>
      </c>
      <c r="P62" s="18">
        <v>1.0196939647201426</v>
      </c>
      <c r="Q62" s="14">
        <v>1.152883276798494</v>
      </c>
      <c r="R62" s="14">
        <v>1.152883276798494</v>
      </c>
      <c r="S62" s="14">
        <v>1.156433522057672</v>
      </c>
      <c r="T62" s="14">
        <v>1.2046583390859533</v>
      </c>
      <c r="U62" s="14">
        <v>1.2046583390859533</v>
      </c>
      <c r="V62" s="14">
        <v>1.1989759884298874</v>
      </c>
      <c r="W62" s="14">
        <v>1.1932936377738215</v>
      </c>
      <c r="X62">
        <f t="shared" si="5"/>
        <v>15</v>
      </c>
      <c r="Y62">
        <f t="shared" si="6"/>
        <v>3</v>
      </c>
      <c r="Z62">
        <f t="shared" si="1"/>
        <v>0</v>
      </c>
      <c r="AA62">
        <f t="shared" si="2"/>
        <v>0</v>
      </c>
      <c r="AB62" s="53">
        <f t="shared" si="3"/>
        <v>18</v>
      </c>
      <c r="AC62" s="53">
        <f t="shared" si="4"/>
        <v>0</v>
      </c>
      <c r="AD62" s="54"/>
    </row>
    <row r="63" spans="1:30" ht="12.75">
      <c r="A63" s="1"/>
      <c r="C63" s="3">
        <v>1.31</v>
      </c>
      <c r="D63" s="4" t="s">
        <v>60</v>
      </c>
      <c r="E63" s="15"/>
      <c r="F63" s="15" t="s">
        <v>222</v>
      </c>
      <c r="G63" s="17" t="s">
        <v>222</v>
      </c>
      <c r="H63" s="14" t="s">
        <v>222</v>
      </c>
      <c r="I63" s="14" t="s">
        <v>222</v>
      </c>
      <c r="J63" s="14" t="s">
        <v>222</v>
      </c>
      <c r="K63" s="16" t="s">
        <v>222</v>
      </c>
      <c r="L63" s="18" t="s">
        <v>222</v>
      </c>
      <c r="M63" s="18" t="s">
        <v>222</v>
      </c>
      <c r="N63" s="18" t="s">
        <v>222</v>
      </c>
      <c r="O63" s="18" t="s">
        <v>222</v>
      </c>
      <c r="P63" s="18" t="s">
        <v>222</v>
      </c>
      <c r="Q63" s="14" t="s">
        <v>222</v>
      </c>
      <c r="R63" s="14" t="s">
        <v>222</v>
      </c>
      <c r="S63" s="14" t="s">
        <v>222</v>
      </c>
      <c r="T63" s="14" t="s">
        <v>222</v>
      </c>
      <c r="U63" s="14" t="s">
        <v>222</v>
      </c>
      <c r="V63" s="14" t="s">
        <v>222</v>
      </c>
      <c r="W63" s="14" t="s">
        <v>222</v>
      </c>
      <c r="X63">
        <f t="shared" si="5"/>
        <v>0</v>
      </c>
      <c r="Y63">
        <f t="shared" si="6"/>
        <v>18</v>
      </c>
      <c r="Z63">
        <f t="shared" si="1"/>
        <v>0</v>
      </c>
      <c r="AA63">
        <f t="shared" si="2"/>
        <v>0</v>
      </c>
      <c r="AB63" s="53">
        <f t="shared" si="3"/>
        <v>18</v>
      </c>
      <c r="AC63" s="53">
        <f t="shared" si="4"/>
        <v>0</v>
      </c>
      <c r="AD63" s="54"/>
    </row>
    <row r="64" spans="1:30" ht="12.75">
      <c r="A64" s="1"/>
      <c r="C64" s="3">
        <v>1.311</v>
      </c>
      <c r="D64" s="4" t="s">
        <v>61</v>
      </c>
      <c r="E64" s="15"/>
      <c r="F64" s="15" t="s">
        <v>222</v>
      </c>
      <c r="G64" s="17" t="s">
        <v>222</v>
      </c>
      <c r="H64" s="14" t="s">
        <v>222</v>
      </c>
      <c r="I64" s="14" t="s">
        <v>222</v>
      </c>
      <c r="J64" s="14" t="s">
        <v>222</v>
      </c>
      <c r="K64" s="16" t="s">
        <v>222</v>
      </c>
      <c r="L64" s="18" t="s">
        <v>222</v>
      </c>
      <c r="M64" s="18" t="s">
        <v>222</v>
      </c>
      <c r="N64" s="18" t="s">
        <v>222</v>
      </c>
      <c r="O64" s="18" t="s">
        <v>222</v>
      </c>
      <c r="P64" s="18" t="s">
        <v>222</v>
      </c>
      <c r="Q64" s="14" t="s">
        <v>222</v>
      </c>
      <c r="R64" s="14" t="s">
        <v>222</v>
      </c>
      <c r="S64" s="14" t="s">
        <v>222</v>
      </c>
      <c r="T64" s="14" t="s">
        <v>222</v>
      </c>
      <c r="U64" s="14" t="s">
        <v>222</v>
      </c>
      <c r="V64" s="14" t="s">
        <v>222</v>
      </c>
      <c r="W64" s="14" t="s">
        <v>222</v>
      </c>
      <c r="X64">
        <f t="shared" si="5"/>
        <v>0</v>
      </c>
      <c r="Y64">
        <f t="shared" si="6"/>
        <v>18</v>
      </c>
      <c r="Z64">
        <f t="shared" si="1"/>
        <v>0</v>
      </c>
      <c r="AA64">
        <f t="shared" si="2"/>
        <v>0</v>
      </c>
      <c r="AB64" s="53">
        <f t="shared" si="3"/>
        <v>18</v>
      </c>
      <c r="AC64" s="53">
        <f t="shared" si="4"/>
        <v>0</v>
      </c>
      <c r="AD64" s="54"/>
    </row>
    <row r="65" spans="1:30" ht="12.75">
      <c r="A65" s="1"/>
      <c r="C65" s="3">
        <v>1.3119999999999998</v>
      </c>
      <c r="D65" s="4" t="s">
        <v>62</v>
      </c>
      <c r="E65" s="15"/>
      <c r="F65" s="15">
        <v>0.3</v>
      </c>
      <c r="G65" s="17">
        <v>0.2</v>
      </c>
      <c r="H65" s="14">
        <v>0.2</v>
      </c>
      <c r="I65" s="14">
        <v>0.4</v>
      </c>
      <c r="J65" s="14">
        <v>0.5</v>
      </c>
      <c r="K65" s="16">
        <v>0.3</v>
      </c>
      <c r="L65" s="18">
        <v>0.4</v>
      </c>
      <c r="M65" s="18">
        <v>0.2</v>
      </c>
      <c r="N65" s="18">
        <v>0.2</v>
      </c>
      <c r="O65" s="18">
        <v>0.4</v>
      </c>
      <c r="P65" s="18">
        <v>0.4313593268117499</v>
      </c>
      <c r="Q65" s="14">
        <v>0.42542587454180364</v>
      </c>
      <c r="R65" s="14">
        <v>0.2836172496945358</v>
      </c>
      <c r="S65" s="14">
        <v>0.2836172496945358</v>
      </c>
      <c r="T65" s="14">
        <v>0.3234904899632115</v>
      </c>
      <c r="U65" s="14">
        <v>0.30239328409604554</v>
      </c>
      <c r="V65" s="14">
        <v>0.3009669006804982</v>
      </c>
      <c r="W65" s="14">
        <v>0.26471022455972393</v>
      </c>
      <c r="X65">
        <f t="shared" si="5"/>
        <v>18</v>
      </c>
      <c r="Y65">
        <f t="shared" si="6"/>
        <v>0</v>
      </c>
      <c r="Z65">
        <f t="shared" si="1"/>
        <v>0</v>
      </c>
      <c r="AA65">
        <f t="shared" si="2"/>
        <v>0</v>
      </c>
      <c r="AB65" s="53">
        <f t="shared" si="3"/>
        <v>18</v>
      </c>
      <c r="AC65" s="53">
        <f t="shared" si="4"/>
        <v>0</v>
      </c>
      <c r="AD65" s="54"/>
    </row>
    <row r="66" spans="1:30" ht="12.75">
      <c r="A66" s="1"/>
      <c r="C66" s="3">
        <v>1.4009999999999998</v>
      </c>
      <c r="D66" s="4" t="s">
        <v>63</v>
      </c>
      <c r="E66" s="15"/>
      <c r="F66" s="15">
        <v>264</v>
      </c>
      <c r="G66" s="17">
        <v>263.9</v>
      </c>
      <c r="H66" s="14">
        <v>273.4</v>
      </c>
      <c r="I66" s="14">
        <v>281.3</v>
      </c>
      <c r="J66" s="14">
        <v>314.7</v>
      </c>
      <c r="K66" s="16">
        <v>315</v>
      </c>
      <c r="L66" s="18">
        <v>295.9</v>
      </c>
      <c r="M66" s="18">
        <v>287.4</v>
      </c>
      <c r="N66" s="18">
        <v>287.1</v>
      </c>
      <c r="O66" s="18">
        <v>286</v>
      </c>
      <c r="P66" s="18">
        <v>292.9807640242041</v>
      </c>
      <c r="Q66" s="14">
        <v>299.52409452317534</v>
      </c>
      <c r="R66" s="14">
        <v>304.94946345351786</v>
      </c>
      <c r="S66" s="14">
        <v>294.1296974037338</v>
      </c>
      <c r="T66" s="14">
        <v>301.47318259785817</v>
      </c>
      <c r="U66" s="14">
        <v>293.58411870107994</v>
      </c>
      <c r="V66" s="14">
        <v>296.58227727177723</v>
      </c>
      <c r="W66" s="14">
        <v>299.60432417288774</v>
      </c>
      <c r="X66">
        <f t="shared" si="5"/>
        <v>18</v>
      </c>
      <c r="Y66">
        <f t="shared" si="6"/>
        <v>0</v>
      </c>
      <c r="Z66">
        <f t="shared" si="1"/>
        <v>0</v>
      </c>
      <c r="AA66">
        <f t="shared" si="2"/>
        <v>0</v>
      </c>
      <c r="AB66" s="53">
        <f t="shared" si="3"/>
        <v>18</v>
      </c>
      <c r="AC66" s="53">
        <f t="shared" si="4"/>
        <v>0</v>
      </c>
      <c r="AD66" s="54"/>
    </row>
    <row r="67" spans="1:30" ht="12.75">
      <c r="A67" s="1"/>
      <c r="C67" s="3">
        <v>1.402</v>
      </c>
      <c r="D67" s="4" t="s">
        <v>64</v>
      </c>
      <c r="E67" s="15"/>
      <c r="F67" s="14" t="s">
        <v>223</v>
      </c>
      <c r="G67" s="14" t="s">
        <v>223</v>
      </c>
      <c r="H67" s="14" t="s">
        <v>223</v>
      </c>
      <c r="I67" s="14" t="s">
        <v>223</v>
      </c>
      <c r="J67" s="14" t="s">
        <v>223</v>
      </c>
      <c r="K67" s="14" t="s">
        <v>223</v>
      </c>
      <c r="L67" s="14" t="s">
        <v>223</v>
      </c>
      <c r="M67" s="14" t="s">
        <v>223</v>
      </c>
      <c r="N67" s="14" t="s">
        <v>223</v>
      </c>
      <c r="O67" s="14" t="s">
        <v>223</v>
      </c>
      <c r="P67" s="14" t="s">
        <v>223</v>
      </c>
      <c r="Q67" s="14" t="s">
        <v>223</v>
      </c>
      <c r="R67" s="14" t="s">
        <v>223</v>
      </c>
      <c r="S67" s="14" t="s">
        <v>223</v>
      </c>
      <c r="T67" s="14" t="s">
        <v>223</v>
      </c>
      <c r="U67" s="14" t="s">
        <v>223</v>
      </c>
      <c r="V67" s="14" t="s">
        <v>223</v>
      </c>
      <c r="W67" s="14" t="s">
        <v>223</v>
      </c>
      <c r="X67">
        <f t="shared" si="5"/>
        <v>0</v>
      </c>
      <c r="Y67">
        <f t="shared" si="6"/>
        <v>0</v>
      </c>
      <c r="Z67">
        <f t="shared" si="1"/>
        <v>0</v>
      </c>
      <c r="AA67">
        <f t="shared" si="2"/>
        <v>18</v>
      </c>
      <c r="AB67" s="53">
        <f t="shared" si="3"/>
        <v>18</v>
      </c>
      <c r="AC67" s="53">
        <f t="shared" si="4"/>
        <v>0</v>
      </c>
      <c r="AD67" s="54"/>
    </row>
    <row r="68" spans="1:30" ht="12.75">
      <c r="A68" s="1"/>
      <c r="C68" s="3">
        <v>1.4029999999999998</v>
      </c>
      <c r="D68" s="4" t="s">
        <v>65</v>
      </c>
      <c r="E68" s="15"/>
      <c r="F68" s="15">
        <v>11</v>
      </c>
      <c r="G68" s="17">
        <v>12.5</v>
      </c>
      <c r="H68" s="14">
        <v>12.7</v>
      </c>
      <c r="I68" s="14">
        <v>13.1</v>
      </c>
      <c r="J68" s="14">
        <v>20.8</v>
      </c>
      <c r="K68" s="16">
        <v>20.5</v>
      </c>
      <c r="L68" s="18">
        <v>20.2</v>
      </c>
      <c r="M68" s="18">
        <v>19.9</v>
      </c>
      <c r="N68" s="18">
        <v>20.2</v>
      </c>
      <c r="O68" s="18">
        <v>20.5</v>
      </c>
      <c r="P68" s="18">
        <v>21.83432286438563</v>
      </c>
      <c r="Q68" s="14">
        <v>21.805197572021754</v>
      </c>
      <c r="R68" s="14">
        <v>23.6466125</v>
      </c>
      <c r="S68" s="14">
        <v>24.399243547054606</v>
      </c>
      <c r="T68" s="14">
        <v>25.11860974613813</v>
      </c>
      <c r="U68" s="14">
        <v>24.8607862066878</v>
      </c>
      <c r="V68" s="14">
        <v>25.301443111800335</v>
      </c>
      <c r="W68" s="14">
        <v>25.850314802195516</v>
      </c>
      <c r="X68">
        <f t="shared" si="5"/>
        <v>18</v>
      </c>
      <c r="Y68">
        <f t="shared" si="6"/>
        <v>0</v>
      </c>
      <c r="Z68">
        <f t="shared" si="1"/>
        <v>0</v>
      </c>
      <c r="AA68">
        <f t="shared" si="2"/>
        <v>0</v>
      </c>
      <c r="AB68" s="53">
        <f t="shared" si="3"/>
        <v>18</v>
      </c>
      <c r="AC68" s="53">
        <f t="shared" si="4"/>
        <v>0</v>
      </c>
      <c r="AD68" s="54"/>
    </row>
    <row r="69" spans="1:30" ht="12.75">
      <c r="A69" s="1"/>
      <c r="C69" s="3">
        <v>1.4039999999999997</v>
      </c>
      <c r="D69" s="4" t="s">
        <v>66</v>
      </c>
      <c r="E69" s="15"/>
      <c r="F69" s="15">
        <v>0.5</v>
      </c>
      <c r="G69" s="17">
        <v>0.8</v>
      </c>
      <c r="H69" s="14">
        <v>0.8</v>
      </c>
      <c r="I69" s="14">
        <v>0.7</v>
      </c>
      <c r="J69" s="14">
        <v>1.1</v>
      </c>
      <c r="K69" s="16">
        <v>1.2</v>
      </c>
      <c r="L69" s="18">
        <v>1.1</v>
      </c>
      <c r="M69" s="18">
        <v>1.1</v>
      </c>
      <c r="N69" s="18">
        <v>1.1</v>
      </c>
      <c r="O69" s="18">
        <v>1.1</v>
      </c>
      <c r="P69" s="18">
        <v>1.150935732450102</v>
      </c>
      <c r="Q69" s="14">
        <v>1.1388288950109091</v>
      </c>
      <c r="R69" s="14">
        <v>1.1685629819467378</v>
      </c>
      <c r="S69" s="14">
        <v>1.2231675915445521</v>
      </c>
      <c r="T69" s="14">
        <v>1.252954057569339</v>
      </c>
      <c r="U69" s="14">
        <v>1.21941308728283</v>
      </c>
      <c r="V69" s="14">
        <v>1.2353624169936508</v>
      </c>
      <c r="W69" s="14">
        <v>1.2514922453875963</v>
      </c>
      <c r="X69">
        <f aca="true" t="shared" si="7" ref="X69:X132">COUNTIF(F69:W69,"&gt;-1")</f>
        <v>18</v>
      </c>
      <c r="Y69">
        <f aca="true" t="shared" si="8" ref="Y69:Y132">COUNTIF(F69:W69,"N.A.")</f>
        <v>0</v>
      </c>
      <c r="Z69">
        <f aca="true" t="shared" si="9" ref="Z69:Z132">COUNTIF(F69:W69,"Negligible")</f>
        <v>0</v>
      </c>
      <c r="AA69">
        <f aca="true" t="shared" si="10" ref="AA69:AA132">COUNTIF(F69:W69,"Included*")</f>
        <v>0</v>
      </c>
      <c r="AB69" s="53">
        <f aca="true" t="shared" si="11" ref="AB69:AB76">SUM(X69:AA69)</f>
        <v>18</v>
      </c>
      <c r="AC69" s="53">
        <f aca="true" t="shared" si="12" ref="AC69:AC132">COUNTBLANK(F69:W69)</f>
        <v>0</v>
      </c>
      <c r="AD69" s="54"/>
    </row>
    <row r="70" spans="1:30" ht="12.75">
      <c r="A70" s="1"/>
      <c r="C70" s="3">
        <v>1.405</v>
      </c>
      <c r="D70" s="4" t="s">
        <v>67</v>
      </c>
      <c r="E70" s="15"/>
      <c r="F70" s="17" t="s">
        <v>222</v>
      </c>
      <c r="G70" s="17" t="s">
        <v>222</v>
      </c>
      <c r="H70" s="14" t="s">
        <v>222</v>
      </c>
      <c r="I70" s="14" t="s">
        <v>222</v>
      </c>
      <c r="J70" s="14" t="s">
        <v>222</v>
      </c>
      <c r="K70" s="16" t="s">
        <v>222</v>
      </c>
      <c r="L70" s="18" t="s">
        <v>222</v>
      </c>
      <c r="M70" s="18" t="s">
        <v>222</v>
      </c>
      <c r="N70" s="18" t="s">
        <v>222</v>
      </c>
      <c r="O70" s="18" t="s">
        <v>222</v>
      </c>
      <c r="P70" s="18" t="s">
        <v>222</v>
      </c>
      <c r="Q70" s="14" t="s">
        <v>222</v>
      </c>
      <c r="R70" s="14" t="s">
        <v>222</v>
      </c>
      <c r="S70" s="14" t="s">
        <v>222</v>
      </c>
      <c r="T70" s="14" t="s">
        <v>222</v>
      </c>
      <c r="U70" s="14" t="s">
        <v>222</v>
      </c>
      <c r="V70" s="14" t="s">
        <v>222</v>
      </c>
      <c r="W70" s="14" t="s">
        <v>222</v>
      </c>
      <c r="X70">
        <f t="shared" si="7"/>
        <v>0</v>
      </c>
      <c r="Y70">
        <f t="shared" si="8"/>
        <v>18</v>
      </c>
      <c r="Z70">
        <f t="shared" si="9"/>
        <v>0</v>
      </c>
      <c r="AA70">
        <f t="shared" si="10"/>
        <v>0</v>
      </c>
      <c r="AB70" s="53">
        <f t="shared" si="11"/>
        <v>18</v>
      </c>
      <c r="AC70" s="53">
        <f t="shared" si="12"/>
        <v>0</v>
      </c>
      <c r="AD70" s="54"/>
    </row>
    <row r="71" spans="1:30" ht="12.75">
      <c r="A71" s="1"/>
      <c r="C71" s="3">
        <v>1.4059999999999995</v>
      </c>
      <c r="D71" s="4" t="s">
        <v>68</v>
      </c>
      <c r="E71" s="15"/>
      <c r="F71" s="15">
        <v>14</v>
      </c>
      <c r="G71" s="17">
        <v>15.5</v>
      </c>
      <c r="H71" s="14">
        <v>31.5</v>
      </c>
      <c r="I71" s="14">
        <v>28.3</v>
      </c>
      <c r="J71" s="14">
        <v>34.2</v>
      </c>
      <c r="K71" s="16">
        <v>49</v>
      </c>
      <c r="L71" s="18">
        <v>104.4</v>
      </c>
      <c r="M71" s="18">
        <v>147</v>
      </c>
      <c r="N71" s="18">
        <v>145.4</v>
      </c>
      <c r="O71" s="18">
        <v>145.3</v>
      </c>
      <c r="P71" s="18">
        <v>142.20676068106528</v>
      </c>
      <c r="Q71" s="14">
        <v>138.95133503658198</v>
      </c>
      <c r="R71" s="14">
        <v>138.31363571708746</v>
      </c>
      <c r="S71" s="14">
        <v>138.4866033070468</v>
      </c>
      <c r="T71" s="14">
        <v>138.35191031327318</v>
      </c>
      <c r="U71" s="14">
        <v>136.76283290562</v>
      </c>
      <c r="V71" s="14">
        <v>136.4792946999329</v>
      </c>
      <c r="W71" s="14">
        <v>135.80355013825573</v>
      </c>
      <c r="X71">
        <f t="shared" si="7"/>
        <v>18</v>
      </c>
      <c r="Y71">
        <f t="shared" si="8"/>
        <v>0</v>
      </c>
      <c r="Z71">
        <f t="shared" si="9"/>
        <v>0</v>
      </c>
      <c r="AA71">
        <f t="shared" si="10"/>
        <v>0</v>
      </c>
      <c r="AB71" s="53">
        <f t="shared" si="11"/>
        <v>18</v>
      </c>
      <c r="AC71" s="53">
        <f t="shared" si="12"/>
        <v>0</v>
      </c>
      <c r="AD71" s="54"/>
    </row>
    <row r="72" spans="1:30" ht="12.75">
      <c r="A72" s="1"/>
      <c r="C72" s="3">
        <v>1.4069999999999994</v>
      </c>
      <c r="D72" s="4" t="s">
        <v>69</v>
      </c>
      <c r="E72" s="15"/>
      <c r="F72" s="15">
        <v>5.1</v>
      </c>
      <c r="G72" s="17">
        <v>4.9</v>
      </c>
      <c r="H72" s="14">
        <v>4.9</v>
      </c>
      <c r="I72" s="14">
        <v>6.9</v>
      </c>
      <c r="J72" s="14">
        <v>6</v>
      </c>
      <c r="K72" s="16">
        <v>6.6</v>
      </c>
      <c r="L72" s="18">
        <v>6.3</v>
      </c>
      <c r="M72" s="18">
        <v>7.3</v>
      </c>
      <c r="N72" s="18">
        <v>11.2</v>
      </c>
      <c r="O72" s="18">
        <v>10.1</v>
      </c>
      <c r="P72" s="18">
        <v>10.315869257921587</v>
      </c>
      <c r="Q72" s="14">
        <v>10.985236872720463</v>
      </c>
      <c r="R72" s="14">
        <v>8.614251129764774</v>
      </c>
      <c r="S72" s="14">
        <v>9.036539733366673</v>
      </c>
      <c r="T72" s="14">
        <v>9.829440539929855</v>
      </c>
      <c r="U72" s="14">
        <v>8.605788710314801</v>
      </c>
      <c r="V72" s="14">
        <v>8.490966578336685</v>
      </c>
      <c r="W72" s="14">
        <v>8.396565226006176</v>
      </c>
      <c r="X72">
        <f t="shared" si="7"/>
        <v>18</v>
      </c>
      <c r="Y72">
        <f t="shared" si="8"/>
        <v>0</v>
      </c>
      <c r="Z72">
        <f t="shared" si="9"/>
        <v>0</v>
      </c>
      <c r="AA72">
        <f t="shared" si="10"/>
        <v>0</v>
      </c>
      <c r="AB72" s="53">
        <f t="shared" si="11"/>
        <v>18</v>
      </c>
      <c r="AC72" s="53">
        <f t="shared" si="12"/>
        <v>0</v>
      </c>
      <c r="AD72" s="54"/>
    </row>
    <row r="73" spans="1:30" ht="12.75">
      <c r="A73" s="1"/>
      <c r="C73" s="3">
        <v>1.4079999999999993</v>
      </c>
      <c r="D73" s="4" t="s">
        <v>70</v>
      </c>
      <c r="E73" s="15"/>
      <c r="F73" s="15">
        <v>1</v>
      </c>
      <c r="G73" s="17">
        <v>0.6</v>
      </c>
      <c r="H73" s="14">
        <v>0.6</v>
      </c>
      <c r="I73" s="14">
        <v>0.6</v>
      </c>
      <c r="J73" s="14">
        <v>0.7</v>
      </c>
      <c r="K73" s="16">
        <v>0.7</v>
      </c>
      <c r="L73" s="18">
        <v>0.7</v>
      </c>
      <c r="M73" s="18">
        <v>0.8</v>
      </c>
      <c r="N73" s="18">
        <v>0.8</v>
      </c>
      <c r="O73" s="18">
        <v>0.7</v>
      </c>
      <c r="P73" s="18">
        <v>0.7067488149000001</v>
      </c>
      <c r="Q73" s="14">
        <v>0.6580256530044748</v>
      </c>
      <c r="R73" s="14">
        <v>0.7340718834270499</v>
      </c>
      <c r="S73" s="14">
        <v>0.7401836952999998</v>
      </c>
      <c r="T73" s="14">
        <v>0.5169143936425213</v>
      </c>
      <c r="U73" s="14">
        <v>0.48951940303030306</v>
      </c>
      <c r="V73" s="14">
        <v>0.4881565353709041</v>
      </c>
      <c r="W73" s="14">
        <v>0.4864570821559664</v>
      </c>
      <c r="X73">
        <f t="shared" si="7"/>
        <v>18</v>
      </c>
      <c r="Y73">
        <f t="shared" si="8"/>
        <v>0</v>
      </c>
      <c r="Z73">
        <f t="shared" si="9"/>
        <v>0</v>
      </c>
      <c r="AA73">
        <f t="shared" si="10"/>
        <v>0</v>
      </c>
      <c r="AB73" s="53">
        <f>SUM(X73:AA73)</f>
        <v>18</v>
      </c>
      <c r="AC73" s="53">
        <f t="shared" si="12"/>
        <v>0</v>
      </c>
      <c r="AD73" s="54"/>
    </row>
    <row r="74" spans="1:30" ht="12.75">
      <c r="A74" s="1"/>
      <c r="C74" s="3">
        <v>1.4089999999999991</v>
      </c>
      <c r="D74" s="4" t="s">
        <v>71</v>
      </c>
      <c r="E74" s="15"/>
      <c r="F74" s="15">
        <v>15</v>
      </c>
      <c r="G74" s="17">
        <v>15</v>
      </c>
      <c r="H74" s="14">
        <v>15.2</v>
      </c>
      <c r="I74" s="14">
        <v>14</v>
      </c>
      <c r="J74" s="14">
        <v>15.1</v>
      </c>
      <c r="K74" s="16">
        <v>17.3</v>
      </c>
      <c r="L74" s="18">
        <v>12.7</v>
      </c>
      <c r="M74" s="18">
        <v>10.6</v>
      </c>
      <c r="N74" s="18">
        <v>11.1</v>
      </c>
      <c r="O74" s="18">
        <v>11.7</v>
      </c>
      <c r="P74" s="18">
        <v>12.7753849130694</v>
      </c>
      <c r="Q74" s="14">
        <v>13.603643930270708</v>
      </c>
      <c r="R74" s="14">
        <v>14.002363249</v>
      </c>
      <c r="S74" s="14">
        <v>14.467049228999999</v>
      </c>
      <c r="T74" s="14">
        <v>14.773339337597138</v>
      </c>
      <c r="U74" s="14">
        <v>14.670034353535353</v>
      </c>
      <c r="V74" s="14">
        <v>15.013141019829906</v>
      </c>
      <c r="W74" s="14">
        <v>15.371626430137107</v>
      </c>
      <c r="X74">
        <f t="shared" si="7"/>
        <v>18</v>
      </c>
      <c r="Y74">
        <f t="shared" si="8"/>
        <v>0</v>
      </c>
      <c r="Z74">
        <f t="shared" si="9"/>
        <v>0</v>
      </c>
      <c r="AA74">
        <f t="shared" si="10"/>
        <v>0</v>
      </c>
      <c r="AB74" s="53">
        <f t="shared" si="11"/>
        <v>18</v>
      </c>
      <c r="AC74" s="53">
        <f t="shared" si="12"/>
        <v>0</v>
      </c>
      <c r="AD74" s="54"/>
    </row>
    <row r="75" spans="1:30" ht="12.75">
      <c r="A75" s="1"/>
      <c r="C75" s="3">
        <v>1.41</v>
      </c>
      <c r="D75" s="4" t="s">
        <v>72</v>
      </c>
      <c r="E75" s="15"/>
      <c r="F75" s="15">
        <v>27.4</v>
      </c>
      <c r="G75" s="17">
        <v>23.7</v>
      </c>
      <c r="H75" s="14">
        <v>24.1</v>
      </c>
      <c r="I75" s="14">
        <v>26.9</v>
      </c>
      <c r="J75" s="14">
        <v>27.9</v>
      </c>
      <c r="K75" s="16">
        <v>29.6</v>
      </c>
      <c r="L75" s="18">
        <v>35.6</v>
      </c>
      <c r="M75" s="18">
        <v>38.3</v>
      </c>
      <c r="N75" s="18">
        <v>39.8</v>
      </c>
      <c r="O75" s="18">
        <v>44.6</v>
      </c>
      <c r="P75" s="18">
        <v>53.80137285144</v>
      </c>
      <c r="Q75" s="14">
        <v>56.259086123</v>
      </c>
      <c r="R75" s="14">
        <v>62.17071641989213</v>
      </c>
      <c r="S75" s="14">
        <v>64.68111595083323</v>
      </c>
      <c r="T75" s="14">
        <v>62.49628629579583</v>
      </c>
      <c r="U75" s="14">
        <v>72.27827529572635</v>
      </c>
      <c r="V75" s="14">
        <v>74.90894413976422</v>
      </c>
      <c r="W75" s="14">
        <v>77.86562878263466</v>
      </c>
      <c r="X75">
        <f t="shared" si="7"/>
        <v>18</v>
      </c>
      <c r="Y75">
        <f t="shared" si="8"/>
        <v>0</v>
      </c>
      <c r="Z75">
        <f t="shared" si="9"/>
        <v>0</v>
      </c>
      <c r="AA75">
        <f t="shared" si="10"/>
        <v>0</v>
      </c>
      <c r="AB75" s="53">
        <f t="shared" si="11"/>
        <v>18</v>
      </c>
      <c r="AC75" s="53">
        <f t="shared" si="12"/>
        <v>0</v>
      </c>
      <c r="AD75" s="54"/>
    </row>
    <row r="76" spans="1:30" ht="12.75">
      <c r="A76" s="1"/>
      <c r="C76" s="3">
        <v>1.410999999999999</v>
      </c>
      <c r="D76" s="4" t="s">
        <v>73</v>
      </c>
      <c r="E76" s="15"/>
      <c r="F76" s="15">
        <v>92</v>
      </c>
      <c r="G76" s="17">
        <v>89.2</v>
      </c>
      <c r="H76" s="14">
        <v>90.6</v>
      </c>
      <c r="I76" s="14">
        <v>92.5</v>
      </c>
      <c r="J76" s="14">
        <v>94.9</v>
      </c>
      <c r="K76" s="16">
        <v>99.2</v>
      </c>
      <c r="L76" s="18">
        <v>108</v>
      </c>
      <c r="M76" s="18">
        <v>106.9</v>
      </c>
      <c r="N76" s="18">
        <v>108.9</v>
      </c>
      <c r="O76" s="18">
        <v>108.7</v>
      </c>
      <c r="P76" s="18">
        <v>107.64608863224</v>
      </c>
      <c r="Q76" s="14">
        <v>108.293390766435</v>
      </c>
      <c r="R76" s="14">
        <v>112.896743822096</v>
      </c>
      <c r="S76" s="14">
        <v>111.35915666665484</v>
      </c>
      <c r="T76" s="14">
        <v>114.94577435201472</v>
      </c>
      <c r="U76" s="14">
        <v>113.60140914842425</v>
      </c>
      <c r="V76" s="14">
        <v>114.82562228028796</v>
      </c>
      <c r="W76" s="14">
        <v>116.06042108306264</v>
      </c>
      <c r="X76">
        <f t="shared" si="7"/>
        <v>18</v>
      </c>
      <c r="Y76">
        <f t="shared" si="8"/>
        <v>0</v>
      </c>
      <c r="Z76">
        <f t="shared" si="9"/>
        <v>0</v>
      </c>
      <c r="AA76">
        <f t="shared" si="10"/>
        <v>0</v>
      </c>
      <c r="AB76" s="53">
        <f t="shared" si="11"/>
        <v>18</v>
      </c>
      <c r="AC76" s="53">
        <f t="shared" si="12"/>
        <v>0</v>
      </c>
      <c r="AD76" s="54"/>
    </row>
    <row r="77" spans="1:30" ht="12.75">
      <c r="A77" s="1"/>
      <c r="C77" s="3">
        <v>1.4119999999999988</v>
      </c>
      <c r="D77" s="4" t="s">
        <v>74</v>
      </c>
      <c r="E77" s="15"/>
      <c r="F77" s="17" t="s">
        <v>222</v>
      </c>
      <c r="G77" s="17" t="s">
        <v>222</v>
      </c>
      <c r="H77" s="14" t="s">
        <v>222</v>
      </c>
      <c r="I77" s="14" t="s">
        <v>222</v>
      </c>
      <c r="J77" s="14" t="s">
        <v>222</v>
      </c>
      <c r="K77" s="16" t="s">
        <v>222</v>
      </c>
      <c r="L77" s="18" t="s">
        <v>222</v>
      </c>
      <c r="M77" s="18" t="s">
        <v>222</v>
      </c>
      <c r="N77" s="18" t="s">
        <v>222</v>
      </c>
      <c r="O77" s="18" t="s">
        <v>222</v>
      </c>
      <c r="P77" s="18" t="s">
        <v>222</v>
      </c>
      <c r="Q77" s="14" t="s">
        <v>222</v>
      </c>
      <c r="R77" s="14" t="s">
        <v>222</v>
      </c>
      <c r="S77" s="14" t="s">
        <v>222</v>
      </c>
      <c r="T77" s="14" t="s">
        <v>222</v>
      </c>
      <c r="U77" s="14" t="s">
        <v>222</v>
      </c>
      <c r="V77" s="14" t="s">
        <v>222</v>
      </c>
      <c r="W77" s="14" t="s">
        <v>222</v>
      </c>
      <c r="X77">
        <f t="shared" si="7"/>
        <v>0</v>
      </c>
      <c r="Y77">
        <f t="shared" si="8"/>
        <v>18</v>
      </c>
      <c r="Z77">
        <f t="shared" si="9"/>
        <v>0</v>
      </c>
      <c r="AA77">
        <f t="shared" si="10"/>
        <v>0</v>
      </c>
      <c r="AB77" s="53">
        <f>SUM(X77:AA77)</f>
        <v>18</v>
      </c>
      <c r="AC77" s="53">
        <f t="shared" si="12"/>
        <v>0</v>
      </c>
      <c r="AD77" s="54"/>
    </row>
    <row r="78" spans="1:30" ht="12.75">
      <c r="A78" s="1"/>
      <c r="C78" s="3">
        <v>1.4129999999999987</v>
      </c>
      <c r="D78" s="4" t="s">
        <v>75</v>
      </c>
      <c r="E78" s="15"/>
      <c r="F78" s="15">
        <v>13</v>
      </c>
      <c r="G78" s="17">
        <v>10.3</v>
      </c>
      <c r="H78" s="14">
        <v>10.4</v>
      </c>
      <c r="I78" s="14">
        <v>10.6</v>
      </c>
      <c r="J78" s="14">
        <v>10.3</v>
      </c>
      <c r="K78" s="16">
        <v>10.5</v>
      </c>
      <c r="L78" s="18">
        <v>10.2</v>
      </c>
      <c r="M78" s="18">
        <v>9.6</v>
      </c>
      <c r="N78" s="18">
        <v>9.6</v>
      </c>
      <c r="O78" s="18">
        <v>7.8</v>
      </c>
      <c r="P78" s="18">
        <v>7.695838026050876</v>
      </c>
      <c r="Q78" s="14">
        <v>8.211280832535522</v>
      </c>
      <c r="R78" s="14">
        <v>6.635682601366848</v>
      </c>
      <c r="S78" s="14">
        <v>6.988299180890055</v>
      </c>
      <c r="T78" s="14">
        <v>5.750805685458295</v>
      </c>
      <c r="U78" s="14">
        <v>4.9266415</v>
      </c>
      <c r="V78" s="14">
        <v>5.009014373846154</v>
      </c>
      <c r="W78" s="14">
        <v>5.0926501224142005</v>
      </c>
      <c r="X78">
        <f t="shared" si="7"/>
        <v>18</v>
      </c>
      <c r="Y78">
        <f t="shared" si="8"/>
        <v>0</v>
      </c>
      <c r="Z78">
        <f t="shared" si="9"/>
        <v>0</v>
      </c>
      <c r="AA78">
        <f t="shared" si="10"/>
        <v>0</v>
      </c>
      <c r="AB78" s="53">
        <f aca="true" t="shared" si="13" ref="AB78:AB113">SUM(X78:AA78)</f>
        <v>18</v>
      </c>
      <c r="AC78" s="53">
        <f t="shared" si="12"/>
        <v>0</v>
      </c>
      <c r="AD78" s="54"/>
    </row>
    <row r="79" spans="1:30" ht="12.75">
      <c r="A79" s="1"/>
      <c r="C79" s="3">
        <v>1.414</v>
      </c>
      <c r="D79" s="4" t="s">
        <v>76</v>
      </c>
      <c r="E79" s="15"/>
      <c r="F79" s="17" t="s">
        <v>222</v>
      </c>
      <c r="G79" s="17" t="s">
        <v>222</v>
      </c>
      <c r="H79" s="14">
        <v>13</v>
      </c>
      <c r="I79" s="14">
        <v>24</v>
      </c>
      <c r="J79" s="14">
        <v>24</v>
      </c>
      <c r="K79" s="16">
        <v>20.6</v>
      </c>
      <c r="L79" s="18">
        <v>13.9</v>
      </c>
      <c r="M79" s="18">
        <v>10.2</v>
      </c>
      <c r="N79" s="18">
        <v>10.7</v>
      </c>
      <c r="O79" s="18">
        <v>17.9</v>
      </c>
      <c r="P79" s="18">
        <v>21.3659349529463</v>
      </c>
      <c r="Q79" s="14">
        <v>21.814793263543603</v>
      </c>
      <c r="R79" s="14">
        <v>25.617390485802794</v>
      </c>
      <c r="S79" s="14">
        <v>30.560803361179854</v>
      </c>
      <c r="T79" s="14">
        <v>26.358045608596328</v>
      </c>
      <c r="U79" s="14">
        <v>28.045760339865264</v>
      </c>
      <c r="V79" s="14">
        <v>31.740361144522275</v>
      </c>
      <c r="W79" s="14">
        <v>35.92086235914038</v>
      </c>
      <c r="X79">
        <f t="shared" si="7"/>
        <v>16</v>
      </c>
      <c r="Y79">
        <f t="shared" si="8"/>
        <v>2</v>
      </c>
      <c r="Z79">
        <f t="shared" si="9"/>
        <v>0</v>
      </c>
      <c r="AA79">
        <f t="shared" si="10"/>
        <v>0</v>
      </c>
      <c r="AB79" s="53">
        <f t="shared" si="13"/>
        <v>18</v>
      </c>
      <c r="AC79" s="53">
        <f t="shared" si="12"/>
        <v>0</v>
      </c>
      <c r="AD79" s="54"/>
    </row>
    <row r="80" spans="1:30" ht="12.75">
      <c r="A80" s="1"/>
      <c r="C80" s="3">
        <v>1.415</v>
      </c>
      <c r="D80" s="4" t="s">
        <v>77</v>
      </c>
      <c r="E80" s="15"/>
      <c r="F80" s="33"/>
      <c r="G80" s="33"/>
      <c r="H80" s="33"/>
      <c r="I80" s="33"/>
      <c r="J80" s="33"/>
      <c r="K80" s="14">
        <v>30</v>
      </c>
      <c r="L80" s="18">
        <v>165</v>
      </c>
      <c r="M80" s="18">
        <v>15</v>
      </c>
      <c r="N80" s="33"/>
      <c r="O80" s="33"/>
      <c r="P80" s="33"/>
      <c r="Q80" s="33"/>
      <c r="R80" s="33"/>
      <c r="S80" s="33"/>
      <c r="T80" s="33"/>
      <c r="U80" s="33"/>
      <c r="V80" s="33"/>
      <c r="W80" s="33"/>
      <c r="X80">
        <f t="shared" si="7"/>
        <v>3</v>
      </c>
      <c r="Y80">
        <f t="shared" si="8"/>
        <v>0</v>
      </c>
      <c r="Z80">
        <f t="shared" si="9"/>
        <v>0</v>
      </c>
      <c r="AA80">
        <f t="shared" si="10"/>
        <v>0</v>
      </c>
      <c r="AB80" s="53">
        <f t="shared" si="13"/>
        <v>3</v>
      </c>
      <c r="AC80" s="53">
        <f t="shared" si="12"/>
        <v>15</v>
      </c>
      <c r="AD80" s="54"/>
    </row>
    <row r="81" spans="1:30" ht="12.75">
      <c r="A81" s="1"/>
      <c r="C81" s="3">
        <v>1.416</v>
      </c>
      <c r="D81" s="4" t="s">
        <v>78</v>
      </c>
      <c r="E81" s="15"/>
      <c r="F81" s="33"/>
      <c r="G81" s="33"/>
      <c r="H81" s="33"/>
      <c r="I81" s="33"/>
      <c r="J81" s="33"/>
      <c r="K81" s="33"/>
      <c r="L81" s="33"/>
      <c r="M81" s="33"/>
      <c r="N81" s="33"/>
      <c r="O81" s="18" t="s">
        <v>222</v>
      </c>
      <c r="P81" s="18">
        <v>1.2152684820000001</v>
      </c>
      <c r="Q81" s="32"/>
      <c r="R81" s="32"/>
      <c r="S81" s="32"/>
      <c r="T81" s="32"/>
      <c r="U81" s="32"/>
      <c r="V81" s="32"/>
      <c r="W81" s="32"/>
      <c r="X81">
        <f t="shared" si="7"/>
        <v>1</v>
      </c>
      <c r="Y81">
        <f t="shared" si="8"/>
        <v>1</v>
      </c>
      <c r="Z81">
        <f t="shared" si="9"/>
        <v>0</v>
      </c>
      <c r="AA81">
        <f t="shared" si="10"/>
        <v>0</v>
      </c>
      <c r="AB81" s="53">
        <f t="shared" si="13"/>
        <v>2</v>
      </c>
      <c r="AC81" s="53">
        <f t="shared" si="12"/>
        <v>16</v>
      </c>
      <c r="AD81" s="54"/>
    </row>
    <row r="82" spans="1:30" ht="12.75">
      <c r="A82" s="1"/>
      <c r="C82" s="3">
        <v>1.417</v>
      </c>
      <c r="D82" s="4" t="s">
        <v>79</v>
      </c>
      <c r="E82" s="15"/>
      <c r="F82" s="33"/>
      <c r="G82" s="33"/>
      <c r="H82" s="33"/>
      <c r="I82" s="33"/>
      <c r="J82" s="33"/>
      <c r="K82" s="33"/>
      <c r="L82" s="33"/>
      <c r="M82" s="33"/>
      <c r="N82" s="33"/>
      <c r="O82" s="18" t="s">
        <v>222</v>
      </c>
      <c r="P82" s="18">
        <v>16.452532260999998</v>
      </c>
      <c r="Q82" s="14">
        <v>15.428513000000002</v>
      </c>
      <c r="R82" s="32"/>
      <c r="S82" s="32"/>
      <c r="T82" s="32"/>
      <c r="U82" s="32"/>
      <c r="V82" s="32"/>
      <c r="W82" s="32"/>
      <c r="X82">
        <f t="shared" si="7"/>
        <v>2</v>
      </c>
      <c r="Y82">
        <f t="shared" si="8"/>
        <v>1</v>
      </c>
      <c r="Z82">
        <f t="shared" si="9"/>
        <v>0</v>
      </c>
      <c r="AA82">
        <f t="shared" si="10"/>
        <v>0</v>
      </c>
      <c r="AB82" s="53">
        <f t="shared" si="13"/>
        <v>3</v>
      </c>
      <c r="AC82" s="53">
        <f t="shared" si="12"/>
        <v>15</v>
      </c>
      <c r="AD82" s="54"/>
    </row>
    <row r="83" spans="1:30" ht="12.75">
      <c r="A83" s="1"/>
      <c r="C83" s="3">
        <v>1.418</v>
      </c>
      <c r="D83" s="4" t="s">
        <v>80</v>
      </c>
      <c r="E83" s="15"/>
      <c r="F83" s="33"/>
      <c r="G83" s="33"/>
      <c r="H83" s="33"/>
      <c r="I83" s="33"/>
      <c r="J83" s="33"/>
      <c r="K83" s="33"/>
      <c r="L83" s="33"/>
      <c r="M83" s="33"/>
      <c r="N83" s="33"/>
      <c r="O83" s="18" t="s">
        <v>222</v>
      </c>
      <c r="P83" s="18" t="s">
        <v>222</v>
      </c>
      <c r="Q83" s="18" t="s">
        <v>222</v>
      </c>
      <c r="R83" s="18" t="s">
        <v>222</v>
      </c>
      <c r="S83" s="18" t="s">
        <v>222</v>
      </c>
      <c r="T83" s="18" t="s">
        <v>222</v>
      </c>
      <c r="U83" s="18" t="s">
        <v>222</v>
      </c>
      <c r="V83" s="18" t="s">
        <v>222</v>
      </c>
      <c r="W83" s="18" t="s">
        <v>222</v>
      </c>
      <c r="X83">
        <f t="shared" si="7"/>
        <v>0</v>
      </c>
      <c r="Y83">
        <f t="shared" si="8"/>
        <v>9</v>
      </c>
      <c r="Z83">
        <f t="shared" si="9"/>
        <v>0</v>
      </c>
      <c r="AA83">
        <f t="shared" si="10"/>
        <v>0</v>
      </c>
      <c r="AB83" s="53">
        <f t="shared" si="13"/>
        <v>9</v>
      </c>
      <c r="AC83" s="53">
        <f t="shared" si="12"/>
        <v>9</v>
      </c>
      <c r="AD83" s="54"/>
    </row>
    <row r="84" spans="1:30" ht="12.75">
      <c r="A84" s="5"/>
      <c r="B84" s="6"/>
      <c r="C84" s="3">
        <v>1.419</v>
      </c>
      <c r="D84" s="4" t="s">
        <v>81</v>
      </c>
      <c r="E84" s="15"/>
      <c r="F84" s="33"/>
      <c r="G84" s="33"/>
      <c r="H84" s="33"/>
      <c r="I84" s="33"/>
      <c r="J84" s="33"/>
      <c r="K84" s="33"/>
      <c r="L84" s="33"/>
      <c r="M84" s="33"/>
      <c r="N84" s="33"/>
      <c r="O84" s="18" t="s">
        <v>225</v>
      </c>
      <c r="P84" s="18" t="s">
        <v>222</v>
      </c>
      <c r="Q84" s="18" t="s">
        <v>222</v>
      </c>
      <c r="R84" s="14" t="s">
        <v>225</v>
      </c>
      <c r="S84" s="14" t="s">
        <v>225</v>
      </c>
      <c r="T84" s="14" t="s">
        <v>225</v>
      </c>
      <c r="U84" s="14" t="s">
        <v>225</v>
      </c>
      <c r="V84" s="14" t="s">
        <v>225</v>
      </c>
      <c r="W84" s="14" t="s">
        <v>225</v>
      </c>
      <c r="X84">
        <f t="shared" si="7"/>
        <v>0</v>
      </c>
      <c r="Y84">
        <f t="shared" si="8"/>
        <v>2</v>
      </c>
      <c r="Z84">
        <f t="shared" si="9"/>
        <v>7</v>
      </c>
      <c r="AA84">
        <f t="shared" si="10"/>
        <v>0</v>
      </c>
      <c r="AB84" s="53">
        <f t="shared" si="13"/>
        <v>9</v>
      </c>
      <c r="AC84" s="53">
        <f t="shared" si="12"/>
        <v>9</v>
      </c>
      <c r="AD84" s="54"/>
    </row>
    <row r="85" spans="1:30" ht="12.75">
      <c r="A85" s="1"/>
      <c r="C85" s="3">
        <v>1.42</v>
      </c>
      <c r="D85" s="4" t="s">
        <v>82</v>
      </c>
      <c r="E85" s="15"/>
      <c r="F85" s="33"/>
      <c r="G85" s="33"/>
      <c r="H85" s="33"/>
      <c r="I85" s="33"/>
      <c r="J85" s="33"/>
      <c r="K85" s="33"/>
      <c r="L85" s="33"/>
      <c r="M85" s="33"/>
      <c r="N85" s="33"/>
      <c r="O85" s="18" t="s">
        <v>225</v>
      </c>
      <c r="P85" s="18" t="s">
        <v>222</v>
      </c>
      <c r="Q85" s="18" t="s">
        <v>222</v>
      </c>
      <c r="R85" s="14" t="s">
        <v>225</v>
      </c>
      <c r="S85" s="14" t="s">
        <v>225</v>
      </c>
      <c r="T85" s="14" t="s">
        <v>225</v>
      </c>
      <c r="U85" s="14" t="s">
        <v>225</v>
      </c>
      <c r="V85" s="14" t="s">
        <v>225</v>
      </c>
      <c r="W85" s="14" t="s">
        <v>225</v>
      </c>
      <c r="X85">
        <f t="shared" si="7"/>
        <v>0</v>
      </c>
      <c r="Y85">
        <f t="shared" si="8"/>
        <v>2</v>
      </c>
      <c r="Z85">
        <f t="shared" si="9"/>
        <v>7</v>
      </c>
      <c r="AA85">
        <f t="shared" si="10"/>
        <v>0</v>
      </c>
      <c r="AB85" s="53">
        <f t="shared" si="13"/>
        <v>9</v>
      </c>
      <c r="AC85" s="53">
        <f t="shared" si="12"/>
        <v>9</v>
      </c>
      <c r="AD85" s="54"/>
    </row>
    <row r="86" spans="1:30" ht="12.75">
      <c r="A86" s="1"/>
      <c r="C86" s="3">
        <v>1.421</v>
      </c>
      <c r="D86" s="4" t="s">
        <v>83</v>
      </c>
      <c r="E86" s="15"/>
      <c r="F86" s="33"/>
      <c r="G86" s="33"/>
      <c r="H86" s="33"/>
      <c r="I86" s="33"/>
      <c r="J86" s="33"/>
      <c r="K86" s="33"/>
      <c r="L86" s="33"/>
      <c r="M86" s="33"/>
      <c r="N86" s="33"/>
      <c r="O86" s="18" t="s">
        <v>222</v>
      </c>
      <c r="P86" s="18" t="s">
        <v>222</v>
      </c>
      <c r="Q86" s="18" t="s">
        <v>222</v>
      </c>
      <c r="R86" s="14" t="s">
        <v>225</v>
      </c>
      <c r="S86" s="14" t="s">
        <v>225</v>
      </c>
      <c r="T86" s="14" t="s">
        <v>225</v>
      </c>
      <c r="U86" s="14" t="s">
        <v>225</v>
      </c>
      <c r="V86" s="14" t="s">
        <v>225</v>
      </c>
      <c r="W86" s="14" t="s">
        <v>225</v>
      </c>
      <c r="X86">
        <f t="shared" si="7"/>
        <v>0</v>
      </c>
      <c r="Y86">
        <f t="shared" si="8"/>
        <v>3</v>
      </c>
      <c r="Z86">
        <f t="shared" si="9"/>
        <v>6</v>
      </c>
      <c r="AA86">
        <f t="shared" si="10"/>
        <v>0</v>
      </c>
      <c r="AB86" s="53">
        <f t="shared" si="13"/>
        <v>9</v>
      </c>
      <c r="AC86" s="53">
        <f t="shared" si="12"/>
        <v>9</v>
      </c>
      <c r="AD86" s="54"/>
    </row>
    <row r="87" spans="1:30" ht="12.75">
      <c r="A87" s="1"/>
      <c r="B87" s="6"/>
      <c r="C87" s="3">
        <v>1.422</v>
      </c>
      <c r="D87" s="4" t="s">
        <v>84</v>
      </c>
      <c r="E87" s="15"/>
      <c r="F87" s="33"/>
      <c r="G87" s="33"/>
      <c r="H87" s="33"/>
      <c r="I87" s="33"/>
      <c r="J87" s="33"/>
      <c r="K87" s="33"/>
      <c r="L87" s="33"/>
      <c r="M87" s="33"/>
      <c r="N87" s="33"/>
      <c r="O87" s="18" t="s">
        <v>222</v>
      </c>
      <c r="P87" s="18">
        <v>0.15439311916</v>
      </c>
      <c r="Q87" s="14">
        <v>2.33816241247225</v>
      </c>
      <c r="R87" s="14">
        <v>2.1682299999999994</v>
      </c>
      <c r="S87" s="14">
        <v>5.58049229636858</v>
      </c>
      <c r="T87" s="14">
        <v>5.4253972143825235</v>
      </c>
      <c r="U87" s="14">
        <v>7.33125853156539</v>
      </c>
      <c r="V87" s="14">
        <v>9.65645113690304</v>
      </c>
      <c r="W87" s="14">
        <v>12.321666262916152</v>
      </c>
      <c r="X87">
        <f t="shared" si="7"/>
        <v>8</v>
      </c>
      <c r="Y87">
        <f t="shared" si="8"/>
        <v>1</v>
      </c>
      <c r="Z87">
        <f t="shared" si="9"/>
        <v>0</v>
      </c>
      <c r="AA87">
        <f t="shared" si="10"/>
        <v>0</v>
      </c>
      <c r="AB87" s="53">
        <f t="shared" si="13"/>
        <v>9</v>
      </c>
      <c r="AC87" s="53">
        <f t="shared" si="12"/>
        <v>9</v>
      </c>
      <c r="AD87" s="54"/>
    </row>
    <row r="88" spans="1:30" ht="12.75">
      <c r="A88" s="1"/>
      <c r="C88" s="3">
        <v>1.423</v>
      </c>
      <c r="D88" s="4" t="s">
        <v>85</v>
      </c>
      <c r="E88" s="15"/>
      <c r="F88" s="33"/>
      <c r="G88" s="33"/>
      <c r="H88" s="33"/>
      <c r="I88" s="33"/>
      <c r="J88" s="33"/>
      <c r="K88" s="33"/>
      <c r="L88" s="33"/>
      <c r="M88" s="33"/>
      <c r="N88" s="33"/>
      <c r="O88" s="18" t="s">
        <v>222</v>
      </c>
      <c r="P88" s="18">
        <v>0</v>
      </c>
      <c r="Q88" s="14">
        <v>4.269923164</v>
      </c>
      <c r="R88" s="14">
        <v>5.359957946</v>
      </c>
      <c r="S88" s="14">
        <v>5.819356699</v>
      </c>
      <c r="T88" s="14">
        <v>6.324924921145054</v>
      </c>
      <c r="U88" s="14">
        <v>6.54459817135418</v>
      </c>
      <c r="V88" s="14">
        <v>6.684142033619039</v>
      </c>
      <c r="W88" s="14">
        <v>6.741933664068973</v>
      </c>
      <c r="X88">
        <f t="shared" si="7"/>
        <v>8</v>
      </c>
      <c r="Y88">
        <f t="shared" si="8"/>
        <v>1</v>
      </c>
      <c r="Z88">
        <f t="shared" si="9"/>
        <v>0</v>
      </c>
      <c r="AA88">
        <f t="shared" si="10"/>
        <v>0</v>
      </c>
      <c r="AB88" s="53">
        <f t="shared" si="13"/>
        <v>9</v>
      </c>
      <c r="AC88" s="53">
        <f t="shared" si="12"/>
        <v>9</v>
      </c>
      <c r="AD88" s="54"/>
    </row>
    <row r="89" spans="1:30" ht="12.75">
      <c r="A89" s="1"/>
      <c r="C89" s="3">
        <v>1.424</v>
      </c>
      <c r="D89" s="4" t="s">
        <v>86</v>
      </c>
      <c r="E89" s="15"/>
      <c r="F89" s="33"/>
      <c r="G89" s="33"/>
      <c r="H89" s="33"/>
      <c r="I89" s="33"/>
      <c r="J89" s="33"/>
      <c r="K89" s="33"/>
      <c r="L89" s="33"/>
      <c r="M89" s="33"/>
      <c r="N89" s="33"/>
      <c r="O89" s="33"/>
      <c r="P89" s="18">
        <v>32.9</v>
      </c>
      <c r="Q89" s="14">
        <v>32.938704947</v>
      </c>
      <c r="R89" s="14">
        <v>42.57685856470816</v>
      </c>
      <c r="S89" s="14">
        <v>43.330005501525996</v>
      </c>
      <c r="T89" s="14">
        <v>40.20458859656075</v>
      </c>
      <c r="U89" s="14">
        <v>39.13996099</v>
      </c>
      <c r="V89" s="14">
        <v>41.582425780553514</v>
      </c>
      <c r="W89" s="14">
        <v>44.1763162826637</v>
      </c>
      <c r="X89">
        <f t="shared" si="7"/>
        <v>8</v>
      </c>
      <c r="Y89">
        <f t="shared" si="8"/>
        <v>0</v>
      </c>
      <c r="Z89">
        <f t="shared" si="9"/>
        <v>0</v>
      </c>
      <c r="AA89">
        <f t="shared" si="10"/>
        <v>0</v>
      </c>
      <c r="AB89" s="53">
        <f>SUM(X89:AA89)</f>
        <v>8</v>
      </c>
      <c r="AC89" s="53">
        <f t="shared" si="12"/>
        <v>10</v>
      </c>
      <c r="AD89" s="54"/>
    </row>
    <row r="90" spans="1:30" ht="12.75">
      <c r="A90" s="1"/>
      <c r="C90" s="3">
        <v>1.425</v>
      </c>
      <c r="D90" s="4" t="s">
        <v>87</v>
      </c>
      <c r="E90" s="15"/>
      <c r="F90" s="33"/>
      <c r="G90" s="33"/>
      <c r="H90" s="33"/>
      <c r="I90" s="33"/>
      <c r="J90" s="33"/>
      <c r="K90" s="33"/>
      <c r="L90" s="33"/>
      <c r="M90" s="33"/>
      <c r="N90" s="33"/>
      <c r="O90" s="33"/>
      <c r="P90" s="33"/>
      <c r="Q90" s="18">
        <v>12.449605606999999</v>
      </c>
      <c r="R90" s="14">
        <v>15.5792016</v>
      </c>
      <c r="S90" s="14">
        <v>17.032463315063165</v>
      </c>
      <c r="T90" s="14">
        <v>19.406742650349635</v>
      </c>
      <c r="U90" s="14">
        <v>21.924951826686673</v>
      </c>
      <c r="V90" s="14">
        <v>25.38819187503279</v>
      </c>
      <c r="W90" s="14">
        <v>29.492352949249526</v>
      </c>
      <c r="X90">
        <f t="shared" si="7"/>
        <v>7</v>
      </c>
      <c r="Y90">
        <f t="shared" si="8"/>
        <v>0</v>
      </c>
      <c r="Z90">
        <f t="shared" si="9"/>
        <v>0</v>
      </c>
      <c r="AA90">
        <f t="shared" si="10"/>
        <v>0</v>
      </c>
      <c r="AB90" s="53">
        <f t="shared" si="13"/>
        <v>7</v>
      </c>
      <c r="AC90" s="53">
        <f t="shared" si="12"/>
        <v>11</v>
      </c>
      <c r="AD90" s="54"/>
    </row>
    <row r="91" spans="1:30" ht="12.75">
      <c r="A91" s="1"/>
      <c r="C91" s="3">
        <v>1.426</v>
      </c>
      <c r="D91" s="4" t="s">
        <v>233</v>
      </c>
      <c r="E91" s="15"/>
      <c r="F91" s="33"/>
      <c r="G91" s="33"/>
      <c r="H91" s="33"/>
      <c r="I91" s="33"/>
      <c r="J91" s="33"/>
      <c r="K91" s="33"/>
      <c r="L91" s="33"/>
      <c r="M91" s="33"/>
      <c r="N91" s="33"/>
      <c r="O91" s="33"/>
      <c r="P91" s="33"/>
      <c r="Q91" s="33"/>
      <c r="R91" s="33"/>
      <c r="S91" s="33"/>
      <c r="T91" s="33"/>
      <c r="U91" s="33"/>
      <c r="V91" s="14">
        <v>0.5</v>
      </c>
      <c r="W91" s="14">
        <v>0.5</v>
      </c>
      <c r="X91">
        <f t="shared" si="7"/>
        <v>2</v>
      </c>
      <c r="Y91">
        <f t="shared" si="8"/>
        <v>0</v>
      </c>
      <c r="Z91">
        <f t="shared" si="9"/>
        <v>0</v>
      </c>
      <c r="AA91">
        <f t="shared" si="10"/>
        <v>0</v>
      </c>
      <c r="AB91" s="53">
        <f t="shared" si="13"/>
        <v>2</v>
      </c>
      <c r="AC91" s="53">
        <f t="shared" si="12"/>
        <v>16</v>
      </c>
      <c r="AD91" s="54"/>
    </row>
    <row r="92" spans="1:30" ht="12.75">
      <c r="A92" s="1"/>
      <c r="C92" s="3">
        <v>1.501</v>
      </c>
      <c r="D92" s="4" t="s">
        <v>88</v>
      </c>
      <c r="E92" s="15"/>
      <c r="F92" s="15">
        <v>169.6</v>
      </c>
      <c r="G92" s="14">
        <v>85.2</v>
      </c>
      <c r="H92" s="14">
        <v>86.5</v>
      </c>
      <c r="I92" s="14">
        <v>39</v>
      </c>
      <c r="J92" s="33"/>
      <c r="K92" s="33"/>
      <c r="L92" s="33"/>
      <c r="M92" s="33"/>
      <c r="N92" s="33"/>
      <c r="O92" s="33"/>
      <c r="P92" s="33"/>
      <c r="Q92" s="33"/>
      <c r="R92" s="33"/>
      <c r="S92" s="33"/>
      <c r="T92" s="33"/>
      <c r="U92" s="33"/>
      <c r="V92" s="33"/>
      <c r="W92" s="33"/>
      <c r="X92">
        <f t="shared" si="7"/>
        <v>4</v>
      </c>
      <c r="Y92">
        <f t="shared" si="8"/>
        <v>0</v>
      </c>
      <c r="Z92">
        <f t="shared" si="9"/>
        <v>0</v>
      </c>
      <c r="AA92">
        <f t="shared" si="10"/>
        <v>0</v>
      </c>
      <c r="AB92" s="53">
        <f t="shared" si="13"/>
        <v>4</v>
      </c>
      <c r="AC92" s="53">
        <f t="shared" si="12"/>
        <v>14</v>
      </c>
      <c r="AD92" s="54"/>
    </row>
    <row r="93" spans="1:30" ht="12.75">
      <c r="A93" s="1"/>
      <c r="C93" s="3">
        <v>1.601</v>
      </c>
      <c r="D93" s="4" t="s">
        <v>89</v>
      </c>
      <c r="E93" s="15"/>
      <c r="F93" s="14" t="s">
        <v>222</v>
      </c>
      <c r="G93" s="14" t="s">
        <v>222</v>
      </c>
      <c r="H93" s="14" t="s">
        <v>222</v>
      </c>
      <c r="I93" s="14">
        <v>0.6</v>
      </c>
      <c r="J93" s="14">
        <v>0.5</v>
      </c>
      <c r="K93" s="16">
        <v>1.4</v>
      </c>
      <c r="L93" s="18">
        <v>0.8</v>
      </c>
      <c r="M93" s="18">
        <v>1.2</v>
      </c>
      <c r="N93" s="18">
        <v>1.1</v>
      </c>
      <c r="O93" s="18">
        <v>0.8</v>
      </c>
      <c r="P93" s="18">
        <v>0.9581512799999999</v>
      </c>
      <c r="Q93" s="14">
        <v>0.9403657900000001</v>
      </c>
      <c r="R93" s="14">
        <v>0.854509</v>
      </c>
      <c r="S93" s="14">
        <v>1.275533</v>
      </c>
      <c r="T93" s="14">
        <v>1.3481910552254939</v>
      </c>
      <c r="U93" s="14">
        <v>0.6709328974072784</v>
      </c>
      <c r="V93" s="14">
        <v>1.2083304435097777</v>
      </c>
      <c r="W93" s="14">
        <v>1.315209701046253</v>
      </c>
      <c r="X93">
        <f t="shared" si="7"/>
        <v>15</v>
      </c>
      <c r="Y93">
        <f t="shared" si="8"/>
        <v>3</v>
      </c>
      <c r="Z93">
        <f t="shared" si="9"/>
        <v>0</v>
      </c>
      <c r="AA93">
        <f t="shared" si="10"/>
        <v>0</v>
      </c>
      <c r="AB93" s="53">
        <f t="shared" si="13"/>
        <v>18</v>
      </c>
      <c r="AC93" s="53">
        <f t="shared" si="12"/>
        <v>0</v>
      </c>
      <c r="AD93" s="54"/>
    </row>
    <row r="94" spans="1:30" ht="12.75">
      <c r="A94" s="1"/>
      <c r="C94" s="3">
        <v>1.602</v>
      </c>
      <c r="D94" s="4" t="s">
        <v>90</v>
      </c>
      <c r="E94" s="15"/>
      <c r="F94" s="15">
        <v>7.7</v>
      </c>
      <c r="G94" s="14">
        <v>5.7</v>
      </c>
      <c r="H94" s="14">
        <v>1.7</v>
      </c>
      <c r="I94" s="14">
        <v>1.7</v>
      </c>
      <c r="J94" s="14">
        <v>1.8</v>
      </c>
      <c r="K94" s="16">
        <v>2.2</v>
      </c>
      <c r="L94" s="18">
        <v>2.3</v>
      </c>
      <c r="M94" s="18">
        <v>2.4</v>
      </c>
      <c r="N94" s="18">
        <v>2.2</v>
      </c>
      <c r="O94" s="18">
        <v>3</v>
      </c>
      <c r="P94" s="18">
        <v>3.1531872931833216</v>
      </c>
      <c r="Q94" s="14">
        <v>3.176890284994342</v>
      </c>
      <c r="R94" s="14">
        <v>2.067330095693844</v>
      </c>
      <c r="S94" s="14">
        <v>2.650485130905747</v>
      </c>
      <c r="T94" s="14">
        <v>2.8885164781121304</v>
      </c>
      <c r="U94" s="14">
        <v>2.303676</v>
      </c>
      <c r="V94" s="14">
        <v>2.402199042604046</v>
      </c>
      <c r="W94" s="14">
        <v>2.504935694206909</v>
      </c>
      <c r="X94">
        <f t="shared" si="7"/>
        <v>18</v>
      </c>
      <c r="Y94">
        <f t="shared" si="8"/>
        <v>0</v>
      </c>
      <c r="Z94">
        <f t="shared" si="9"/>
        <v>0</v>
      </c>
      <c r="AA94">
        <f t="shared" si="10"/>
        <v>0</v>
      </c>
      <c r="AB94" s="53">
        <f t="shared" si="13"/>
        <v>18</v>
      </c>
      <c r="AC94" s="53">
        <f t="shared" si="12"/>
        <v>0</v>
      </c>
      <c r="AD94" s="54"/>
    </row>
    <row r="95" spans="1:30" ht="12.75">
      <c r="A95" s="1"/>
      <c r="C95" s="3">
        <v>1.603</v>
      </c>
      <c r="D95" s="4" t="s">
        <v>91</v>
      </c>
      <c r="E95" s="15"/>
      <c r="F95" s="14" t="s">
        <v>222</v>
      </c>
      <c r="G95" s="14" t="s">
        <v>222</v>
      </c>
      <c r="H95" s="14" t="s">
        <v>222</v>
      </c>
      <c r="I95" s="14">
        <v>0.4</v>
      </c>
      <c r="J95" s="14">
        <v>0.9</v>
      </c>
      <c r="K95" s="16">
        <v>2</v>
      </c>
      <c r="L95" s="18">
        <v>2</v>
      </c>
      <c r="M95" s="18">
        <v>2</v>
      </c>
      <c r="N95" s="18">
        <v>2.4</v>
      </c>
      <c r="O95" s="18">
        <v>2.2</v>
      </c>
      <c r="P95" s="18">
        <v>2.5259238333333336</v>
      </c>
      <c r="Q95" s="14">
        <v>3.525192</v>
      </c>
      <c r="R95" s="14">
        <v>3.525759</v>
      </c>
      <c r="S95" s="14">
        <v>3.125614666666667</v>
      </c>
      <c r="T95" s="14">
        <v>3.7757262126205573</v>
      </c>
      <c r="U95" s="14">
        <v>1.973156</v>
      </c>
      <c r="V95" s="14">
        <v>2.9024427399999997</v>
      </c>
      <c r="W95" s="14">
        <v>2.9024427399999997</v>
      </c>
      <c r="X95">
        <f t="shared" si="7"/>
        <v>15</v>
      </c>
      <c r="Y95">
        <f t="shared" si="8"/>
        <v>3</v>
      </c>
      <c r="Z95">
        <f t="shared" si="9"/>
        <v>0</v>
      </c>
      <c r="AA95">
        <f t="shared" si="10"/>
        <v>0</v>
      </c>
      <c r="AB95" s="53">
        <f t="shared" si="13"/>
        <v>18</v>
      </c>
      <c r="AC95" s="53">
        <f t="shared" si="12"/>
        <v>0</v>
      </c>
      <c r="AD95" s="54"/>
    </row>
    <row r="96" spans="1:30" ht="12.75">
      <c r="A96" s="1"/>
      <c r="C96" s="3">
        <v>1.604</v>
      </c>
      <c r="D96" s="4" t="s">
        <v>92</v>
      </c>
      <c r="E96" s="15"/>
      <c r="F96" s="14" t="s">
        <v>222</v>
      </c>
      <c r="G96" s="14" t="s">
        <v>222</v>
      </c>
      <c r="H96" s="14" t="s">
        <v>222</v>
      </c>
      <c r="I96" s="14" t="s">
        <v>222</v>
      </c>
      <c r="J96" s="14" t="s">
        <v>222</v>
      </c>
      <c r="K96" s="16" t="s">
        <v>222</v>
      </c>
      <c r="L96" s="18">
        <v>0.1</v>
      </c>
      <c r="M96" s="18">
        <v>0.1</v>
      </c>
      <c r="N96" s="18">
        <v>0.1</v>
      </c>
      <c r="O96" s="18">
        <v>0.1</v>
      </c>
      <c r="P96" s="18">
        <v>0.10948545</v>
      </c>
      <c r="Q96" s="14">
        <v>0.134801</v>
      </c>
      <c r="R96" s="14">
        <v>0.134801</v>
      </c>
      <c r="S96" s="14">
        <v>0.12301680952489132</v>
      </c>
      <c r="T96" s="14">
        <v>0.17068703891112813</v>
      </c>
      <c r="U96" s="33"/>
      <c r="V96" s="33"/>
      <c r="W96" s="33"/>
      <c r="X96">
        <f t="shared" si="7"/>
        <v>9</v>
      </c>
      <c r="Y96">
        <f t="shared" si="8"/>
        <v>6</v>
      </c>
      <c r="Z96">
        <f t="shared" si="9"/>
        <v>0</v>
      </c>
      <c r="AA96">
        <f t="shared" si="10"/>
        <v>0</v>
      </c>
      <c r="AB96" s="53">
        <f>SUM(X96:AA96)</f>
        <v>15</v>
      </c>
      <c r="AC96" s="53">
        <f t="shared" si="12"/>
        <v>3</v>
      </c>
      <c r="AD96" s="54"/>
    </row>
    <row r="97" spans="1:30" ht="12.75">
      <c r="A97" s="1"/>
      <c r="C97" s="3">
        <v>1.605</v>
      </c>
      <c r="D97" s="4" t="s">
        <v>93</v>
      </c>
      <c r="E97" s="15"/>
      <c r="F97" s="33"/>
      <c r="G97" s="14" t="s">
        <v>222</v>
      </c>
      <c r="H97" s="14">
        <v>29</v>
      </c>
      <c r="I97" s="14">
        <v>30</v>
      </c>
      <c r="J97" s="14">
        <v>39.3</v>
      </c>
      <c r="K97" s="16">
        <v>40.4</v>
      </c>
      <c r="L97" s="18">
        <v>61.7</v>
      </c>
      <c r="M97" s="18">
        <v>68.4</v>
      </c>
      <c r="N97" s="18">
        <v>70</v>
      </c>
      <c r="O97" s="18">
        <v>80.2</v>
      </c>
      <c r="P97" s="18">
        <v>87.20667783505154</v>
      </c>
      <c r="Q97" s="14">
        <v>87.43926084176773</v>
      </c>
      <c r="R97" s="14">
        <v>87.50403341509434</v>
      </c>
      <c r="S97" s="14">
        <v>96.669389</v>
      </c>
      <c r="T97" s="14">
        <v>120.05156061987992</v>
      </c>
      <c r="U97" s="14">
        <v>116.763623</v>
      </c>
      <c r="V97" s="14">
        <v>124.28987069691034</v>
      </c>
      <c r="W97" s="14">
        <v>132.30123869875717</v>
      </c>
      <c r="X97">
        <f t="shared" si="7"/>
        <v>16</v>
      </c>
      <c r="Y97">
        <f t="shared" si="8"/>
        <v>1</v>
      </c>
      <c r="Z97">
        <f t="shared" si="9"/>
        <v>0</v>
      </c>
      <c r="AA97">
        <f t="shared" si="10"/>
        <v>0</v>
      </c>
      <c r="AB97" s="53">
        <f t="shared" si="13"/>
        <v>17</v>
      </c>
      <c r="AC97" s="53">
        <f t="shared" si="12"/>
        <v>1</v>
      </c>
      <c r="AD97" s="54"/>
    </row>
    <row r="98" spans="1:30" ht="12.75">
      <c r="A98" s="1"/>
      <c r="C98" s="3">
        <v>1.606</v>
      </c>
      <c r="D98" s="4" t="s">
        <v>94</v>
      </c>
      <c r="E98" s="15"/>
      <c r="F98" s="33"/>
      <c r="G98" s="14" t="s">
        <v>222</v>
      </c>
      <c r="H98" s="14">
        <v>17</v>
      </c>
      <c r="I98" s="14">
        <v>18</v>
      </c>
      <c r="J98" s="14">
        <v>18</v>
      </c>
      <c r="K98" s="16">
        <v>18</v>
      </c>
      <c r="L98" s="18">
        <v>10.9</v>
      </c>
      <c r="M98" s="18">
        <v>12.4</v>
      </c>
      <c r="N98" s="18">
        <v>14.3</v>
      </c>
      <c r="O98" s="18">
        <v>17.1</v>
      </c>
      <c r="P98" s="18">
        <v>16.363843486665466</v>
      </c>
      <c r="Q98" s="14">
        <v>16.79976720799709</v>
      </c>
      <c r="R98" s="14">
        <v>17.750267852605823</v>
      </c>
      <c r="S98" s="14">
        <v>17.45131893394629</v>
      </c>
      <c r="T98" s="14">
        <v>14.081312725491143</v>
      </c>
      <c r="U98" s="14">
        <v>11.851803363960935</v>
      </c>
      <c r="V98" s="14">
        <v>12.187290937111547</v>
      </c>
      <c r="W98" s="14">
        <v>12.532275116667284</v>
      </c>
      <c r="X98">
        <f t="shared" si="7"/>
        <v>16</v>
      </c>
      <c r="Y98">
        <f t="shared" si="8"/>
        <v>1</v>
      </c>
      <c r="Z98">
        <f t="shared" si="9"/>
        <v>0</v>
      </c>
      <c r="AA98">
        <f t="shared" si="10"/>
        <v>0</v>
      </c>
      <c r="AB98" s="53">
        <f t="shared" si="13"/>
        <v>17</v>
      </c>
      <c r="AC98" s="53">
        <f t="shared" si="12"/>
        <v>1</v>
      </c>
      <c r="AD98" s="54"/>
    </row>
    <row r="99" spans="1:30" ht="12.75">
      <c r="A99" s="1"/>
      <c r="C99" s="3">
        <v>1.607</v>
      </c>
      <c r="D99" s="4" t="s">
        <v>95</v>
      </c>
      <c r="E99" s="15"/>
      <c r="F99" s="33"/>
      <c r="G99" s="33"/>
      <c r="H99" s="33"/>
      <c r="I99" s="33"/>
      <c r="J99" s="33"/>
      <c r="K99" s="16">
        <v>1</v>
      </c>
      <c r="L99" s="18">
        <v>4</v>
      </c>
      <c r="M99" s="18">
        <v>8</v>
      </c>
      <c r="N99" s="18">
        <v>12</v>
      </c>
      <c r="O99" s="18">
        <v>16</v>
      </c>
      <c r="P99" s="18">
        <v>20</v>
      </c>
      <c r="Q99" s="14">
        <v>0.5</v>
      </c>
      <c r="R99" s="14">
        <v>1.1531600000000002</v>
      </c>
      <c r="S99" s="14">
        <v>0.785051</v>
      </c>
      <c r="T99" s="14">
        <v>0.9617998072470548</v>
      </c>
      <c r="U99" s="14">
        <v>1.2</v>
      </c>
      <c r="V99" s="14">
        <v>1.9</v>
      </c>
      <c r="W99" s="14">
        <v>2</v>
      </c>
      <c r="X99">
        <f t="shared" si="7"/>
        <v>13</v>
      </c>
      <c r="Y99">
        <f t="shared" si="8"/>
        <v>0</v>
      </c>
      <c r="Z99">
        <f t="shared" si="9"/>
        <v>0</v>
      </c>
      <c r="AA99">
        <f t="shared" si="10"/>
        <v>0</v>
      </c>
      <c r="AB99" s="53">
        <f t="shared" si="13"/>
        <v>13</v>
      </c>
      <c r="AC99" s="53">
        <f t="shared" si="12"/>
        <v>5</v>
      </c>
      <c r="AD99" s="54"/>
    </row>
    <row r="100" spans="1:30" s="6" customFormat="1" ht="12.75">
      <c r="A100" s="5"/>
      <c r="C100" s="3">
        <v>1.608</v>
      </c>
      <c r="D100" s="4" t="s">
        <v>96</v>
      </c>
      <c r="E100" s="15"/>
      <c r="F100" s="33"/>
      <c r="G100" s="33"/>
      <c r="H100" s="33"/>
      <c r="I100" s="33"/>
      <c r="J100" s="33"/>
      <c r="K100" s="33"/>
      <c r="L100" s="33"/>
      <c r="M100" s="18">
        <v>0.4</v>
      </c>
      <c r="N100" s="18">
        <v>0.9</v>
      </c>
      <c r="O100" s="18">
        <v>1.9</v>
      </c>
      <c r="P100" s="18">
        <v>2.36028</v>
      </c>
      <c r="Q100" s="18">
        <v>1.3596339499999999</v>
      </c>
      <c r="R100" s="18">
        <v>1.1299822999999998</v>
      </c>
      <c r="S100" s="18">
        <v>0.8953044</v>
      </c>
      <c r="T100" s="18">
        <v>1.3912324651896029</v>
      </c>
      <c r="U100" s="18">
        <v>2.7</v>
      </c>
      <c r="V100" s="18">
        <v>3.2</v>
      </c>
      <c r="W100" s="18">
        <v>3.2</v>
      </c>
      <c r="X100" s="6">
        <f t="shared" si="7"/>
        <v>11</v>
      </c>
      <c r="Y100" s="6">
        <f t="shared" si="8"/>
        <v>0</v>
      </c>
      <c r="Z100" s="6">
        <f t="shared" si="9"/>
        <v>0</v>
      </c>
      <c r="AA100">
        <f t="shared" si="10"/>
        <v>0</v>
      </c>
      <c r="AB100" s="53">
        <f t="shared" si="13"/>
        <v>11</v>
      </c>
      <c r="AC100" s="53">
        <f t="shared" si="12"/>
        <v>7</v>
      </c>
      <c r="AD100" s="54"/>
    </row>
    <row r="101" spans="1:30" s="6" customFormat="1" ht="12.75">
      <c r="A101" s="5"/>
      <c r="C101" s="3">
        <v>1.609</v>
      </c>
      <c r="D101" s="4" t="s">
        <v>97</v>
      </c>
      <c r="E101" s="15"/>
      <c r="F101" s="33"/>
      <c r="G101" s="33"/>
      <c r="H101" s="33"/>
      <c r="I101" s="33"/>
      <c r="J101" s="33"/>
      <c r="K101" s="49">
        <v>10.5</v>
      </c>
      <c r="L101" s="18">
        <v>9</v>
      </c>
      <c r="M101" s="18">
        <v>18.5</v>
      </c>
      <c r="N101" s="18">
        <v>24.1</v>
      </c>
      <c r="O101" s="18">
        <v>29.8</v>
      </c>
      <c r="P101" s="18">
        <v>37.042822826599995</v>
      </c>
      <c r="Q101" s="18">
        <v>40.370071020000005</v>
      </c>
      <c r="R101" s="18">
        <v>47.850641663158015</v>
      </c>
      <c r="S101" s="18">
        <v>51.059937</v>
      </c>
      <c r="T101" s="18">
        <v>60.9663693877551</v>
      </c>
      <c r="U101" s="18">
        <v>63.252348010926504</v>
      </c>
      <c r="V101" s="18">
        <v>72.13063761228473</v>
      </c>
      <c r="W101" s="18">
        <v>77.6300040055555</v>
      </c>
      <c r="X101" s="6">
        <f t="shared" si="7"/>
        <v>13</v>
      </c>
      <c r="Y101" s="6">
        <f t="shared" si="8"/>
        <v>0</v>
      </c>
      <c r="Z101" s="6">
        <f t="shared" si="9"/>
        <v>0</v>
      </c>
      <c r="AA101">
        <f t="shared" si="10"/>
        <v>0</v>
      </c>
      <c r="AB101" s="53">
        <f t="shared" si="13"/>
        <v>13</v>
      </c>
      <c r="AC101" s="53">
        <f t="shared" si="12"/>
        <v>5</v>
      </c>
      <c r="AD101" s="54"/>
    </row>
    <row r="102" spans="1:30" ht="12.75">
      <c r="A102" s="1"/>
      <c r="C102" s="3">
        <v>1.61</v>
      </c>
      <c r="D102" s="4" t="s">
        <v>98</v>
      </c>
      <c r="E102" s="15"/>
      <c r="F102" s="33"/>
      <c r="G102" s="33"/>
      <c r="H102" s="33"/>
      <c r="I102" s="33"/>
      <c r="J102" s="33"/>
      <c r="K102" s="33"/>
      <c r="L102" s="33"/>
      <c r="M102" s="33"/>
      <c r="N102" s="33"/>
      <c r="O102" s="18">
        <v>0</v>
      </c>
      <c r="P102" s="18">
        <v>1.1507</v>
      </c>
      <c r="Q102" s="14">
        <v>1.9</v>
      </c>
      <c r="R102" s="14">
        <v>1.5</v>
      </c>
      <c r="S102" s="14">
        <v>2.5</v>
      </c>
      <c r="T102" s="14">
        <v>2.5</v>
      </c>
      <c r="U102" s="14">
        <v>2.5</v>
      </c>
      <c r="V102" s="14">
        <v>2.5</v>
      </c>
      <c r="W102" s="14">
        <v>2.5</v>
      </c>
      <c r="X102">
        <f t="shared" si="7"/>
        <v>9</v>
      </c>
      <c r="Y102">
        <f t="shared" si="8"/>
        <v>0</v>
      </c>
      <c r="Z102">
        <f t="shared" si="9"/>
        <v>0</v>
      </c>
      <c r="AA102">
        <f t="shared" si="10"/>
        <v>0</v>
      </c>
      <c r="AB102" s="53">
        <f t="shared" si="13"/>
        <v>9</v>
      </c>
      <c r="AC102" s="53">
        <f t="shared" si="12"/>
        <v>9</v>
      </c>
      <c r="AD102" s="54"/>
    </row>
    <row r="103" spans="1:30" ht="12.75">
      <c r="A103" s="1"/>
      <c r="C103" s="3">
        <v>1.611</v>
      </c>
      <c r="D103" s="4" t="s">
        <v>99</v>
      </c>
      <c r="E103" s="15"/>
      <c r="F103" s="33"/>
      <c r="G103" s="33"/>
      <c r="H103" s="33"/>
      <c r="I103" s="33"/>
      <c r="J103" s="33"/>
      <c r="K103" s="33"/>
      <c r="L103" s="33"/>
      <c r="M103" s="33"/>
      <c r="N103" s="33"/>
      <c r="O103" s="33"/>
      <c r="P103" s="14">
        <v>0</v>
      </c>
      <c r="Q103" s="14">
        <v>1.2</v>
      </c>
      <c r="R103" s="14">
        <v>1.2595910178960226</v>
      </c>
      <c r="S103" s="14">
        <v>3.5967302452316074</v>
      </c>
      <c r="T103" s="14">
        <v>3.2614209135148857</v>
      </c>
      <c r="U103" s="14">
        <v>3</v>
      </c>
      <c r="V103" s="14">
        <v>1.5</v>
      </c>
      <c r="W103" s="14">
        <v>2.6</v>
      </c>
      <c r="X103">
        <f t="shared" si="7"/>
        <v>8</v>
      </c>
      <c r="Y103">
        <f t="shared" si="8"/>
        <v>0</v>
      </c>
      <c r="Z103">
        <f t="shared" si="9"/>
        <v>0</v>
      </c>
      <c r="AA103">
        <f t="shared" si="10"/>
        <v>0</v>
      </c>
      <c r="AB103" s="53">
        <f t="shared" si="13"/>
        <v>8</v>
      </c>
      <c r="AC103" s="53">
        <f t="shared" si="12"/>
        <v>10</v>
      </c>
      <c r="AD103" s="54"/>
    </row>
    <row r="104" spans="1:30" ht="12.75">
      <c r="A104" s="1"/>
      <c r="C104" s="3">
        <v>1.612</v>
      </c>
      <c r="D104" s="4" t="s">
        <v>100</v>
      </c>
      <c r="E104" s="15"/>
      <c r="F104" s="33"/>
      <c r="G104" s="33"/>
      <c r="H104" s="33"/>
      <c r="I104" s="33"/>
      <c r="J104" s="33"/>
      <c r="K104" s="33"/>
      <c r="L104" s="33"/>
      <c r="M104" s="33"/>
      <c r="N104" s="33"/>
      <c r="O104" s="33"/>
      <c r="P104" s="18">
        <v>27.03455295</v>
      </c>
      <c r="Q104" s="18">
        <v>29.0758806</v>
      </c>
      <c r="R104" s="32"/>
      <c r="S104" s="32"/>
      <c r="T104" s="32"/>
      <c r="U104" s="32"/>
      <c r="V104" s="32"/>
      <c r="W104" s="32"/>
      <c r="X104">
        <f t="shared" si="7"/>
        <v>2</v>
      </c>
      <c r="Y104">
        <f t="shared" si="8"/>
        <v>0</v>
      </c>
      <c r="Z104">
        <f t="shared" si="9"/>
        <v>0</v>
      </c>
      <c r="AA104">
        <f t="shared" si="10"/>
        <v>0</v>
      </c>
      <c r="AB104" s="53">
        <f t="shared" si="13"/>
        <v>2</v>
      </c>
      <c r="AC104" s="53">
        <f t="shared" si="12"/>
        <v>16</v>
      </c>
      <c r="AD104" s="54"/>
    </row>
    <row r="105" spans="1:30" ht="12.75">
      <c r="A105" s="1"/>
      <c r="C105" s="3">
        <v>1.613</v>
      </c>
      <c r="D105" s="4" t="s">
        <v>101</v>
      </c>
      <c r="E105" s="15"/>
      <c r="F105" s="33"/>
      <c r="G105" s="33"/>
      <c r="H105" s="33"/>
      <c r="I105" s="33"/>
      <c r="J105" s="33"/>
      <c r="K105" s="33"/>
      <c r="L105" s="33"/>
      <c r="M105" s="33"/>
      <c r="N105" s="33"/>
      <c r="O105" s="33"/>
      <c r="P105" s="18">
        <v>0</v>
      </c>
      <c r="Q105" s="14">
        <v>0.392</v>
      </c>
      <c r="R105" s="14">
        <v>0.3786359265028365</v>
      </c>
      <c r="S105" s="14">
        <v>0.341475452958262</v>
      </c>
      <c r="T105" s="14">
        <v>0.3572493578745117</v>
      </c>
      <c r="U105" s="14">
        <v>0.4</v>
      </c>
      <c r="V105" s="14">
        <v>0.4</v>
      </c>
      <c r="W105" s="14">
        <v>0.4</v>
      </c>
      <c r="X105">
        <f t="shared" si="7"/>
        <v>8</v>
      </c>
      <c r="Y105">
        <f t="shared" si="8"/>
        <v>0</v>
      </c>
      <c r="Z105">
        <f t="shared" si="9"/>
        <v>0</v>
      </c>
      <c r="AA105">
        <f t="shared" si="10"/>
        <v>0</v>
      </c>
      <c r="AB105" s="53">
        <f>SUM(X105:AA105)</f>
        <v>8</v>
      </c>
      <c r="AC105" s="53">
        <f t="shared" si="12"/>
        <v>10</v>
      </c>
      <c r="AD105" s="54"/>
    </row>
    <row r="106" spans="1:30" ht="12.75">
      <c r="A106" s="1"/>
      <c r="C106" s="3">
        <v>1.614</v>
      </c>
      <c r="D106" s="4" t="s">
        <v>102</v>
      </c>
      <c r="E106" s="15"/>
      <c r="F106" s="33"/>
      <c r="G106" s="33"/>
      <c r="H106" s="33"/>
      <c r="I106" s="33"/>
      <c r="J106" s="33"/>
      <c r="K106" s="33"/>
      <c r="L106" s="33"/>
      <c r="M106" s="33"/>
      <c r="N106" s="33"/>
      <c r="O106" s="33"/>
      <c r="P106" s="33"/>
      <c r="Q106" s="33"/>
      <c r="R106" s="33"/>
      <c r="S106" s="18">
        <v>1.8</v>
      </c>
      <c r="T106" s="18">
        <v>1.8</v>
      </c>
      <c r="U106" s="14">
        <v>0</v>
      </c>
      <c r="V106" s="14">
        <v>0.7</v>
      </c>
      <c r="W106" s="14">
        <v>0.4</v>
      </c>
      <c r="X106">
        <f t="shared" si="7"/>
        <v>5</v>
      </c>
      <c r="Y106">
        <f t="shared" si="8"/>
        <v>0</v>
      </c>
      <c r="Z106">
        <f t="shared" si="9"/>
        <v>0</v>
      </c>
      <c r="AA106">
        <f t="shared" si="10"/>
        <v>0</v>
      </c>
      <c r="AB106" s="53">
        <f t="shared" si="13"/>
        <v>5</v>
      </c>
      <c r="AC106" s="53">
        <f t="shared" si="12"/>
        <v>13</v>
      </c>
      <c r="AD106" s="54"/>
    </row>
    <row r="107" spans="1:30" ht="12.75">
      <c r="A107" s="1"/>
      <c r="C107" s="3">
        <v>1.615</v>
      </c>
      <c r="D107" s="4" t="s">
        <v>234</v>
      </c>
      <c r="E107" s="15"/>
      <c r="F107" s="33"/>
      <c r="G107" s="33"/>
      <c r="H107" s="33"/>
      <c r="I107" s="33"/>
      <c r="J107" s="33"/>
      <c r="K107" s="33"/>
      <c r="L107" s="33"/>
      <c r="M107" s="33"/>
      <c r="N107" s="33"/>
      <c r="O107" s="33"/>
      <c r="P107" s="33"/>
      <c r="Q107" s="33"/>
      <c r="R107" s="33"/>
      <c r="S107" s="33"/>
      <c r="T107" s="33"/>
      <c r="U107" s="14">
        <v>0</v>
      </c>
      <c r="V107" s="14">
        <v>1.5</v>
      </c>
      <c r="W107" s="14">
        <v>1.5</v>
      </c>
      <c r="X107">
        <f t="shared" si="7"/>
        <v>3</v>
      </c>
      <c r="Y107">
        <f t="shared" si="8"/>
        <v>0</v>
      </c>
      <c r="Z107">
        <f t="shared" si="9"/>
        <v>0</v>
      </c>
      <c r="AA107">
        <f t="shared" si="10"/>
        <v>0</v>
      </c>
      <c r="AB107" s="53">
        <f t="shared" si="13"/>
        <v>3</v>
      </c>
      <c r="AC107" s="53">
        <f t="shared" si="12"/>
        <v>15</v>
      </c>
      <c r="AD107" s="54"/>
    </row>
    <row r="108" spans="1:30" s="29" customFormat="1" ht="12.75">
      <c r="A108" s="26" t="s">
        <v>103</v>
      </c>
      <c r="B108" s="26"/>
      <c r="C108" s="26"/>
      <c r="D108" s="27"/>
      <c r="E108" s="28">
        <f>SUM(E109:E155)</f>
        <v>0</v>
      </c>
      <c r="F108" s="28">
        <f>SUM(F109:F155)</f>
        <v>565.1999999999999</v>
      </c>
      <c r="G108" s="28">
        <f>SUM(G109:G155)</f>
        <v>735.1999999999999</v>
      </c>
      <c r="H108" s="28">
        <f>SUM(H109:H155)</f>
        <v>791.4</v>
      </c>
      <c r="I108" s="28">
        <f aca="true" t="shared" si="14" ref="I108:V108">SUM(I109:I155)</f>
        <v>731.1</v>
      </c>
      <c r="J108" s="28">
        <f t="shared" si="14"/>
        <v>895.9000000000002</v>
      </c>
      <c r="K108" s="28">
        <v>933</v>
      </c>
      <c r="L108" s="28">
        <f>SUM(L109:L155)</f>
        <v>796.9000000000001</v>
      </c>
      <c r="M108" s="28">
        <f>SUM(M109:M155)</f>
        <v>878.1</v>
      </c>
      <c r="N108" s="28">
        <f>SUM(N109:N155)</f>
        <v>900.5999999999999</v>
      </c>
      <c r="O108" s="28">
        <f>SUM(O109:O155)</f>
        <v>1019.1</v>
      </c>
      <c r="P108" s="28">
        <f>SUM(P109:P155)</f>
        <v>1137.063587512668</v>
      </c>
      <c r="Q108" s="28">
        <f t="shared" si="14"/>
        <v>1229.3549329767636</v>
      </c>
      <c r="R108" s="28">
        <f t="shared" si="14"/>
        <v>1189.9883699387983</v>
      </c>
      <c r="S108" s="28">
        <f t="shared" si="14"/>
        <v>1188.732718001154</v>
      </c>
      <c r="T108" s="28">
        <f t="shared" si="14"/>
        <v>1142.4940598674343</v>
      </c>
      <c r="U108" s="28">
        <f t="shared" si="14"/>
        <v>1329.4673560179492</v>
      </c>
      <c r="V108" s="28">
        <f t="shared" si="14"/>
        <v>1335.3305749669948</v>
      </c>
      <c r="W108" s="28">
        <f>SUM(W109:W155)</f>
        <v>1323.9583507617021</v>
      </c>
      <c r="X108" s="58"/>
      <c r="Y108" s="58"/>
      <c r="Z108" s="58"/>
      <c r="AA108" s="58"/>
      <c r="AB108" s="52"/>
      <c r="AC108" s="52"/>
      <c r="AD108" s="59"/>
    </row>
    <row r="109" spans="1:30" ht="12.75">
      <c r="A109" s="1"/>
      <c r="C109" s="3">
        <v>2.001</v>
      </c>
      <c r="D109" s="7" t="s">
        <v>104</v>
      </c>
      <c r="E109" s="20"/>
      <c r="F109" s="20">
        <v>4.4</v>
      </c>
      <c r="G109" s="17">
        <v>4.6</v>
      </c>
      <c r="H109" s="14">
        <v>16.8</v>
      </c>
      <c r="I109" s="14">
        <v>22.2</v>
      </c>
      <c r="J109" s="14">
        <v>43.4</v>
      </c>
      <c r="K109" s="14">
        <v>51.9</v>
      </c>
      <c r="L109" s="18">
        <v>15.7</v>
      </c>
      <c r="M109" s="18">
        <v>16.9</v>
      </c>
      <c r="N109" s="18">
        <v>43.8</v>
      </c>
      <c r="O109" s="18">
        <v>46.6</v>
      </c>
      <c r="P109" s="18">
        <v>76.02215901072267</v>
      </c>
      <c r="Q109" s="14">
        <v>80.60965869785436</v>
      </c>
      <c r="R109" s="14">
        <v>74.93239679805727</v>
      </c>
      <c r="S109" s="14">
        <v>60.74199536968986</v>
      </c>
      <c r="T109" s="14">
        <v>69.62058626406811</v>
      </c>
      <c r="U109" s="14">
        <v>72.2118525938222</v>
      </c>
      <c r="V109" s="14">
        <v>71.26592843714923</v>
      </c>
      <c r="W109" s="14">
        <v>70.99834020196367</v>
      </c>
      <c r="X109">
        <f t="shared" si="7"/>
        <v>18</v>
      </c>
      <c r="Y109">
        <f t="shared" si="8"/>
        <v>0</v>
      </c>
      <c r="Z109">
        <f t="shared" si="9"/>
        <v>0</v>
      </c>
      <c r="AA109">
        <f t="shared" si="10"/>
        <v>0</v>
      </c>
      <c r="AB109" s="53">
        <f t="shared" si="13"/>
        <v>18</v>
      </c>
      <c r="AC109" s="53">
        <f t="shared" si="12"/>
        <v>0</v>
      </c>
      <c r="AD109" s="54"/>
    </row>
    <row r="110" spans="1:30" ht="12.75">
      <c r="A110" s="1"/>
      <c r="C110" s="3">
        <v>2.002</v>
      </c>
      <c r="D110" s="7" t="s">
        <v>20</v>
      </c>
      <c r="E110" s="20"/>
      <c r="F110" s="20" t="s">
        <v>222</v>
      </c>
      <c r="G110" s="17" t="s">
        <v>222</v>
      </c>
      <c r="H110" s="14" t="s">
        <v>222</v>
      </c>
      <c r="I110" s="14" t="s">
        <v>222</v>
      </c>
      <c r="J110" s="14" t="s">
        <v>222</v>
      </c>
      <c r="K110" s="14" t="s">
        <v>222</v>
      </c>
      <c r="L110" s="18" t="s">
        <v>222</v>
      </c>
      <c r="M110" s="18" t="s">
        <v>222</v>
      </c>
      <c r="N110" s="18" t="s">
        <v>222</v>
      </c>
      <c r="O110" s="18" t="s">
        <v>222</v>
      </c>
      <c r="P110" s="18" t="s">
        <v>222</v>
      </c>
      <c r="Q110" s="18" t="s">
        <v>222</v>
      </c>
      <c r="R110" s="18" t="s">
        <v>222</v>
      </c>
      <c r="S110" s="18" t="s">
        <v>222</v>
      </c>
      <c r="T110" s="18" t="s">
        <v>222</v>
      </c>
      <c r="U110" s="14" t="s">
        <v>225</v>
      </c>
      <c r="V110" s="14" t="s">
        <v>225</v>
      </c>
      <c r="W110" s="14" t="s">
        <v>225</v>
      </c>
      <c r="X110">
        <f t="shared" si="7"/>
        <v>0</v>
      </c>
      <c r="Y110">
        <f t="shared" si="8"/>
        <v>15</v>
      </c>
      <c r="Z110">
        <f t="shared" si="9"/>
        <v>3</v>
      </c>
      <c r="AA110">
        <f t="shared" si="10"/>
        <v>0</v>
      </c>
      <c r="AB110" s="53">
        <f t="shared" si="13"/>
        <v>18</v>
      </c>
      <c r="AC110" s="53">
        <f t="shared" si="12"/>
        <v>0</v>
      </c>
      <c r="AD110" s="54"/>
    </row>
    <row r="111" spans="1:30" ht="12.75">
      <c r="A111" s="1"/>
      <c r="C111" s="3">
        <v>2.101</v>
      </c>
      <c r="D111" s="7" t="s">
        <v>105</v>
      </c>
      <c r="E111" s="20"/>
      <c r="F111" s="20">
        <v>0.1</v>
      </c>
      <c r="G111" s="14">
        <v>0.1</v>
      </c>
      <c r="H111" s="14">
        <v>0.1</v>
      </c>
      <c r="I111" s="14">
        <v>0.1</v>
      </c>
      <c r="J111" s="14">
        <v>0.1</v>
      </c>
      <c r="K111" s="14">
        <v>0.1</v>
      </c>
      <c r="L111" s="18">
        <v>0.1</v>
      </c>
      <c r="M111" s="18">
        <v>0.1</v>
      </c>
      <c r="N111" s="18">
        <v>0.1</v>
      </c>
      <c r="O111" s="18">
        <v>0.2</v>
      </c>
      <c r="P111" s="18">
        <v>0.08920307693489354</v>
      </c>
      <c r="Q111" s="14">
        <v>0.09646249590566655</v>
      </c>
      <c r="R111" s="14">
        <v>0.09267504979251578</v>
      </c>
      <c r="S111" s="14">
        <v>0.09276470588235294</v>
      </c>
      <c r="T111" s="14">
        <v>0.08893987830197854</v>
      </c>
      <c r="U111" s="14">
        <v>1.1626166017826833</v>
      </c>
      <c r="V111" s="14">
        <v>1.1021323431463697</v>
      </c>
      <c r="W111" s="14">
        <v>1.081114745876995</v>
      </c>
      <c r="X111">
        <f t="shared" si="7"/>
        <v>18</v>
      </c>
      <c r="Y111">
        <f t="shared" si="8"/>
        <v>0</v>
      </c>
      <c r="Z111">
        <f t="shared" si="9"/>
        <v>0</v>
      </c>
      <c r="AA111">
        <f t="shared" si="10"/>
        <v>0</v>
      </c>
      <c r="AB111" s="53">
        <f t="shared" si="13"/>
        <v>18</v>
      </c>
      <c r="AC111" s="53">
        <f t="shared" si="12"/>
        <v>0</v>
      </c>
      <c r="AD111" s="54"/>
    </row>
    <row r="112" spans="1:30" ht="12.75">
      <c r="A112" s="1"/>
      <c r="C112" s="3">
        <v>2.2009999999999996</v>
      </c>
      <c r="D112" s="7" t="s">
        <v>106</v>
      </c>
      <c r="E112" s="20"/>
      <c r="F112" s="20">
        <v>9.8</v>
      </c>
      <c r="G112" s="17">
        <v>6.3</v>
      </c>
      <c r="H112" s="14">
        <v>10.2</v>
      </c>
      <c r="I112" s="14">
        <v>17.6</v>
      </c>
      <c r="J112" s="14">
        <v>14.7</v>
      </c>
      <c r="K112" s="16">
        <v>22.6</v>
      </c>
      <c r="L112" s="18">
        <v>19.6</v>
      </c>
      <c r="M112" s="18">
        <v>29.3</v>
      </c>
      <c r="N112" s="18">
        <v>29</v>
      </c>
      <c r="O112" s="18">
        <v>38.5</v>
      </c>
      <c r="P112" s="18">
        <v>50.1237705926927</v>
      </c>
      <c r="Q112" s="14">
        <v>52.524718836315834</v>
      </c>
      <c r="R112" s="14">
        <v>47.49441472642956</v>
      </c>
      <c r="S112" s="14">
        <v>84.9666629362356</v>
      </c>
      <c r="T112" s="14">
        <v>62.52663920953246</v>
      </c>
      <c r="U112" s="14">
        <v>50.435861182207496</v>
      </c>
      <c r="V112" s="14">
        <v>47.550569585504775</v>
      </c>
      <c r="W112" s="14">
        <v>46.45690648503817</v>
      </c>
      <c r="X112">
        <f t="shared" si="7"/>
        <v>18</v>
      </c>
      <c r="Y112">
        <f t="shared" si="8"/>
        <v>0</v>
      </c>
      <c r="Z112">
        <f t="shared" si="9"/>
        <v>0</v>
      </c>
      <c r="AA112">
        <f t="shared" si="10"/>
        <v>0</v>
      </c>
      <c r="AB112" s="53">
        <f t="shared" si="13"/>
        <v>18</v>
      </c>
      <c r="AC112" s="53">
        <f t="shared" si="12"/>
        <v>0</v>
      </c>
      <c r="AD112" s="54"/>
    </row>
    <row r="113" spans="1:30" ht="12.75">
      <c r="A113" s="1"/>
      <c r="C113" s="3">
        <v>2.202</v>
      </c>
      <c r="D113" s="4" t="s">
        <v>107</v>
      </c>
      <c r="E113" s="15"/>
      <c r="F113" s="15">
        <v>0.2</v>
      </c>
      <c r="G113" s="17">
        <v>0.2</v>
      </c>
      <c r="H113" s="14">
        <v>0.2</v>
      </c>
      <c r="I113" s="14">
        <v>0.4</v>
      </c>
      <c r="J113" s="14">
        <v>0.6</v>
      </c>
      <c r="K113" s="16">
        <v>1</v>
      </c>
      <c r="L113" s="18">
        <v>0.4</v>
      </c>
      <c r="M113" s="18" t="s">
        <v>222</v>
      </c>
      <c r="N113" s="18" t="s">
        <v>222</v>
      </c>
      <c r="O113" s="18" t="s">
        <v>222</v>
      </c>
      <c r="P113" s="18" t="s">
        <v>222</v>
      </c>
      <c r="Q113" s="18" t="s">
        <v>222</v>
      </c>
      <c r="R113" s="18" t="s">
        <v>222</v>
      </c>
      <c r="S113" s="18" t="s">
        <v>222</v>
      </c>
      <c r="T113" s="18" t="s">
        <v>222</v>
      </c>
      <c r="U113" s="18" t="s">
        <v>222</v>
      </c>
      <c r="V113" s="18" t="s">
        <v>222</v>
      </c>
      <c r="W113" s="18" t="s">
        <v>222</v>
      </c>
      <c r="X113">
        <f t="shared" si="7"/>
        <v>7</v>
      </c>
      <c r="Y113">
        <f t="shared" si="8"/>
        <v>11</v>
      </c>
      <c r="Z113">
        <f t="shared" si="9"/>
        <v>0</v>
      </c>
      <c r="AA113">
        <f t="shared" si="10"/>
        <v>0</v>
      </c>
      <c r="AB113" s="53">
        <f t="shared" si="13"/>
        <v>18</v>
      </c>
      <c r="AC113" s="53">
        <f t="shared" si="12"/>
        <v>0</v>
      </c>
      <c r="AD113" s="54"/>
    </row>
    <row r="114" spans="1:30" ht="12.75">
      <c r="A114" s="1"/>
      <c r="C114" s="3">
        <v>2.203</v>
      </c>
      <c r="D114" s="7" t="s">
        <v>108</v>
      </c>
      <c r="E114" s="20"/>
      <c r="F114" s="20">
        <v>91.9</v>
      </c>
      <c r="G114" s="17">
        <v>141</v>
      </c>
      <c r="H114" s="14">
        <v>118.8</v>
      </c>
      <c r="I114" s="14">
        <v>78.5</v>
      </c>
      <c r="J114" s="14">
        <v>128.3</v>
      </c>
      <c r="K114" s="16">
        <v>119.5</v>
      </c>
      <c r="L114" s="18">
        <v>115.6</v>
      </c>
      <c r="M114" s="18">
        <v>112</v>
      </c>
      <c r="N114" s="18">
        <v>103.9</v>
      </c>
      <c r="O114" s="18">
        <v>101.1</v>
      </c>
      <c r="P114" s="18">
        <v>97.61746783938895</v>
      </c>
      <c r="Q114" s="14">
        <v>94.34866541181641</v>
      </c>
      <c r="R114" s="14">
        <v>92.63766266456804</v>
      </c>
      <c r="S114" s="14">
        <v>96.2</v>
      </c>
      <c r="T114" s="14">
        <v>98.51386912223614</v>
      </c>
      <c r="U114" s="14">
        <v>92.20718048064215</v>
      </c>
      <c r="V114" s="14">
        <v>90.20871216966353</v>
      </c>
      <c r="W114" s="14">
        <v>90.56739492182919</v>
      </c>
      <c r="X114">
        <f t="shared" si="7"/>
        <v>18</v>
      </c>
      <c r="Y114">
        <f t="shared" si="8"/>
        <v>0</v>
      </c>
      <c r="Z114">
        <f t="shared" si="9"/>
        <v>0</v>
      </c>
      <c r="AA114">
        <f t="shared" si="10"/>
        <v>0</v>
      </c>
      <c r="AB114" s="53">
        <f>SUM(X114:AA114)</f>
        <v>18</v>
      </c>
      <c r="AC114" s="53">
        <f t="shared" si="12"/>
        <v>0</v>
      </c>
      <c r="AD114" s="54"/>
    </row>
    <row r="115" spans="1:30" ht="12.75">
      <c r="A115" s="1"/>
      <c r="C115" s="3">
        <v>2.2039999999999997</v>
      </c>
      <c r="D115" s="7" t="s">
        <v>109</v>
      </c>
      <c r="E115" s="20"/>
      <c r="F115" s="20">
        <v>0.1</v>
      </c>
      <c r="G115" s="17">
        <v>0.1</v>
      </c>
      <c r="H115" s="14">
        <v>0.1</v>
      </c>
      <c r="I115" s="14">
        <v>0.1</v>
      </c>
      <c r="J115" s="14">
        <v>0.1</v>
      </c>
      <c r="K115" s="16">
        <v>0.3</v>
      </c>
      <c r="L115" s="18" t="s">
        <v>225</v>
      </c>
      <c r="M115" s="18" t="s">
        <v>225</v>
      </c>
      <c r="N115" s="18" t="s">
        <v>225</v>
      </c>
      <c r="O115" s="18" t="s">
        <v>225</v>
      </c>
      <c r="P115" s="18" t="s">
        <v>225</v>
      </c>
      <c r="Q115" s="14" t="s">
        <v>225</v>
      </c>
      <c r="R115" s="14" t="s">
        <v>225</v>
      </c>
      <c r="S115" s="14" t="s">
        <v>225</v>
      </c>
      <c r="T115" s="14">
        <v>0.1336110520837258</v>
      </c>
      <c r="U115" s="14" t="s">
        <v>225</v>
      </c>
      <c r="V115" s="14" t="s">
        <v>225</v>
      </c>
      <c r="W115" s="14" t="s">
        <v>225</v>
      </c>
      <c r="X115">
        <f t="shared" si="7"/>
        <v>7</v>
      </c>
      <c r="Y115">
        <f t="shared" si="8"/>
        <v>0</v>
      </c>
      <c r="Z115">
        <f t="shared" si="9"/>
        <v>11</v>
      </c>
      <c r="AA115">
        <f t="shared" si="10"/>
        <v>0</v>
      </c>
      <c r="AB115" s="53">
        <f aca="true" t="shared" si="15" ref="AB115:AB120">SUM(X115:AA115)</f>
        <v>18</v>
      </c>
      <c r="AC115" s="53">
        <f t="shared" si="12"/>
        <v>0</v>
      </c>
      <c r="AD115" s="54"/>
    </row>
    <row r="116" spans="1:30" ht="12.75">
      <c r="A116" s="1"/>
      <c r="C116" s="3">
        <v>2.205</v>
      </c>
      <c r="D116" s="7" t="s">
        <v>110</v>
      </c>
      <c r="E116" s="20"/>
      <c r="F116" s="20" t="s">
        <v>222</v>
      </c>
      <c r="G116" s="17" t="s">
        <v>222</v>
      </c>
      <c r="H116" s="14" t="s">
        <v>222</v>
      </c>
      <c r="I116" s="14" t="s">
        <v>222</v>
      </c>
      <c r="J116" s="14" t="s">
        <v>222</v>
      </c>
      <c r="K116" s="14" t="s">
        <v>222</v>
      </c>
      <c r="L116" s="18" t="s">
        <v>222</v>
      </c>
      <c r="M116" s="18" t="s">
        <v>222</v>
      </c>
      <c r="N116" s="18" t="s">
        <v>222</v>
      </c>
      <c r="O116" s="18">
        <v>0</v>
      </c>
      <c r="P116" s="18" t="s">
        <v>222</v>
      </c>
      <c r="Q116" s="18" t="s">
        <v>222</v>
      </c>
      <c r="R116" s="18" t="s">
        <v>222</v>
      </c>
      <c r="S116" s="18" t="s">
        <v>222</v>
      </c>
      <c r="T116" s="18" t="s">
        <v>222</v>
      </c>
      <c r="U116" s="18" t="s">
        <v>222</v>
      </c>
      <c r="V116" s="18" t="s">
        <v>222</v>
      </c>
      <c r="W116" s="18" t="s">
        <v>222</v>
      </c>
      <c r="X116">
        <f t="shared" si="7"/>
        <v>1</v>
      </c>
      <c r="Y116">
        <f t="shared" si="8"/>
        <v>17</v>
      </c>
      <c r="Z116">
        <f t="shared" si="9"/>
        <v>0</v>
      </c>
      <c r="AA116">
        <f t="shared" si="10"/>
        <v>0</v>
      </c>
      <c r="AB116" s="53">
        <f t="shared" si="15"/>
        <v>18</v>
      </c>
      <c r="AC116" s="53">
        <f t="shared" si="12"/>
        <v>0</v>
      </c>
      <c r="AD116" s="54"/>
    </row>
    <row r="117" spans="1:30" ht="12.75">
      <c r="A117" s="1"/>
      <c r="C117" s="3">
        <v>2.206</v>
      </c>
      <c r="D117" s="7" t="s">
        <v>50</v>
      </c>
      <c r="E117" s="20"/>
      <c r="F117" s="20" t="s">
        <v>222</v>
      </c>
      <c r="G117" s="17">
        <v>1.3</v>
      </c>
      <c r="H117" s="14">
        <v>1.8</v>
      </c>
      <c r="I117" s="14">
        <v>1.5</v>
      </c>
      <c r="J117" s="14">
        <v>1.3</v>
      </c>
      <c r="K117" s="16">
        <v>1.9</v>
      </c>
      <c r="L117" s="18">
        <v>1.3</v>
      </c>
      <c r="M117" s="18">
        <v>0.1</v>
      </c>
      <c r="N117" s="18">
        <v>0.1</v>
      </c>
      <c r="O117" s="18">
        <v>0.1</v>
      </c>
      <c r="P117" s="18">
        <v>0.8861825293144758</v>
      </c>
      <c r="Q117" s="14">
        <v>0.9271295595392341</v>
      </c>
      <c r="R117" s="14">
        <v>0.8156909673453723</v>
      </c>
      <c r="S117" s="14">
        <v>0.10634594197807287</v>
      </c>
      <c r="T117" s="14" t="s">
        <v>225</v>
      </c>
      <c r="U117" s="14" t="s">
        <v>225</v>
      </c>
      <c r="V117" s="14" t="s">
        <v>225</v>
      </c>
      <c r="W117" s="14" t="s">
        <v>225</v>
      </c>
      <c r="X117">
        <f t="shared" si="7"/>
        <v>13</v>
      </c>
      <c r="Y117">
        <f t="shared" si="8"/>
        <v>1</v>
      </c>
      <c r="Z117">
        <f t="shared" si="9"/>
        <v>4</v>
      </c>
      <c r="AA117">
        <f t="shared" si="10"/>
        <v>0</v>
      </c>
      <c r="AB117" s="53">
        <f t="shared" si="15"/>
        <v>18</v>
      </c>
      <c r="AC117" s="53">
        <f t="shared" si="12"/>
        <v>0</v>
      </c>
      <c r="AD117" s="54"/>
    </row>
    <row r="118" spans="1:30" ht="12.75">
      <c r="A118" s="1"/>
      <c r="C118" s="3">
        <v>2.3009999999999997</v>
      </c>
      <c r="D118" s="7" t="s">
        <v>111</v>
      </c>
      <c r="E118" s="20"/>
      <c r="F118" s="20">
        <v>8</v>
      </c>
      <c r="G118" s="17">
        <v>8.7</v>
      </c>
      <c r="H118" s="14">
        <v>8</v>
      </c>
      <c r="I118" s="14">
        <v>1.5</v>
      </c>
      <c r="J118" s="14">
        <v>1.5</v>
      </c>
      <c r="K118" s="16">
        <v>2.2</v>
      </c>
      <c r="L118" s="18">
        <v>2</v>
      </c>
      <c r="M118" s="18">
        <v>2</v>
      </c>
      <c r="N118" s="18">
        <v>2.7</v>
      </c>
      <c r="O118" s="18">
        <v>2.7</v>
      </c>
      <c r="P118" s="18">
        <v>2.654798882810249</v>
      </c>
      <c r="Q118" s="14">
        <v>2.6451495326027126</v>
      </c>
      <c r="R118" s="14">
        <v>2.633120427907686</v>
      </c>
      <c r="S118" s="14">
        <v>3.346560378959276</v>
      </c>
      <c r="T118" s="14">
        <v>2.121117749245674</v>
      </c>
      <c r="U118" s="14">
        <v>2.1566438935828276</v>
      </c>
      <c r="V118" s="14">
        <v>2.044446108994273</v>
      </c>
      <c r="W118" s="14">
        <v>1.6043669160635579</v>
      </c>
      <c r="X118">
        <f t="shared" si="7"/>
        <v>18</v>
      </c>
      <c r="Y118">
        <f t="shared" si="8"/>
        <v>0</v>
      </c>
      <c r="Z118">
        <f t="shared" si="9"/>
        <v>0</v>
      </c>
      <c r="AA118">
        <f t="shared" si="10"/>
        <v>0</v>
      </c>
      <c r="AB118" s="53">
        <f t="shared" si="15"/>
        <v>18</v>
      </c>
      <c r="AC118" s="53">
        <f t="shared" si="12"/>
        <v>0</v>
      </c>
      <c r="AD118" s="54"/>
    </row>
    <row r="119" spans="1:30" ht="12.75">
      <c r="A119" s="1"/>
      <c r="C119" s="3">
        <v>2.3019999999999996</v>
      </c>
      <c r="D119" s="7" t="s">
        <v>112</v>
      </c>
      <c r="E119" s="20"/>
      <c r="F119" s="20"/>
      <c r="G119" s="17"/>
      <c r="H119" s="14"/>
      <c r="I119" s="14"/>
      <c r="J119" s="14"/>
      <c r="K119" s="14"/>
      <c r="L119" s="18"/>
      <c r="M119" s="18"/>
      <c r="N119" s="18"/>
      <c r="O119" s="18"/>
      <c r="P119" s="18"/>
      <c r="Q119" s="18"/>
      <c r="R119" s="18"/>
      <c r="S119" s="18"/>
      <c r="T119" s="18"/>
      <c r="U119" s="20"/>
      <c r="V119" s="20"/>
      <c r="W119" s="20"/>
      <c r="X119">
        <f t="shared" si="7"/>
        <v>0</v>
      </c>
      <c r="Y119">
        <f t="shared" si="8"/>
        <v>0</v>
      </c>
      <c r="Z119">
        <f t="shared" si="9"/>
        <v>0</v>
      </c>
      <c r="AA119">
        <f t="shared" si="10"/>
        <v>0</v>
      </c>
      <c r="AB119" s="53">
        <f t="shared" si="15"/>
        <v>0</v>
      </c>
      <c r="AC119" s="53">
        <f t="shared" si="12"/>
        <v>18</v>
      </c>
      <c r="AD119" s="54"/>
    </row>
    <row r="120" spans="1:30" ht="12.75">
      <c r="A120" s="1"/>
      <c r="C120" s="3">
        <v>2.303</v>
      </c>
      <c r="D120" s="7" t="s">
        <v>113</v>
      </c>
      <c r="E120" s="20"/>
      <c r="F120" s="20">
        <v>0.3</v>
      </c>
      <c r="G120" s="17">
        <v>0.3</v>
      </c>
      <c r="H120" s="14">
        <v>0.3</v>
      </c>
      <c r="I120" s="14" t="s">
        <v>222</v>
      </c>
      <c r="J120" s="14">
        <v>0.3</v>
      </c>
      <c r="K120" s="16">
        <v>0.3</v>
      </c>
      <c r="L120" s="18">
        <v>0.3</v>
      </c>
      <c r="M120" s="18">
        <v>0.3</v>
      </c>
      <c r="N120" s="18">
        <v>0.3</v>
      </c>
      <c r="O120" s="18">
        <v>0.3</v>
      </c>
      <c r="P120" s="18">
        <v>0.29347290305010887</v>
      </c>
      <c r="Q120" s="14">
        <v>0.29347290305010887</v>
      </c>
      <c r="R120" s="14">
        <v>0.2876063782087368</v>
      </c>
      <c r="S120" s="14">
        <v>0.2861789008987421</v>
      </c>
      <c r="T120" s="14">
        <v>0.28620496419586244</v>
      </c>
      <c r="U120" s="14">
        <v>0.1746703209178698</v>
      </c>
      <c r="V120" s="14">
        <v>0.16558322819075327</v>
      </c>
      <c r="W120" s="14">
        <v>0.16242556602221456</v>
      </c>
      <c r="X120">
        <f t="shared" si="7"/>
        <v>17</v>
      </c>
      <c r="Y120">
        <f t="shared" si="8"/>
        <v>1</v>
      </c>
      <c r="Z120">
        <f t="shared" si="9"/>
        <v>0</v>
      </c>
      <c r="AA120">
        <f t="shared" si="10"/>
        <v>0</v>
      </c>
      <c r="AB120" s="53">
        <f t="shared" si="15"/>
        <v>18</v>
      </c>
      <c r="AC120" s="53">
        <f t="shared" si="12"/>
        <v>0</v>
      </c>
      <c r="AD120" s="54"/>
    </row>
    <row r="121" spans="1:30" ht="12.75">
      <c r="A121" s="1"/>
      <c r="C121" s="3">
        <v>2.304</v>
      </c>
      <c r="D121" s="7" t="s">
        <v>56</v>
      </c>
      <c r="E121" s="20"/>
      <c r="F121" s="20">
        <v>0.3</v>
      </c>
      <c r="G121" s="17">
        <v>0.3</v>
      </c>
      <c r="H121" s="14">
        <v>0.4</v>
      </c>
      <c r="I121" s="14">
        <v>0.3</v>
      </c>
      <c r="J121" s="14">
        <v>0.3</v>
      </c>
      <c r="K121" s="16">
        <v>0.3</v>
      </c>
      <c r="L121" s="18">
        <v>0.3</v>
      </c>
      <c r="M121" s="19">
        <v>0.3</v>
      </c>
      <c r="N121" s="18">
        <v>0.3</v>
      </c>
      <c r="O121" s="18">
        <v>0.3</v>
      </c>
      <c r="P121" s="18">
        <v>0.3252128631442555</v>
      </c>
      <c r="Q121" s="14">
        <v>0.3240308177438323</v>
      </c>
      <c r="R121" s="14">
        <v>0.32255725241869154</v>
      </c>
      <c r="S121" s="14">
        <v>0.32796291713800907</v>
      </c>
      <c r="T121" s="14">
        <v>0.5299840149765445</v>
      </c>
      <c r="U121" s="14">
        <v>0.19253850686372836</v>
      </c>
      <c r="V121" s="14">
        <v>0.18252183513485504</v>
      </c>
      <c r="W121" s="14">
        <v>0.1790411547541486</v>
      </c>
      <c r="X121">
        <f t="shared" si="7"/>
        <v>18</v>
      </c>
      <c r="Y121">
        <f t="shared" si="8"/>
        <v>0</v>
      </c>
      <c r="Z121">
        <f t="shared" si="9"/>
        <v>0</v>
      </c>
      <c r="AA121">
        <f t="shared" si="10"/>
        <v>0</v>
      </c>
      <c r="AB121" s="53">
        <f>SUM(X121:AA121)</f>
        <v>18</v>
      </c>
      <c r="AC121" s="53">
        <f t="shared" si="12"/>
        <v>0</v>
      </c>
      <c r="AD121" s="54"/>
    </row>
    <row r="122" spans="1:30" ht="12.75">
      <c r="A122" s="1"/>
      <c r="C122" s="3">
        <v>2.305</v>
      </c>
      <c r="D122" s="7" t="s">
        <v>114</v>
      </c>
      <c r="E122" s="20"/>
      <c r="F122" s="20">
        <v>117.3</v>
      </c>
      <c r="G122" s="17">
        <v>166</v>
      </c>
      <c r="H122" s="14">
        <v>174.2</v>
      </c>
      <c r="I122" s="14">
        <v>163.1</v>
      </c>
      <c r="J122" s="14">
        <v>167.3</v>
      </c>
      <c r="K122" s="16">
        <v>190.7</v>
      </c>
      <c r="L122" s="18">
        <v>183.9</v>
      </c>
      <c r="M122" s="18">
        <v>211</v>
      </c>
      <c r="N122" s="18">
        <v>217.7</v>
      </c>
      <c r="O122" s="18">
        <v>225</v>
      </c>
      <c r="P122" s="18">
        <v>228.97640364238399</v>
      </c>
      <c r="Q122" s="14">
        <v>232.18209669471818</v>
      </c>
      <c r="R122" s="14">
        <v>214.59931487447642</v>
      </c>
      <c r="S122" s="14">
        <v>218.1957367081448</v>
      </c>
      <c r="T122" s="14">
        <v>205.68610063488464</v>
      </c>
      <c r="U122" s="14">
        <v>193.42304603570437</v>
      </c>
      <c r="V122" s="14">
        <v>178.9597082547336</v>
      </c>
      <c r="W122" s="14">
        <v>171.50937739802532</v>
      </c>
      <c r="X122">
        <f t="shared" si="7"/>
        <v>18</v>
      </c>
      <c r="Y122">
        <f t="shared" si="8"/>
        <v>0</v>
      </c>
      <c r="Z122">
        <f t="shared" si="9"/>
        <v>0</v>
      </c>
      <c r="AA122">
        <f t="shared" si="10"/>
        <v>0</v>
      </c>
      <c r="AB122" s="53">
        <f aca="true" t="shared" si="16" ref="AB122:AB132">SUM(X122:AA122)</f>
        <v>18</v>
      </c>
      <c r="AC122" s="53">
        <f t="shared" si="12"/>
        <v>0</v>
      </c>
      <c r="AD122" s="54"/>
    </row>
    <row r="123" spans="1:30" ht="12.75">
      <c r="A123" s="1"/>
      <c r="C123" s="3">
        <v>2.3059999999999996</v>
      </c>
      <c r="D123" s="7" t="s">
        <v>115</v>
      </c>
      <c r="E123" s="20"/>
      <c r="F123" s="20">
        <v>6.1</v>
      </c>
      <c r="G123" s="17">
        <v>4.6</v>
      </c>
      <c r="H123" s="14">
        <v>4.8</v>
      </c>
      <c r="I123" s="14">
        <v>3.4</v>
      </c>
      <c r="J123" s="14">
        <v>1.4</v>
      </c>
      <c r="K123" s="16">
        <v>2.1</v>
      </c>
      <c r="L123" s="18">
        <v>2</v>
      </c>
      <c r="M123" s="18">
        <v>2</v>
      </c>
      <c r="N123" s="18">
        <v>4.9</v>
      </c>
      <c r="O123" s="18">
        <v>4.8</v>
      </c>
      <c r="P123" s="18">
        <v>4.871439300702562</v>
      </c>
      <c r="Q123" s="14">
        <v>7.597177663150678</v>
      </c>
      <c r="R123" s="14">
        <v>3.126450573643588</v>
      </c>
      <c r="S123" s="14">
        <v>0.6693120757918553</v>
      </c>
      <c r="T123" s="14">
        <v>1.1395540607850914</v>
      </c>
      <c r="U123" s="14">
        <v>6.861454454579437</v>
      </c>
      <c r="V123" s="14">
        <v>3.502418996197951</v>
      </c>
      <c r="W123" s="14">
        <v>3.3566086315355763</v>
      </c>
      <c r="X123">
        <f t="shared" si="7"/>
        <v>18</v>
      </c>
      <c r="Y123">
        <f t="shared" si="8"/>
        <v>0</v>
      </c>
      <c r="Z123">
        <f t="shared" si="9"/>
        <v>0</v>
      </c>
      <c r="AA123">
        <f t="shared" si="10"/>
        <v>0</v>
      </c>
      <c r="AB123" s="53">
        <f t="shared" si="16"/>
        <v>18</v>
      </c>
      <c r="AC123" s="53">
        <f t="shared" si="12"/>
        <v>0</v>
      </c>
      <c r="AD123" s="54"/>
    </row>
    <row r="124" spans="1:30" ht="12.75">
      <c r="A124" s="1"/>
      <c r="C124" s="3">
        <v>2.307</v>
      </c>
      <c r="D124" s="7" t="s">
        <v>116</v>
      </c>
      <c r="E124" s="20"/>
      <c r="F124" s="20">
        <v>37.6</v>
      </c>
      <c r="G124" s="17">
        <v>22.7</v>
      </c>
      <c r="H124" s="14">
        <v>18.3</v>
      </c>
      <c r="I124" s="14">
        <v>13.4</v>
      </c>
      <c r="J124" s="14">
        <v>10.6</v>
      </c>
      <c r="K124" s="16">
        <v>8.5</v>
      </c>
      <c r="L124" s="18">
        <v>7.9</v>
      </c>
      <c r="M124" s="18">
        <v>8.2</v>
      </c>
      <c r="N124" s="18">
        <v>7.3</v>
      </c>
      <c r="O124" s="18">
        <v>6</v>
      </c>
      <c r="P124" s="18">
        <v>5.973297486323061</v>
      </c>
      <c r="Q124" s="14">
        <v>5.951586448356104</v>
      </c>
      <c r="R124" s="14">
        <v>5.924520962792294</v>
      </c>
      <c r="S124" s="14">
        <v>11.378305288461538</v>
      </c>
      <c r="T124" s="14">
        <v>5.650107629548385</v>
      </c>
      <c r="U124" s="14">
        <v>4.273401456426729</v>
      </c>
      <c r="V124" s="14">
        <v>4.330605528875635</v>
      </c>
      <c r="W124" s="14">
        <v>4.430686051935109</v>
      </c>
      <c r="X124">
        <f t="shared" si="7"/>
        <v>18</v>
      </c>
      <c r="Y124">
        <f t="shared" si="8"/>
        <v>0</v>
      </c>
      <c r="Z124">
        <f t="shared" si="9"/>
        <v>0</v>
      </c>
      <c r="AA124">
        <f t="shared" si="10"/>
        <v>0</v>
      </c>
      <c r="AB124" s="53">
        <f t="shared" si="16"/>
        <v>18</v>
      </c>
      <c r="AC124" s="53">
        <f t="shared" si="12"/>
        <v>0</v>
      </c>
      <c r="AD124" s="54"/>
    </row>
    <row r="125" spans="1:30" ht="12.75">
      <c r="A125" s="1"/>
      <c r="C125" s="3">
        <v>2.308</v>
      </c>
      <c r="D125" s="7" t="s">
        <v>59</v>
      </c>
      <c r="E125" s="20"/>
      <c r="F125" s="20">
        <v>41</v>
      </c>
      <c r="G125" s="17">
        <v>39.4</v>
      </c>
      <c r="H125" s="14">
        <v>41.5</v>
      </c>
      <c r="I125" s="14">
        <v>30.3</v>
      </c>
      <c r="J125" s="14">
        <v>46.3</v>
      </c>
      <c r="K125" s="16">
        <v>46.3</v>
      </c>
      <c r="L125" s="18">
        <v>64.5</v>
      </c>
      <c r="M125" s="18">
        <v>50.2</v>
      </c>
      <c r="N125" s="18">
        <v>48.7</v>
      </c>
      <c r="O125" s="18">
        <v>55.7</v>
      </c>
      <c r="P125" s="18">
        <v>74.73642949943621</v>
      </c>
      <c r="Q125" s="14">
        <v>86.1326723818584</v>
      </c>
      <c r="R125" s="14">
        <v>54.42521363309142</v>
      </c>
      <c r="S125" s="14">
        <v>65.93639071125337</v>
      </c>
      <c r="T125" s="14">
        <v>62.95166526323239</v>
      </c>
      <c r="U125" s="14">
        <v>47.60950704052119</v>
      </c>
      <c r="V125" s="14">
        <v>47.281832260070004</v>
      </c>
      <c r="W125" s="14">
        <v>61.137497572657395</v>
      </c>
      <c r="X125">
        <f t="shared" si="7"/>
        <v>18</v>
      </c>
      <c r="Y125">
        <f t="shared" si="8"/>
        <v>0</v>
      </c>
      <c r="Z125">
        <f t="shared" si="9"/>
        <v>0</v>
      </c>
      <c r="AA125">
        <f t="shared" si="10"/>
        <v>0</v>
      </c>
      <c r="AB125" s="53">
        <f t="shared" si="16"/>
        <v>18</v>
      </c>
      <c r="AC125" s="53">
        <f t="shared" si="12"/>
        <v>0</v>
      </c>
      <c r="AD125" s="54"/>
    </row>
    <row r="126" spans="1:30" ht="12.75">
      <c r="A126" s="1"/>
      <c r="C126" s="3">
        <v>2.3089999999999997</v>
      </c>
      <c r="D126" s="7" t="s">
        <v>117</v>
      </c>
      <c r="E126" s="20"/>
      <c r="F126" s="20">
        <v>0.2</v>
      </c>
      <c r="G126" s="17">
        <v>0.1</v>
      </c>
      <c r="H126" s="14">
        <v>0.2</v>
      </c>
      <c r="I126" s="14">
        <v>0.3</v>
      </c>
      <c r="J126" s="14">
        <v>0.3</v>
      </c>
      <c r="K126" s="16">
        <v>0.4</v>
      </c>
      <c r="L126" s="18">
        <v>0.4</v>
      </c>
      <c r="M126" s="18">
        <v>0.4</v>
      </c>
      <c r="N126" s="18">
        <v>0.3</v>
      </c>
      <c r="O126" s="18">
        <v>0.3</v>
      </c>
      <c r="P126" s="18">
        <v>0.9131781862745099</v>
      </c>
      <c r="Q126" s="14">
        <v>0.9213528535154557</v>
      </c>
      <c r="R126" s="14">
        <v>1.4527663461863387</v>
      </c>
      <c r="S126" s="14">
        <v>0.6448834939795214</v>
      </c>
      <c r="T126" s="14">
        <v>1.0007467801071064</v>
      </c>
      <c r="U126" s="14" t="s">
        <v>225</v>
      </c>
      <c r="V126" s="14" t="s">
        <v>225</v>
      </c>
      <c r="W126" s="14" t="s">
        <v>225</v>
      </c>
      <c r="X126">
        <f t="shared" si="7"/>
        <v>15</v>
      </c>
      <c r="Y126">
        <f t="shared" si="8"/>
        <v>0</v>
      </c>
      <c r="Z126">
        <f t="shared" si="9"/>
        <v>3</v>
      </c>
      <c r="AA126">
        <f t="shared" si="10"/>
        <v>0</v>
      </c>
      <c r="AB126" s="53">
        <f t="shared" si="16"/>
        <v>18</v>
      </c>
      <c r="AC126" s="53">
        <f t="shared" si="12"/>
        <v>0</v>
      </c>
      <c r="AD126" s="54"/>
    </row>
    <row r="127" spans="1:30" ht="12.75">
      <c r="A127" s="1"/>
      <c r="C127" s="3">
        <v>2.31</v>
      </c>
      <c r="D127" s="7" t="s">
        <v>57</v>
      </c>
      <c r="E127" s="20"/>
      <c r="F127" s="20"/>
      <c r="G127" s="17"/>
      <c r="H127" s="14"/>
      <c r="I127" s="14"/>
      <c r="J127" s="14"/>
      <c r="K127" s="18"/>
      <c r="L127" s="18"/>
      <c r="M127" s="18"/>
      <c r="N127" s="18"/>
      <c r="O127" s="18"/>
      <c r="P127" s="18"/>
      <c r="Q127" s="18"/>
      <c r="R127" s="18"/>
      <c r="S127" s="18"/>
      <c r="T127" s="18"/>
      <c r="U127" s="32"/>
      <c r="V127" s="32"/>
      <c r="W127" s="32"/>
      <c r="X127">
        <f t="shared" si="7"/>
        <v>0</v>
      </c>
      <c r="Y127">
        <f t="shared" si="8"/>
        <v>0</v>
      </c>
      <c r="Z127">
        <f t="shared" si="9"/>
        <v>0</v>
      </c>
      <c r="AA127">
        <f t="shared" si="10"/>
        <v>0</v>
      </c>
      <c r="AB127" s="53">
        <f t="shared" si="16"/>
        <v>0</v>
      </c>
      <c r="AC127" s="53">
        <f t="shared" si="12"/>
        <v>18</v>
      </c>
      <c r="AD127" s="54"/>
    </row>
    <row r="128" spans="1:30" ht="12.75">
      <c r="A128" s="1"/>
      <c r="C128" s="3">
        <v>2.311</v>
      </c>
      <c r="D128" s="7" t="s">
        <v>60</v>
      </c>
      <c r="E128" s="20"/>
      <c r="F128" s="20" t="s">
        <v>222</v>
      </c>
      <c r="G128" s="17" t="s">
        <v>222</v>
      </c>
      <c r="H128" s="14" t="s">
        <v>222</v>
      </c>
      <c r="I128" s="14" t="s">
        <v>222</v>
      </c>
      <c r="J128" s="14" t="s">
        <v>222</v>
      </c>
      <c r="K128" s="18" t="s">
        <v>222</v>
      </c>
      <c r="L128" s="18" t="s">
        <v>222</v>
      </c>
      <c r="M128" s="18" t="s">
        <v>222</v>
      </c>
      <c r="N128" s="18" t="s">
        <v>222</v>
      </c>
      <c r="O128" s="18" t="s">
        <v>222</v>
      </c>
      <c r="P128" s="18" t="s">
        <v>222</v>
      </c>
      <c r="Q128" s="18" t="s">
        <v>222</v>
      </c>
      <c r="R128" s="18" t="s">
        <v>222</v>
      </c>
      <c r="S128" s="18" t="s">
        <v>222</v>
      </c>
      <c r="T128" s="18" t="s">
        <v>222</v>
      </c>
      <c r="U128" s="18" t="s">
        <v>222</v>
      </c>
      <c r="V128" s="18" t="s">
        <v>222</v>
      </c>
      <c r="W128" s="18" t="s">
        <v>222</v>
      </c>
      <c r="X128">
        <f t="shared" si="7"/>
        <v>0</v>
      </c>
      <c r="Y128">
        <f t="shared" si="8"/>
        <v>18</v>
      </c>
      <c r="Z128">
        <f t="shared" si="9"/>
        <v>0</v>
      </c>
      <c r="AA128">
        <f t="shared" si="10"/>
        <v>0</v>
      </c>
      <c r="AB128" s="53">
        <f t="shared" si="16"/>
        <v>18</v>
      </c>
      <c r="AC128" s="53">
        <f t="shared" si="12"/>
        <v>0</v>
      </c>
      <c r="AD128" s="54"/>
    </row>
    <row r="129" spans="1:30" ht="12.75">
      <c r="A129" s="1"/>
      <c r="C129" s="3">
        <v>2.312</v>
      </c>
      <c r="D129" s="7" t="s">
        <v>118</v>
      </c>
      <c r="E129" s="20"/>
      <c r="F129" s="20">
        <v>0.6</v>
      </c>
      <c r="G129" s="17">
        <v>0.5</v>
      </c>
      <c r="H129" s="14">
        <v>0.6</v>
      </c>
      <c r="I129" s="14">
        <v>0.6</v>
      </c>
      <c r="J129" s="14">
        <v>0.6</v>
      </c>
      <c r="K129" s="16">
        <v>0.4</v>
      </c>
      <c r="L129" s="18">
        <v>0.7</v>
      </c>
      <c r="M129" s="18">
        <v>0.7</v>
      </c>
      <c r="N129" s="18">
        <v>0.9</v>
      </c>
      <c r="O129" s="18">
        <v>0.9</v>
      </c>
      <c r="P129" s="18">
        <v>0.8367271644634116</v>
      </c>
      <c r="Q129" s="14">
        <v>0.9044823677798531</v>
      </c>
      <c r="R129" s="14">
        <v>1.109232285360009</v>
      </c>
      <c r="S129" s="14">
        <v>2.644180053701509</v>
      </c>
      <c r="T129" s="14">
        <v>0.29998481338598165</v>
      </c>
      <c r="U129" s="14">
        <v>0.3507757015495594</v>
      </c>
      <c r="V129" s="14">
        <v>0.42704987873580064</v>
      </c>
      <c r="W129" s="14">
        <v>0.5387864771440857</v>
      </c>
      <c r="X129">
        <f t="shared" si="7"/>
        <v>18</v>
      </c>
      <c r="Y129">
        <f t="shared" si="8"/>
        <v>0</v>
      </c>
      <c r="Z129">
        <f t="shared" si="9"/>
        <v>0</v>
      </c>
      <c r="AA129">
        <f t="shared" si="10"/>
        <v>0</v>
      </c>
      <c r="AB129" s="53">
        <f t="shared" si="16"/>
        <v>18</v>
      </c>
      <c r="AC129" s="53">
        <f t="shared" si="12"/>
        <v>0</v>
      </c>
      <c r="AD129" s="54"/>
    </row>
    <row r="130" spans="1:30" ht="12.75">
      <c r="A130" s="1"/>
      <c r="C130" s="3">
        <v>2.3129999999999997</v>
      </c>
      <c r="D130" s="7" t="s">
        <v>119</v>
      </c>
      <c r="E130" s="20"/>
      <c r="F130" s="20" t="s">
        <v>222</v>
      </c>
      <c r="G130" s="17" t="s">
        <v>222</v>
      </c>
      <c r="H130" s="14" t="s">
        <v>222</v>
      </c>
      <c r="I130" s="14" t="s">
        <v>222</v>
      </c>
      <c r="J130" s="14" t="s">
        <v>222</v>
      </c>
      <c r="K130" s="18" t="s">
        <v>222</v>
      </c>
      <c r="L130" s="18" t="s">
        <v>222</v>
      </c>
      <c r="M130" s="18" t="s">
        <v>222</v>
      </c>
      <c r="N130" s="18" t="s">
        <v>222</v>
      </c>
      <c r="O130" s="18" t="s">
        <v>222</v>
      </c>
      <c r="P130" s="18" t="s">
        <v>222</v>
      </c>
      <c r="Q130" s="18" t="s">
        <v>222</v>
      </c>
      <c r="R130" s="18" t="s">
        <v>222</v>
      </c>
      <c r="S130" s="18" t="s">
        <v>222</v>
      </c>
      <c r="T130" s="18" t="s">
        <v>222</v>
      </c>
      <c r="U130" s="14">
        <v>0.11643928895011592</v>
      </c>
      <c r="V130" s="14">
        <v>0.11038162208256183</v>
      </c>
      <c r="W130" s="14">
        <v>0.10827665121105237</v>
      </c>
      <c r="X130">
        <f t="shared" si="7"/>
        <v>3</v>
      </c>
      <c r="Y130">
        <f t="shared" si="8"/>
        <v>15</v>
      </c>
      <c r="Z130">
        <f t="shared" si="9"/>
        <v>0</v>
      </c>
      <c r="AA130">
        <f t="shared" si="10"/>
        <v>0</v>
      </c>
      <c r="AB130" s="53">
        <f t="shared" si="16"/>
        <v>18</v>
      </c>
      <c r="AC130" s="53">
        <f t="shared" si="12"/>
        <v>0</v>
      </c>
      <c r="AD130" s="54"/>
    </row>
    <row r="131" spans="1:30" ht="12.75">
      <c r="A131" s="1"/>
      <c r="C131" s="3">
        <v>2.401</v>
      </c>
      <c r="D131" s="7" t="s">
        <v>120</v>
      </c>
      <c r="E131" s="20"/>
      <c r="F131" s="20">
        <v>77.3</v>
      </c>
      <c r="G131" s="14">
        <v>137.8</v>
      </c>
      <c r="H131" s="14">
        <v>198.4</v>
      </c>
      <c r="I131" s="14">
        <v>168.1</v>
      </c>
      <c r="J131" s="14">
        <v>243.9</v>
      </c>
      <c r="K131" s="16">
        <v>223.5</v>
      </c>
      <c r="L131" s="18">
        <v>191.5</v>
      </c>
      <c r="M131" s="18">
        <v>220.9</v>
      </c>
      <c r="N131" s="18">
        <v>205.2</v>
      </c>
      <c r="O131" s="18">
        <v>237</v>
      </c>
      <c r="P131" s="18">
        <v>269.82527279404064</v>
      </c>
      <c r="Q131" s="14">
        <v>293.61587843913935</v>
      </c>
      <c r="R131" s="14">
        <v>305.8852605115842</v>
      </c>
      <c r="S131" s="14">
        <v>310.42442821727525</v>
      </c>
      <c r="T131" s="14">
        <v>304.6819833521243</v>
      </c>
      <c r="U131" s="14">
        <v>296.13106671421485</v>
      </c>
      <c r="V131" s="14">
        <v>273.5236354840859</v>
      </c>
      <c r="W131" s="14">
        <v>262.1823207861373</v>
      </c>
      <c r="X131">
        <f t="shared" si="7"/>
        <v>18</v>
      </c>
      <c r="Y131">
        <f t="shared" si="8"/>
        <v>0</v>
      </c>
      <c r="Z131">
        <f t="shared" si="9"/>
        <v>0</v>
      </c>
      <c r="AA131">
        <f t="shared" si="10"/>
        <v>0</v>
      </c>
      <c r="AB131" s="53">
        <f t="shared" si="16"/>
        <v>18</v>
      </c>
      <c r="AC131" s="53">
        <f t="shared" si="12"/>
        <v>0</v>
      </c>
      <c r="AD131" s="54"/>
    </row>
    <row r="132" spans="1:30" ht="12.75">
      <c r="A132" s="1"/>
      <c r="C132" s="3">
        <v>2.501</v>
      </c>
      <c r="D132" s="7" t="s">
        <v>121</v>
      </c>
      <c r="E132" s="20"/>
      <c r="F132" s="20" t="s">
        <v>222</v>
      </c>
      <c r="G132" s="17" t="s">
        <v>222</v>
      </c>
      <c r="H132" s="14" t="s">
        <v>222</v>
      </c>
      <c r="I132" s="14" t="s">
        <v>222</v>
      </c>
      <c r="J132" s="14" t="s">
        <v>222</v>
      </c>
      <c r="K132" s="14" t="s">
        <v>222</v>
      </c>
      <c r="L132" s="14" t="s">
        <v>222</v>
      </c>
      <c r="M132" s="18" t="s">
        <v>222</v>
      </c>
      <c r="N132" s="18" t="s">
        <v>222</v>
      </c>
      <c r="O132" s="18" t="s">
        <v>222</v>
      </c>
      <c r="P132" s="18" t="s">
        <v>222</v>
      </c>
      <c r="Q132" s="18" t="s">
        <v>222</v>
      </c>
      <c r="R132" s="18" t="s">
        <v>222</v>
      </c>
      <c r="S132" s="18" t="s">
        <v>222</v>
      </c>
      <c r="T132" s="18" t="s">
        <v>222</v>
      </c>
      <c r="U132" s="18" t="s">
        <v>222</v>
      </c>
      <c r="V132" s="18" t="s">
        <v>222</v>
      </c>
      <c r="W132" s="18" t="s">
        <v>222</v>
      </c>
      <c r="X132">
        <f t="shared" si="7"/>
        <v>0</v>
      </c>
      <c r="Y132">
        <f t="shared" si="8"/>
        <v>18</v>
      </c>
      <c r="Z132">
        <f t="shared" si="9"/>
        <v>0</v>
      </c>
      <c r="AA132">
        <f t="shared" si="10"/>
        <v>0</v>
      </c>
      <c r="AB132" s="53">
        <f t="shared" si="16"/>
        <v>18</v>
      </c>
      <c r="AC132" s="53">
        <f t="shared" si="12"/>
        <v>0</v>
      </c>
      <c r="AD132" s="54"/>
    </row>
    <row r="133" spans="1:30" ht="12.75">
      <c r="A133" s="1"/>
      <c r="C133" s="3">
        <v>2.502</v>
      </c>
      <c r="D133" s="7" t="s">
        <v>122</v>
      </c>
      <c r="E133" s="20"/>
      <c r="F133" s="20">
        <v>81.9</v>
      </c>
      <c r="G133" s="17">
        <v>85.6</v>
      </c>
      <c r="H133" s="14">
        <v>91.8</v>
      </c>
      <c r="I133" s="14">
        <v>98.1</v>
      </c>
      <c r="J133" s="14">
        <v>101.2</v>
      </c>
      <c r="K133" s="16">
        <v>114.8</v>
      </c>
      <c r="L133" s="18">
        <v>86.4</v>
      </c>
      <c r="M133" s="18">
        <v>89.1</v>
      </c>
      <c r="N133" s="18">
        <v>100.6</v>
      </c>
      <c r="O133" s="18">
        <v>123.6</v>
      </c>
      <c r="P133" s="18">
        <v>138.6357550859013</v>
      </c>
      <c r="Q133" s="14">
        <v>150.08891474180015</v>
      </c>
      <c r="R133" s="14">
        <v>153.9266924854373</v>
      </c>
      <c r="S133" s="14">
        <v>143.83869897412777</v>
      </c>
      <c r="T133" s="14">
        <v>140.66464886513089</v>
      </c>
      <c r="U133" s="14">
        <v>200.3366171048531</v>
      </c>
      <c r="V133" s="14">
        <v>195.5285382943366</v>
      </c>
      <c r="W133" s="14">
        <v>191.03138191356686</v>
      </c>
      <c r="X133">
        <f aca="true" t="shared" si="17" ref="X133:X196">COUNTIF(F133:W133,"&gt;-1")</f>
        <v>18</v>
      </c>
      <c r="Y133">
        <f aca="true" t="shared" si="18" ref="Y133:Y196">COUNTIF(F133:W133,"N.A.")</f>
        <v>0</v>
      </c>
      <c r="Z133">
        <f aca="true" t="shared" si="19" ref="Z133:Z196">COUNTIF(F133:W133,"Negligible")</f>
        <v>0</v>
      </c>
      <c r="AA133">
        <f aca="true" t="shared" si="20" ref="AA133:AA196">COUNTIF(F133:W133,"Included*")</f>
        <v>0</v>
      </c>
      <c r="AB133" s="53">
        <f>SUM(X133:AA133)</f>
        <v>18</v>
      </c>
      <c r="AC133" s="53">
        <f aca="true" t="shared" si="21" ref="AC133:AC196">COUNTBLANK(F133:W133)</f>
        <v>0</v>
      </c>
      <c r="AD133" s="54"/>
    </row>
    <row r="134" spans="1:30" ht="12.75">
      <c r="A134" s="1"/>
      <c r="C134" s="3">
        <v>2.601</v>
      </c>
      <c r="D134" s="4" t="s">
        <v>123</v>
      </c>
      <c r="E134" s="15"/>
      <c r="F134" s="15">
        <v>0.4</v>
      </c>
      <c r="G134" s="17">
        <v>0.1</v>
      </c>
      <c r="H134" s="14">
        <v>0.1</v>
      </c>
      <c r="I134" s="14">
        <v>0.1</v>
      </c>
      <c r="J134" s="14">
        <v>0.1</v>
      </c>
      <c r="K134" s="16">
        <v>0.1</v>
      </c>
      <c r="L134" s="18">
        <v>0.1</v>
      </c>
      <c r="M134" s="18"/>
      <c r="N134" s="32"/>
      <c r="O134" s="32"/>
      <c r="P134" s="32"/>
      <c r="Q134" s="32"/>
      <c r="R134" s="32"/>
      <c r="S134" s="32"/>
      <c r="T134" s="32"/>
      <c r="U134" s="32"/>
      <c r="V134" s="32"/>
      <c r="W134" s="32"/>
      <c r="X134">
        <f t="shared" si="17"/>
        <v>7</v>
      </c>
      <c r="Y134">
        <f t="shared" si="18"/>
        <v>0</v>
      </c>
      <c r="Z134">
        <f t="shared" si="19"/>
        <v>0</v>
      </c>
      <c r="AA134">
        <f t="shared" si="20"/>
        <v>0</v>
      </c>
      <c r="AB134" s="53">
        <f>SUM(X134:AA134)</f>
        <v>7</v>
      </c>
      <c r="AC134" s="53">
        <f t="shared" si="21"/>
        <v>11</v>
      </c>
      <c r="AD134" s="54"/>
    </row>
    <row r="135" spans="1:30" ht="12.75">
      <c r="A135" s="1"/>
      <c r="C135" s="3">
        <v>2.602</v>
      </c>
      <c r="D135" s="7" t="s">
        <v>124</v>
      </c>
      <c r="E135" s="20"/>
      <c r="F135" s="20">
        <v>30</v>
      </c>
      <c r="G135" s="17">
        <v>35</v>
      </c>
      <c r="H135" s="14">
        <v>16.9</v>
      </c>
      <c r="I135" s="14">
        <v>46.2</v>
      </c>
      <c r="J135" s="14">
        <v>46.2</v>
      </c>
      <c r="K135" s="16">
        <v>42.8</v>
      </c>
      <c r="L135" s="18">
        <v>31.8</v>
      </c>
      <c r="M135" s="18">
        <v>49.1</v>
      </c>
      <c r="N135" s="18">
        <v>45.7</v>
      </c>
      <c r="O135" s="18">
        <v>48.5</v>
      </c>
      <c r="P135" s="18">
        <v>53.13273823365123</v>
      </c>
      <c r="Q135" s="14">
        <v>53.576558110602114</v>
      </c>
      <c r="R135" s="14">
        <v>63.55330098521237</v>
      </c>
      <c r="S135" s="14">
        <v>45.29337476225752</v>
      </c>
      <c r="T135" s="14">
        <v>41.16310437910569</v>
      </c>
      <c r="U135" s="14">
        <v>57.2118899919392</v>
      </c>
      <c r="V135" s="14">
        <v>57.861669305175866</v>
      </c>
      <c r="W135" s="14">
        <v>56.50736809082193</v>
      </c>
      <c r="X135">
        <f t="shared" si="17"/>
        <v>18</v>
      </c>
      <c r="Y135">
        <f t="shared" si="18"/>
        <v>0</v>
      </c>
      <c r="Z135">
        <f t="shared" si="19"/>
        <v>0</v>
      </c>
      <c r="AA135">
        <f t="shared" si="20"/>
        <v>0</v>
      </c>
      <c r="AB135" s="53">
        <f aca="true" t="shared" si="22" ref="AB135:AB140">SUM(X135:AA135)</f>
        <v>18</v>
      </c>
      <c r="AC135" s="53">
        <f t="shared" si="21"/>
        <v>0</v>
      </c>
      <c r="AD135" s="54"/>
    </row>
    <row r="136" spans="1:30" ht="12.75">
      <c r="A136" s="1"/>
      <c r="C136" s="3">
        <v>2.6029999999999998</v>
      </c>
      <c r="D136" s="7" t="s">
        <v>125</v>
      </c>
      <c r="E136" s="20"/>
      <c r="F136" s="20">
        <v>1.3</v>
      </c>
      <c r="G136" s="17">
        <v>1.4</v>
      </c>
      <c r="H136" s="14">
        <v>0.2</v>
      </c>
      <c r="I136" s="14">
        <v>0.2</v>
      </c>
      <c r="J136" s="14">
        <v>0.4</v>
      </c>
      <c r="K136" s="16">
        <v>0.2</v>
      </c>
      <c r="L136" s="18">
        <v>0.2</v>
      </c>
      <c r="M136" s="18">
        <v>0.2</v>
      </c>
      <c r="N136" s="18">
        <v>0.3</v>
      </c>
      <c r="O136" s="18">
        <v>0.3</v>
      </c>
      <c r="P136" s="18">
        <v>0.19044612885661508</v>
      </c>
      <c r="Q136" s="14">
        <v>0.21748321303567042</v>
      </c>
      <c r="R136" s="14">
        <v>0.0768781735706898</v>
      </c>
      <c r="S136" s="14">
        <v>0.13989761485624339</v>
      </c>
      <c r="T136" s="14">
        <v>0.07683179950087957</v>
      </c>
      <c r="U136" s="14" t="s">
        <v>225</v>
      </c>
      <c r="V136" s="14" t="s">
        <v>225</v>
      </c>
      <c r="W136" s="14" t="s">
        <v>225</v>
      </c>
      <c r="X136">
        <f t="shared" si="17"/>
        <v>15</v>
      </c>
      <c r="Y136">
        <f t="shared" si="18"/>
        <v>0</v>
      </c>
      <c r="Z136">
        <f t="shared" si="19"/>
        <v>3</v>
      </c>
      <c r="AA136">
        <f t="shared" si="20"/>
        <v>0</v>
      </c>
      <c r="AB136" s="53">
        <f t="shared" si="22"/>
        <v>18</v>
      </c>
      <c r="AC136" s="53">
        <f t="shared" si="21"/>
        <v>0</v>
      </c>
      <c r="AD136" s="54"/>
    </row>
    <row r="137" spans="1:30" ht="12.75">
      <c r="A137" s="1"/>
      <c r="C137" s="3">
        <v>2.604</v>
      </c>
      <c r="D137" s="7" t="s">
        <v>126</v>
      </c>
      <c r="E137" s="20"/>
      <c r="F137" s="20">
        <v>51.6</v>
      </c>
      <c r="G137" s="17">
        <v>74.5</v>
      </c>
      <c r="H137" s="14">
        <v>77.3</v>
      </c>
      <c r="I137" s="14">
        <v>73.9</v>
      </c>
      <c r="J137" s="14">
        <v>76.5</v>
      </c>
      <c r="K137" s="16">
        <v>91.3</v>
      </c>
      <c r="L137" s="18">
        <v>61.1</v>
      </c>
      <c r="M137" s="18">
        <v>69.8</v>
      </c>
      <c r="N137" s="18">
        <v>67.8</v>
      </c>
      <c r="O137" s="18">
        <v>103.6</v>
      </c>
      <c r="P137" s="18">
        <v>94.38841485102546</v>
      </c>
      <c r="Q137" s="14">
        <v>109.07897119682958</v>
      </c>
      <c r="R137" s="14">
        <v>99.0821677549174</v>
      </c>
      <c r="S137" s="14">
        <v>69.27552456241543</v>
      </c>
      <c r="T137" s="14">
        <v>72.56424709419208</v>
      </c>
      <c r="U137" s="14">
        <v>116.29194516243119</v>
      </c>
      <c r="V137" s="14">
        <v>113.50093847853285</v>
      </c>
      <c r="W137" s="14">
        <v>110.89041689352659</v>
      </c>
      <c r="X137">
        <f t="shared" si="17"/>
        <v>18</v>
      </c>
      <c r="Y137">
        <f t="shared" si="18"/>
        <v>0</v>
      </c>
      <c r="Z137">
        <f t="shared" si="19"/>
        <v>0</v>
      </c>
      <c r="AA137">
        <f t="shared" si="20"/>
        <v>0</v>
      </c>
      <c r="AB137" s="53">
        <f t="shared" si="22"/>
        <v>18</v>
      </c>
      <c r="AC137" s="53">
        <f t="shared" si="21"/>
        <v>0</v>
      </c>
      <c r="AD137" s="54"/>
    </row>
    <row r="138" spans="1:30" ht="12.75">
      <c r="A138" s="1"/>
      <c r="C138" s="3">
        <v>2.605</v>
      </c>
      <c r="D138" s="7" t="s">
        <v>91</v>
      </c>
      <c r="E138" s="20"/>
      <c r="F138" s="20" t="s">
        <v>222</v>
      </c>
      <c r="G138" s="17">
        <v>0.8</v>
      </c>
      <c r="H138" s="14">
        <v>3</v>
      </c>
      <c r="I138" s="14">
        <v>3.3</v>
      </c>
      <c r="J138" s="14">
        <v>4.3</v>
      </c>
      <c r="K138" s="16">
        <v>5.9</v>
      </c>
      <c r="L138" s="18">
        <v>3.7</v>
      </c>
      <c r="M138" s="18">
        <v>7.4</v>
      </c>
      <c r="N138" s="18">
        <v>15.4</v>
      </c>
      <c r="O138" s="18">
        <v>16.6</v>
      </c>
      <c r="P138" s="18">
        <v>24.146227711059304</v>
      </c>
      <c r="Q138" s="14">
        <v>27.574197579231676</v>
      </c>
      <c r="R138" s="14">
        <v>21.775565278779847</v>
      </c>
      <c r="S138" s="14">
        <v>14.031145401073308</v>
      </c>
      <c r="T138" s="14">
        <v>19.147589261753847</v>
      </c>
      <c r="U138" s="14">
        <v>21.68867294684486</v>
      </c>
      <c r="V138" s="14">
        <v>21.68867294684486</v>
      </c>
      <c r="W138" s="14">
        <v>21.68867294684486</v>
      </c>
      <c r="X138">
        <f t="shared" si="17"/>
        <v>17</v>
      </c>
      <c r="Y138">
        <f t="shared" si="18"/>
        <v>1</v>
      </c>
      <c r="Z138">
        <f t="shared" si="19"/>
        <v>0</v>
      </c>
      <c r="AA138">
        <f t="shared" si="20"/>
        <v>0</v>
      </c>
      <c r="AB138" s="53">
        <f t="shared" si="22"/>
        <v>18</v>
      </c>
      <c r="AC138" s="53">
        <f t="shared" si="21"/>
        <v>0</v>
      </c>
      <c r="AD138" s="54"/>
    </row>
    <row r="139" spans="1:30" ht="12.75">
      <c r="A139" s="1"/>
      <c r="C139" s="3">
        <v>2.606</v>
      </c>
      <c r="D139" s="7" t="s">
        <v>92</v>
      </c>
      <c r="E139" s="20"/>
      <c r="F139" s="20" t="s">
        <v>222</v>
      </c>
      <c r="G139" s="17" t="s">
        <v>222</v>
      </c>
      <c r="H139" s="14" t="s">
        <v>222</v>
      </c>
      <c r="I139" s="14" t="s">
        <v>222</v>
      </c>
      <c r="J139" s="14" t="s">
        <v>222</v>
      </c>
      <c r="K139" s="16" t="s">
        <v>222</v>
      </c>
      <c r="L139" s="18" t="s">
        <v>222</v>
      </c>
      <c r="M139" s="18">
        <v>0</v>
      </c>
      <c r="N139" s="18" t="s">
        <v>225</v>
      </c>
      <c r="O139" s="18">
        <v>0</v>
      </c>
      <c r="P139" s="18" t="s">
        <v>225</v>
      </c>
      <c r="Q139" s="14" t="s">
        <v>225</v>
      </c>
      <c r="R139" s="14" t="s">
        <v>225</v>
      </c>
      <c r="S139" s="14" t="s">
        <v>225</v>
      </c>
      <c r="T139" s="14" t="s">
        <v>225</v>
      </c>
      <c r="U139" s="14"/>
      <c r="V139" s="14"/>
      <c r="W139" s="14"/>
      <c r="X139">
        <f t="shared" si="17"/>
        <v>2</v>
      </c>
      <c r="Y139">
        <f t="shared" si="18"/>
        <v>7</v>
      </c>
      <c r="Z139">
        <f t="shared" si="19"/>
        <v>6</v>
      </c>
      <c r="AA139">
        <f t="shared" si="20"/>
        <v>0</v>
      </c>
      <c r="AB139" s="53">
        <f t="shared" si="22"/>
        <v>15</v>
      </c>
      <c r="AC139" s="53">
        <f t="shared" si="21"/>
        <v>3</v>
      </c>
      <c r="AD139" s="54"/>
    </row>
    <row r="140" spans="1:30" ht="12.75">
      <c r="A140" s="1"/>
      <c r="C140" s="3">
        <v>2.607</v>
      </c>
      <c r="D140" s="7" t="s">
        <v>127</v>
      </c>
      <c r="E140" s="20"/>
      <c r="F140" s="20" t="s">
        <v>222</v>
      </c>
      <c r="G140" s="17" t="s">
        <v>222</v>
      </c>
      <c r="H140" s="14">
        <v>3.9</v>
      </c>
      <c r="I140" s="14">
        <v>4</v>
      </c>
      <c r="J140" s="14">
        <v>2</v>
      </c>
      <c r="K140" s="16">
        <v>1.7</v>
      </c>
      <c r="L140" s="18">
        <v>2.6</v>
      </c>
      <c r="M140" s="18">
        <v>3</v>
      </c>
      <c r="N140" s="18">
        <v>2.6</v>
      </c>
      <c r="O140" s="18">
        <v>2</v>
      </c>
      <c r="P140" s="18">
        <v>1.8086006056492554</v>
      </c>
      <c r="Q140" s="14">
        <v>1.240467664545302</v>
      </c>
      <c r="R140" s="14">
        <v>0.7912627649715495</v>
      </c>
      <c r="S140" s="14">
        <v>1.2811975459496798</v>
      </c>
      <c r="T140" s="14">
        <v>0.991</v>
      </c>
      <c r="U140" s="14">
        <v>1.068</v>
      </c>
      <c r="V140" s="14">
        <v>0.976</v>
      </c>
      <c r="W140" s="14">
        <v>0.977</v>
      </c>
      <c r="X140">
        <f t="shared" si="17"/>
        <v>16</v>
      </c>
      <c r="Y140">
        <f t="shared" si="18"/>
        <v>2</v>
      </c>
      <c r="Z140">
        <f t="shared" si="19"/>
        <v>0</v>
      </c>
      <c r="AA140">
        <f t="shared" si="20"/>
        <v>0</v>
      </c>
      <c r="AB140" s="53">
        <f t="shared" si="22"/>
        <v>18</v>
      </c>
      <c r="AC140" s="53">
        <f t="shared" si="21"/>
        <v>0</v>
      </c>
      <c r="AD140" s="54"/>
    </row>
    <row r="141" spans="1:30" ht="12.75">
      <c r="A141" s="1"/>
      <c r="C141" s="3">
        <v>2.608</v>
      </c>
      <c r="D141" s="7" t="s">
        <v>96</v>
      </c>
      <c r="E141" s="20"/>
      <c r="F141" s="35"/>
      <c r="G141" s="35"/>
      <c r="H141" s="35"/>
      <c r="I141" s="35">
        <v>0</v>
      </c>
      <c r="J141" s="35">
        <v>0</v>
      </c>
      <c r="K141" s="35">
        <v>0</v>
      </c>
      <c r="L141" s="35">
        <v>0</v>
      </c>
      <c r="M141" s="18" t="s">
        <v>225</v>
      </c>
      <c r="N141" s="18" t="s">
        <v>225</v>
      </c>
      <c r="O141" s="18">
        <v>0.6</v>
      </c>
      <c r="P141" s="18">
        <v>0.8329277660489148</v>
      </c>
      <c r="Q141" s="14">
        <v>0.9393555787909098</v>
      </c>
      <c r="R141" s="14">
        <v>2.2797443867880816</v>
      </c>
      <c r="S141" s="14">
        <v>2.7039684960292414</v>
      </c>
      <c r="T141" s="14">
        <v>0.09733849995405044</v>
      </c>
      <c r="U141" s="14">
        <v>21.131854030812836</v>
      </c>
      <c r="V141" s="14">
        <v>24.596456410093875</v>
      </c>
      <c r="W141" s="14">
        <v>24.596456410093875</v>
      </c>
      <c r="X141">
        <f t="shared" si="17"/>
        <v>13</v>
      </c>
      <c r="Y141">
        <f t="shared" si="18"/>
        <v>0</v>
      </c>
      <c r="Z141">
        <f t="shared" si="19"/>
        <v>2</v>
      </c>
      <c r="AA141">
        <f t="shared" si="20"/>
        <v>0</v>
      </c>
      <c r="AB141" s="53">
        <f aca="true" t="shared" si="23" ref="AB141:AB160">SUM(X141:AA141)</f>
        <v>15</v>
      </c>
      <c r="AC141" s="53">
        <f t="shared" si="21"/>
        <v>3</v>
      </c>
      <c r="AD141" s="54"/>
    </row>
    <row r="142" spans="1:30" ht="12.75">
      <c r="A142" s="1"/>
      <c r="C142" s="3">
        <v>2.609</v>
      </c>
      <c r="D142" s="7" t="s">
        <v>128</v>
      </c>
      <c r="E142" s="20"/>
      <c r="F142" s="35"/>
      <c r="G142" s="35"/>
      <c r="H142" s="35"/>
      <c r="I142" s="35"/>
      <c r="J142" s="35"/>
      <c r="K142" s="35">
        <v>0</v>
      </c>
      <c r="L142" s="35">
        <v>0</v>
      </c>
      <c r="M142" s="18" t="s">
        <v>222</v>
      </c>
      <c r="N142" s="18" t="s">
        <v>225</v>
      </c>
      <c r="O142" s="18">
        <v>0</v>
      </c>
      <c r="P142" s="18">
        <v>0.07466982712669401</v>
      </c>
      <c r="Q142" s="14">
        <v>3.7978516494154664</v>
      </c>
      <c r="R142" s="14">
        <v>2.6868088268557044</v>
      </c>
      <c r="S142" s="14">
        <v>1.743840571169137</v>
      </c>
      <c r="T142" s="14">
        <v>2.2134889200874803</v>
      </c>
      <c r="U142" s="14">
        <v>23.23755120026943</v>
      </c>
      <c r="V142" s="14">
        <v>37.077846785396</v>
      </c>
      <c r="W142" s="14">
        <v>38.63179249480873</v>
      </c>
      <c r="X142">
        <f t="shared" si="17"/>
        <v>11</v>
      </c>
      <c r="Y142">
        <f t="shared" si="18"/>
        <v>1</v>
      </c>
      <c r="Z142">
        <f t="shared" si="19"/>
        <v>1</v>
      </c>
      <c r="AA142">
        <f t="shared" si="20"/>
        <v>0</v>
      </c>
      <c r="AB142" s="53">
        <f t="shared" si="23"/>
        <v>13</v>
      </c>
      <c r="AC142" s="53">
        <f t="shared" si="21"/>
        <v>5</v>
      </c>
      <c r="AD142" s="54"/>
    </row>
    <row r="143" spans="1:30" ht="12.75">
      <c r="A143" s="1"/>
      <c r="C143" s="3">
        <v>2.61</v>
      </c>
      <c r="D143" s="7" t="s">
        <v>98</v>
      </c>
      <c r="E143" s="20"/>
      <c r="F143" s="35"/>
      <c r="G143" s="35"/>
      <c r="H143" s="35"/>
      <c r="I143" s="35"/>
      <c r="J143" s="35"/>
      <c r="K143" s="35"/>
      <c r="L143" s="35"/>
      <c r="M143" s="18"/>
      <c r="N143" s="18"/>
      <c r="O143" s="18">
        <v>0</v>
      </c>
      <c r="P143" s="18">
        <v>0.8843</v>
      </c>
      <c r="Q143" s="14">
        <v>8.666666666666666</v>
      </c>
      <c r="R143" s="14">
        <v>12.75</v>
      </c>
      <c r="S143" s="14">
        <v>21.25</v>
      </c>
      <c r="T143" s="14">
        <v>21.25</v>
      </c>
      <c r="U143" s="14">
        <v>47.5</v>
      </c>
      <c r="V143" s="14">
        <v>47.5</v>
      </c>
      <c r="W143" s="14">
        <v>47.5</v>
      </c>
      <c r="X143">
        <f t="shared" si="17"/>
        <v>9</v>
      </c>
      <c r="Y143">
        <f t="shared" si="18"/>
        <v>0</v>
      </c>
      <c r="Z143">
        <f t="shared" si="19"/>
        <v>0</v>
      </c>
      <c r="AA143">
        <f t="shared" si="20"/>
        <v>0</v>
      </c>
      <c r="AB143" s="53">
        <f t="shared" si="23"/>
        <v>9</v>
      </c>
      <c r="AC143" s="53">
        <f t="shared" si="21"/>
        <v>9</v>
      </c>
      <c r="AD143" s="54"/>
    </row>
    <row r="144" spans="1:30" ht="12.75">
      <c r="A144" s="1"/>
      <c r="C144" s="8">
        <v>2.611</v>
      </c>
      <c r="D144" s="7" t="s">
        <v>129</v>
      </c>
      <c r="E144" s="20"/>
      <c r="F144" s="35"/>
      <c r="G144" s="35"/>
      <c r="H144" s="35"/>
      <c r="I144" s="35"/>
      <c r="J144" s="35"/>
      <c r="K144" s="35"/>
      <c r="L144" s="35"/>
      <c r="M144" s="18"/>
      <c r="N144" s="18"/>
      <c r="O144" s="18">
        <v>0</v>
      </c>
      <c r="P144" s="18">
        <v>0.1</v>
      </c>
      <c r="Q144" s="14">
        <v>2.5</v>
      </c>
      <c r="R144" s="14">
        <v>2.5</v>
      </c>
      <c r="S144" s="14" t="s">
        <v>225</v>
      </c>
      <c r="T144" s="14" t="s">
        <v>225</v>
      </c>
      <c r="U144" s="32"/>
      <c r="V144" s="32"/>
      <c r="W144" s="32"/>
      <c r="X144">
        <f t="shared" si="17"/>
        <v>4</v>
      </c>
      <c r="Y144">
        <f t="shared" si="18"/>
        <v>0</v>
      </c>
      <c r="Z144">
        <f t="shared" si="19"/>
        <v>2</v>
      </c>
      <c r="AA144">
        <f t="shared" si="20"/>
        <v>0</v>
      </c>
      <c r="AB144" s="53">
        <f t="shared" si="23"/>
        <v>6</v>
      </c>
      <c r="AC144" s="53">
        <f t="shared" si="21"/>
        <v>12</v>
      </c>
      <c r="AD144" s="54"/>
    </row>
    <row r="145" spans="1:30" ht="12.75">
      <c r="A145" s="1"/>
      <c r="C145" s="3">
        <v>2.612</v>
      </c>
      <c r="D145" s="7" t="s">
        <v>130</v>
      </c>
      <c r="E145" s="20"/>
      <c r="F145" s="35"/>
      <c r="G145" s="35"/>
      <c r="H145" s="35"/>
      <c r="I145" s="35"/>
      <c r="J145" s="35"/>
      <c r="K145" s="35"/>
      <c r="L145" s="35"/>
      <c r="M145" s="35"/>
      <c r="N145" s="35"/>
      <c r="O145" s="18">
        <v>0</v>
      </c>
      <c r="P145" s="18" t="s">
        <v>225</v>
      </c>
      <c r="Q145" s="14" t="s">
        <v>225</v>
      </c>
      <c r="R145" s="14" t="s">
        <v>225</v>
      </c>
      <c r="S145" s="14"/>
      <c r="T145" s="14"/>
      <c r="U145" s="32"/>
      <c r="V145" s="32"/>
      <c r="W145" s="32"/>
      <c r="X145">
        <f t="shared" si="17"/>
        <v>1</v>
      </c>
      <c r="Y145">
        <f t="shared" si="18"/>
        <v>0</v>
      </c>
      <c r="Z145">
        <f t="shared" si="19"/>
        <v>3</v>
      </c>
      <c r="AA145">
        <f t="shared" si="20"/>
        <v>0</v>
      </c>
      <c r="AB145" s="53">
        <f t="shared" si="23"/>
        <v>4</v>
      </c>
      <c r="AC145" s="53">
        <f t="shared" si="21"/>
        <v>14</v>
      </c>
      <c r="AD145" s="54"/>
    </row>
    <row r="146" spans="1:30" ht="12.75">
      <c r="A146" s="1"/>
      <c r="C146" s="3">
        <v>2.613</v>
      </c>
      <c r="D146" s="7" t="s">
        <v>131</v>
      </c>
      <c r="E146" s="20"/>
      <c r="F146" s="35"/>
      <c r="G146" s="35"/>
      <c r="H146" s="35"/>
      <c r="I146" s="35"/>
      <c r="J146" s="35"/>
      <c r="K146" s="35"/>
      <c r="L146" s="35"/>
      <c r="M146" s="35"/>
      <c r="N146" s="35"/>
      <c r="O146" s="18">
        <v>0</v>
      </c>
      <c r="P146" s="18">
        <v>2.9026666666666667</v>
      </c>
      <c r="Q146" s="14">
        <v>3.2306534</v>
      </c>
      <c r="R146" s="14">
        <v>3.2306534</v>
      </c>
      <c r="S146" s="14"/>
      <c r="T146" s="14"/>
      <c r="U146" s="32"/>
      <c r="V146" s="32"/>
      <c r="W146" s="32"/>
      <c r="X146">
        <f t="shared" si="17"/>
        <v>4</v>
      </c>
      <c r="Y146">
        <f t="shared" si="18"/>
        <v>0</v>
      </c>
      <c r="Z146">
        <f t="shared" si="19"/>
        <v>0</v>
      </c>
      <c r="AA146">
        <f t="shared" si="20"/>
        <v>0</v>
      </c>
      <c r="AB146" s="53">
        <f t="shared" si="23"/>
        <v>4</v>
      </c>
      <c r="AC146" s="53">
        <f t="shared" si="21"/>
        <v>14</v>
      </c>
      <c r="AD146" s="54"/>
    </row>
    <row r="147" spans="1:30" ht="12.75">
      <c r="A147" s="1"/>
      <c r="C147" s="3">
        <v>2.614</v>
      </c>
      <c r="D147" s="7" t="s">
        <v>132</v>
      </c>
      <c r="E147" s="20"/>
      <c r="F147" s="35"/>
      <c r="G147" s="35"/>
      <c r="H147" s="35"/>
      <c r="I147" s="35"/>
      <c r="J147" s="35"/>
      <c r="K147" s="35"/>
      <c r="L147" s="35"/>
      <c r="M147" s="35"/>
      <c r="N147" s="35"/>
      <c r="O147" s="18"/>
      <c r="P147" s="18">
        <v>0</v>
      </c>
      <c r="Q147" s="14">
        <v>1.1529999999999991</v>
      </c>
      <c r="R147" s="14">
        <v>14.422709402432659</v>
      </c>
      <c r="S147" s="14">
        <v>22.17983651226158</v>
      </c>
      <c r="T147" s="14">
        <v>15.537097363130606</v>
      </c>
      <c r="U147" s="14">
        <v>46.88068509473575</v>
      </c>
      <c r="V147" s="14">
        <v>82.60913673081191</v>
      </c>
      <c r="W147" s="14">
        <v>82.60913673081191</v>
      </c>
      <c r="X147">
        <f t="shared" si="17"/>
        <v>8</v>
      </c>
      <c r="Y147">
        <f t="shared" si="18"/>
        <v>0</v>
      </c>
      <c r="Z147">
        <f t="shared" si="19"/>
        <v>0</v>
      </c>
      <c r="AA147">
        <f t="shared" si="20"/>
        <v>0</v>
      </c>
      <c r="AB147" s="53">
        <f t="shared" si="23"/>
        <v>8</v>
      </c>
      <c r="AC147" s="53">
        <f t="shared" si="21"/>
        <v>10</v>
      </c>
      <c r="AD147" s="54"/>
    </row>
    <row r="148" spans="1:30" ht="12.75">
      <c r="A148" s="1"/>
      <c r="C148" s="3">
        <v>2.615</v>
      </c>
      <c r="D148" s="7" t="s">
        <v>133</v>
      </c>
      <c r="E148" s="20"/>
      <c r="F148" s="35"/>
      <c r="G148" s="35"/>
      <c r="H148" s="35"/>
      <c r="I148" s="35"/>
      <c r="J148" s="35"/>
      <c r="K148" s="35"/>
      <c r="L148" s="35"/>
      <c r="M148" s="35"/>
      <c r="N148" s="35"/>
      <c r="O148" s="35"/>
      <c r="P148" s="18">
        <v>0</v>
      </c>
      <c r="Q148" s="14">
        <v>3.528</v>
      </c>
      <c r="R148" s="14">
        <v>3.582203707970623</v>
      </c>
      <c r="S148" s="14">
        <v>3.073279076624358</v>
      </c>
      <c r="T148" s="14">
        <v>3.215244220870605</v>
      </c>
      <c r="U148" s="14">
        <v>3.388867408797618</v>
      </c>
      <c r="V148" s="14">
        <v>3.558310779237499</v>
      </c>
      <c r="W148" s="14">
        <v>3.558310779237499</v>
      </c>
      <c r="X148">
        <f t="shared" si="17"/>
        <v>8</v>
      </c>
      <c r="Y148">
        <f t="shared" si="18"/>
        <v>0</v>
      </c>
      <c r="Z148">
        <f t="shared" si="19"/>
        <v>0</v>
      </c>
      <c r="AA148">
        <f t="shared" si="20"/>
        <v>0</v>
      </c>
      <c r="AB148" s="53">
        <f t="shared" si="23"/>
        <v>8</v>
      </c>
      <c r="AC148" s="53">
        <f t="shared" si="21"/>
        <v>10</v>
      </c>
      <c r="AD148" s="54"/>
    </row>
    <row r="149" spans="1:30" ht="12.75">
      <c r="A149" s="1"/>
      <c r="C149" s="3">
        <v>2.616</v>
      </c>
      <c r="D149" s="7" t="s">
        <v>134</v>
      </c>
      <c r="E149" s="20"/>
      <c r="F149" s="35"/>
      <c r="G149" s="35"/>
      <c r="H149" s="35"/>
      <c r="I149" s="35"/>
      <c r="J149" s="35"/>
      <c r="K149" s="35"/>
      <c r="L149" s="35"/>
      <c r="M149" s="35"/>
      <c r="N149" s="35"/>
      <c r="O149" s="35"/>
      <c r="P149" s="18"/>
      <c r="Q149" s="14">
        <v>0</v>
      </c>
      <c r="R149" s="14">
        <v>0</v>
      </c>
      <c r="S149" s="14">
        <v>0</v>
      </c>
      <c r="T149" s="14">
        <v>0</v>
      </c>
      <c r="U149" s="14">
        <v>0</v>
      </c>
      <c r="V149" s="14">
        <v>0</v>
      </c>
      <c r="W149" s="14">
        <v>0</v>
      </c>
      <c r="X149">
        <f t="shared" si="17"/>
        <v>7</v>
      </c>
      <c r="Y149">
        <f t="shared" si="18"/>
        <v>0</v>
      </c>
      <c r="Z149">
        <f t="shared" si="19"/>
        <v>0</v>
      </c>
      <c r="AA149">
        <f t="shared" si="20"/>
        <v>0</v>
      </c>
      <c r="AB149" s="53">
        <f t="shared" si="23"/>
        <v>7</v>
      </c>
      <c r="AC149" s="53">
        <f t="shared" si="21"/>
        <v>11</v>
      </c>
      <c r="AD149" s="54"/>
    </row>
    <row r="150" spans="1:30" ht="12.75">
      <c r="A150" s="1"/>
      <c r="C150" s="8">
        <v>2.617</v>
      </c>
      <c r="D150" s="7" t="s">
        <v>135</v>
      </c>
      <c r="E150" s="20"/>
      <c r="F150" s="35"/>
      <c r="G150" s="35"/>
      <c r="H150" s="35"/>
      <c r="I150" s="35"/>
      <c r="J150" s="35"/>
      <c r="K150" s="35"/>
      <c r="L150" s="35"/>
      <c r="M150" s="35"/>
      <c r="N150" s="35"/>
      <c r="O150" s="35"/>
      <c r="P150" s="35"/>
      <c r="Q150" s="35"/>
      <c r="R150" s="14"/>
      <c r="S150" s="14">
        <v>0</v>
      </c>
      <c r="T150" s="14">
        <v>5</v>
      </c>
      <c r="U150" s="14">
        <v>20</v>
      </c>
      <c r="V150" s="14">
        <v>20</v>
      </c>
      <c r="W150" s="14">
        <v>25</v>
      </c>
      <c r="X150">
        <f t="shared" si="17"/>
        <v>5</v>
      </c>
      <c r="Y150">
        <f t="shared" si="18"/>
        <v>0</v>
      </c>
      <c r="Z150">
        <f t="shared" si="19"/>
        <v>0</v>
      </c>
      <c r="AA150">
        <f t="shared" si="20"/>
        <v>0</v>
      </c>
      <c r="AB150" s="53">
        <f t="shared" si="23"/>
        <v>5</v>
      </c>
      <c r="AC150" s="53">
        <f t="shared" si="21"/>
        <v>13</v>
      </c>
      <c r="AD150" s="54"/>
    </row>
    <row r="151" spans="1:30" ht="12.75">
      <c r="A151" s="1"/>
      <c r="C151" s="8">
        <v>2.618</v>
      </c>
      <c r="D151" s="9" t="s">
        <v>102</v>
      </c>
      <c r="E151" s="21"/>
      <c r="F151" s="35"/>
      <c r="G151" s="35"/>
      <c r="H151" s="35"/>
      <c r="I151" s="35"/>
      <c r="J151" s="35"/>
      <c r="K151" s="35"/>
      <c r="L151" s="35"/>
      <c r="M151" s="35"/>
      <c r="N151" s="35"/>
      <c r="O151" s="35"/>
      <c r="P151" s="35"/>
      <c r="Q151" s="35"/>
      <c r="R151" s="35"/>
      <c r="S151" s="14">
        <v>1.8</v>
      </c>
      <c r="T151" s="14">
        <v>1.8</v>
      </c>
      <c r="U151" s="14">
        <v>0</v>
      </c>
      <c r="V151" s="14">
        <v>6.3</v>
      </c>
      <c r="W151" s="14">
        <v>3.6</v>
      </c>
      <c r="X151">
        <f t="shared" si="17"/>
        <v>5</v>
      </c>
      <c r="Y151">
        <f t="shared" si="18"/>
        <v>0</v>
      </c>
      <c r="Z151">
        <f t="shared" si="19"/>
        <v>0</v>
      </c>
      <c r="AA151">
        <f t="shared" si="20"/>
        <v>0</v>
      </c>
      <c r="AB151" s="53">
        <f t="shared" si="23"/>
        <v>5</v>
      </c>
      <c r="AC151" s="53">
        <f t="shared" si="21"/>
        <v>13</v>
      </c>
      <c r="AD151" s="54"/>
    </row>
    <row r="152" spans="1:30" ht="12.75">
      <c r="A152" s="1"/>
      <c r="C152" s="8">
        <v>2.619</v>
      </c>
      <c r="D152" s="9" t="s">
        <v>235</v>
      </c>
      <c r="E152" s="21"/>
      <c r="F152" s="35"/>
      <c r="G152" s="35"/>
      <c r="H152" s="35"/>
      <c r="I152" s="35"/>
      <c r="J152" s="35"/>
      <c r="K152" s="35"/>
      <c r="L152" s="35"/>
      <c r="M152" s="35"/>
      <c r="N152" s="35"/>
      <c r="O152" s="35"/>
      <c r="P152" s="35"/>
      <c r="Q152" s="35"/>
      <c r="R152" s="35"/>
      <c r="S152" s="35"/>
      <c r="T152" s="35"/>
      <c r="U152" s="14">
        <v>0</v>
      </c>
      <c r="V152" s="14">
        <v>0.5</v>
      </c>
      <c r="W152" s="14">
        <v>0.5</v>
      </c>
      <c r="X152">
        <f t="shared" si="17"/>
        <v>3</v>
      </c>
      <c r="Y152">
        <f t="shared" si="18"/>
        <v>0</v>
      </c>
      <c r="Z152">
        <f t="shared" si="19"/>
        <v>0</v>
      </c>
      <c r="AA152">
        <f t="shared" si="20"/>
        <v>0</v>
      </c>
      <c r="AB152" s="53">
        <f t="shared" si="23"/>
        <v>3</v>
      </c>
      <c r="AC152" s="53">
        <f t="shared" si="21"/>
        <v>15</v>
      </c>
      <c r="AD152" s="54"/>
    </row>
    <row r="153" spans="1:30" ht="12.75">
      <c r="A153" s="1"/>
      <c r="C153" s="3">
        <v>2.7009999999999996</v>
      </c>
      <c r="D153" s="7" t="s">
        <v>136</v>
      </c>
      <c r="E153" s="20"/>
      <c r="F153" s="20">
        <v>4.8</v>
      </c>
      <c r="G153" s="17">
        <v>3.8</v>
      </c>
      <c r="H153" s="14">
        <v>3.5</v>
      </c>
      <c r="I153" s="14">
        <v>3.9</v>
      </c>
      <c r="J153" s="14">
        <v>4.2</v>
      </c>
      <c r="K153" s="16">
        <v>4.4</v>
      </c>
      <c r="L153" s="18">
        <v>4.8</v>
      </c>
      <c r="M153" s="18">
        <v>5.1</v>
      </c>
      <c r="N153" s="18">
        <v>3</v>
      </c>
      <c r="O153" s="18">
        <v>4.4</v>
      </c>
      <c r="P153" s="18">
        <v>5.821824865</v>
      </c>
      <c r="Q153" s="14">
        <v>4.6882780725</v>
      </c>
      <c r="R153" s="14">
        <v>3.59149932</v>
      </c>
      <c r="S153" s="14">
        <v>6.160246785</v>
      </c>
      <c r="T153" s="14">
        <v>3.5423746749999996</v>
      </c>
      <c r="U153" s="14">
        <v>3.4242188055000398</v>
      </c>
      <c r="V153" s="14">
        <v>2.977479503999939</v>
      </c>
      <c r="W153" s="15">
        <v>2.554670941796135</v>
      </c>
      <c r="X153">
        <f t="shared" si="17"/>
        <v>18</v>
      </c>
      <c r="Y153">
        <f t="shared" si="18"/>
        <v>0</v>
      </c>
      <c r="Z153">
        <f t="shared" si="19"/>
        <v>0</v>
      </c>
      <c r="AA153">
        <f t="shared" si="20"/>
        <v>0</v>
      </c>
      <c r="AB153" s="53">
        <f t="shared" si="23"/>
        <v>18</v>
      </c>
      <c r="AC153" s="53">
        <f t="shared" si="21"/>
        <v>0</v>
      </c>
      <c r="AD153" s="54"/>
    </row>
    <row r="154" spans="1:30" ht="12.75">
      <c r="A154" s="1"/>
      <c r="C154" s="3">
        <v>2.702</v>
      </c>
      <c r="D154" s="7" t="s">
        <v>137</v>
      </c>
      <c r="E154" s="20"/>
      <c r="F154" s="20" t="s">
        <v>222</v>
      </c>
      <c r="G154" s="17" t="s">
        <v>222</v>
      </c>
      <c r="H154" s="14" t="s">
        <v>222</v>
      </c>
      <c r="I154" s="14" t="s">
        <v>222</v>
      </c>
      <c r="J154" s="14" t="s">
        <v>222</v>
      </c>
      <c r="K154" s="14" t="s">
        <v>222</v>
      </c>
      <c r="L154" s="18" t="s">
        <v>222</v>
      </c>
      <c r="M154" s="18" t="s">
        <v>222</v>
      </c>
      <c r="N154" s="18" t="s">
        <v>222</v>
      </c>
      <c r="O154" s="18" t="s">
        <v>222</v>
      </c>
      <c r="P154" s="18" t="s">
        <v>222</v>
      </c>
      <c r="Q154" s="18" t="s">
        <v>222</v>
      </c>
      <c r="R154" s="18" t="s">
        <v>222</v>
      </c>
      <c r="S154" s="18" t="s">
        <v>222</v>
      </c>
      <c r="T154" s="18" t="s">
        <v>222</v>
      </c>
      <c r="U154" s="18" t="s">
        <v>222</v>
      </c>
      <c r="V154" s="18" t="s">
        <v>222</v>
      </c>
      <c r="W154" s="18" t="s">
        <v>222</v>
      </c>
      <c r="X154">
        <f t="shared" si="17"/>
        <v>0</v>
      </c>
      <c r="Y154">
        <f t="shared" si="18"/>
        <v>18</v>
      </c>
      <c r="Z154">
        <f t="shared" si="19"/>
        <v>0</v>
      </c>
      <c r="AA154">
        <f t="shared" si="20"/>
        <v>0</v>
      </c>
      <c r="AB154" s="53">
        <f t="shared" si="23"/>
        <v>18</v>
      </c>
      <c r="AC154" s="53">
        <f t="shared" si="21"/>
        <v>0</v>
      </c>
      <c r="AD154" s="54"/>
    </row>
    <row r="155" spans="1:30" ht="12.75">
      <c r="A155" s="1"/>
      <c r="C155" s="3">
        <v>2.703</v>
      </c>
      <c r="D155" s="7" t="s">
        <v>138</v>
      </c>
      <c r="E155" s="20"/>
      <c r="F155" s="20" t="s">
        <v>222</v>
      </c>
      <c r="G155" s="17" t="s">
        <v>222</v>
      </c>
      <c r="H155" s="14" t="s">
        <v>222</v>
      </c>
      <c r="I155" s="14" t="s">
        <v>222</v>
      </c>
      <c r="J155" s="14" t="s">
        <v>222</v>
      </c>
      <c r="K155" s="14" t="s">
        <v>222</v>
      </c>
      <c r="L155" s="18" t="s">
        <v>222</v>
      </c>
      <c r="M155" s="18" t="s">
        <v>222</v>
      </c>
      <c r="N155" s="18" t="s">
        <v>222</v>
      </c>
      <c r="O155" s="18" t="s">
        <v>222</v>
      </c>
      <c r="P155" s="18" t="s">
        <v>222</v>
      </c>
      <c r="Q155" s="18" t="s">
        <v>222</v>
      </c>
      <c r="R155" s="18" t="s">
        <v>222</v>
      </c>
      <c r="S155" s="18" t="s">
        <v>222</v>
      </c>
      <c r="T155" s="18" t="s">
        <v>222</v>
      </c>
      <c r="U155" s="18" t="s">
        <v>222</v>
      </c>
      <c r="V155" s="18" t="s">
        <v>222</v>
      </c>
      <c r="W155" s="18" t="s">
        <v>222</v>
      </c>
      <c r="X155">
        <f t="shared" si="17"/>
        <v>0</v>
      </c>
      <c r="Y155">
        <f t="shared" si="18"/>
        <v>18</v>
      </c>
      <c r="Z155">
        <f t="shared" si="19"/>
        <v>0</v>
      </c>
      <c r="AA155">
        <f t="shared" si="20"/>
        <v>0</v>
      </c>
      <c r="AB155" s="53">
        <f t="shared" si="23"/>
        <v>18</v>
      </c>
      <c r="AC155" s="53">
        <f t="shared" si="21"/>
        <v>0</v>
      </c>
      <c r="AD155" s="54"/>
    </row>
    <row r="156" spans="1:30" s="29" customFormat="1" ht="12.75">
      <c r="A156" s="26" t="s">
        <v>139</v>
      </c>
      <c r="B156" s="26"/>
      <c r="C156" s="26"/>
      <c r="D156" s="27"/>
      <c r="E156" s="28">
        <f>SUM(E157:E223)</f>
        <v>0</v>
      </c>
      <c r="F156" s="28">
        <f>SUM(F157:F223)</f>
        <v>4679.7</v>
      </c>
      <c r="G156" s="28">
        <f>SUM(G157:G223)</f>
        <v>4869.9</v>
      </c>
      <c r="H156" s="28">
        <f>SUM(H157:H223)</f>
        <v>7932.000000000001</v>
      </c>
      <c r="I156" s="28">
        <f aca="true" t="shared" si="24" ref="I156:V156">SUM(I157:I223)</f>
        <v>8808.3</v>
      </c>
      <c r="J156" s="28">
        <f t="shared" si="24"/>
        <v>9662.2</v>
      </c>
      <c r="K156" s="28">
        <v>9448.2</v>
      </c>
      <c r="L156" s="28">
        <f>SUM(L157:L223)</f>
        <v>9265.8</v>
      </c>
      <c r="M156" s="28">
        <f>SUM(M157:M223)</f>
        <v>9698.199999999999</v>
      </c>
      <c r="N156" s="28">
        <f>SUM(N157:N223)</f>
        <v>10172.8</v>
      </c>
      <c r="O156" s="28">
        <f>SUM(O157:O223)</f>
        <v>12138.5</v>
      </c>
      <c r="P156" s="28">
        <f>SUM(P157:P223)</f>
        <v>12697.33231144045</v>
      </c>
      <c r="Q156" s="28">
        <f t="shared" si="24"/>
        <v>13435.944247627911</v>
      </c>
      <c r="R156" s="28">
        <f t="shared" si="24"/>
        <v>12782.80918262984</v>
      </c>
      <c r="S156" s="28">
        <f t="shared" si="24"/>
        <v>13133.266291110549</v>
      </c>
      <c r="T156" s="28">
        <f t="shared" si="24"/>
        <v>16067.70927655052</v>
      </c>
      <c r="U156" s="28">
        <f t="shared" si="24"/>
        <v>17198.443079777837</v>
      </c>
      <c r="V156" s="28">
        <f t="shared" si="24"/>
        <v>17573.95276467116</v>
      </c>
      <c r="W156" s="28">
        <f>SUM(W157:W223)</f>
        <v>18396.893232384264</v>
      </c>
      <c r="X156" s="58"/>
      <c r="Y156" s="58"/>
      <c r="Z156" s="58"/>
      <c r="AA156" s="58"/>
      <c r="AB156" s="52"/>
      <c r="AC156" s="52"/>
      <c r="AD156" s="59"/>
    </row>
    <row r="157" spans="1:30" ht="12.75">
      <c r="A157" s="1"/>
      <c r="C157" s="10">
        <v>3.001</v>
      </c>
      <c r="D157" s="11" t="s">
        <v>140</v>
      </c>
      <c r="E157" s="22"/>
      <c r="F157" s="22" t="s">
        <v>222</v>
      </c>
      <c r="G157" s="17" t="s">
        <v>222</v>
      </c>
      <c r="H157" s="14" t="s">
        <v>222</v>
      </c>
      <c r="I157" s="14" t="s">
        <v>222</v>
      </c>
      <c r="J157" s="14" t="s">
        <v>222</v>
      </c>
      <c r="K157" s="16" t="s">
        <v>222</v>
      </c>
      <c r="L157" s="18" t="s">
        <v>222</v>
      </c>
      <c r="M157" s="18" t="s">
        <v>222</v>
      </c>
      <c r="N157" s="18" t="s">
        <v>222</v>
      </c>
      <c r="O157" s="18" t="s">
        <v>222</v>
      </c>
      <c r="P157" s="18" t="s">
        <v>222</v>
      </c>
      <c r="Q157" s="14" t="s">
        <v>222</v>
      </c>
      <c r="R157" s="14" t="s">
        <v>222</v>
      </c>
      <c r="S157" s="14" t="s">
        <v>222</v>
      </c>
      <c r="T157" s="14" t="s">
        <v>222</v>
      </c>
      <c r="U157" s="14" t="s">
        <v>222</v>
      </c>
      <c r="V157" s="14" t="s">
        <v>222</v>
      </c>
      <c r="W157" s="14" t="s">
        <v>222</v>
      </c>
      <c r="X157">
        <f t="shared" si="17"/>
        <v>0</v>
      </c>
      <c r="Y157">
        <f t="shared" si="18"/>
        <v>18</v>
      </c>
      <c r="Z157">
        <f t="shared" si="19"/>
        <v>0</v>
      </c>
      <c r="AA157">
        <f t="shared" si="20"/>
        <v>0</v>
      </c>
      <c r="AB157" s="53">
        <f t="shared" si="23"/>
        <v>18</v>
      </c>
      <c r="AC157" s="53">
        <f t="shared" si="21"/>
        <v>0</v>
      </c>
      <c r="AD157" s="54"/>
    </row>
    <row r="158" spans="1:30" ht="12.75">
      <c r="A158" s="1"/>
      <c r="C158" s="10">
        <v>3.002</v>
      </c>
      <c r="D158" s="11" t="s">
        <v>141</v>
      </c>
      <c r="E158" s="22"/>
      <c r="F158" s="22" t="s">
        <v>222</v>
      </c>
      <c r="G158" s="17" t="s">
        <v>222</v>
      </c>
      <c r="H158" s="14" t="s">
        <v>222</v>
      </c>
      <c r="I158" s="14" t="s">
        <v>222</v>
      </c>
      <c r="J158" s="14" t="s">
        <v>222</v>
      </c>
      <c r="K158" s="16" t="s">
        <v>222</v>
      </c>
      <c r="L158" s="18" t="s">
        <v>222</v>
      </c>
      <c r="M158" s="18" t="s">
        <v>222</v>
      </c>
      <c r="N158" s="18" t="s">
        <v>222</v>
      </c>
      <c r="O158" s="18" t="s">
        <v>222</v>
      </c>
      <c r="P158" s="18" t="s">
        <v>222</v>
      </c>
      <c r="Q158" s="14" t="s">
        <v>222</v>
      </c>
      <c r="R158" s="14" t="s">
        <v>222</v>
      </c>
      <c r="S158" s="14" t="s">
        <v>222</v>
      </c>
      <c r="T158" s="14" t="s">
        <v>222</v>
      </c>
      <c r="U158" s="14" t="s">
        <v>222</v>
      </c>
      <c r="V158" s="14" t="s">
        <v>222</v>
      </c>
      <c r="W158" s="14" t="s">
        <v>222</v>
      </c>
      <c r="X158">
        <f t="shared" si="17"/>
        <v>0</v>
      </c>
      <c r="Y158">
        <f t="shared" si="18"/>
        <v>18</v>
      </c>
      <c r="Z158">
        <f t="shared" si="19"/>
        <v>0</v>
      </c>
      <c r="AA158">
        <f t="shared" si="20"/>
        <v>0</v>
      </c>
      <c r="AB158" s="53">
        <f t="shared" si="23"/>
        <v>18</v>
      </c>
      <c r="AC158" s="53">
        <f t="shared" si="21"/>
        <v>0</v>
      </c>
      <c r="AD158" s="54"/>
    </row>
    <row r="159" spans="1:30" ht="12.75">
      <c r="A159" s="1"/>
      <c r="C159" s="10">
        <v>3.003</v>
      </c>
      <c r="D159" s="11" t="s">
        <v>142</v>
      </c>
      <c r="E159" s="22"/>
      <c r="F159" s="22">
        <v>279</v>
      </c>
      <c r="G159" s="17">
        <v>295</v>
      </c>
      <c r="H159" s="14">
        <v>295.3</v>
      </c>
      <c r="I159" s="14">
        <v>313</v>
      </c>
      <c r="J159" s="14">
        <v>322</v>
      </c>
      <c r="K159" s="16">
        <v>134.7</v>
      </c>
      <c r="L159" s="18">
        <v>131.8</v>
      </c>
      <c r="M159" s="18">
        <v>138.9</v>
      </c>
      <c r="N159" s="18">
        <v>160.8</v>
      </c>
      <c r="O159" s="18">
        <v>167.8</v>
      </c>
      <c r="P159" s="18">
        <v>177.13431711372698</v>
      </c>
      <c r="Q159" s="14">
        <v>194.21429951603213</v>
      </c>
      <c r="R159" s="14">
        <v>197.29699778090455</v>
      </c>
      <c r="S159" s="14">
        <v>289.8918408145578</v>
      </c>
      <c r="T159" s="14">
        <v>333.08856682983765</v>
      </c>
      <c r="U159" s="14">
        <v>363.22824205792205</v>
      </c>
      <c r="V159" s="14">
        <v>381.26445044628144</v>
      </c>
      <c r="W159" s="14">
        <v>407.7526651756366</v>
      </c>
      <c r="X159">
        <f t="shared" si="17"/>
        <v>18</v>
      </c>
      <c r="Y159">
        <f t="shared" si="18"/>
        <v>0</v>
      </c>
      <c r="Z159">
        <f t="shared" si="19"/>
        <v>0</v>
      </c>
      <c r="AA159">
        <f t="shared" si="20"/>
        <v>0</v>
      </c>
      <c r="AB159" s="53">
        <f t="shared" si="23"/>
        <v>18</v>
      </c>
      <c r="AC159" s="53">
        <f t="shared" si="21"/>
        <v>0</v>
      </c>
      <c r="AD159" s="54"/>
    </row>
    <row r="160" spans="1:30" ht="12.75">
      <c r="A160" s="1"/>
      <c r="C160" s="10">
        <v>3.004</v>
      </c>
      <c r="D160" s="11" t="s">
        <v>143</v>
      </c>
      <c r="E160" s="22"/>
      <c r="F160" s="34"/>
      <c r="G160" s="34"/>
      <c r="H160" s="34"/>
      <c r="I160" s="34"/>
      <c r="J160" s="34"/>
      <c r="K160" s="34"/>
      <c r="L160" s="34"/>
      <c r="M160" s="34"/>
      <c r="N160" s="34"/>
      <c r="O160" s="34"/>
      <c r="P160" s="18">
        <v>0.5384443552945896</v>
      </c>
      <c r="Q160" s="14">
        <v>0.3314005</v>
      </c>
      <c r="R160" s="14">
        <v>0.830518</v>
      </c>
      <c r="S160" s="14">
        <v>0.30931326165459433</v>
      </c>
      <c r="T160" s="14">
        <v>0.7862364859617942</v>
      </c>
      <c r="U160" s="14">
        <v>0.4394534218110624</v>
      </c>
      <c r="V160" s="14">
        <v>0.5127769806989035</v>
      </c>
      <c r="W160" s="14">
        <v>0.598334701436758</v>
      </c>
      <c r="X160">
        <f t="shared" si="17"/>
        <v>8</v>
      </c>
      <c r="Y160">
        <f t="shared" si="18"/>
        <v>0</v>
      </c>
      <c r="Z160">
        <f t="shared" si="19"/>
        <v>0</v>
      </c>
      <c r="AA160">
        <f t="shared" si="20"/>
        <v>0</v>
      </c>
      <c r="AB160" s="53">
        <f t="shared" si="23"/>
        <v>8</v>
      </c>
      <c r="AC160" s="53">
        <f t="shared" si="21"/>
        <v>10</v>
      </c>
      <c r="AD160" s="54"/>
    </row>
    <row r="161" spans="1:30" ht="12.75">
      <c r="A161" s="1"/>
      <c r="C161" s="10">
        <v>3.101</v>
      </c>
      <c r="D161" s="11" t="s">
        <v>144</v>
      </c>
      <c r="E161" s="22"/>
      <c r="F161" s="22">
        <v>336</v>
      </c>
      <c r="G161" s="17">
        <v>346.7</v>
      </c>
      <c r="H161" s="14">
        <v>349.4</v>
      </c>
      <c r="I161" s="14">
        <v>368.6</v>
      </c>
      <c r="J161" s="14">
        <v>368.3</v>
      </c>
      <c r="K161" s="16">
        <v>400.2</v>
      </c>
      <c r="L161" s="18">
        <v>408.3</v>
      </c>
      <c r="M161" s="18">
        <v>437.3</v>
      </c>
      <c r="N161" s="18">
        <v>431.3</v>
      </c>
      <c r="O161" s="18">
        <v>428.4</v>
      </c>
      <c r="P161" s="18">
        <v>495.5256397344965</v>
      </c>
      <c r="Q161" s="14">
        <v>474.8363555203072</v>
      </c>
      <c r="R161" s="14">
        <v>460.3589950698266</v>
      </c>
      <c r="S161" s="14">
        <v>503.2085732586444</v>
      </c>
      <c r="T161" s="14">
        <v>623.2807103623064</v>
      </c>
      <c r="U161" s="14">
        <v>635.2491316153522</v>
      </c>
      <c r="V161" s="14">
        <v>657.8896044121668</v>
      </c>
      <c r="W161" s="14">
        <v>682.6981138279857</v>
      </c>
      <c r="X161">
        <f t="shared" si="17"/>
        <v>18</v>
      </c>
      <c r="Y161">
        <f t="shared" si="18"/>
        <v>0</v>
      </c>
      <c r="Z161">
        <f t="shared" si="19"/>
        <v>0</v>
      </c>
      <c r="AA161">
        <f t="shared" si="20"/>
        <v>0</v>
      </c>
      <c r="AB161" s="53">
        <f aca="true" t="shared" si="25" ref="AB161:AB169">SUM(X161:AA161)</f>
        <v>18</v>
      </c>
      <c r="AC161" s="53">
        <f t="shared" si="21"/>
        <v>0</v>
      </c>
      <c r="AD161" s="54"/>
    </row>
    <row r="162" spans="1:30" ht="12.75">
      <c r="A162" s="1"/>
      <c r="C162" s="10">
        <v>3.102</v>
      </c>
      <c r="D162" s="11" t="s">
        <v>145</v>
      </c>
      <c r="E162" s="22"/>
      <c r="F162" s="22" t="s">
        <v>222</v>
      </c>
      <c r="G162" s="17" t="s">
        <v>222</v>
      </c>
      <c r="H162" s="14" t="s">
        <v>222</v>
      </c>
      <c r="I162" s="14" t="s">
        <v>222</v>
      </c>
      <c r="J162" s="14" t="s">
        <v>222</v>
      </c>
      <c r="K162" s="16" t="s">
        <v>222</v>
      </c>
      <c r="L162" s="18" t="s">
        <v>222</v>
      </c>
      <c r="M162" s="18" t="s">
        <v>222</v>
      </c>
      <c r="N162" s="18" t="s">
        <v>222</v>
      </c>
      <c r="O162" s="18" t="s">
        <v>222</v>
      </c>
      <c r="P162" s="18" t="s">
        <v>222</v>
      </c>
      <c r="Q162" s="14" t="s">
        <v>222</v>
      </c>
      <c r="R162" s="14" t="s">
        <v>222</v>
      </c>
      <c r="S162" s="14" t="s">
        <v>222</v>
      </c>
      <c r="T162" s="14" t="s">
        <v>222</v>
      </c>
      <c r="U162" s="14" t="s">
        <v>222</v>
      </c>
      <c r="V162" s="14" t="s">
        <v>222</v>
      </c>
      <c r="W162" s="14" t="s">
        <v>222</v>
      </c>
      <c r="X162">
        <f t="shared" si="17"/>
        <v>0</v>
      </c>
      <c r="Y162">
        <f t="shared" si="18"/>
        <v>18</v>
      </c>
      <c r="Z162">
        <f t="shared" si="19"/>
        <v>0</v>
      </c>
      <c r="AA162">
        <f t="shared" si="20"/>
        <v>0</v>
      </c>
      <c r="AB162" s="53">
        <f t="shared" si="25"/>
        <v>18</v>
      </c>
      <c r="AC162" s="53">
        <f t="shared" si="21"/>
        <v>0</v>
      </c>
      <c r="AD162" s="54"/>
    </row>
    <row r="163" spans="1:30" ht="12.75">
      <c r="A163" s="1"/>
      <c r="C163" s="10">
        <v>3.103</v>
      </c>
      <c r="D163" s="11" t="s">
        <v>146</v>
      </c>
      <c r="E163" s="22"/>
      <c r="F163" s="22">
        <v>204</v>
      </c>
      <c r="G163" s="17">
        <v>202.5</v>
      </c>
      <c r="H163" s="14">
        <v>204</v>
      </c>
      <c r="I163" s="14">
        <v>226.2</v>
      </c>
      <c r="J163" s="14">
        <v>225.7</v>
      </c>
      <c r="K163" s="16">
        <v>193.1</v>
      </c>
      <c r="L163" s="18">
        <v>221.6</v>
      </c>
      <c r="M163" s="18">
        <v>229.5</v>
      </c>
      <c r="N163" s="18">
        <v>219.3</v>
      </c>
      <c r="O163" s="18">
        <v>203.2</v>
      </c>
      <c r="P163" s="18">
        <v>257.58060909699066</v>
      </c>
      <c r="Q163" s="14">
        <v>228.62491191718493</v>
      </c>
      <c r="R163" s="14">
        <v>225.62633729023253</v>
      </c>
      <c r="S163" s="14">
        <v>209.7716098963683</v>
      </c>
      <c r="T163" s="14">
        <v>230.16524871900162</v>
      </c>
      <c r="U163" s="14">
        <v>262.38551088460196</v>
      </c>
      <c r="V163" s="14">
        <v>271.7370105180689</v>
      </c>
      <c r="W163" s="14">
        <v>281.9840035376463</v>
      </c>
      <c r="X163">
        <f t="shared" si="17"/>
        <v>18</v>
      </c>
      <c r="Y163">
        <f t="shared" si="18"/>
        <v>0</v>
      </c>
      <c r="Z163">
        <f t="shared" si="19"/>
        <v>0</v>
      </c>
      <c r="AA163">
        <f t="shared" si="20"/>
        <v>0</v>
      </c>
      <c r="AB163" s="53">
        <f t="shared" si="25"/>
        <v>18</v>
      </c>
      <c r="AC163" s="53">
        <f t="shared" si="21"/>
        <v>0</v>
      </c>
      <c r="AD163" s="54"/>
    </row>
    <row r="164" spans="1:30" ht="12.75">
      <c r="A164" s="1"/>
      <c r="C164" s="10">
        <v>3.104</v>
      </c>
      <c r="D164" s="11" t="s">
        <v>147</v>
      </c>
      <c r="E164" s="22"/>
      <c r="F164" s="22">
        <v>68</v>
      </c>
      <c r="G164" s="17">
        <v>91.7</v>
      </c>
      <c r="H164" s="14">
        <v>92.4</v>
      </c>
      <c r="I164" s="14">
        <v>124</v>
      </c>
      <c r="J164" s="14">
        <v>124.2</v>
      </c>
      <c r="K164" s="16">
        <v>154.6</v>
      </c>
      <c r="L164" s="18">
        <v>159.7</v>
      </c>
      <c r="M164" s="18">
        <v>176.8</v>
      </c>
      <c r="N164" s="18">
        <v>188.1</v>
      </c>
      <c r="O164" s="18">
        <v>225.5</v>
      </c>
      <c r="P164" s="18">
        <v>271.54486632397135</v>
      </c>
      <c r="Q164" s="14">
        <v>268.9526903093079</v>
      </c>
      <c r="R164" s="14">
        <v>298.0625649961334</v>
      </c>
      <c r="S164" s="14">
        <v>305.8480768263724</v>
      </c>
      <c r="T164" s="14">
        <v>387.59923821894927</v>
      </c>
      <c r="U164" s="14">
        <v>412.2836138655505</v>
      </c>
      <c r="V164" s="14">
        <v>428.7994562967608</v>
      </c>
      <c r="W164" s="14">
        <v>448.8386519943733</v>
      </c>
      <c r="X164">
        <f t="shared" si="17"/>
        <v>18</v>
      </c>
      <c r="Y164">
        <f t="shared" si="18"/>
        <v>0</v>
      </c>
      <c r="Z164">
        <f t="shared" si="19"/>
        <v>0</v>
      </c>
      <c r="AA164">
        <f t="shared" si="20"/>
        <v>0</v>
      </c>
      <c r="AB164" s="53">
        <f t="shared" si="25"/>
        <v>18</v>
      </c>
      <c r="AC164" s="53">
        <f t="shared" si="21"/>
        <v>0</v>
      </c>
      <c r="AD164" s="54"/>
    </row>
    <row r="165" spans="1:30" ht="12.75">
      <c r="A165" s="1"/>
      <c r="C165" s="10">
        <v>3.105</v>
      </c>
      <c r="D165" s="11" t="s">
        <v>148</v>
      </c>
      <c r="E165" s="22"/>
      <c r="F165" s="22">
        <v>22</v>
      </c>
      <c r="G165" s="17">
        <v>29.9</v>
      </c>
      <c r="H165" s="14">
        <v>30.1</v>
      </c>
      <c r="I165" s="14">
        <v>30.3</v>
      </c>
      <c r="J165" s="14">
        <v>31.8</v>
      </c>
      <c r="K165" s="16">
        <v>29.2</v>
      </c>
      <c r="L165" s="18">
        <v>31.2</v>
      </c>
      <c r="M165" s="18">
        <v>32.9</v>
      </c>
      <c r="N165" s="18">
        <v>24.8</v>
      </c>
      <c r="O165" s="18">
        <v>21.7</v>
      </c>
      <c r="P165" s="18">
        <v>23.218506515739094</v>
      </c>
      <c r="Q165" s="14">
        <v>24.335029600573463</v>
      </c>
      <c r="R165" s="14">
        <v>29.28515856546438</v>
      </c>
      <c r="S165" s="14">
        <v>33.06389694231013</v>
      </c>
      <c r="T165" s="14">
        <v>45.43461558504528</v>
      </c>
      <c r="U165" s="14">
        <v>47.03581255594207</v>
      </c>
      <c r="V165" s="14">
        <v>48.712183260992795</v>
      </c>
      <c r="W165" s="14">
        <v>50.54908210996491</v>
      </c>
      <c r="X165">
        <f t="shared" si="17"/>
        <v>18</v>
      </c>
      <c r="Y165">
        <f t="shared" si="18"/>
        <v>0</v>
      </c>
      <c r="Z165">
        <f t="shared" si="19"/>
        <v>0</v>
      </c>
      <c r="AA165">
        <f t="shared" si="20"/>
        <v>0</v>
      </c>
      <c r="AB165" s="53">
        <f t="shared" si="25"/>
        <v>18</v>
      </c>
      <c r="AC165" s="53">
        <f t="shared" si="21"/>
        <v>0</v>
      </c>
      <c r="AD165" s="54"/>
    </row>
    <row r="166" spans="1:30" ht="12.75">
      <c r="A166" s="1"/>
      <c r="C166" s="10">
        <v>3.106</v>
      </c>
      <c r="D166" s="11" t="s">
        <v>149</v>
      </c>
      <c r="E166" s="22"/>
      <c r="F166" s="22">
        <v>43</v>
      </c>
      <c r="G166" s="17">
        <v>22.4</v>
      </c>
      <c r="H166" s="14">
        <v>22.6</v>
      </c>
      <c r="I166" s="14">
        <v>26.7</v>
      </c>
      <c r="J166" s="14">
        <v>30.5</v>
      </c>
      <c r="K166" s="16">
        <v>30.1</v>
      </c>
      <c r="L166" s="18">
        <v>31.2</v>
      </c>
      <c r="M166" s="18">
        <v>31.2</v>
      </c>
      <c r="N166" s="18">
        <v>32.6</v>
      </c>
      <c r="O166" s="18">
        <v>33.1</v>
      </c>
      <c r="P166" s="18">
        <v>31.934858143173454</v>
      </c>
      <c r="Q166" s="14">
        <v>30.945166209214864</v>
      </c>
      <c r="R166" s="14">
        <v>30.55548560144018</v>
      </c>
      <c r="S166" s="14">
        <v>29.153135889613733</v>
      </c>
      <c r="T166" s="14">
        <v>35.383247690266096</v>
      </c>
      <c r="U166" s="14">
        <v>36.07890404971849</v>
      </c>
      <c r="V166" s="14">
        <v>36.040229859220986</v>
      </c>
      <c r="W166" s="14">
        <v>36.01439444680875</v>
      </c>
      <c r="X166">
        <f t="shared" si="17"/>
        <v>18</v>
      </c>
      <c r="Y166">
        <f t="shared" si="18"/>
        <v>0</v>
      </c>
      <c r="Z166">
        <f t="shared" si="19"/>
        <v>0</v>
      </c>
      <c r="AA166">
        <f t="shared" si="20"/>
        <v>0</v>
      </c>
      <c r="AB166" s="53">
        <f t="shared" si="25"/>
        <v>18</v>
      </c>
      <c r="AC166" s="53">
        <f t="shared" si="21"/>
        <v>0</v>
      </c>
      <c r="AD166" s="54"/>
    </row>
    <row r="167" spans="1:30" ht="12.75">
      <c r="A167" s="1"/>
      <c r="C167" s="10">
        <v>3.107</v>
      </c>
      <c r="D167" s="11" t="s">
        <v>150</v>
      </c>
      <c r="E167" s="22"/>
      <c r="F167" s="22" t="s">
        <v>222</v>
      </c>
      <c r="G167" s="17" t="s">
        <v>222</v>
      </c>
      <c r="H167" s="14" t="s">
        <v>222</v>
      </c>
      <c r="I167" s="14" t="s">
        <v>222</v>
      </c>
      <c r="J167" s="14" t="s">
        <v>222</v>
      </c>
      <c r="K167" s="16" t="s">
        <v>222</v>
      </c>
      <c r="L167" s="18" t="s">
        <v>222</v>
      </c>
      <c r="M167" s="18" t="s">
        <v>222</v>
      </c>
      <c r="N167" s="18" t="s">
        <v>222</v>
      </c>
      <c r="O167" s="18" t="s">
        <v>222</v>
      </c>
      <c r="P167" s="18" t="s">
        <v>222</v>
      </c>
      <c r="Q167" s="14" t="s">
        <v>222</v>
      </c>
      <c r="R167" s="14" t="s">
        <v>222</v>
      </c>
      <c r="S167" s="14" t="s">
        <v>222</v>
      </c>
      <c r="T167" s="14" t="s">
        <v>222</v>
      </c>
      <c r="U167" s="14" t="s">
        <v>222</v>
      </c>
      <c r="V167" s="14" t="s">
        <v>222</v>
      </c>
      <c r="W167" s="14" t="s">
        <v>222</v>
      </c>
      <c r="X167">
        <f t="shared" si="17"/>
        <v>0</v>
      </c>
      <c r="Y167">
        <f t="shared" si="18"/>
        <v>18</v>
      </c>
      <c r="Z167">
        <f t="shared" si="19"/>
        <v>0</v>
      </c>
      <c r="AA167">
        <f t="shared" si="20"/>
        <v>0</v>
      </c>
      <c r="AB167" s="53">
        <f t="shared" si="25"/>
        <v>18</v>
      </c>
      <c r="AC167" s="53">
        <f t="shared" si="21"/>
        <v>0</v>
      </c>
      <c r="AD167" s="54"/>
    </row>
    <row r="168" spans="1:30" ht="12.75">
      <c r="A168" s="1"/>
      <c r="C168" s="10">
        <v>3.108</v>
      </c>
      <c r="D168" s="11" t="s">
        <v>151</v>
      </c>
      <c r="E168" s="22"/>
      <c r="F168" s="22" t="s">
        <v>222</v>
      </c>
      <c r="G168" s="17" t="s">
        <v>222</v>
      </c>
      <c r="H168" s="14" t="s">
        <v>222</v>
      </c>
      <c r="I168" s="14" t="s">
        <v>222</v>
      </c>
      <c r="J168" s="14" t="s">
        <v>222</v>
      </c>
      <c r="K168" s="16" t="s">
        <v>222</v>
      </c>
      <c r="L168" s="18" t="s">
        <v>222</v>
      </c>
      <c r="M168" s="18" t="s">
        <v>222</v>
      </c>
      <c r="N168" s="18" t="s">
        <v>222</v>
      </c>
      <c r="O168" s="18" t="s">
        <v>222</v>
      </c>
      <c r="P168" s="18" t="s">
        <v>222</v>
      </c>
      <c r="Q168" s="14" t="s">
        <v>222</v>
      </c>
      <c r="R168" s="14" t="s">
        <v>222</v>
      </c>
      <c r="S168" s="14" t="s">
        <v>222</v>
      </c>
      <c r="T168" s="14" t="s">
        <v>222</v>
      </c>
      <c r="U168" s="14" t="s">
        <v>222</v>
      </c>
      <c r="V168" s="14" t="s">
        <v>222</v>
      </c>
      <c r="W168" s="14" t="s">
        <v>222</v>
      </c>
      <c r="X168">
        <f t="shared" si="17"/>
        <v>0</v>
      </c>
      <c r="Y168">
        <f t="shared" si="18"/>
        <v>18</v>
      </c>
      <c r="Z168">
        <f t="shared" si="19"/>
        <v>0</v>
      </c>
      <c r="AA168">
        <f t="shared" si="20"/>
        <v>0</v>
      </c>
      <c r="AB168" s="53">
        <f t="shared" si="25"/>
        <v>18</v>
      </c>
      <c r="AC168" s="53">
        <f t="shared" si="21"/>
        <v>0</v>
      </c>
      <c r="AD168" s="54"/>
    </row>
    <row r="169" spans="1:30" ht="12.75">
      <c r="A169" s="1"/>
      <c r="C169" s="10">
        <v>3.109</v>
      </c>
      <c r="D169" s="11" t="s">
        <v>152</v>
      </c>
      <c r="E169" s="22"/>
      <c r="F169" s="22" t="s">
        <v>222</v>
      </c>
      <c r="G169" s="17" t="s">
        <v>222</v>
      </c>
      <c r="H169" s="14" t="s">
        <v>222</v>
      </c>
      <c r="I169" s="14" t="s">
        <v>222</v>
      </c>
      <c r="J169" s="14" t="s">
        <v>222</v>
      </c>
      <c r="K169" s="16" t="s">
        <v>222</v>
      </c>
      <c r="L169" s="18" t="s">
        <v>222</v>
      </c>
      <c r="M169" s="18" t="s">
        <v>222</v>
      </c>
      <c r="N169" s="18" t="s">
        <v>222</v>
      </c>
      <c r="O169" s="18" t="s">
        <v>222</v>
      </c>
      <c r="P169" s="18" t="s">
        <v>222</v>
      </c>
      <c r="Q169" s="14" t="s">
        <v>222</v>
      </c>
      <c r="R169" s="14" t="s">
        <v>222</v>
      </c>
      <c r="S169" s="14" t="s">
        <v>222</v>
      </c>
      <c r="T169" s="14" t="s">
        <v>222</v>
      </c>
      <c r="U169" s="14" t="s">
        <v>222</v>
      </c>
      <c r="V169" s="14" t="s">
        <v>222</v>
      </c>
      <c r="W169" s="14" t="s">
        <v>222</v>
      </c>
      <c r="X169">
        <f t="shared" si="17"/>
        <v>0</v>
      </c>
      <c r="Y169">
        <f t="shared" si="18"/>
        <v>18</v>
      </c>
      <c r="Z169">
        <f t="shared" si="19"/>
        <v>0</v>
      </c>
      <c r="AA169">
        <f t="shared" si="20"/>
        <v>0</v>
      </c>
      <c r="AB169" s="53">
        <f t="shared" si="25"/>
        <v>18</v>
      </c>
      <c r="AC169" s="53">
        <f t="shared" si="21"/>
        <v>0</v>
      </c>
      <c r="AD169" s="54"/>
    </row>
    <row r="170" spans="1:30" ht="12.75">
      <c r="A170" s="5"/>
      <c r="B170" s="6"/>
      <c r="C170" s="10">
        <v>3.11</v>
      </c>
      <c r="D170" s="4" t="s">
        <v>153</v>
      </c>
      <c r="E170" s="15"/>
      <c r="F170" s="15">
        <v>1.2</v>
      </c>
      <c r="G170" s="17">
        <v>1.2</v>
      </c>
      <c r="H170" s="14">
        <v>1.1</v>
      </c>
      <c r="I170" s="14">
        <v>1.1</v>
      </c>
      <c r="J170" s="14">
        <v>1.1</v>
      </c>
      <c r="K170" s="32" t="s">
        <v>247</v>
      </c>
      <c r="L170" s="32" t="s">
        <v>259</v>
      </c>
      <c r="M170" s="32" t="s">
        <v>259</v>
      </c>
      <c r="N170" s="32" t="s">
        <v>259</v>
      </c>
      <c r="O170" s="32" t="s">
        <v>259</v>
      </c>
      <c r="P170" s="32" t="s">
        <v>259</v>
      </c>
      <c r="Q170" s="32" t="s">
        <v>259</v>
      </c>
      <c r="R170" s="32" t="s">
        <v>259</v>
      </c>
      <c r="S170" s="32" t="s">
        <v>259</v>
      </c>
      <c r="T170" s="32" t="s">
        <v>259</v>
      </c>
      <c r="U170" s="32" t="s">
        <v>259</v>
      </c>
      <c r="V170" s="32" t="s">
        <v>259</v>
      </c>
      <c r="W170" s="32" t="s">
        <v>259</v>
      </c>
      <c r="X170">
        <f t="shared" si="17"/>
        <v>5</v>
      </c>
      <c r="Y170">
        <f t="shared" si="18"/>
        <v>0</v>
      </c>
      <c r="Z170">
        <f t="shared" si="19"/>
        <v>0</v>
      </c>
      <c r="AA170">
        <f t="shared" si="20"/>
        <v>13</v>
      </c>
      <c r="AB170" s="53">
        <f>SUM(X170:AA170)</f>
        <v>18</v>
      </c>
      <c r="AC170" s="53">
        <f t="shared" si="21"/>
        <v>0</v>
      </c>
      <c r="AD170" s="54"/>
    </row>
    <row r="171" spans="1:30" ht="12.75">
      <c r="A171" s="5"/>
      <c r="B171" s="6"/>
      <c r="C171" s="10">
        <v>3.111</v>
      </c>
      <c r="D171" s="4" t="s">
        <v>154</v>
      </c>
      <c r="E171" s="15"/>
      <c r="F171" s="15" t="s">
        <v>222</v>
      </c>
      <c r="G171" s="17" t="s">
        <v>222</v>
      </c>
      <c r="H171" s="14" t="s">
        <v>222</v>
      </c>
      <c r="I171" s="14" t="s">
        <v>222</v>
      </c>
      <c r="J171" s="14" t="s">
        <v>222</v>
      </c>
      <c r="K171" s="18" t="s">
        <v>222</v>
      </c>
      <c r="L171" s="18" t="s">
        <v>222</v>
      </c>
      <c r="M171" s="18" t="s">
        <v>222</v>
      </c>
      <c r="N171" s="18" t="s">
        <v>222</v>
      </c>
      <c r="O171" s="18" t="s">
        <v>222</v>
      </c>
      <c r="P171" s="18" t="s">
        <v>222</v>
      </c>
      <c r="Q171" s="18" t="s">
        <v>222</v>
      </c>
      <c r="R171" s="18" t="s">
        <v>222</v>
      </c>
      <c r="S171" s="18" t="s">
        <v>222</v>
      </c>
      <c r="T171" s="18" t="s">
        <v>222</v>
      </c>
      <c r="U171" s="18" t="s">
        <v>222</v>
      </c>
      <c r="V171" s="18" t="s">
        <v>222</v>
      </c>
      <c r="W171" s="18" t="s">
        <v>222</v>
      </c>
      <c r="X171">
        <f t="shared" si="17"/>
        <v>0</v>
      </c>
      <c r="Y171">
        <f t="shared" si="18"/>
        <v>18</v>
      </c>
      <c r="Z171">
        <f t="shared" si="19"/>
        <v>0</v>
      </c>
      <c r="AA171">
        <f t="shared" si="20"/>
        <v>0</v>
      </c>
      <c r="AB171" s="53">
        <f>SUM(X171:AA171)</f>
        <v>18</v>
      </c>
      <c r="AC171" s="53">
        <f t="shared" si="21"/>
        <v>0</v>
      </c>
      <c r="AD171" s="54"/>
    </row>
    <row r="172" spans="1:30" ht="12.75">
      <c r="A172" s="5"/>
      <c r="B172" s="6"/>
      <c r="C172" s="10">
        <v>3.112</v>
      </c>
      <c r="D172" s="11" t="s">
        <v>155</v>
      </c>
      <c r="E172" s="22"/>
      <c r="F172" s="34"/>
      <c r="G172" s="34"/>
      <c r="H172" s="34"/>
      <c r="I172" s="34"/>
      <c r="J172" s="34"/>
      <c r="K172" s="34"/>
      <c r="L172" s="18">
        <v>7.4</v>
      </c>
      <c r="M172" s="18">
        <v>7.6</v>
      </c>
      <c r="N172" s="18">
        <v>8</v>
      </c>
      <c r="O172" s="18">
        <v>8.2</v>
      </c>
      <c r="P172" s="18">
        <v>8.954661136770667</v>
      </c>
      <c r="Q172" s="14">
        <v>8.6897613268102</v>
      </c>
      <c r="R172" s="14">
        <v>8.26627165</v>
      </c>
      <c r="S172" s="14">
        <v>10.604926263718028</v>
      </c>
      <c r="T172" s="14">
        <v>13.354517111197811</v>
      </c>
      <c r="U172" s="14">
        <v>10.77615584537508</v>
      </c>
      <c r="V172" s="14">
        <v>11.15878373174164</v>
      </c>
      <c r="W172" s="14">
        <v>11.552813169108155</v>
      </c>
      <c r="X172">
        <f t="shared" si="17"/>
        <v>12</v>
      </c>
      <c r="Y172">
        <f t="shared" si="18"/>
        <v>0</v>
      </c>
      <c r="Z172">
        <f t="shared" si="19"/>
        <v>0</v>
      </c>
      <c r="AA172">
        <f t="shared" si="20"/>
        <v>0</v>
      </c>
      <c r="AB172" s="53">
        <f>SUM(X172:AA172)</f>
        <v>12</v>
      </c>
      <c r="AC172" s="53">
        <f t="shared" si="21"/>
        <v>6</v>
      </c>
      <c r="AD172" s="54"/>
    </row>
    <row r="173" spans="1:30" ht="12.75">
      <c r="A173" s="5"/>
      <c r="B173" s="6"/>
      <c r="C173" s="10">
        <v>3.113</v>
      </c>
      <c r="D173" s="11" t="s">
        <v>236</v>
      </c>
      <c r="E173" s="22"/>
      <c r="F173" s="34"/>
      <c r="G173" s="34"/>
      <c r="H173" s="34"/>
      <c r="I173" s="34"/>
      <c r="J173" s="34"/>
      <c r="K173" s="34"/>
      <c r="L173" s="34"/>
      <c r="M173" s="34"/>
      <c r="N173" s="34"/>
      <c r="O173" s="34"/>
      <c r="P173" s="34"/>
      <c r="Q173" s="34"/>
      <c r="R173" s="34"/>
      <c r="S173" s="34"/>
      <c r="T173" s="34"/>
      <c r="U173" s="34"/>
      <c r="V173" s="14" t="s">
        <v>260</v>
      </c>
      <c r="W173" s="14" t="s">
        <v>260</v>
      </c>
      <c r="X173">
        <f t="shared" si="17"/>
        <v>0</v>
      </c>
      <c r="Y173">
        <f t="shared" si="18"/>
        <v>0</v>
      </c>
      <c r="Z173">
        <f t="shared" si="19"/>
        <v>0</v>
      </c>
      <c r="AA173">
        <f t="shared" si="20"/>
        <v>2</v>
      </c>
      <c r="AB173" s="53">
        <f>SUM(X173:AA173)</f>
        <v>2</v>
      </c>
      <c r="AC173" s="53">
        <f t="shared" si="21"/>
        <v>16</v>
      </c>
      <c r="AD173" s="54"/>
    </row>
    <row r="174" spans="1:30" ht="12.75">
      <c r="A174" s="1"/>
      <c r="C174" s="10">
        <v>3.201</v>
      </c>
      <c r="D174" s="11" t="s">
        <v>156</v>
      </c>
      <c r="E174" s="22"/>
      <c r="F174" s="22">
        <v>82</v>
      </c>
      <c r="G174" s="17">
        <v>62.8</v>
      </c>
      <c r="H174" s="14">
        <v>61.6</v>
      </c>
      <c r="I174" s="14">
        <v>60.9</v>
      </c>
      <c r="J174" s="14">
        <v>51.8</v>
      </c>
      <c r="K174" s="16">
        <v>57.1</v>
      </c>
      <c r="L174" s="18">
        <v>48.1</v>
      </c>
      <c r="M174" s="18">
        <v>49.8</v>
      </c>
      <c r="N174" s="18">
        <v>61.2</v>
      </c>
      <c r="O174" s="18">
        <v>63.8</v>
      </c>
      <c r="P174" s="18">
        <v>86.3136320216953</v>
      </c>
      <c r="Q174" s="14">
        <v>83.97003650833855</v>
      </c>
      <c r="R174" s="14">
        <v>78.66515603019631</v>
      </c>
      <c r="S174" s="14">
        <v>92.22792183084005</v>
      </c>
      <c r="T174" s="14">
        <v>15.454193690188237</v>
      </c>
      <c r="U174" s="14">
        <v>45.833333333333336</v>
      </c>
      <c r="V174" s="14">
        <v>110</v>
      </c>
      <c r="W174" s="14">
        <v>113.85362224302891</v>
      </c>
      <c r="X174">
        <f t="shared" si="17"/>
        <v>18</v>
      </c>
      <c r="Y174">
        <f t="shared" si="18"/>
        <v>0</v>
      </c>
      <c r="Z174">
        <f t="shared" si="19"/>
        <v>0</v>
      </c>
      <c r="AA174">
        <f t="shared" si="20"/>
        <v>0</v>
      </c>
      <c r="AB174" s="53">
        <f>SUM(X174:AA174)</f>
        <v>18</v>
      </c>
      <c r="AC174" s="53">
        <f t="shared" si="21"/>
        <v>0</v>
      </c>
      <c r="AD174" s="54"/>
    </row>
    <row r="175" spans="1:30" ht="12.75">
      <c r="A175" s="1"/>
      <c r="C175" s="10">
        <v>3.202</v>
      </c>
      <c r="D175" s="11" t="s">
        <v>157</v>
      </c>
      <c r="E175" s="22"/>
      <c r="F175" s="22">
        <v>159</v>
      </c>
      <c r="G175" s="17">
        <v>194.4</v>
      </c>
      <c r="H175" s="14">
        <v>147.9</v>
      </c>
      <c r="I175" s="14">
        <v>151.4</v>
      </c>
      <c r="J175" s="14">
        <v>155.4</v>
      </c>
      <c r="K175" s="16">
        <v>261.8</v>
      </c>
      <c r="L175" s="18">
        <v>230.8</v>
      </c>
      <c r="M175" s="18">
        <v>265.4</v>
      </c>
      <c r="N175" s="18">
        <v>342.6</v>
      </c>
      <c r="O175" s="18">
        <v>491.6</v>
      </c>
      <c r="P175" s="18">
        <v>428.9438837979279</v>
      </c>
      <c r="Q175" s="14">
        <v>427.0936496108507</v>
      </c>
      <c r="R175" s="14">
        <v>512.4137084748811</v>
      </c>
      <c r="S175" s="14">
        <v>412.1942286359525</v>
      </c>
      <c r="T175" s="14">
        <v>512.0338451582605</v>
      </c>
      <c r="U175" s="14">
        <v>638.2363053807293</v>
      </c>
      <c r="V175" s="14">
        <v>668.8375094375693</v>
      </c>
      <c r="W175" s="14">
        <v>725.9158218173903</v>
      </c>
      <c r="X175">
        <f t="shared" si="17"/>
        <v>18</v>
      </c>
      <c r="Y175">
        <f t="shared" si="18"/>
        <v>0</v>
      </c>
      <c r="Z175">
        <f t="shared" si="19"/>
        <v>0</v>
      </c>
      <c r="AA175">
        <f t="shared" si="20"/>
        <v>0</v>
      </c>
      <c r="AB175" s="53">
        <f aca="true" t="shared" si="26" ref="AB175:AB182">SUM(X175:AA175)</f>
        <v>18</v>
      </c>
      <c r="AC175" s="53">
        <f t="shared" si="21"/>
        <v>0</v>
      </c>
      <c r="AD175" s="54"/>
    </row>
    <row r="176" spans="1:30" ht="12.75">
      <c r="A176" s="1"/>
      <c r="C176" s="10">
        <v>3.203</v>
      </c>
      <c r="D176" s="11" t="s">
        <v>158</v>
      </c>
      <c r="E176" s="22"/>
      <c r="F176" s="34" t="s">
        <v>222</v>
      </c>
      <c r="G176" s="34" t="s">
        <v>222</v>
      </c>
      <c r="H176" s="34" t="s">
        <v>222</v>
      </c>
      <c r="I176" s="34" t="s">
        <v>222</v>
      </c>
      <c r="J176" s="34" t="s">
        <v>222</v>
      </c>
      <c r="K176" s="16">
        <v>131.2</v>
      </c>
      <c r="L176" s="18">
        <v>108.2</v>
      </c>
      <c r="M176" s="18">
        <v>105.3</v>
      </c>
      <c r="N176" s="18">
        <v>90.9</v>
      </c>
      <c r="O176" s="18">
        <v>95.3</v>
      </c>
      <c r="P176" s="18">
        <v>102.99077827192983</v>
      </c>
      <c r="Q176" s="14">
        <v>111.27925335087718</v>
      </c>
      <c r="R176" s="14">
        <v>121.99312414912279</v>
      </c>
      <c r="S176" s="14">
        <v>112.9073111140351</v>
      </c>
      <c r="T176" s="14">
        <v>128.31452934649124</v>
      </c>
      <c r="U176" s="14">
        <v>145.70175236842104</v>
      </c>
      <c r="V176" s="14">
        <v>154.9440735297889</v>
      </c>
      <c r="W176" s="14">
        <v>155.0968714354129</v>
      </c>
      <c r="X176">
        <f t="shared" si="17"/>
        <v>13</v>
      </c>
      <c r="Y176">
        <f t="shared" si="18"/>
        <v>5</v>
      </c>
      <c r="Z176">
        <f t="shared" si="19"/>
        <v>0</v>
      </c>
      <c r="AA176">
        <f t="shared" si="20"/>
        <v>0</v>
      </c>
      <c r="AB176" s="53">
        <f t="shared" si="26"/>
        <v>18</v>
      </c>
      <c r="AC176" s="53">
        <f t="shared" si="21"/>
        <v>0</v>
      </c>
      <c r="AD176" s="54"/>
    </row>
    <row r="177" spans="1:30" ht="12.75">
      <c r="A177" s="1"/>
      <c r="C177" s="10">
        <v>3.301</v>
      </c>
      <c r="D177" s="11" t="s">
        <v>159</v>
      </c>
      <c r="E177" s="22"/>
      <c r="F177" s="22">
        <v>2</v>
      </c>
      <c r="G177" s="17">
        <v>1.1</v>
      </c>
      <c r="H177" s="14">
        <v>1.1</v>
      </c>
      <c r="I177" s="14">
        <v>1.1</v>
      </c>
      <c r="J177" s="14">
        <v>1.2</v>
      </c>
      <c r="K177" s="16">
        <v>0.8</v>
      </c>
      <c r="L177" s="18">
        <v>0.8</v>
      </c>
      <c r="M177" s="18">
        <v>0.8</v>
      </c>
      <c r="N177" s="18" t="s">
        <v>222</v>
      </c>
      <c r="O177" s="18" t="s">
        <v>222</v>
      </c>
      <c r="P177" s="18" t="s">
        <v>222</v>
      </c>
      <c r="Q177" s="14" t="s">
        <v>222</v>
      </c>
      <c r="R177" s="14" t="s">
        <v>222</v>
      </c>
      <c r="S177" s="14" t="s">
        <v>222</v>
      </c>
      <c r="T177" s="14" t="s">
        <v>222</v>
      </c>
      <c r="U177" s="32" t="s">
        <v>261</v>
      </c>
      <c r="V177" s="32" t="s">
        <v>261</v>
      </c>
      <c r="W177" s="32" t="s">
        <v>261</v>
      </c>
      <c r="X177">
        <f t="shared" si="17"/>
        <v>8</v>
      </c>
      <c r="Y177">
        <f t="shared" si="18"/>
        <v>7</v>
      </c>
      <c r="Z177">
        <f t="shared" si="19"/>
        <v>0</v>
      </c>
      <c r="AA177">
        <f t="shared" si="20"/>
        <v>3</v>
      </c>
      <c r="AB177" s="53">
        <f t="shared" si="26"/>
        <v>18</v>
      </c>
      <c r="AC177" s="53">
        <f t="shared" si="21"/>
        <v>0</v>
      </c>
      <c r="AD177" s="54"/>
    </row>
    <row r="178" spans="1:30" ht="12.75">
      <c r="A178" s="1"/>
      <c r="C178" s="10">
        <v>3.302</v>
      </c>
      <c r="D178" s="11" t="s">
        <v>160</v>
      </c>
      <c r="E178" s="22"/>
      <c r="F178" s="22">
        <v>160</v>
      </c>
      <c r="G178" s="17">
        <v>165.2</v>
      </c>
      <c r="H178" s="14">
        <v>164.1</v>
      </c>
      <c r="I178" s="14">
        <v>172.3</v>
      </c>
      <c r="J178" s="14">
        <v>187.6</v>
      </c>
      <c r="K178" s="16">
        <v>204.3</v>
      </c>
      <c r="L178" s="18">
        <v>214.5</v>
      </c>
      <c r="M178" s="18">
        <v>213.7</v>
      </c>
      <c r="N178" s="18" t="s">
        <v>222</v>
      </c>
      <c r="O178" s="18" t="s">
        <v>222</v>
      </c>
      <c r="P178" s="18" t="s">
        <v>222</v>
      </c>
      <c r="Q178" s="14" t="s">
        <v>222</v>
      </c>
      <c r="R178" s="14" t="s">
        <v>222</v>
      </c>
      <c r="S178" s="14" t="s">
        <v>222</v>
      </c>
      <c r="T178" s="14" t="s">
        <v>222</v>
      </c>
      <c r="U178" s="14">
        <v>608.914304059489</v>
      </c>
      <c r="V178" s="14">
        <v>611.958875579786</v>
      </c>
      <c r="W178" s="14">
        <v>615.018669957685</v>
      </c>
      <c r="X178">
        <f t="shared" si="17"/>
        <v>11</v>
      </c>
      <c r="Y178">
        <f t="shared" si="18"/>
        <v>7</v>
      </c>
      <c r="Z178">
        <f t="shared" si="19"/>
        <v>0</v>
      </c>
      <c r="AA178">
        <f t="shared" si="20"/>
        <v>0</v>
      </c>
      <c r="AB178" s="53">
        <f t="shared" si="26"/>
        <v>18</v>
      </c>
      <c r="AC178" s="53">
        <f t="shared" si="21"/>
        <v>0</v>
      </c>
      <c r="AD178" s="54"/>
    </row>
    <row r="179" spans="1:30" ht="12.75">
      <c r="A179" s="1"/>
      <c r="C179" s="10">
        <v>3.303</v>
      </c>
      <c r="D179" s="11" t="s">
        <v>161</v>
      </c>
      <c r="E179" s="22"/>
      <c r="F179" s="22">
        <v>19.3</v>
      </c>
      <c r="G179" s="17">
        <v>20.2</v>
      </c>
      <c r="H179" s="14">
        <v>21.8</v>
      </c>
      <c r="I179" s="14">
        <v>23.5</v>
      </c>
      <c r="J179" s="14">
        <v>26.4</v>
      </c>
      <c r="K179" s="16">
        <v>46.4</v>
      </c>
      <c r="L179" s="18">
        <v>37.8</v>
      </c>
      <c r="M179" s="18">
        <v>33.6</v>
      </c>
      <c r="N179" s="18">
        <v>45.2</v>
      </c>
      <c r="O179" s="18">
        <v>52.6</v>
      </c>
      <c r="P179" s="18">
        <v>51.293531202950895</v>
      </c>
      <c r="Q179" s="14">
        <v>52.912611770383954</v>
      </c>
      <c r="R179" s="14">
        <v>55.93537557632244</v>
      </c>
      <c r="S179" s="14">
        <v>63.184318490827174</v>
      </c>
      <c r="T179" s="14">
        <v>82.39820260750462</v>
      </c>
      <c r="U179" s="14">
        <v>76.17554133057274</v>
      </c>
      <c r="V179" s="14">
        <v>80.17205412880709</v>
      </c>
      <c r="W179" s="14">
        <v>86.29178776016799</v>
      </c>
      <c r="X179">
        <f t="shared" si="17"/>
        <v>18</v>
      </c>
      <c r="Y179">
        <f t="shared" si="18"/>
        <v>0</v>
      </c>
      <c r="Z179">
        <f t="shared" si="19"/>
        <v>0</v>
      </c>
      <c r="AA179">
        <f t="shared" si="20"/>
        <v>0</v>
      </c>
      <c r="AB179" s="53">
        <f t="shared" si="26"/>
        <v>18</v>
      </c>
      <c r="AC179" s="53">
        <f t="shared" si="21"/>
        <v>0</v>
      </c>
      <c r="AD179" s="54"/>
    </row>
    <row r="180" spans="1:30" ht="12.75">
      <c r="A180" s="1"/>
      <c r="C180" s="10">
        <v>3.304</v>
      </c>
      <c r="D180" s="11" t="s">
        <v>162</v>
      </c>
      <c r="E180" s="22"/>
      <c r="F180" s="22">
        <v>49.4</v>
      </c>
      <c r="G180" s="17">
        <v>49.2</v>
      </c>
      <c r="H180" s="14">
        <v>52</v>
      </c>
      <c r="I180" s="14">
        <v>54.2</v>
      </c>
      <c r="J180" s="14">
        <v>56.6</v>
      </c>
      <c r="K180" s="16">
        <v>58.2</v>
      </c>
      <c r="L180" s="18">
        <v>59.2</v>
      </c>
      <c r="M180" s="18">
        <v>55.2</v>
      </c>
      <c r="N180" s="18">
        <v>56.8</v>
      </c>
      <c r="O180" s="18">
        <v>73.9</v>
      </c>
      <c r="P180" s="18">
        <v>114.32466150729394</v>
      </c>
      <c r="Q180" s="14">
        <v>118.36195549608183</v>
      </c>
      <c r="R180" s="14">
        <v>118.54829481844617</v>
      </c>
      <c r="S180" s="14">
        <v>141.08340767318165</v>
      </c>
      <c r="T180" s="14">
        <v>101.31226984066973</v>
      </c>
      <c r="U180" s="14">
        <v>111.44600494337477</v>
      </c>
      <c r="V180" s="14">
        <v>106.83040060596889</v>
      </c>
      <c r="W180" s="14">
        <v>106.35999776051372</v>
      </c>
      <c r="X180">
        <f t="shared" si="17"/>
        <v>18</v>
      </c>
      <c r="Y180">
        <f t="shared" si="18"/>
        <v>0</v>
      </c>
      <c r="Z180">
        <f t="shared" si="19"/>
        <v>0</v>
      </c>
      <c r="AA180">
        <f t="shared" si="20"/>
        <v>0</v>
      </c>
      <c r="AB180" s="53">
        <f t="shared" si="26"/>
        <v>18</v>
      </c>
      <c r="AC180" s="53">
        <f t="shared" si="21"/>
        <v>0</v>
      </c>
      <c r="AD180" s="54"/>
    </row>
    <row r="181" spans="1:30" ht="12.75">
      <c r="A181" s="1"/>
      <c r="C181" s="10">
        <v>3.305</v>
      </c>
      <c r="D181" s="4" t="s">
        <v>163</v>
      </c>
      <c r="E181" s="15"/>
      <c r="F181" s="15">
        <v>14.6</v>
      </c>
      <c r="G181" s="17">
        <v>13.8</v>
      </c>
      <c r="H181" s="14">
        <v>17.3</v>
      </c>
      <c r="I181" s="14">
        <v>18.1</v>
      </c>
      <c r="J181" s="14">
        <v>18.9</v>
      </c>
      <c r="K181" s="32" t="s">
        <v>222</v>
      </c>
      <c r="L181" s="32" t="s">
        <v>222</v>
      </c>
      <c r="M181" s="32" t="s">
        <v>222</v>
      </c>
      <c r="N181" s="32" t="s">
        <v>222</v>
      </c>
      <c r="O181" s="32" t="s">
        <v>222</v>
      </c>
      <c r="P181" s="32" t="s">
        <v>222</v>
      </c>
      <c r="Q181" s="32" t="s">
        <v>222</v>
      </c>
      <c r="R181" s="32" t="s">
        <v>222</v>
      </c>
      <c r="S181" s="32" t="s">
        <v>222</v>
      </c>
      <c r="T181" s="32" t="s">
        <v>222</v>
      </c>
      <c r="U181" s="32" t="s">
        <v>222</v>
      </c>
      <c r="V181" s="32" t="s">
        <v>222</v>
      </c>
      <c r="W181" s="32" t="s">
        <v>222</v>
      </c>
      <c r="X181">
        <f t="shared" si="17"/>
        <v>5</v>
      </c>
      <c r="Y181">
        <f t="shared" si="18"/>
        <v>13</v>
      </c>
      <c r="Z181">
        <f t="shared" si="19"/>
        <v>0</v>
      </c>
      <c r="AA181">
        <f t="shared" si="20"/>
        <v>0</v>
      </c>
      <c r="AB181" s="53">
        <f t="shared" si="26"/>
        <v>18</v>
      </c>
      <c r="AC181" s="53">
        <f t="shared" si="21"/>
        <v>0</v>
      </c>
      <c r="AD181" s="54"/>
    </row>
    <row r="182" spans="1:30" ht="12.75">
      <c r="A182" s="1"/>
      <c r="C182" s="10">
        <v>3.306</v>
      </c>
      <c r="D182" s="11" t="s">
        <v>164</v>
      </c>
      <c r="E182" s="22"/>
      <c r="F182" s="22">
        <v>21</v>
      </c>
      <c r="G182" s="17">
        <v>18.6</v>
      </c>
      <c r="H182" s="14">
        <v>18.7</v>
      </c>
      <c r="I182" s="14">
        <v>18.9</v>
      </c>
      <c r="J182" s="14">
        <v>22.2</v>
      </c>
      <c r="K182" s="14">
        <v>20.8</v>
      </c>
      <c r="L182" s="18">
        <v>22.3</v>
      </c>
      <c r="M182" s="18">
        <v>23.5</v>
      </c>
      <c r="N182" s="18">
        <v>27.1</v>
      </c>
      <c r="O182" s="18">
        <v>26.9</v>
      </c>
      <c r="P182" s="18">
        <v>27.32053193873503</v>
      </c>
      <c r="Q182" s="14">
        <v>46.07217339999205</v>
      </c>
      <c r="R182" s="14">
        <v>46.981862664650265</v>
      </c>
      <c r="S182" s="14">
        <v>47.847729926775</v>
      </c>
      <c r="T182" s="14">
        <v>55.927793992129914</v>
      </c>
      <c r="U182" s="14">
        <v>58.527426987631614</v>
      </c>
      <c r="V182" s="14">
        <v>60.37605165590574</v>
      </c>
      <c r="W182" s="14">
        <v>62.320294229031006</v>
      </c>
      <c r="X182">
        <f t="shared" si="17"/>
        <v>18</v>
      </c>
      <c r="Y182">
        <f t="shared" si="18"/>
        <v>0</v>
      </c>
      <c r="Z182">
        <f t="shared" si="19"/>
        <v>0</v>
      </c>
      <c r="AA182">
        <f t="shared" si="20"/>
        <v>0</v>
      </c>
      <c r="AB182" s="53">
        <f t="shared" si="26"/>
        <v>18</v>
      </c>
      <c r="AC182" s="53">
        <f t="shared" si="21"/>
        <v>0</v>
      </c>
      <c r="AD182" s="54"/>
    </row>
    <row r="183" spans="1:30" ht="12.75">
      <c r="A183" s="1"/>
      <c r="C183" s="10">
        <v>3.307</v>
      </c>
      <c r="D183" s="4" t="s">
        <v>165</v>
      </c>
      <c r="E183" s="15"/>
      <c r="F183" s="15" t="s">
        <v>261</v>
      </c>
      <c r="G183" s="15" t="s">
        <v>262</v>
      </c>
      <c r="H183" s="15" t="s">
        <v>263</v>
      </c>
      <c r="I183" s="15" t="s">
        <v>264</v>
      </c>
      <c r="J183" s="15" t="s">
        <v>265</v>
      </c>
      <c r="K183" s="15" t="s">
        <v>266</v>
      </c>
      <c r="L183" s="15" t="s">
        <v>259</v>
      </c>
      <c r="M183" s="15" t="s">
        <v>248</v>
      </c>
      <c r="N183" s="15" t="s">
        <v>249</v>
      </c>
      <c r="O183" s="15" t="s">
        <v>250</v>
      </c>
      <c r="P183" s="15" t="s">
        <v>251</v>
      </c>
      <c r="Q183" s="15" t="s">
        <v>252</v>
      </c>
      <c r="R183" s="15" t="s">
        <v>253</v>
      </c>
      <c r="S183" s="15" t="s">
        <v>254</v>
      </c>
      <c r="T183" s="15" t="s">
        <v>255</v>
      </c>
      <c r="U183" s="15" t="s">
        <v>256</v>
      </c>
      <c r="V183" s="15" t="s">
        <v>257</v>
      </c>
      <c r="W183" s="15" t="s">
        <v>258</v>
      </c>
      <c r="X183">
        <f t="shared" si="17"/>
        <v>0</v>
      </c>
      <c r="Y183">
        <f>COUNTIF(F183:W183,"N.A.")</f>
        <v>0</v>
      </c>
      <c r="Z183">
        <f t="shared" si="19"/>
        <v>0</v>
      </c>
      <c r="AA183">
        <f t="shared" si="20"/>
        <v>18</v>
      </c>
      <c r="AB183" s="53">
        <f>SUM(X183:AA183)</f>
        <v>18</v>
      </c>
      <c r="AC183" s="53">
        <f t="shared" si="21"/>
        <v>0</v>
      </c>
      <c r="AD183" s="54"/>
    </row>
    <row r="184" spans="1:30" ht="12.75">
      <c r="A184" s="1"/>
      <c r="C184" s="10">
        <v>3.308</v>
      </c>
      <c r="D184" s="11" t="s">
        <v>166</v>
      </c>
      <c r="E184" s="22"/>
      <c r="F184" s="22">
        <v>4.1</v>
      </c>
      <c r="G184" s="17">
        <v>3.8</v>
      </c>
      <c r="H184" s="14">
        <v>4.1</v>
      </c>
      <c r="I184" s="14">
        <v>4.2</v>
      </c>
      <c r="J184" s="14">
        <v>4.4</v>
      </c>
      <c r="K184" s="16">
        <v>6.1</v>
      </c>
      <c r="L184" s="18">
        <v>6.2</v>
      </c>
      <c r="M184" s="18">
        <v>6.4</v>
      </c>
      <c r="N184" s="18">
        <v>7.8</v>
      </c>
      <c r="O184" s="18">
        <v>8.3</v>
      </c>
      <c r="P184" s="18">
        <v>9.001259441094277</v>
      </c>
      <c r="Q184" s="14">
        <v>7.73939629764643</v>
      </c>
      <c r="R184" s="14">
        <v>7.758134934512433</v>
      </c>
      <c r="S184" s="14">
        <v>8.174771944687278</v>
      </c>
      <c r="T184" s="14">
        <v>13.609570818779066</v>
      </c>
      <c r="U184" s="14">
        <v>12.908987478708642</v>
      </c>
      <c r="V184" s="14">
        <v>13.588009402807868</v>
      </c>
      <c r="W184" s="14">
        <v>14.302748363132272</v>
      </c>
      <c r="X184">
        <f t="shared" si="17"/>
        <v>18</v>
      </c>
      <c r="Y184">
        <f t="shared" si="18"/>
        <v>0</v>
      </c>
      <c r="Z184">
        <f t="shared" si="19"/>
        <v>0</v>
      </c>
      <c r="AA184">
        <f t="shared" si="20"/>
        <v>0</v>
      </c>
      <c r="AB184" s="53">
        <f aca="true" t="shared" si="27" ref="AB184:AB193">SUM(X184:AA184)</f>
        <v>18</v>
      </c>
      <c r="AC184" s="53">
        <f t="shared" si="21"/>
        <v>0</v>
      </c>
      <c r="AD184" s="54"/>
    </row>
    <row r="185" spans="1:30" ht="12.75">
      <c r="A185" s="1"/>
      <c r="C185" s="10">
        <v>3.309</v>
      </c>
      <c r="D185" s="11" t="s">
        <v>167</v>
      </c>
      <c r="E185" s="22"/>
      <c r="F185" s="22">
        <v>1.6</v>
      </c>
      <c r="G185" s="17">
        <v>0.7</v>
      </c>
      <c r="H185" s="14">
        <v>1.1</v>
      </c>
      <c r="I185" s="14">
        <v>1.1</v>
      </c>
      <c r="J185" s="14">
        <v>1.1</v>
      </c>
      <c r="K185" s="16">
        <v>4.5</v>
      </c>
      <c r="L185" s="18">
        <v>4.5</v>
      </c>
      <c r="M185" s="18">
        <v>4.7</v>
      </c>
      <c r="N185" s="18">
        <v>4.9</v>
      </c>
      <c r="O185" s="18">
        <v>4.7</v>
      </c>
      <c r="P185" s="18">
        <v>5.289776309363307</v>
      </c>
      <c r="Q185" s="14">
        <v>7.126481469604718</v>
      </c>
      <c r="R185" s="14">
        <v>7.713363118546223</v>
      </c>
      <c r="S185" s="14">
        <v>6.671074977829921</v>
      </c>
      <c r="T185" s="14">
        <v>8.063424446515826</v>
      </c>
      <c r="U185" s="14">
        <v>9.982942767795894</v>
      </c>
      <c r="V185" s="14">
        <v>10.261044661186638</v>
      </c>
      <c r="W185" s="14">
        <v>10.546893835605278</v>
      </c>
      <c r="X185">
        <f t="shared" si="17"/>
        <v>18</v>
      </c>
      <c r="Y185">
        <f t="shared" si="18"/>
        <v>0</v>
      </c>
      <c r="Z185">
        <f t="shared" si="19"/>
        <v>0</v>
      </c>
      <c r="AA185">
        <f t="shared" si="20"/>
        <v>0</v>
      </c>
      <c r="AB185" s="53">
        <f t="shared" si="27"/>
        <v>18</v>
      </c>
      <c r="AC185" s="53">
        <f t="shared" si="21"/>
        <v>0</v>
      </c>
      <c r="AD185" s="54"/>
    </row>
    <row r="186" spans="1:30" ht="12.75">
      <c r="A186" s="1"/>
      <c r="C186" s="10">
        <v>3.31</v>
      </c>
      <c r="D186" s="11" t="s">
        <v>168</v>
      </c>
      <c r="E186" s="22"/>
      <c r="F186" s="22">
        <v>1.4</v>
      </c>
      <c r="G186" s="17">
        <v>1.4</v>
      </c>
      <c r="H186" s="14">
        <v>1.4</v>
      </c>
      <c r="I186" s="14">
        <v>1.5</v>
      </c>
      <c r="J186" s="14">
        <v>1.5</v>
      </c>
      <c r="K186" s="16">
        <v>1.5</v>
      </c>
      <c r="L186" s="18" t="s">
        <v>222</v>
      </c>
      <c r="M186" s="18" t="s">
        <v>222</v>
      </c>
      <c r="N186" s="18" t="s">
        <v>222</v>
      </c>
      <c r="O186" s="18" t="s">
        <v>222</v>
      </c>
      <c r="P186" s="18" t="s">
        <v>222</v>
      </c>
      <c r="Q186" s="14" t="s">
        <v>222</v>
      </c>
      <c r="R186" s="14" t="s">
        <v>222</v>
      </c>
      <c r="S186" s="14" t="s">
        <v>222</v>
      </c>
      <c r="T186" s="14" t="s">
        <v>222</v>
      </c>
      <c r="U186" s="14" t="s">
        <v>222</v>
      </c>
      <c r="V186" s="14" t="s">
        <v>222</v>
      </c>
      <c r="W186" s="14" t="s">
        <v>222</v>
      </c>
      <c r="X186">
        <f t="shared" si="17"/>
        <v>6</v>
      </c>
      <c r="Y186">
        <f t="shared" si="18"/>
        <v>12</v>
      </c>
      <c r="Z186">
        <f t="shared" si="19"/>
        <v>0</v>
      </c>
      <c r="AA186">
        <f t="shared" si="20"/>
        <v>0</v>
      </c>
      <c r="AB186" s="53">
        <f t="shared" si="27"/>
        <v>18</v>
      </c>
      <c r="AC186" s="53">
        <f t="shared" si="21"/>
        <v>0</v>
      </c>
      <c r="AD186" s="54"/>
    </row>
    <row r="187" spans="1:30" ht="12.75">
      <c r="A187" s="1"/>
      <c r="C187" s="10">
        <v>3.401</v>
      </c>
      <c r="D187" s="11" t="s">
        <v>169</v>
      </c>
      <c r="E187" s="22"/>
      <c r="F187" s="22">
        <v>126.7</v>
      </c>
      <c r="G187" s="17">
        <v>134.9</v>
      </c>
      <c r="H187" s="14">
        <v>135.9</v>
      </c>
      <c r="I187" s="14">
        <v>137</v>
      </c>
      <c r="J187" s="14">
        <v>159</v>
      </c>
      <c r="K187" s="16">
        <v>164.3</v>
      </c>
      <c r="L187" s="18">
        <v>158.3</v>
      </c>
      <c r="M187" s="18">
        <v>171.8</v>
      </c>
      <c r="N187" s="18">
        <v>169</v>
      </c>
      <c r="O187" s="18">
        <v>180</v>
      </c>
      <c r="P187" s="18">
        <v>204.2315217617108</v>
      </c>
      <c r="Q187" s="14">
        <v>253.86589603071218</v>
      </c>
      <c r="R187" s="14">
        <v>211.51676122028914</v>
      </c>
      <c r="S187" s="14">
        <v>237.12504269224283</v>
      </c>
      <c r="T187" s="14">
        <v>268.4529671270214</v>
      </c>
      <c r="U187" s="14">
        <v>287.88315316368556</v>
      </c>
      <c r="V187" s="14">
        <v>293.68462555106566</v>
      </c>
      <c r="W187" s="14">
        <v>306.4140021997048</v>
      </c>
      <c r="X187">
        <f t="shared" si="17"/>
        <v>18</v>
      </c>
      <c r="Y187">
        <f t="shared" si="18"/>
        <v>0</v>
      </c>
      <c r="Z187">
        <f t="shared" si="19"/>
        <v>0</v>
      </c>
      <c r="AA187">
        <f t="shared" si="20"/>
        <v>0</v>
      </c>
      <c r="AB187" s="53">
        <f t="shared" si="27"/>
        <v>18</v>
      </c>
      <c r="AC187" s="53">
        <f t="shared" si="21"/>
        <v>0</v>
      </c>
      <c r="AD187" s="54"/>
    </row>
    <row r="188" spans="1:30" ht="12.75">
      <c r="A188" s="1"/>
      <c r="C188" s="10">
        <v>3.402</v>
      </c>
      <c r="D188" s="11" t="s">
        <v>170</v>
      </c>
      <c r="E188" s="22"/>
      <c r="F188" s="22">
        <v>52</v>
      </c>
      <c r="G188" s="17">
        <v>55.2</v>
      </c>
      <c r="H188" s="14">
        <v>55.6</v>
      </c>
      <c r="I188" s="14">
        <v>56</v>
      </c>
      <c r="J188" s="14">
        <v>63.5</v>
      </c>
      <c r="K188" s="16">
        <v>36.8</v>
      </c>
      <c r="L188" s="18">
        <v>55</v>
      </c>
      <c r="M188" s="18">
        <v>57.9</v>
      </c>
      <c r="N188" s="18">
        <v>62.3</v>
      </c>
      <c r="O188" s="18">
        <v>74.1</v>
      </c>
      <c r="P188" s="18">
        <v>68.22265849952338</v>
      </c>
      <c r="Q188" s="14">
        <v>53.8345252838633</v>
      </c>
      <c r="R188" s="14">
        <v>72.62127695245889</v>
      </c>
      <c r="S188" s="14">
        <v>78.38462008116441</v>
      </c>
      <c r="T188" s="14">
        <v>73.35802356451187</v>
      </c>
      <c r="U188" s="14">
        <v>83.4084979022287</v>
      </c>
      <c r="V188" s="14">
        <v>86.88986591171624</v>
      </c>
      <c r="W188" s="14">
        <v>84.15277872950921</v>
      </c>
      <c r="X188">
        <f t="shared" si="17"/>
        <v>18</v>
      </c>
      <c r="Y188">
        <f t="shared" si="18"/>
        <v>0</v>
      </c>
      <c r="Z188">
        <f t="shared" si="19"/>
        <v>0</v>
      </c>
      <c r="AA188">
        <f t="shared" si="20"/>
        <v>0</v>
      </c>
      <c r="AB188" s="53">
        <f t="shared" si="27"/>
        <v>18</v>
      </c>
      <c r="AC188" s="53">
        <f t="shared" si="21"/>
        <v>0</v>
      </c>
      <c r="AD188" s="54"/>
    </row>
    <row r="189" spans="1:30" ht="12.75">
      <c r="A189" s="1"/>
      <c r="C189" s="10">
        <v>3.403</v>
      </c>
      <c r="D189" s="11" t="s">
        <v>171</v>
      </c>
      <c r="E189" s="22"/>
      <c r="F189" s="22">
        <v>55</v>
      </c>
      <c r="G189" s="17">
        <v>44.7</v>
      </c>
      <c r="H189" s="14">
        <v>45.1</v>
      </c>
      <c r="I189" s="14">
        <v>45.4</v>
      </c>
      <c r="J189" s="14">
        <v>50.6</v>
      </c>
      <c r="K189" s="16">
        <v>70.7</v>
      </c>
      <c r="L189" s="18">
        <v>84.8</v>
      </c>
      <c r="M189" s="18">
        <v>80.7</v>
      </c>
      <c r="N189" s="18">
        <v>112.3</v>
      </c>
      <c r="O189" s="18">
        <v>110.3</v>
      </c>
      <c r="P189" s="18">
        <v>131.30089145876903</v>
      </c>
      <c r="Q189" s="14">
        <v>149.26664915610186</v>
      </c>
      <c r="R189" s="14">
        <v>154.42358333906608</v>
      </c>
      <c r="S189" s="14">
        <v>157.52335124034408</v>
      </c>
      <c r="T189" s="14">
        <v>164.5347207770093</v>
      </c>
      <c r="U189" s="14">
        <v>162.81397718058741</v>
      </c>
      <c r="V189" s="14">
        <v>170.8831511562542</v>
      </c>
      <c r="W189" s="14">
        <v>180.20758251218626</v>
      </c>
      <c r="X189">
        <f t="shared" si="17"/>
        <v>18</v>
      </c>
      <c r="Y189">
        <f t="shared" si="18"/>
        <v>0</v>
      </c>
      <c r="Z189">
        <f t="shared" si="19"/>
        <v>0</v>
      </c>
      <c r="AA189">
        <f t="shared" si="20"/>
        <v>0</v>
      </c>
      <c r="AB189" s="53">
        <f t="shared" si="27"/>
        <v>18</v>
      </c>
      <c r="AC189" s="53">
        <f t="shared" si="21"/>
        <v>0</v>
      </c>
      <c r="AD189" s="54"/>
    </row>
    <row r="190" spans="1:30" ht="12.75">
      <c r="A190" s="1"/>
      <c r="C190" s="10">
        <v>3.404</v>
      </c>
      <c r="D190" s="11" t="s">
        <v>172</v>
      </c>
      <c r="E190" s="22"/>
      <c r="F190" s="22">
        <v>4</v>
      </c>
      <c r="G190" s="17">
        <v>4</v>
      </c>
      <c r="H190" s="14">
        <v>4</v>
      </c>
      <c r="I190" s="14">
        <v>4</v>
      </c>
      <c r="J190" s="14">
        <v>4</v>
      </c>
      <c r="K190" s="16">
        <v>11.5</v>
      </c>
      <c r="L190" s="18">
        <v>11.5</v>
      </c>
      <c r="M190" s="18">
        <v>11.5</v>
      </c>
      <c r="N190" s="18">
        <v>11.5</v>
      </c>
      <c r="O190" s="18">
        <v>11.5</v>
      </c>
      <c r="P190" s="18">
        <v>11.5</v>
      </c>
      <c r="Q190" s="14">
        <v>11.5</v>
      </c>
      <c r="R190" s="14">
        <v>11.5</v>
      </c>
      <c r="S190" s="14">
        <v>11.5</v>
      </c>
      <c r="T190" s="14">
        <v>13.895833333333334</v>
      </c>
      <c r="U190" s="14">
        <v>14.375</v>
      </c>
      <c r="V190" s="14">
        <v>14.375</v>
      </c>
      <c r="W190" s="14">
        <v>14.375</v>
      </c>
      <c r="X190">
        <f t="shared" si="17"/>
        <v>18</v>
      </c>
      <c r="Y190">
        <f t="shared" si="18"/>
        <v>0</v>
      </c>
      <c r="Z190">
        <f t="shared" si="19"/>
        <v>0</v>
      </c>
      <c r="AA190">
        <f t="shared" si="20"/>
        <v>0</v>
      </c>
      <c r="AB190" s="53">
        <f t="shared" si="27"/>
        <v>18</v>
      </c>
      <c r="AC190" s="53">
        <f t="shared" si="21"/>
        <v>0</v>
      </c>
      <c r="AD190" s="54"/>
    </row>
    <row r="191" spans="1:30" ht="12.75">
      <c r="A191" s="1"/>
      <c r="C191" s="10">
        <v>3.405</v>
      </c>
      <c r="D191" s="11" t="s">
        <v>173</v>
      </c>
      <c r="E191" s="22"/>
      <c r="F191" s="22" t="s">
        <v>222</v>
      </c>
      <c r="G191" s="17" t="s">
        <v>222</v>
      </c>
      <c r="H191" s="14" t="s">
        <v>222</v>
      </c>
      <c r="I191" s="14" t="s">
        <v>222</v>
      </c>
      <c r="J191" s="14" t="s">
        <v>222</v>
      </c>
      <c r="K191" s="16" t="s">
        <v>222</v>
      </c>
      <c r="L191" s="18" t="s">
        <v>222</v>
      </c>
      <c r="M191" s="18" t="s">
        <v>222</v>
      </c>
      <c r="N191" s="18" t="s">
        <v>222</v>
      </c>
      <c r="O191" s="18" t="s">
        <v>222</v>
      </c>
      <c r="P191" s="18" t="s">
        <v>222</v>
      </c>
      <c r="Q191" s="14" t="s">
        <v>222</v>
      </c>
      <c r="R191" s="14" t="s">
        <v>222</v>
      </c>
      <c r="S191" s="14" t="s">
        <v>222</v>
      </c>
      <c r="T191" s="14" t="s">
        <v>222</v>
      </c>
      <c r="U191" s="14" t="s">
        <v>222</v>
      </c>
      <c r="V191" s="14" t="s">
        <v>222</v>
      </c>
      <c r="W191" s="14" t="s">
        <v>222</v>
      </c>
      <c r="X191">
        <f t="shared" si="17"/>
        <v>0</v>
      </c>
      <c r="Y191">
        <f t="shared" si="18"/>
        <v>18</v>
      </c>
      <c r="Z191">
        <f t="shared" si="19"/>
        <v>0</v>
      </c>
      <c r="AA191">
        <f t="shared" si="20"/>
        <v>0</v>
      </c>
      <c r="AB191" s="53">
        <f t="shared" si="27"/>
        <v>18</v>
      </c>
      <c r="AC191" s="53">
        <f t="shared" si="21"/>
        <v>0</v>
      </c>
      <c r="AD191" s="54"/>
    </row>
    <row r="192" spans="1:30" ht="12.75">
      <c r="A192" s="1"/>
      <c r="C192" s="10">
        <v>3.406</v>
      </c>
      <c r="D192" s="11" t="s">
        <v>174</v>
      </c>
      <c r="E192" s="22"/>
      <c r="F192" s="22">
        <v>5</v>
      </c>
      <c r="G192" s="17">
        <v>9.3</v>
      </c>
      <c r="H192" s="14">
        <v>9.4</v>
      </c>
      <c r="I192" s="14">
        <v>9.5</v>
      </c>
      <c r="J192" s="14">
        <v>6.6</v>
      </c>
      <c r="K192" s="16">
        <v>6.7</v>
      </c>
      <c r="L192" s="18">
        <v>6.8</v>
      </c>
      <c r="M192" s="18">
        <v>7.5</v>
      </c>
      <c r="N192" s="18">
        <v>8.5</v>
      </c>
      <c r="O192" s="18">
        <v>8.8</v>
      </c>
      <c r="P192" s="18">
        <v>8.510287248273915</v>
      </c>
      <c r="Q192" s="14">
        <v>9.16042301986035</v>
      </c>
      <c r="R192" s="14">
        <v>10.038118980288427</v>
      </c>
      <c r="S192" s="14">
        <v>9.441587286623886</v>
      </c>
      <c r="T192" s="14">
        <v>14.875130526540225</v>
      </c>
      <c r="U192" s="14">
        <v>15.630607259323273</v>
      </c>
      <c r="V192" s="14">
        <v>16.09606566294766</v>
      </c>
      <c r="W192" s="14">
        <v>16.16983964320592</v>
      </c>
      <c r="X192">
        <f t="shared" si="17"/>
        <v>18</v>
      </c>
      <c r="Y192">
        <f t="shared" si="18"/>
        <v>0</v>
      </c>
      <c r="Z192">
        <f t="shared" si="19"/>
        <v>0</v>
      </c>
      <c r="AA192">
        <f t="shared" si="20"/>
        <v>0</v>
      </c>
      <c r="AB192" s="53">
        <f t="shared" si="27"/>
        <v>18</v>
      </c>
      <c r="AC192" s="53">
        <f t="shared" si="21"/>
        <v>0</v>
      </c>
      <c r="AD192" s="54"/>
    </row>
    <row r="193" spans="1:30" ht="12.75">
      <c r="A193" s="1"/>
      <c r="C193" s="10">
        <v>3.407</v>
      </c>
      <c r="D193" s="11" t="s">
        <v>175</v>
      </c>
      <c r="E193" s="22"/>
      <c r="F193" s="22">
        <v>0.6</v>
      </c>
      <c r="G193" s="17">
        <v>1</v>
      </c>
      <c r="H193" s="14">
        <v>1</v>
      </c>
      <c r="I193" s="14">
        <v>1</v>
      </c>
      <c r="J193" s="14">
        <v>1</v>
      </c>
      <c r="K193" s="16">
        <v>1</v>
      </c>
      <c r="L193" s="18">
        <v>1</v>
      </c>
      <c r="M193" s="18">
        <v>1</v>
      </c>
      <c r="N193" s="18">
        <v>1</v>
      </c>
      <c r="O193" s="18">
        <v>1</v>
      </c>
      <c r="P193" s="18">
        <v>1</v>
      </c>
      <c r="Q193" s="14">
        <v>1</v>
      </c>
      <c r="R193" s="14">
        <v>1.2333838268283512</v>
      </c>
      <c r="S193" s="14">
        <v>0.9385375259184399</v>
      </c>
      <c r="T193" s="14">
        <v>1.1433785964745165</v>
      </c>
      <c r="U193" s="14">
        <v>1.235789613612194</v>
      </c>
      <c r="V193" s="14">
        <v>1.2773303128323288</v>
      </c>
      <c r="W193" s="14">
        <v>1.2899570187876637</v>
      </c>
      <c r="X193">
        <f t="shared" si="17"/>
        <v>18</v>
      </c>
      <c r="Y193">
        <f t="shared" si="18"/>
        <v>0</v>
      </c>
      <c r="Z193">
        <f t="shared" si="19"/>
        <v>0</v>
      </c>
      <c r="AA193">
        <f t="shared" si="20"/>
        <v>0</v>
      </c>
      <c r="AB193" s="53">
        <f t="shared" si="27"/>
        <v>18</v>
      </c>
      <c r="AC193" s="53">
        <f t="shared" si="21"/>
        <v>0</v>
      </c>
      <c r="AD193" s="54"/>
    </row>
    <row r="194" spans="1:30" ht="12.75">
      <c r="A194" s="1"/>
      <c r="C194" s="10">
        <v>3.408</v>
      </c>
      <c r="D194" s="11" t="s">
        <v>176</v>
      </c>
      <c r="E194" s="22"/>
      <c r="F194" s="22">
        <v>9</v>
      </c>
      <c r="G194" s="17">
        <v>8.1</v>
      </c>
      <c r="H194" s="14">
        <v>8.2</v>
      </c>
      <c r="I194" s="14">
        <v>8.3</v>
      </c>
      <c r="J194" s="14">
        <v>8.5</v>
      </c>
      <c r="K194" s="16">
        <v>8.7</v>
      </c>
      <c r="L194" s="18">
        <v>8.9</v>
      </c>
      <c r="M194" s="18">
        <v>12.2</v>
      </c>
      <c r="N194" s="18">
        <v>13.1</v>
      </c>
      <c r="O194" s="18">
        <v>11.8</v>
      </c>
      <c r="P194" s="18">
        <v>16.347761563478535</v>
      </c>
      <c r="Q194" s="14">
        <v>15.588886094580433</v>
      </c>
      <c r="R194" s="14">
        <v>16.274069148441235</v>
      </c>
      <c r="S194" s="14">
        <v>17.05391534094875</v>
      </c>
      <c r="T194" s="14">
        <v>21.812778996720642</v>
      </c>
      <c r="U194" s="14">
        <v>23.706318194095765</v>
      </c>
      <c r="V194" s="14">
        <v>24.8483119567304</v>
      </c>
      <c r="W194" s="14">
        <v>26.040735627073104</v>
      </c>
      <c r="X194">
        <f t="shared" si="17"/>
        <v>18</v>
      </c>
      <c r="Y194">
        <f t="shared" si="18"/>
        <v>0</v>
      </c>
      <c r="Z194">
        <f t="shared" si="19"/>
        <v>0</v>
      </c>
      <c r="AA194">
        <f t="shared" si="20"/>
        <v>0</v>
      </c>
      <c r="AB194" s="53">
        <f>SUM(X194:AA194)</f>
        <v>18</v>
      </c>
      <c r="AC194" s="53">
        <f t="shared" si="21"/>
        <v>0</v>
      </c>
      <c r="AD194" s="54"/>
    </row>
    <row r="195" spans="1:30" ht="12.75">
      <c r="A195" s="1"/>
      <c r="C195" s="10">
        <v>3.409</v>
      </c>
      <c r="D195" s="11" t="s">
        <v>177</v>
      </c>
      <c r="E195" s="22"/>
      <c r="F195" s="22" t="s">
        <v>222</v>
      </c>
      <c r="G195" s="17" t="s">
        <v>222</v>
      </c>
      <c r="H195" s="14" t="s">
        <v>222</v>
      </c>
      <c r="I195" s="14" t="s">
        <v>222</v>
      </c>
      <c r="J195" s="14" t="s">
        <v>222</v>
      </c>
      <c r="K195" s="16" t="s">
        <v>222</v>
      </c>
      <c r="L195" s="18" t="s">
        <v>222</v>
      </c>
      <c r="M195" s="18" t="s">
        <v>222</v>
      </c>
      <c r="N195" s="18" t="s">
        <v>222</v>
      </c>
      <c r="O195" s="18" t="s">
        <v>222</v>
      </c>
      <c r="P195" s="18" t="s">
        <v>222</v>
      </c>
      <c r="Q195" s="14" t="s">
        <v>222</v>
      </c>
      <c r="R195" s="14" t="s">
        <v>222</v>
      </c>
      <c r="S195" s="14" t="s">
        <v>222</v>
      </c>
      <c r="T195" s="14" t="s">
        <v>222</v>
      </c>
      <c r="U195" s="14" t="s">
        <v>222</v>
      </c>
      <c r="V195" s="14" t="s">
        <v>222</v>
      </c>
      <c r="W195" s="14" t="s">
        <v>222</v>
      </c>
      <c r="X195">
        <f t="shared" si="17"/>
        <v>0</v>
      </c>
      <c r="Y195">
        <f t="shared" si="18"/>
        <v>18</v>
      </c>
      <c r="Z195">
        <f t="shared" si="19"/>
        <v>0</v>
      </c>
      <c r="AA195">
        <f t="shared" si="20"/>
        <v>0</v>
      </c>
      <c r="AB195" s="53">
        <f aca="true" t="shared" si="28" ref="AB195:AB202">SUM(X195:AA195)</f>
        <v>18</v>
      </c>
      <c r="AC195" s="53">
        <f t="shared" si="21"/>
        <v>0</v>
      </c>
      <c r="AD195" s="54"/>
    </row>
    <row r="196" spans="1:30" ht="12.75">
      <c r="A196" s="1"/>
      <c r="C196" s="10">
        <v>3.41</v>
      </c>
      <c r="D196" s="11" t="s">
        <v>178</v>
      </c>
      <c r="E196" s="22"/>
      <c r="F196" s="22">
        <v>88</v>
      </c>
      <c r="G196" s="17">
        <v>82.5</v>
      </c>
      <c r="H196" s="14">
        <v>90.8</v>
      </c>
      <c r="I196" s="14">
        <v>98.3</v>
      </c>
      <c r="J196" s="14">
        <v>99.2</v>
      </c>
      <c r="K196" s="16">
        <v>101</v>
      </c>
      <c r="L196" s="18">
        <v>104.8</v>
      </c>
      <c r="M196" s="18">
        <v>106.9</v>
      </c>
      <c r="N196" s="18">
        <v>92.1</v>
      </c>
      <c r="O196" s="18">
        <v>99.3</v>
      </c>
      <c r="P196" s="18">
        <v>98.95182783629224</v>
      </c>
      <c r="Q196" s="14">
        <v>116.73084172314054</v>
      </c>
      <c r="R196" s="14">
        <v>119.05422046080804</v>
      </c>
      <c r="S196" s="14">
        <v>121.81563891666859</v>
      </c>
      <c r="T196" s="14">
        <v>159.8904701762521</v>
      </c>
      <c r="U196" s="14">
        <v>151.19759559580558</v>
      </c>
      <c r="V196" s="14">
        <v>154.80847905370644</v>
      </c>
      <c r="W196" s="14">
        <v>157.7220228778597</v>
      </c>
      <c r="X196">
        <f t="shared" si="17"/>
        <v>18</v>
      </c>
      <c r="Y196">
        <f t="shared" si="18"/>
        <v>0</v>
      </c>
      <c r="Z196">
        <f t="shared" si="19"/>
        <v>0</v>
      </c>
      <c r="AA196">
        <f t="shared" si="20"/>
        <v>0</v>
      </c>
      <c r="AB196" s="53">
        <f t="shared" si="28"/>
        <v>18</v>
      </c>
      <c r="AC196" s="53">
        <f t="shared" si="21"/>
        <v>0</v>
      </c>
      <c r="AD196" s="54"/>
    </row>
    <row r="197" spans="1:30" ht="12.75">
      <c r="A197" s="1"/>
      <c r="C197" s="10">
        <v>3.411</v>
      </c>
      <c r="D197" s="11" t="s">
        <v>179</v>
      </c>
      <c r="E197" s="22"/>
      <c r="F197" s="22" t="s">
        <v>222</v>
      </c>
      <c r="G197" s="17" t="s">
        <v>222</v>
      </c>
      <c r="H197" s="14" t="s">
        <v>222</v>
      </c>
      <c r="I197" s="14" t="s">
        <v>222</v>
      </c>
      <c r="J197" s="14" t="s">
        <v>222</v>
      </c>
      <c r="K197" s="16" t="s">
        <v>222</v>
      </c>
      <c r="L197" s="18" t="s">
        <v>222</v>
      </c>
      <c r="M197" s="18" t="s">
        <v>222</v>
      </c>
      <c r="N197" s="18" t="s">
        <v>222</v>
      </c>
      <c r="O197" s="18" t="s">
        <v>222</v>
      </c>
      <c r="P197" s="18" t="s">
        <v>222</v>
      </c>
      <c r="Q197" s="14" t="s">
        <v>222</v>
      </c>
      <c r="R197" s="14" t="s">
        <v>222</v>
      </c>
      <c r="S197" s="14" t="s">
        <v>222</v>
      </c>
      <c r="T197" s="14" t="s">
        <v>222</v>
      </c>
      <c r="U197" s="14" t="s">
        <v>222</v>
      </c>
      <c r="V197" s="14" t="s">
        <v>222</v>
      </c>
      <c r="W197" s="14" t="s">
        <v>222</v>
      </c>
      <c r="X197">
        <f aca="true" t="shared" si="29" ref="X197:X223">COUNTIF(F197:W197,"&gt;-1")</f>
        <v>0</v>
      </c>
      <c r="Y197">
        <f aca="true" t="shared" si="30" ref="Y197:Y223">COUNTIF(F197:W197,"N.A.")</f>
        <v>18</v>
      </c>
      <c r="Z197">
        <f aca="true" t="shared" si="31" ref="Z197:Z223">COUNTIF(F197:W197,"Negligible")</f>
        <v>0</v>
      </c>
      <c r="AA197">
        <f aca="true" t="shared" si="32" ref="AA197:AA223">COUNTIF(F197:W197,"Included*")</f>
        <v>0</v>
      </c>
      <c r="AB197" s="53">
        <f t="shared" si="28"/>
        <v>18</v>
      </c>
      <c r="AC197" s="53">
        <f aca="true" t="shared" si="33" ref="AC197:AC223">COUNTBLANK(F197:W197)</f>
        <v>0</v>
      </c>
      <c r="AD197" s="54"/>
    </row>
    <row r="198" spans="1:30" ht="12.75">
      <c r="A198" s="1"/>
      <c r="C198" s="10">
        <v>3.412</v>
      </c>
      <c r="D198" s="11" t="s">
        <v>180</v>
      </c>
      <c r="E198" s="22"/>
      <c r="F198" s="22">
        <v>111.1</v>
      </c>
      <c r="G198" s="17">
        <v>90.4</v>
      </c>
      <c r="H198" s="14">
        <v>91</v>
      </c>
      <c r="I198" s="14">
        <v>91.9</v>
      </c>
      <c r="J198" s="14">
        <v>93.9</v>
      </c>
      <c r="K198" s="16">
        <v>95.2</v>
      </c>
      <c r="L198" s="18">
        <v>98.2</v>
      </c>
      <c r="M198" s="18">
        <v>103.7</v>
      </c>
      <c r="N198" s="18">
        <v>107.7</v>
      </c>
      <c r="O198" s="18">
        <v>138.7</v>
      </c>
      <c r="P198" s="18">
        <v>142.24139069316644</v>
      </c>
      <c r="Q198" s="14">
        <v>147.64065396571647</v>
      </c>
      <c r="R198" s="14">
        <v>169.48583866152882</v>
      </c>
      <c r="S198" s="14">
        <v>114.72544720986171</v>
      </c>
      <c r="T198" s="14">
        <v>157.15128996367255</v>
      </c>
      <c r="U198" s="14">
        <v>189.24441416241967</v>
      </c>
      <c r="V198" s="14">
        <v>207.99541480581863</v>
      </c>
      <c r="W198" s="14">
        <v>222.87109029348161</v>
      </c>
      <c r="X198">
        <f t="shared" si="29"/>
        <v>18</v>
      </c>
      <c r="Y198">
        <f t="shared" si="30"/>
        <v>0</v>
      </c>
      <c r="Z198">
        <f t="shared" si="31"/>
        <v>0</v>
      </c>
      <c r="AA198">
        <f t="shared" si="32"/>
        <v>0</v>
      </c>
      <c r="AB198" s="53">
        <f t="shared" si="28"/>
        <v>18</v>
      </c>
      <c r="AC198" s="53">
        <f t="shared" si="33"/>
        <v>0</v>
      </c>
      <c r="AD198" s="54"/>
    </row>
    <row r="199" spans="1:30" ht="12.75">
      <c r="A199" s="1"/>
      <c r="C199" s="10">
        <v>3.413</v>
      </c>
      <c r="D199" s="4" t="s">
        <v>181</v>
      </c>
      <c r="E199" s="15"/>
      <c r="F199" s="15">
        <v>0.8</v>
      </c>
      <c r="G199" s="17">
        <v>0.8</v>
      </c>
      <c r="H199" s="14">
        <v>1</v>
      </c>
      <c r="I199" s="14">
        <v>1</v>
      </c>
      <c r="J199" s="14">
        <v>1.5</v>
      </c>
      <c r="K199" s="32" t="s">
        <v>247</v>
      </c>
      <c r="L199" s="32" t="s">
        <v>259</v>
      </c>
      <c r="M199" s="32" t="s">
        <v>259</v>
      </c>
      <c r="N199" s="32" t="s">
        <v>259</v>
      </c>
      <c r="O199" s="32" t="s">
        <v>259</v>
      </c>
      <c r="P199" s="32" t="s">
        <v>259</v>
      </c>
      <c r="Q199" s="32" t="s">
        <v>259</v>
      </c>
      <c r="R199" s="32" t="s">
        <v>259</v>
      </c>
      <c r="S199" s="32" t="s">
        <v>259</v>
      </c>
      <c r="T199" s="32" t="s">
        <v>259</v>
      </c>
      <c r="U199" s="32" t="s">
        <v>259</v>
      </c>
      <c r="V199" s="32" t="s">
        <v>259</v>
      </c>
      <c r="W199" s="32" t="s">
        <v>259</v>
      </c>
      <c r="X199">
        <f t="shared" si="29"/>
        <v>5</v>
      </c>
      <c r="Y199">
        <f t="shared" si="30"/>
        <v>0</v>
      </c>
      <c r="Z199">
        <f t="shared" si="31"/>
        <v>0</v>
      </c>
      <c r="AA199">
        <f t="shared" si="32"/>
        <v>13</v>
      </c>
      <c r="AB199" s="53">
        <f t="shared" si="28"/>
        <v>18</v>
      </c>
      <c r="AC199" s="53">
        <f t="shared" si="33"/>
        <v>0</v>
      </c>
      <c r="AD199" s="54"/>
    </row>
    <row r="200" spans="1:30" ht="12.75">
      <c r="A200" s="1"/>
      <c r="C200" s="10">
        <v>3.414</v>
      </c>
      <c r="D200" s="4" t="s">
        <v>182</v>
      </c>
      <c r="E200" s="15"/>
      <c r="F200" s="15">
        <v>1.7</v>
      </c>
      <c r="G200" s="17">
        <v>1.2</v>
      </c>
      <c r="H200" s="14">
        <v>1.4</v>
      </c>
      <c r="I200" s="14">
        <v>1.4</v>
      </c>
      <c r="J200" s="14">
        <v>1.7</v>
      </c>
      <c r="K200" s="32" t="s">
        <v>247</v>
      </c>
      <c r="L200" s="32" t="s">
        <v>259</v>
      </c>
      <c r="M200" s="32" t="s">
        <v>259</v>
      </c>
      <c r="N200" s="32" t="s">
        <v>259</v>
      </c>
      <c r="O200" s="32" t="s">
        <v>259</v>
      </c>
      <c r="P200" s="32" t="s">
        <v>259</v>
      </c>
      <c r="Q200" s="32" t="s">
        <v>259</v>
      </c>
      <c r="R200" s="32" t="s">
        <v>259</v>
      </c>
      <c r="S200" s="32" t="s">
        <v>259</v>
      </c>
      <c r="T200" s="32" t="s">
        <v>259</v>
      </c>
      <c r="U200" s="32" t="s">
        <v>259</v>
      </c>
      <c r="V200" s="32" t="s">
        <v>259</v>
      </c>
      <c r="W200" s="32" t="s">
        <v>259</v>
      </c>
      <c r="X200">
        <f t="shared" si="29"/>
        <v>5</v>
      </c>
      <c r="Y200">
        <f t="shared" si="30"/>
        <v>0</v>
      </c>
      <c r="Z200">
        <f t="shared" si="31"/>
        <v>0</v>
      </c>
      <c r="AA200">
        <f t="shared" si="32"/>
        <v>13</v>
      </c>
      <c r="AB200" s="53">
        <f t="shared" si="28"/>
        <v>18</v>
      </c>
      <c r="AC200" s="53">
        <f t="shared" si="33"/>
        <v>0</v>
      </c>
      <c r="AD200" s="54"/>
    </row>
    <row r="201" spans="1:30" ht="12.75">
      <c r="A201" s="1"/>
      <c r="C201" s="10">
        <v>3.415</v>
      </c>
      <c r="D201" s="4" t="s">
        <v>183</v>
      </c>
      <c r="E201" s="15"/>
      <c r="F201" s="15" t="s">
        <v>222</v>
      </c>
      <c r="G201" s="17" t="s">
        <v>222</v>
      </c>
      <c r="H201" s="14" t="s">
        <v>222</v>
      </c>
      <c r="I201" s="14" t="s">
        <v>222</v>
      </c>
      <c r="J201" s="14" t="s">
        <v>222</v>
      </c>
      <c r="K201" s="32" t="s">
        <v>247</v>
      </c>
      <c r="L201" s="32" t="s">
        <v>259</v>
      </c>
      <c r="M201" s="32" t="s">
        <v>259</v>
      </c>
      <c r="N201" s="32" t="s">
        <v>259</v>
      </c>
      <c r="O201" s="32" t="s">
        <v>259</v>
      </c>
      <c r="P201" s="32" t="s">
        <v>259</v>
      </c>
      <c r="Q201" s="32" t="s">
        <v>259</v>
      </c>
      <c r="R201" s="32" t="s">
        <v>259</v>
      </c>
      <c r="S201" s="32" t="s">
        <v>259</v>
      </c>
      <c r="T201" s="32" t="s">
        <v>259</v>
      </c>
      <c r="U201" s="32" t="s">
        <v>259</v>
      </c>
      <c r="V201" s="32" t="s">
        <v>259</v>
      </c>
      <c r="W201" s="32" t="s">
        <v>259</v>
      </c>
      <c r="X201">
        <f t="shared" si="29"/>
        <v>0</v>
      </c>
      <c r="Y201">
        <f t="shared" si="30"/>
        <v>5</v>
      </c>
      <c r="Z201">
        <f t="shared" si="31"/>
        <v>0</v>
      </c>
      <c r="AA201">
        <f t="shared" si="32"/>
        <v>13</v>
      </c>
      <c r="AB201" s="53">
        <f t="shared" si="28"/>
        <v>18</v>
      </c>
      <c r="AC201" s="53">
        <f t="shared" si="33"/>
        <v>0</v>
      </c>
      <c r="AD201" s="54"/>
    </row>
    <row r="202" spans="1:30" ht="12.75">
      <c r="A202" s="1"/>
      <c r="C202" s="10">
        <v>3.416</v>
      </c>
      <c r="D202" s="4" t="s">
        <v>184</v>
      </c>
      <c r="E202" s="15"/>
      <c r="F202" s="15">
        <v>1</v>
      </c>
      <c r="G202" s="17">
        <v>1</v>
      </c>
      <c r="H202" s="14">
        <v>1</v>
      </c>
      <c r="I202" s="14">
        <v>1.1</v>
      </c>
      <c r="J202" s="14">
        <v>1.1</v>
      </c>
      <c r="K202" s="32" t="s">
        <v>247</v>
      </c>
      <c r="L202" s="32" t="s">
        <v>259</v>
      </c>
      <c r="M202" s="32" t="s">
        <v>259</v>
      </c>
      <c r="N202" s="32" t="s">
        <v>259</v>
      </c>
      <c r="O202" s="32" t="s">
        <v>259</v>
      </c>
      <c r="P202" s="32" t="s">
        <v>259</v>
      </c>
      <c r="Q202" s="32" t="s">
        <v>259</v>
      </c>
      <c r="R202" s="32" t="s">
        <v>259</v>
      </c>
      <c r="S202" s="32" t="s">
        <v>259</v>
      </c>
      <c r="T202" s="32" t="s">
        <v>259</v>
      </c>
      <c r="U202" s="32" t="s">
        <v>259</v>
      </c>
      <c r="V202" s="32" t="s">
        <v>259</v>
      </c>
      <c r="W202" s="32" t="s">
        <v>259</v>
      </c>
      <c r="X202">
        <f t="shared" si="29"/>
        <v>5</v>
      </c>
      <c r="Y202">
        <f t="shared" si="30"/>
        <v>0</v>
      </c>
      <c r="Z202">
        <f t="shared" si="31"/>
        <v>0</v>
      </c>
      <c r="AA202">
        <f t="shared" si="32"/>
        <v>13</v>
      </c>
      <c r="AB202" s="53">
        <f t="shared" si="28"/>
        <v>18</v>
      </c>
      <c r="AC202" s="53">
        <f t="shared" si="33"/>
        <v>0</v>
      </c>
      <c r="AD202" s="54"/>
    </row>
    <row r="203" spans="1:30" ht="12.75">
      <c r="A203" s="1"/>
      <c r="C203" s="10">
        <v>3.417</v>
      </c>
      <c r="D203" s="11" t="s">
        <v>185</v>
      </c>
      <c r="E203" s="22"/>
      <c r="F203" s="22" t="s">
        <v>222</v>
      </c>
      <c r="G203" s="17" t="s">
        <v>222</v>
      </c>
      <c r="H203" s="14" t="s">
        <v>222</v>
      </c>
      <c r="I203" s="14" t="s">
        <v>222</v>
      </c>
      <c r="J203" s="14" t="s">
        <v>222</v>
      </c>
      <c r="K203" s="16" t="s">
        <v>222</v>
      </c>
      <c r="L203" s="18" t="s">
        <v>222</v>
      </c>
      <c r="M203" s="18" t="s">
        <v>222</v>
      </c>
      <c r="N203" s="18" t="s">
        <v>222</v>
      </c>
      <c r="O203" s="18" t="s">
        <v>222</v>
      </c>
      <c r="P203" s="18" t="s">
        <v>222</v>
      </c>
      <c r="Q203" s="14" t="s">
        <v>222</v>
      </c>
      <c r="R203" s="14" t="s">
        <v>222</v>
      </c>
      <c r="S203" s="14" t="s">
        <v>222</v>
      </c>
      <c r="T203" s="14" t="s">
        <v>222</v>
      </c>
      <c r="U203" s="14" t="s">
        <v>222</v>
      </c>
      <c r="V203" s="14" t="s">
        <v>222</v>
      </c>
      <c r="W203" s="14" t="s">
        <v>222</v>
      </c>
      <c r="X203">
        <f t="shared" si="29"/>
        <v>0</v>
      </c>
      <c r="Y203">
        <f t="shared" si="30"/>
        <v>18</v>
      </c>
      <c r="Z203">
        <f t="shared" si="31"/>
        <v>0</v>
      </c>
      <c r="AA203">
        <f t="shared" si="32"/>
        <v>0</v>
      </c>
      <c r="AB203" s="53">
        <f>SUM(X203:AA203)</f>
        <v>18</v>
      </c>
      <c r="AC203" s="53">
        <f t="shared" si="33"/>
        <v>0</v>
      </c>
      <c r="AD203" s="54"/>
    </row>
    <row r="204" spans="1:30" ht="12.75">
      <c r="A204" s="1"/>
      <c r="C204" s="10">
        <v>3.418</v>
      </c>
      <c r="D204" s="11" t="s">
        <v>186</v>
      </c>
      <c r="E204" s="22"/>
      <c r="F204" s="22">
        <v>1.5</v>
      </c>
      <c r="G204" s="17">
        <v>1.6</v>
      </c>
      <c r="H204" s="14">
        <v>1.6</v>
      </c>
      <c r="I204" s="14">
        <v>1.6</v>
      </c>
      <c r="J204" s="14">
        <v>1.3</v>
      </c>
      <c r="K204" s="16">
        <v>0.8</v>
      </c>
      <c r="L204" s="18">
        <v>1.3</v>
      </c>
      <c r="M204" s="18">
        <v>1.4</v>
      </c>
      <c r="N204" s="18">
        <v>1.1</v>
      </c>
      <c r="O204" s="18">
        <v>0.3</v>
      </c>
      <c r="P204" s="18">
        <v>0.42402342802539217</v>
      </c>
      <c r="Q204" s="14">
        <v>0.43330047922512044</v>
      </c>
      <c r="R204" s="14">
        <v>0.4473325546339286</v>
      </c>
      <c r="S204" s="14">
        <v>0.491031041996499</v>
      </c>
      <c r="T204" s="14">
        <v>0.6080964438589339</v>
      </c>
      <c r="U204" s="14">
        <v>0.6315711159122919</v>
      </c>
      <c r="V204" s="14">
        <v>0.6529429581044871</v>
      </c>
      <c r="W204" s="14">
        <v>0.6753016222330186</v>
      </c>
      <c r="X204">
        <f t="shared" si="29"/>
        <v>18</v>
      </c>
      <c r="Y204">
        <f t="shared" si="30"/>
        <v>0</v>
      </c>
      <c r="Z204">
        <f t="shared" si="31"/>
        <v>0</v>
      </c>
      <c r="AA204">
        <f t="shared" si="32"/>
        <v>0</v>
      </c>
      <c r="AB204" s="53">
        <f aca="true" t="shared" si="34" ref="AB204:AB211">SUM(X204:AA204)</f>
        <v>18</v>
      </c>
      <c r="AC204" s="53">
        <f t="shared" si="33"/>
        <v>0</v>
      </c>
      <c r="AD204" s="54"/>
    </row>
    <row r="205" spans="1:30" ht="12.75">
      <c r="A205" s="1"/>
      <c r="C205" s="10">
        <v>3.419</v>
      </c>
      <c r="D205" s="11" t="s">
        <v>187</v>
      </c>
      <c r="E205" s="22"/>
      <c r="F205" s="22">
        <v>13</v>
      </c>
      <c r="G205" s="17">
        <v>13.8</v>
      </c>
      <c r="H205" s="14">
        <v>14.2</v>
      </c>
      <c r="I205" s="14">
        <v>14.4</v>
      </c>
      <c r="J205" s="14">
        <v>14</v>
      </c>
      <c r="K205" s="16">
        <v>14</v>
      </c>
      <c r="L205" s="18">
        <v>6.9</v>
      </c>
      <c r="M205" s="18">
        <v>10.1</v>
      </c>
      <c r="N205" s="18">
        <v>11.8</v>
      </c>
      <c r="O205" s="18">
        <v>21.6</v>
      </c>
      <c r="P205" s="18">
        <v>27.93688294369689</v>
      </c>
      <c r="Q205" s="14">
        <v>29.921582190222665</v>
      </c>
      <c r="R205" s="14">
        <v>45.18879086840422</v>
      </c>
      <c r="S205" s="14">
        <v>40.45580281903452</v>
      </c>
      <c r="T205" s="14">
        <v>38.43601175811903</v>
      </c>
      <c r="U205" s="14">
        <v>47.63420177459438</v>
      </c>
      <c r="V205" s="14">
        <v>56.02519681182734</v>
      </c>
      <c r="W205" s="14">
        <v>59.3967483887028</v>
      </c>
      <c r="X205">
        <f t="shared" si="29"/>
        <v>18</v>
      </c>
      <c r="Y205">
        <f t="shared" si="30"/>
        <v>0</v>
      </c>
      <c r="Z205">
        <f t="shared" si="31"/>
        <v>0</v>
      </c>
      <c r="AA205">
        <f t="shared" si="32"/>
        <v>0</v>
      </c>
      <c r="AB205" s="53">
        <f t="shared" si="34"/>
        <v>18</v>
      </c>
      <c r="AC205" s="53">
        <f t="shared" si="33"/>
        <v>0</v>
      </c>
      <c r="AD205" s="54"/>
    </row>
    <row r="206" spans="1:30" ht="12.75">
      <c r="A206" s="1"/>
      <c r="C206" s="10">
        <v>3.42</v>
      </c>
      <c r="D206" s="11" t="s">
        <v>188</v>
      </c>
      <c r="E206" s="22"/>
      <c r="F206" s="22" t="s">
        <v>222</v>
      </c>
      <c r="G206" s="17" t="s">
        <v>222</v>
      </c>
      <c r="H206" s="14" t="s">
        <v>222</v>
      </c>
      <c r="I206" s="14" t="s">
        <v>222</v>
      </c>
      <c r="J206" s="14" t="s">
        <v>222</v>
      </c>
      <c r="K206" s="16" t="s">
        <v>222</v>
      </c>
      <c r="L206" s="18" t="s">
        <v>222</v>
      </c>
      <c r="M206" s="18" t="s">
        <v>222</v>
      </c>
      <c r="N206" s="18" t="s">
        <v>222</v>
      </c>
      <c r="O206" s="18" t="s">
        <v>222</v>
      </c>
      <c r="P206" s="18" t="s">
        <v>222</v>
      </c>
      <c r="Q206" s="14" t="s">
        <v>222</v>
      </c>
      <c r="R206" s="14" t="s">
        <v>222</v>
      </c>
      <c r="S206" s="14" t="s">
        <v>222</v>
      </c>
      <c r="T206" s="14" t="s">
        <v>222</v>
      </c>
      <c r="U206" s="14" t="s">
        <v>222</v>
      </c>
      <c r="V206" s="14" t="s">
        <v>222</v>
      </c>
      <c r="W206" s="14" t="s">
        <v>222</v>
      </c>
      <c r="X206">
        <f t="shared" si="29"/>
        <v>0</v>
      </c>
      <c r="Y206">
        <f t="shared" si="30"/>
        <v>18</v>
      </c>
      <c r="Z206">
        <f t="shared" si="31"/>
        <v>0</v>
      </c>
      <c r="AA206">
        <f t="shared" si="32"/>
        <v>0</v>
      </c>
      <c r="AB206" s="53">
        <f t="shared" si="34"/>
        <v>18</v>
      </c>
      <c r="AC206" s="53">
        <f t="shared" si="33"/>
        <v>0</v>
      </c>
      <c r="AD206" s="54"/>
    </row>
    <row r="207" spans="1:30" ht="12.75">
      <c r="A207" s="1"/>
      <c r="C207" s="10">
        <v>3.421</v>
      </c>
      <c r="D207" s="11" t="s">
        <v>189</v>
      </c>
      <c r="E207" s="22"/>
      <c r="F207" s="22" t="s">
        <v>222</v>
      </c>
      <c r="G207" s="17" t="s">
        <v>222</v>
      </c>
      <c r="H207" s="14" t="s">
        <v>222</v>
      </c>
      <c r="I207" s="14" t="s">
        <v>222</v>
      </c>
      <c r="J207" s="14" t="s">
        <v>222</v>
      </c>
      <c r="K207" s="16" t="s">
        <v>222</v>
      </c>
      <c r="L207" s="18" t="s">
        <v>222</v>
      </c>
      <c r="M207" s="18" t="s">
        <v>222</v>
      </c>
      <c r="N207" s="18" t="s">
        <v>222</v>
      </c>
      <c r="O207" s="18" t="s">
        <v>222</v>
      </c>
      <c r="P207" s="18" t="s">
        <v>222</v>
      </c>
      <c r="Q207" s="14" t="s">
        <v>222</v>
      </c>
      <c r="R207" s="14" t="s">
        <v>222</v>
      </c>
      <c r="S207" s="14" t="s">
        <v>222</v>
      </c>
      <c r="T207" s="14" t="s">
        <v>222</v>
      </c>
      <c r="U207" s="14" t="s">
        <v>222</v>
      </c>
      <c r="V207" s="14" t="s">
        <v>222</v>
      </c>
      <c r="W207" s="14" t="s">
        <v>222</v>
      </c>
      <c r="X207">
        <f t="shared" si="29"/>
        <v>0</v>
      </c>
      <c r="Y207">
        <f t="shared" si="30"/>
        <v>18</v>
      </c>
      <c r="Z207">
        <f t="shared" si="31"/>
        <v>0</v>
      </c>
      <c r="AA207">
        <f t="shared" si="32"/>
        <v>0</v>
      </c>
      <c r="AB207" s="53">
        <f t="shared" si="34"/>
        <v>18</v>
      </c>
      <c r="AC207" s="53">
        <f t="shared" si="33"/>
        <v>0</v>
      </c>
      <c r="AD207" s="54"/>
    </row>
    <row r="208" spans="1:30" ht="12.75">
      <c r="A208" s="1"/>
      <c r="C208" s="10">
        <v>3.422</v>
      </c>
      <c r="D208" s="11" t="s">
        <v>190</v>
      </c>
      <c r="E208" s="22"/>
      <c r="F208" s="22">
        <v>37</v>
      </c>
      <c r="G208" s="17">
        <v>36</v>
      </c>
      <c r="H208" s="14">
        <v>39.2</v>
      </c>
      <c r="I208" s="14">
        <v>44.5</v>
      </c>
      <c r="J208" s="14">
        <v>43.8</v>
      </c>
      <c r="K208" s="16">
        <v>44</v>
      </c>
      <c r="L208" s="18">
        <v>44</v>
      </c>
      <c r="M208" s="18">
        <v>44</v>
      </c>
      <c r="N208" s="18">
        <v>44</v>
      </c>
      <c r="O208" s="18">
        <v>44.5</v>
      </c>
      <c r="P208" s="18">
        <v>44.512245</v>
      </c>
      <c r="Q208" s="14">
        <v>44.57340000000001</v>
      </c>
      <c r="R208" s="14">
        <v>45.112815000000005</v>
      </c>
      <c r="S208" s="14">
        <v>36.431685990000005</v>
      </c>
      <c r="T208" s="14">
        <v>41.508161603062504</v>
      </c>
      <c r="U208" s="14">
        <v>40.58781901781251</v>
      </c>
      <c r="V208" s="14">
        <v>40.818526877625004</v>
      </c>
      <c r="W208" s="14">
        <v>41.08883147606251</v>
      </c>
      <c r="X208">
        <f t="shared" si="29"/>
        <v>18</v>
      </c>
      <c r="Y208">
        <f t="shared" si="30"/>
        <v>0</v>
      </c>
      <c r="Z208">
        <f t="shared" si="31"/>
        <v>0</v>
      </c>
      <c r="AA208">
        <f t="shared" si="32"/>
        <v>0</v>
      </c>
      <c r="AB208" s="53">
        <f t="shared" si="34"/>
        <v>18</v>
      </c>
      <c r="AC208" s="53">
        <f t="shared" si="33"/>
        <v>0</v>
      </c>
      <c r="AD208" s="54"/>
    </row>
    <row r="209" spans="1:30" ht="12.75">
      <c r="A209" s="1"/>
      <c r="C209" s="10">
        <v>3.501</v>
      </c>
      <c r="D209" s="11" t="s">
        <v>191</v>
      </c>
      <c r="E209" s="22"/>
      <c r="F209" s="22">
        <v>943</v>
      </c>
      <c r="G209" s="17">
        <v>1030.7</v>
      </c>
      <c r="H209" s="14">
        <v>1158.9</v>
      </c>
      <c r="I209" s="14">
        <v>1600.9</v>
      </c>
      <c r="J209" s="14">
        <v>1785.7</v>
      </c>
      <c r="K209" s="16">
        <v>2004.9</v>
      </c>
      <c r="L209" s="18">
        <v>1888.9</v>
      </c>
      <c r="M209" s="18">
        <v>2103.2</v>
      </c>
      <c r="N209" s="18">
        <v>2507.3</v>
      </c>
      <c r="O209" s="18">
        <v>2356.9</v>
      </c>
      <c r="P209" s="18">
        <v>3040.9269628289476</v>
      </c>
      <c r="Q209" s="14">
        <v>2881.240831578948</v>
      </c>
      <c r="R209" s="14">
        <v>2247.8825094298245</v>
      </c>
      <c r="S209" s="14">
        <v>1533.4175925438597</v>
      </c>
      <c r="T209" s="14">
        <v>2137.5903101653876</v>
      </c>
      <c r="U209" s="14">
        <v>2022.7223684210526</v>
      </c>
      <c r="V209" s="14">
        <v>1835.9067193475812</v>
      </c>
      <c r="W209" s="14">
        <v>1997.4992704266651</v>
      </c>
      <c r="X209">
        <f t="shared" si="29"/>
        <v>18</v>
      </c>
      <c r="Y209">
        <f t="shared" si="30"/>
        <v>0</v>
      </c>
      <c r="Z209">
        <f t="shared" si="31"/>
        <v>0</v>
      </c>
      <c r="AA209">
        <f t="shared" si="32"/>
        <v>0</v>
      </c>
      <c r="AB209" s="53">
        <f t="shared" si="34"/>
        <v>18</v>
      </c>
      <c r="AC209" s="53">
        <f t="shared" si="33"/>
        <v>0</v>
      </c>
      <c r="AD209" s="54"/>
    </row>
    <row r="210" spans="1:30" ht="12.75">
      <c r="A210" s="1"/>
      <c r="C210" s="10">
        <v>3.502</v>
      </c>
      <c r="D210" s="11" t="s">
        <v>192</v>
      </c>
      <c r="E210" s="22"/>
      <c r="F210" s="22">
        <v>544.6</v>
      </c>
      <c r="G210" s="17">
        <v>555.3</v>
      </c>
      <c r="H210" s="14">
        <v>513.5</v>
      </c>
      <c r="I210" s="14">
        <v>535.1</v>
      </c>
      <c r="J210" s="14">
        <v>598.8</v>
      </c>
      <c r="K210" s="16">
        <v>775.1</v>
      </c>
      <c r="L210" s="18">
        <v>787.9</v>
      </c>
      <c r="M210" s="18">
        <v>884.6</v>
      </c>
      <c r="N210" s="18">
        <v>844.7</v>
      </c>
      <c r="O210" s="18">
        <v>964.8</v>
      </c>
      <c r="P210" s="18">
        <v>981.7342640618601</v>
      </c>
      <c r="Q210" s="14">
        <v>979.6192439354813</v>
      </c>
      <c r="R210" s="14">
        <v>1068.494857535798</v>
      </c>
      <c r="S210" s="14">
        <v>1108.208427779091</v>
      </c>
      <c r="T210" s="14">
        <v>1457.5261056863842</v>
      </c>
      <c r="U210" s="14">
        <v>1582.690674919496</v>
      </c>
      <c r="V210" s="14">
        <v>1638.101367873407</v>
      </c>
      <c r="W210" s="14">
        <v>1690.9446714505625</v>
      </c>
      <c r="X210">
        <f t="shared" si="29"/>
        <v>18</v>
      </c>
      <c r="Y210">
        <f t="shared" si="30"/>
        <v>0</v>
      </c>
      <c r="Z210">
        <f t="shared" si="31"/>
        <v>0</v>
      </c>
      <c r="AA210">
        <f t="shared" si="32"/>
        <v>0</v>
      </c>
      <c r="AB210" s="53">
        <f t="shared" si="34"/>
        <v>18</v>
      </c>
      <c r="AC210" s="53">
        <f t="shared" si="33"/>
        <v>0</v>
      </c>
      <c r="AD210" s="54"/>
    </row>
    <row r="211" spans="1:30" ht="12.75">
      <c r="A211" s="1"/>
      <c r="C211" s="10">
        <v>3.503</v>
      </c>
      <c r="D211" s="11" t="s">
        <v>193</v>
      </c>
      <c r="E211" s="22"/>
      <c r="F211" s="22">
        <v>1155</v>
      </c>
      <c r="G211" s="17">
        <v>1204</v>
      </c>
      <c r="H211" s="14">
        <v>4204.2</v>
      </c>
      <c r="I211" s="14">
        <v>4477.1</v>
      </c>
      <c r="J211" s="14">
        <v>5009.7</v>
      </c>
      <c r="K211" s="16">
        <v>4275.9</v>
      </c>
      <c r="L211" s="18">
        <v>4189.9</v>
      </c>
      <c r="M211" s="18">
        <v>4180.2</v>
      </c>
      <c r="N211" s="18">
        <v>4356.2</v>
      </c>
      <c r="O211" s="18">
        <v>6068.7</v>
      </c>
      <c r="P211" s="18">
        <v>5663.504768325822</v>
      </c>
      <c r="Q211" s="14">
        <v>6465.299122665336</v>
      </c>
      <c r="R211" s="14">
        <v>6215.8274443224855</v>
      </c>
      <c r="S211" s="14">
        <v>7209.385749842699</v>
      </c>
      <c r="T211" s="14">
        <v>8678.39983403695</v>
      </c>
      <c r="U211" s="14">
        <v>8840.829840141356</v>
      </c>
      <c r="V211" s="14">
        <v>9118.766508415836</v>
      </c>
      <c r="W211" s="14">
        <v>9519.048442823496</v>
      </c>
      <c r="X211">
        <f t="shared" si="29"/>
        <v>18</v>
      </c>
      <c r="Y211">
        <f t="shared" si="30"/>
        <v>0</v>
      </c>
      <c r="Z211">
        <f t="shared" si="31"/>
        <v>0</v>
      </c>
      <c r="AA211">
        <f t="shared" si="32"/>
        <v>0</v>
      </c>
      <c r="AB211" s="53">
        <f t="shared" si="34"/>
        <v>18</v>
      </c>
      <c r="AC211" s="53">
        <f t="shared" si="33"/>
        <v>0</v>
      </c>
      <c r="AD211" s="54"/>
    </row>
    <row r="212" spans="1:30" ht="12.75">
      <c r="A212" s="1"/>
      <c r="C212" s="10">
        <v>3.504</v>
      </c>
      <c r="D212" s="11" t="s">
        <v>194</v>
      </c>
      <c r="E212" s="22"/>
      <c r="F212" s="50" t="s">
        <v>222</v>
      </c>
      <c r="G212" s="14" t="s">
        <v>222</v>
      </c>
      <c r="H212" s="14" t="s">
        <v>222</v>
      </c>
      <c r="I212" s="14">
        <v>10.6</v>
      </c>
      <c r="J212" s="14">
        <v>13.6</v>
      </c>
      <c r="K212" s="14">
        <v>18.6</v>
      </c>
      <c r="L212" s="18">
        <v>20.4</v>
      </c>
      <c r="M212" s="18">
        <v>29.2</v>
      </c>
      <c r="N212" s="18">
        <v>48.3</v>
      </c>
      <c r="O212" s="18">
        <v>56.8</v>
      </c>
      <c r="P212" s="18">
        <v>75.21576546372583</v>
      </c>
      <c r="Q212" s="14">
        <v>92.7814155642977</v>
      </c>
      <c r="R212" s="14">
        <v>94.1565407291595</v>
      </c>
      <c r="S212" s="14">
        <v>96.67384258925011</v>
      </c>
      <c r="T212" s="14">
        <v>141.765963166624</v>
      </c>
      <c r="U212" s="14">
        <v>145.4720429071147</v>
      </c>
      <c r="V212" s="14">
        <v>142.75705485076867</v>
      </c>
      <c r="W212" s="14">
        <v>147.18478824743147</v>
      </c>
      <c r="X212">
        <f t="shared" si="29"/>
        <v>15</v>
      </c>
      <c r="Y212">
        <f t="shared" si="30"/>
        <v>3</v>
      </c>
      <c r="Z212">
        <f t="shared" si="31"/>
        <v>0</v>
      </c>
      <c r="AA212">
        <f t="shared" si="32"/>
        <v>0</v>
      </c>
      <c r="AB212" s="53">
        <f>SUM(X212:AA212)</f>
        <v>18</v>
      </c>
      <c r="AC212" s="53">
        <f t="shared" si="33"/>
        <v>0</v>
      </c>
      <c r="AD212" s="54"/>
    </row>
    <row r="213" spans="1:30" ht="12.75">
      <c r="A213" s="1"/>
      <c r="C213" s="10">
        <v>3.601</v>
      </c>
      <c r="D213" s="11" t="s">
        <v>195</v>
      </c>
      <c r="E213" s="22"/>
      <c r="F213" s="22" t="s">
        <v>222</v>
      </c>
      <c r="G213" s="17" t="s">
        <v>222</v>
      </c>
      <c r="H213" s="14" t="s">
        <v>222</v>
      </c>
      <c r="I213" s="14" t="s">
        <v>222</v>
      </c>
      <c r="J213" s="14" t="s">
        <v>222</v>
      </c>
      <c r="K213" s="16" t="s">
        <v>222</v>
      </c>
      <c r="L213" s="18" t="s">
        <v>222</v>
      </c>
      <c r="M213" s="18" t="s">
        <v>222</v>
      </c>
      <c r="N213" s="18" t="s">
        <v>222</v>
      </c>
      <c r="O213" s="18" t="s">
        <v>222</v>
      </c>
      <c r="P213" s="18" t="s">
        <v>222</v>
      </c>
      <c r="Q213" s="14" t="s">
        <v>222</v>
      </c>
      <c r="R213" s="14" t="s">
        <v>222</v>
      </c>
      <c r="S213" s="14" t="s">
        <v>222</v>
      </c>
      <c r="T213" s="14" t="s">
        <v>222</v>
      </c>
      <c r="U213" s="14" t="s">
        <v>222</v>
      </c>
      <c r="V213" s="14" t="s">
        <v>222</v>
      </c>
      <c r="W213" s="14" t="s">
        <v>222</v>
      </c>
      <c r="X213">
        <f t="shared" si="29"/>
        <v>0</v>
      </c>
      <c r="Y213">
        <f t="shared" si="30"/>
        <v>18</v>
      </c>
      <c r="Z213">
        <f t="shared" si="31"/>
        <v>0</v>
      </c>
      <c r="AA213">
        <f t="shared" si="32"/>
        <v>0</v>
      </c>
      <c r="AB213" s="53">
        <f aca="true" t="shared" si="35" ref="AB213:AB223">SUM(X213:AA213)</f>
        <v>18</v>
      </c>
      <c r="AC213" s="53">
        <f t="shared" si="33"/>
        <v>0</v>
      </c>
      <c r="AD213" s="54"/>
    </row>
    <row r="214" spans="1:30" ht="12.75">
      <c r="A214" s="1"/>
      <c r="C214" s="10">
        <v>3.602</v>
      </c>
      <c r="D214" s="11" t="s">
        <v>196</v>
      </c>
      <c r="E214" s="22"/>
      <c r="F214" s="22" t="s">
        <v>222</v>
      </c>
      <c r="G214" s="17" t="s">
        <v>222</v>
      </c>
      <c r="H214" s="14" t="s">
        <v>222</v>
      </c>
      <c r="I214" s="14" t="s">
        <v>222</v>
      </c>
      <c r="J214" s="14" t="s">
        <v>222</v>
      </c>
      <c r="K214" s="16" t="s">
        <v>222</v>
      </c>
      <c r="L214" s="18" t="s">
        <v>222</v>
      </c>
      <c r="M214" s="18" t="s">
        <v>222</v>
      </c>
      <c r="N214" s="18" t="s">
        <v>222</v>
      </c>
      <c r="O214" s="18" t="s">
        <v>222</v>
      </c>
      <c r="P214" s="18" t="s">
        <v>222</v>
      </c>
      <c r="Q214" s="14" t="s">
        <v>222</v>
      </c>
      <c r="R214" s="14" t="s">
        <v>222</v>
      </c>
      <c r="S214" s="14" t="s">
        <v>222</v>
      </c>
      <c r="T214" s="14" t="s">
        <v>222</v>
      </c>
      <c r="U214" s="14" t="s">
        <v>222</v>
      </c>
      <c r="V214" s="14" t="s">
        <v>222</v>
      </c>
      <c r="W214" s="14" t="s">
        <v>222</v>
      </c>
      <c r="X214">
        <f t="shared" si="29"/>
        <v>0</v>
      </c>
      <c r="Y214">
        <f t="shared" si="30"/>
        <v>18</v>
      </c>
      <c r="Z214">
        <f t="shared" si="31"/>
        <v>0</v>
      </c>
      <c r="AA214">
        <f t="shared" si="32"/>
        <v>0</v>
      </c>
      <c r="AB214" s="53">
        <f t="shared" si="35"/>
        <v>18</v>
      </c>
      <c r="AC214" s="53">
        <f t="shared" si="33"/>
        <v>0</v>
      </c>
      <c r="AD214" s="54"/>
    </row>
    <row r="215" spans="1:30" ht="12.75">
      <c r="A215" s="1"/>
      <c r="C215" s="10">
        <v>3.603</v>
      </c>
      <c r="D215" s="11" t="s">
        <v>197</v>
      </c>
      <c r="E215" s="22"/>
      <c r="F215" s="22">
        <v>5.2</v>
      </c>
      <c r="G215" s="17">
        <v>5.3</v>
      </c>
      <c r="H215" s="14">
        <v>5.6</v>
      </c>
      <c r="I215" s="14">
        <v>5.8</v>
      </c>
      <c r="J215" s="14">
        <v>6</v>
      </c>
      <c r="K215" s="16">
        <v>7.7</v>
      </c>
      <c r="L215" s="18">
        <v>8</v>
      </c>
      <c r="M215" s="18">
        <v>8.4</v>
      </c>
      <c r="N215" s="18">
        <v>6.4</v>
      </c>
      <c r="O215" s="18">
        <v>8.6</v>
      </c>
      <c r="P215" s="18">
        <v>8.746207795000007</v>
      </c>
      <c r="Q215" s="14">
        <v>6.390037456000001</v>
      </c>
      <c r="R215" s="14">
        <v>9.78401097750001</v>
      </c>
      <c r="S215" s="14">
        <v>7.2912315284999965</v>
      </c>
      <c r="T215" s="14">
        <v>8.635681110249996</v>
      </c>
      <c r="U215" s="14">
        <v>9.155940515625005</v>
      </c>
      <c r="V215" s="14">
        <v>9.799023603124999</v>
      </c>
      <c r="W215" s="14">
        <v>10.754038963124996</v>
      </c>
      <c r="X215">
        <f t="shared" si="29"/>
        <v>18</v>
      </c>
      <c r="Y215">
        <f t="shared" si="30"/>
        <v>0</v>
      </c>
      <c r="Z215">
        <f t="shared" si="31"/>
        <v>0</v>
      </c>
      <c r="AA215">
        <f t="shared" si="32"/>
        <v>0</v>
      </c>
      <c r="AB215" s="53">
        <f t="shared" si="35"/>
        <v>18</v>
      </c>
      <c r="AC215" s="53">
        <f t="shared" si="33"/>
        <v>0</v>
      </c>
      <c r="AD215" s="54"/>
    </row>
    <row r="216" spans="1:30" ht="12.75">
      <c r="A216" s="1"/>
      <c r="C216" s="10">
        <v>3.604</v>
      </c>
      <c r="D216" s="11" t="s">
        <v>198</v>
      </c>
      <c r="E216" s="22"/>
      <c r="F216" s="22" t="s">
        <v>222</v>
      </c>
      <c r="G216" s="17" t="s">
        <v>222</v>
      </c>
      <c r="H216" s="14" t="s">
        <v>222</v>
      </c>
      <c r="I216" s="14" t="s">
        <v>222</v>
      </c>
      <c r="J216" s="14" t="s">
        <v>222</v>
      </c>
      <c r="K216" s="16" t="s">
        <v>222</v>
      </c>
      <c r="L216" s="18" t="s">
        <v>222</v>
      </c>
      <c r="M216" s="18" t="s">
        <v>222</v>
      </c>
      <c r="N216" s="18" t="s">
        <v>222</v>
      </c>
      <c r="O216" s="18" t="s">
        <v>222</v>
      </c>
      <c r="P216" s="18" t="s">
        <v>222</v>
      </c>
      <c r="Q216" s="14" t="s">
        <v>222</v>
      </c>
      <c r="R216" s="14" t="s">
        <v>222</v>
      </c>
      <c r="S216" s="14" t="s">
        <v>222</v>
      </c>
      <c r="T216" s="14" t="s">
        <v>222</v>
      </c>
      <c r="U216" s="14" t="s">
        <v>222</v>
      </c>
      <c r="V216" s="14" t="s">
        <v>222</v>
      </c>
      <c r="W216" s="14" t="s">
        <v>222</v>
      </c>
      <c r="X216">
        <f t="shared" si="29"/>
        <v>0</v>
      </c>
      <c r="Y216">
        <f t="shared" si="30"/>
        <v>18</v>
      </c>
      <c r="Z216">
        <f t="shared" si="31"/>
        <v>0</v>
      </c>
      <c r="AA216">
        <f t="shared" si="32"/>
        <v>0</v>
      </c>
      <c r="AB216" s="53">
        <f t="shared" si="35"/>
        <v>18</v>
      </c>
      <c r="AC216" s="53">
        <f t="shared" si="33"/>
        <v>0</v>
      </c>
      <c r="AD216" s="54"/>
    </row>
    <row r="217" spans="1:30" ht="12.75">
      <c r="A217" s="1"/>
      <c r="C217" s="10">
        <v>3.605</v>
      </c>
      <c r="D217" s="11" t="s">
        <v>199</v>
      </c>
      <c r="E217" s="22"/>
      <c r="F217" s="22">
        <v>0.4</v>
      </c>
      <c r="G217" s="17">
        <v>0.4</v>
      </c>
      <c r="H217" s="14">
        <v>0.5</v>
      </c>
      <c r="I217" s="14">
        <v>0.5</v>
      </c>
      <c r="J217" s="14">
        <v>0.5</v>
      </c>
      <c r="K217" s="16">
        <v>0.7</v>
      </c>
      <c r="L217" s="18">
        <v>0.7</v>
      </c>
      <c r="M217" s="18">
        <v>0.7</v>
      </c>
      <c r="N217" s="18">
        <v>0.8</v>
      </c>
      <c r="O217" s="18">
        <v>1.2</v>
      </c>
      <c r="P217" s="18">
        <v>1.213124386850366</v>
      </c>
      <c r="Q217" s="14">
        <v>1.2313212526531214</v>
      </c>
      <c r="R217" s="14">
        <v>1.3647687762650533</v>
      </c>
      <c r="S217" s="14">
        <v>1.3541224473003022</v>
      </c>
      <c r="T217" s="14">
        <v>2.222854823881714</v>
      </c>
      <c r="U217" s="14">
        <v>2.3357489660071202</v>
      </c>
      <c r="V217" s="14">
        <v>2.4053044200561935</v>
      </c>
      <c r="W217" s="14">
        <v>2.476134744630272</v>
      </c>
      <c r="X217">
        <f t="shared" si="29"/>
        <v>18</v>
      </c>
      <c r="Y217">
        <f t="shared" si="30"/>
        <v>0</v>
      </c>
      <c r="Z217">
        <f t="shared" si="31"/>
        <v>0</v>
      </c>
      <c r="AA217">
        <f t="shared" si="32"/>
        <v>0</v>
      </c>
      <c r="AB217" s="53">
        <f t="shared" si="35"/>
        <v>18</v>
      </c>
      <c r="AC217" s="53">
        <f t="shared" si="33"/>
        <v>0</v>
      </c>
      <c r="AD217" s="54"/>
    </row>
    <row r="218" spans="1:30" ht="12.75">
      <c r="A218" s="1"/>
      <c r="C218" s="10">
        <v>3.606</v>
      </c>
      <c r="D218" s="11" t="s">
        <v>200</v>
      </c>
      <c r="E218" s="22"/>
      <c r="F218" s="22">
        <v>42.9</v>
      </c>
      <c r="G218" s="17">
        <v>55.7</v>
      </c>
      <c r="H218" s="14">
        <v>50</v>
      </c>
      <c r="I218" s="14">
        <v>51</v>
      </c>
      <c r="J218" s="14">
        <v>52</v>
      </c>
      <c r="K218" s="16">
        <v>60.6</v>
      </c>
      <c r="L218" s="18">
        <v>61.9</v>
      </c>
      <c r="M218" s="18">
        <v>67.8</v>
      </c>
      <c r="N218" s="18">
        <v>70.2</v>
      </c>
      <c r="O218" s="18">
        <v>70.3</v>
      </c>
      <c r="P218" s="18">
        <v>71.503578265095</v>
      </c>
      <c r="Q218" s="14">
        <v>82.85469965247387</v>
      </c>
      <c r="R218" s="14">
        <v>80.47191918930346</v>
      </c>
      <c r="S218" s="14">
        <v>74.29855295448978</v>
      </c>
      <c r="T218" s="14">
        <v>87.35266022851278</v>
      </c>
      <c r="U218" s="14">
        <v>89.92066284178678</v>
      </c>
      <c r="V218" s="14">
        <v>92.43181061912179</v>
      </c>
      <c r="W218" s="14">
        <v>95.68183727141894</v>
      </c>
      <c r="X218">
        <f t="shared" si="29"/>
        <v>18</v>
      </c>
      <c r="Y218">
        <f t="shared" si="30"/>
        <v>0</v>
      </c>
      <c r="Z218">
        <f t="shared" si="31"/>
        <v>0</v>
      </c>
      <c r="AA218">
        <f t="shared" si="32"/>
        <v>0</v>
      </c>
      <c r="AB218" s="53">
        <f t="shared" si="35"/>
        <v>18</v>
      </c>
      <c r="AC218" s="53">
        <f t="shared" si="33"/>
        <v>0</v>
      </c>
      <c r="AD218" s="54"/>
    </row>
    <row r="219" spans="1:30" ht="12.75">
      <c r="A219" s="1"/>
      <c r="C219" s="10">
        <v>3.607</v>
      </c>
      <c r="D219" s="11" t="s">
        <v>201</v>
      </c>
      <c r="E219" s="22"/>
      <c r="F219" s="22">
        <v>3.6</v>
      </c>
      <c r="G219" s="17">
        <v>2.2</v>
      </c>
      <c r="H219" s="14">
        <v>2.3</v>
      </c>
      <c r="I219" s="14">
        <v>2.5</v>
      </c>
      <c r="J219" s="14">
        <v>2.9</v>
      </c>
      <c r="K219" s="16">
        <v>2.9</v>
      </c>
      <c r="L219" s="18">
        <v>3</v>
      </c>
      <c r="M219" s="18">
        <v>2.8</v>
      </c>
      <c r="N219" s="18">
        <v>3.1</v>
      </c>
      <c r="O219" s="18">
        <v>4.3</v>
      </c>
      <c r="P219" s="18">
        <v>7.398192969058144</v>
      </c>
      <c r="Q219" s="14">
        <v>7.526244776089982</v>
      </c>
      <c r="R219" s="14">
        <v>7.63959193607748</v>
      </c>
      <c r="S219" s="14">
        <v>10.60797353318769</v>
      </c>
      <c r="T219" s="14">
        <v>12.34279356284559</v>
      </c>
      <c r="U219" s="14">
        <v>11.76343313899376</v>
      </c>
      <c r="V219" s="14">
        <v>12.347549974885588</v>
      </c>
      <c r="W219" s="14">
        <v>13.205391703201391</v>
      </c>
      <c r="X219">
        <f t="shared" si="29"/>
        <v>18</v>
      </c>
      <c r="Y219">
        <f t="shared" si="30"/>
        <v>0</v>
      </c>
      <c r="Z219">
        <f t="shared" si="31"/>
        <v>0</v>
      </c>
      <c r="AA219">
        <f t="shared" si="32"/>
        <v>0</v>
      </c>
      <c r="AB219" s="53">
        <f t="shared" si="35"/>
        <v>18</v>
      </c>
      <c r="AC219" s="53">
        <f t="shared" si="33"/>
        <v>0</v>
      </c>
      <c r="AD219" s="54"/>
    </row>
    <row r="220" spans="1:30" ht="12.75">
      <c r="A220" s="1"/>
      <c r="C220" s="10">
        <v>3.608</v>
      </c>
      <c r="D220" s="11" t="s">
        <v>202</v>
      </c>
      <c r="E220" s="22"/>
      <c r="F220" s="22">
        <v>11</v>
      </c>
      <c r="G220" s="17">
        <v>11.2</v>
      </c>
      <c r="H220" s="14">
        <v>11.6</v>
      </c>
      <c r="I220" s="14">
        <v>12.3</v>
      </c>
      <c r="J220" s="14">
        <v>12.6</v>
      </c>
      <c r="K220" s="16">
        <v>12.7</v>
      </c>
      <c r="L220" s="18" t="s">
        <v>222</v>
      </c>
      <c r="M220" s="18" t="s">
        <v>222</v>
      </c>
      <c r="N220" s="18" t="s">
        <v>222</v>
      </c>
      <c r="O220" s="18" t="s">
        <v>222</v>
      </c>
      <c r="P220" s="18" t="s">
        <v>222</v>
      </c>
      <c r="Q220" s="14" t="s">
        <v>222</v>
      </c>
      <c r="R220" s="14" t="s">
        <v>222</v>
      </c>
      <c r="S220" s="14" t="s">
        <v>222</v>
      </c>
      <c r="T220" s="14" t="s">
        <v>222</v>
      </c>
      <c r="U220" s="14" t="s">
        <v>222</v>
      </c>
      <c r="V220" s="14" t="s">
        <v>222</v>
      </c>
      <c r="W220" s="14" t="s">
        <v>222</v>
      </c>
      <c r="X220">
        <f t="shared" si="29"/>
        <v>6</v>
      </c>
      <c r="Y220">
        <f t="shared" si="30"/>
        <v>12</v>
      </c>
      <c r="Z220">
        <f t="shared" si="31"/>
        <v>0</v>
      </c>
      <c r="AA220">
        <f t="shared" si="32"/>
        <v>0</v>
      </c>
      <c r="AB220" s="53">
        <f t="shared" si="35"/>
        <v>18</v>
      </c>
      <c r="AC220" s="53">
        <f t="shared" si="33"/>
        <v>0</v>
      </c>
      <c r="AD220" s="54"/>
    </row>
    <row r="221" spans="1:30" ht="12.75">
      <c r="A221" s="1"/>
      <c r="C221" s="10">
        <v>3.609</v>
      </c>
      <c r="D221" s="11" t="s">
        <v>203</v>
      </c>
      <c r="E221" s="22"/>
      <c r="F221" s="22" t="s">
        <v>222</v>
      </c>
      <c r="G221" s="17" t="s">
        <v>222</v>
      </c>
      <c r="H221" s="14" t="s">
        <v>222</v>
      </c>
      <c r="I221" s="14" t="s">
        <v>222</v>
      </c>
      <c r="J221" s="14" t="s">
        <v>222</v>
      </c>
      <c r="K221" s="16" t="s">
        <v>222</v>
      </c>
      <c r="L221" s="18" t="s">
        <v>222</v>
      </c>
      <c r="M221" s="18" t="s">
        <v>222</v>
      </c>
      <c r="N221" s="18" t="s">
        <v>222</v>
      </c>
      <c r="O221" s="18" t="s">
        <v>222</v>
      </c>
      <c r="P221" s="18" t="s">
        <v>222</v>
      </c>
      <c r="Q221" s="14" t="s">
        <v>222</v>
      </c>
      <c r="R221" s="14" t="s">
        <v>222</v>
      </c>
      <c r="S221" s="14" t="s">
        <v>222</v>
      </c>
      <c r="T221" s="14" t="s">
        <v>222</v>
      </c>
      <c r="U221" s="14" t="s">
        <v>222</v>
      </c>
      <c r="V221" s="14" t="s">
        <v>222</v>
      </c>
      <c r="W221" s="14" t="s">
        <v>222</v>
      </c>
      <c r="X221">
        <f t="shared" si="29"/>
        <v>0</v>
      </c>
      <c r="Y221">
        <f t="shared" si="30"/>
        <v>18</v>
      </c>
      <c r="Z221">
        <f t="shared" si="31"/>
        <v>0</v>
      </c>
      <c r="AA221">
        <f t="shared" si="32"/>
        <v>0</v>
      </c>
      <c r="AB221" s="53">
        <f t="shared" si="35"/>
        <v>18</v>
      </c>
      <c r="AC221" s="53">
        <f t="shared" si="33"/>
        <v>0</v>
      </c>
      <c r="AD221" s="54"/>
    </row>
    <row r="222" spans="1:30" ht="12.75">
      <c r="A222" s="1"/>
      <c r="C222" s="10">
        <v>3.61</v>
      </c>
      <c r="D222" s="11" t="s">
        <v>204</v>
      </c>
      <c r="E222" s="22"/>
      <c r="F222" s="22" t="s">
        <v>222</v>
      </c>
      <c r="G222" s="17" t="s">
        <v>222</v>
      </c>
      <c r="H222" s="14" t="s">
        <v>222</v>
      </c>
      <c r="I222" s="14" t="s">
        <v>222</v>
      </c>
      <c r="J222" s="14" t="s">
        <v>222</v>
      </c>
      <c r="K222" s="16" t="s">
        <v>222</v>
      </c>
      <c r="L222" s="18" t="s">
        <v>222</v>
      </c>
      <c r="M222" s="18" t="s">
        <v>222</v>
      </c>
      <c r="N222" s="18" t="s">
        <v>222</v>
      </c>
      <c r="O222" s="18" t="s">
        <v>222</v>
      </c>
      <c r="P222" s="18" t="s">
        <v>222</v>
      </c>
      <c r="Q222" s="14" t="s">
        <v>222</v>
      </c>
      <c r="R222" s="14" t="s">
        <v>222</v>
      </c>
      <c r="S222" s="14" t="s">
        <v>222</v>
      </c>
      <c r="T222" s="14" t="s">
        <v>222</v>
      </c>
      <c r="U222" s="14" t="s">
        <v>222</v>
      </c>
      <c r="V222" s="14" t="s">
        <v>222</v>
      </c>
      <c r="W222" s="14" t="s">
        <v>222</v>
      </c>
      <c r="X222">
        <f t="shared" si="29"/>
        <v>0</v>
      </c>
      <c r="Y222">
        <f t="shared" si="30"/>
        <v>18</v>
      </c>
      <c r="Z222">
        <f t="shared" si="31"/>
        <v>0</v>
      </c>
      <c r="AA222">
        <f t="shared" si="32"/>
        <v>0</v>
      </c>
      <c r="AB222" s="53">
        <f t="shared" si="35"/>
        <v>18</v>
      </c>
      <c r="AC222" s="53">
        <f t="shared" si="33"/>
        <v>0</v>
      </c>
      <c r="AD222" s="54"/>
    </row>
    <row r="223" spans="1:30" ht="12.75">
      <c r="A223" s="1"/>
      <c r="C223" s="10">
        <v>3.611</v>
      </c>
      <c r="D223" s="11" t="s">
        <v>205</v>
      </c>
      <c r="E223" s="22"/>
      <c r="F223" s="22" t="s">
        <v>222</v>
      </c>
      <c r="G223" s="17" t="s">
        <v>222</v>
      </c>
      <c r="H223" s="14" t="s">
        <v>222</v>
      </c>
      <c r="I223" s="14" t="s">
        <v>222</v>
      </c>
      <c r="J223" s="14" t="s">
        <v>222</v>
      </c>
      <c r="K223" s="16" t="s">
        <v>222</v>
      </c>
      <c r="L223" s="18" t="s">
        <v>222</v>
      </c>
      <c r="M223" s="18" t="s">
        <v>222</v>
      </c>
      <c r="N223" s="18" t="s">
        <v>222</v>
      </c>
      <c r="O223" s="18" t="s">
        <v>222</v>
      </c>
      <c r="P223" s="18" t="s">
        <v>222</v>
      </c>
      <c r="Q223" s="14" t="s">
        <v>222</v>
      </c>
      <c r="R223" s="14" t="s">
        <v>222</v>
      </c>
      <c r="S223" s="14" t="s">
        <v>222</v>
      </c>
      <c r="T223" s="14" t="s">
        <v>222</v>
      </c>
      <c r="U223" s="14" t="s">
        <v>222</v>
      </c>
      <c r="V223" s="14" t="s">
        <v>222</v>
      </c>
      <c r="W223" s="14" t="s">
        <v>222</v>
      </c>
      <c r="X223">
        <f t="shared" si="29"/>
        <v>0</v>
      </c>
      <c r="Y223">
        <f t="shared" si="30"/>
        <v>18</v>
      </c>
      <c r="Z223">
        <f t="shared" si="31"/>
        <v>0</v>
      </c>
      <c r="AA223">
        <f t="shared" si="32"/>
        <v>0</v>
      </c>
      <c r="AB223" s="53">
        <f t="shared" si="35"/>
        <v>18</v>
      </c>
      <c r="AC223" s="53">
        <f t="shared" si="33"/>
        <v>0</v>
      </c>
      <c r="AD223" s="54"/>
    </row>
    <row r="224" spans="1:23" ht="12.75">
      <c r="A224" s="1"/>
      <c r="C224" s="10"/>
      <c r="D224" s="12"/>
      <c r="E224" s="12"/>
      <c r="F224" s="12"/>
      <c r="G224" s="17"/>
      <c r="H224" s="14"/>
      <c r="I224" s="14"/>
      <c r="J224" s="14"/>
      <c r="K224" s="14"/>
      <c r="L224" s="18"/>
      <c r="M224" s="18"/>
      <c r="N224" s="18"/>
      <c r="O224" s="18"/>
      <c r="P224" s="18"/>
      <c r="Q224" s="14"/>
      <c r="R224" s="14"/>
      <c r="S224" s="14"/>
      <c r="T224" s="14"/>
      <c r="U224" s="14"/>
      <c r="V224" s="14"/>
      <c r="W224" s="14"/>
    </row>
    <row r="225" spans="4:29" s="23" customFormat="1" ht="12.75">
      <c r="D225" s="24" t="s">
        <v>224</v>
      </c>
      <c r="E225" s="25">
        <f>SUM(E3,E108,E156)</f>
        <v>0</v>
      </c>
      <c r="F225" s="25">
        <f>SUM(F3,F108,F156)</f>
        <v>7940.200000000001</v>
      </c>
      <c r="G225" s="25">
        <f>SUM(G3,G108,G156)</f>
        <v>8296.699999999999</v>
      </c>
      <c r="H225" s="25">
        <f>SUM(H3,H108,H156)</f>
        <v>11583.6</v>
      </c>
      <c r="I225" s="25">
        <f>SUM(I3,I108,I156)</f>
        <v>12626.099999999999</v>
      </c>
      <c r="J225" s="25">
        <f aca="true" t="shared" si="36" ref="J225:W225">SUM(J3,J108,J156)</f>
        <v>13524.2</v>
      </c>
      <c r="K225" s="25">
        <f t="shared" si="36"/>
        <v>13578.1</v>
      </c>
      <c r="L225" s="25">
        <f t="shared" si="36"/>
        <v>13503.3</v>
      </c>
      <c r="M225" s="25">
        <f t="shared" si="36"/>
        <v>14108.7</v>
      </c>
      <c r="N225" s="25">
        <f t="shared" si="36"/>
        <v>14918.4</v>
      </c>
      <c r="O225" s="25">
        <f t="shared" si="36"/>
        <v>17119</v>
      </c>
      <c r="P225" s="25">
        <f>SUM(P3,P108,P156)</f>
        <v>18526.332258223905</v>
      </c>
      <c r="Q225" s="25">
        <f>SUM(Q3,Q108,Q156)</f>
        <v>19607.907786026044</v>
      </c>
      <c r="R225" s="25">
        <f t="shared" si="36"/>
        <v>19070.089736241956</v>
      </c>
      <c r="S225" s="25">
        <f t="shared" si="36"/>
        <v>18868.03868126992</v>
      </c>
      <c r="T225" s="25">
        <f t="shared" si="36"/>
        <v>22123.404344598006</v>
      </c>
      <c r="U225" s="25">
        <f t="shared" si="36"/>
        <v>24144.462921275277</v>
      </c>
      <c r="V225" s="25">
        <f t="shared" si="36"/>
        <v>24845.320291366454</v>
      </c>
      <c r="W225" s="25">
        <f t="shared" si="36"/>
        <v>26563.543570424823</v>
      </c>
      <c r="AC225" s="55"/>
    </row>
    <row r="227" spans="4:25" ht="12.75">
      <c r="D227" s="43" t="s">
        <v>269</v>
      </c>
      <c r="F227" s="44">
        <f>COUNTIF(F4:F223,"&gt;-1")-2</f>
        <v>105</v>
      </c>
      <c r="G227" s="44">
        <f>COUNTIF(G4:G223,"&gt;-1")-2</f>
        <v>110</v>
      </c>
      <c r="H227" s="44">
        <f aca="true" t="shared" si="37" ref="H227:V227">COUNTIF(H4:H223,"&gt;-1")-2</f>
        <v>115</v>
      </c>
      <c r="I227" s="44">
        <f t="shared" si="37"/>
        <v>115</v>
      </c>
      <c r="J227" s="44">
        <f t="shared" si="37"/>
        <v>116</v>
      </c>
      <c r="K227" s="44">
        <f t="shared" si="37"/>
        <v>117</v>
      </c>
      <c r="L227" s="44">
        <f t="shared" si="37"/>
        <v>117</v>
      </c>
      <c r="M227" s="44">
        <f t="shared" si="37"/>
        <v>114</v>
      </c>
      <c r="N227" s="44">
        <f>COUNTIF(N4:N223,"&gt;-1")-2</f>
        <v>110</v>
      </c>
      <c r="O227" s="44">
        <f t="shared" si="37"/>
        <v>119</v>
      </c>
      <c r="P227" s="44">
        <f t="shared" si="37"/>
        <v>130</v>
      </c>
      <c r="Q227" s="44">
        <f t="shared" si="37"/>
        <v>131</v>
      </c>
      <c r="R227" s="44">
        <f t="shared" si="37"/>
        <v>129</v>
      </c>
      <c r="S227" s="44">
        <f t="shared" si="37"/>
        <v>130</v>
      </c>
      <c r="T227" s="44">
        <f t="shared" si="37"/>
        <v>131</v>
      </c>
      <c r="U227" s="44">
        <f t="shared" si="37"/>
        <v>131</v>
      </c>
      <c r="V227" s="44">
        <f t="shared" si="37"/>
        <v>132</v>
      </c>
      <c r="W227" s="44">
        <f>COUNTIF(W4:W223,"&gt;-1")-2</f>
        <v>132</v>
      </c>
      <c r="X227" s="44"/>
      <c r="Y227" s="44"/>
    </row>
    <row r="228" spans="4:25" ht="12.75">
      <c r="D228" s="43" t="s">
        <v>243</v>
      </c>
      <c r="F228" s="44">
        <f>COUNTIF(F4:F223,"N.A.")</f>
        <v>58</v>
      </c>
      <c r="G228" s="44">
        <f aca="true" t="shared" si="38" ref="G228:V228">COUNTIF(G4:G223,"N.A.")</f>
        <v>56</v>
      </c>
      <c r="H228" s="44">
        <f t="shared" si="38"/>
        <v>51</v>
      </c>
      <c r="I228" s="44">
        <f t="shared" si="38"/>
        <v>49</v>
      </c>
      <c r="J228" s="44">
        <f t="shared" si="38"/>
        <v>47</v>
      </c>
      <c r="K228" s="44">
        <f t="shared" si="38"/>
        <v>45</v>
      </c>
      <c r="L228" s="44">
        <f t="shared" si="38"/>
        <v>46</v>
      </c>
      <c r="M228" s="44">
        <f t="shared" si="38"/>
        <v>48</v>
      </c>
      <c r="N228" s="44">
        <f t="shared" si="38"/>
        <v>48</v>
      </c>
      <c r="O228" s="44">
        <f t="shared" si="38"/>
        <v>64</v>
      </c>
      <c r="P228" s="44">
        <f t="shared" si="38"/>
        <v>59</v>
      </c>
      <c r="Q228" s="44">
        <f t="shared" si="38"/>
        <v>59</v>
      </c>
      <c r="R228" s="44">
        <f t="shared" si="38"/>
        <v>54</v>
      </c>
      <c r="S228" s="44">
        <f t="shared" si="38"/>
        <v>54</v>
      </c>
      <c r="T228" s="44">
        <f t="shared" si="38"/>
        <v>53</v>
      </c>
      <c r="U228" s="44">
        <f t="shared" si="38"/>
        <v>47</v>
      </c>
      <c r="V228" s="44">
        <f t="shared" si="38"/>
        <v>47</v>
      </c>
      <c r="W228" s="44">
        <f>COUNTIF(W4:W223,"N.A.")</f>
        <v>47</v>
      </c>
      <c r="X228" s="44"/>
      <c r="Y228" s="44"/>
    </row>
    <row r="229" spans="4:23" ht="12.75">
      <c r="D229" s="43" t="s">
        <v>244</v>
      </c>
      <c r="F229" s="44">
        <f>COUNTIF(F4:F223,"Negligible")</f>
        <v>0</v>
      </c>
      <c r="G229" s="44">
        <f aca="true" t="shared" si="39" ref="G229:W229">COUNTIF(G4:G223,"Negligible")</f>
        <v>0</v>
      </c>
      <c r="H229" s="44">
        <f t="shared" si="39"/>
        <v>0</v>
      </c>
      <c r="I229" s="44">
        <f t="shared" si="39"/>
        <v>2</v>
      </c>
      <c r="J229" s="44">
        <f t="shared" si="39"/>
        <v>3</v>
      </c>
      <c r="K229" s="44">
        <f t="shared" si="39"/>
        <v>3</v>
      </c>
      <c r="L229" s="44">
        <f t="shared" si="39"/>
        <v>3</v>
      </c>
      <c r="M229" s="44">
        <f t="shared" si="39"/>
        <v>4</v>
      </c>
      <c r="N229" s="44">
        <f t="shared" si="39"/>
        <v>7</v>
      </c>
      <c r="O229" s="44">
        <f t="shared" si="39"/>
        <v>6</v>
      </c>
      <c r="P229" s="44">
        <f t="shared" si="39"/>
        <v>6</v>
      </c>
      <c r="Q229" s="44">
        <f t="shared" si="39"/>
        <v>6</v>
      </c>
      <c r="R229" s="44">
        <f t="shared" si="39"/>
        <v>10</v>
      </c>
      <c r="S229" s="44">
        <f t="shared" si="39"/>
        <v>10</v>
      </c>
      <c r="T229" s="44">
        <f t="shared" si="39"/>
        <v>10</v>
      </c>
      <c r="U229" s="44">
        <f t="shared" si="39"/>
        <v>12</v>
      </c>
      <c r="V229" s="44">
        <f t="shared" si="39"/>
        <v>12</v>
      </c>
      <c r="W229" s="44">
        <f t="shared" si="39"/>
        <v>12</v>
      </c>
    </row>
    <row r="230" spans="4:23" ht="12.75">
      <c r="D230" s="45" t="s">
        <v>246</v>
      </c>
      <c r="F230" s="44">
        <f>COUNTIF(F4:F223,"Included*")</f>
        <v>3</v>
      </c>
      <c r="G230" s="44">
        <f>COUNTIF(G4:G223,"Included*")</f>
        <v>3</v>
      </c>
      <c r="H230" s="44">
        <f>COUNTIF(H4:H223,"Included*")</f>
        <v>3</v>
      </c>
      <c r="I230" s="44">
        <f>COUNTIF(I4:I223,"Included*")</f>
        <v>3</v>
      </c>
      <c r="J230" s="44">
        <f>COUNTIF(J4:J223,"Included*")</f>
        <v>2</v>
      </c>
      <c r="K230" s="44">
        <f aca="true" t="shared" si="40" ref="K230:W230">COUNTIF(K4:K223,"Included*")</f>
        <v>7</v>
      </c>
      <c r="L230" s="44">
        <f t="shared" si="40"/>
        <v>7</v>
      </c>
      <c r="M230" s="44">
        <f t="shared" si="40"/>
        <v>7</v>
      </c>
      <c r="N230" s="44">
        <f t="shared" si="40"/>
        <v>7</v>
      </c>
      <c r="O230" s="44">
        <f t="shared" si="40"/>
        <v>7</v>
      </c>
      <c r="P230" s="44">
        <f t="shared" si="40"/>
        <v>8</v>
      </c>
      <c r="Q230" s="44">
        <f t="shared" si="40"/>
        <v>8</v>
      </c>
      <c r="R230" s="44">
        <f t="shared" si="40"/>
        <v>9</v>
      </c>
      <c r="S230" s="44">
        <f t="shared" si="40"/>
        <v>9</v>
      </c>
      <c r="T230" s="44">
        <f t="shared" si="40"/>
        <v>9</v>
      </c>
      <c r="U230" s="44">
        <f t="shared" si="40"/>
        <v>10</v>
      </c>
      <c r="V230" s="44">
        <f t="shared" si="40"/>
        <v>11</v>
      </c>
      <c r="W230" s="44">
        <f t="shared" si="40"/>
        <v>11</v>
      </c>
    </row>
    <row r="231" spans="4:23" s="53" customFormat="1" ht="12.75">
      <c r="D231" s="56" t="s">
        <v>267</v>
      </c>
      <c r="F231" s="57">
        <f>SUM(F227:F230)</f>
        <v>166</v>
      </c>
      <c r="G231" s="57">
        <f aca="true" t="shared" si="41" ref="G231:W231">SUM(G227:G230)</f>
        <v>169</v>
      </c>
      <c r="H231" s="57">
        <f t="shared" si="41"/>
        <v>169</v>
      </c>
      <c r="I231" s="57">
        <f t="shared" si="41"/>
        <v>169</v>
      </c>
      <c r="J231" s="57">
        <f t="shared" si="41"/>
        <v>168</v>
      </c>
      <c r="K231" s="57">
        <f t="shared" si="41"/>
        <v>172</v>
      </c>
      <c r="L231" s="57">
        <f t="shared" si="41"/>
        <v>173</v>
      </c>
      <c r="M231" s="57">
        <f t="shared" si="41"/>
        <v>173</v>
      </c>
      <c r="N231" s="57">
        <f t="shared" si="41"/>
        <v>172</v>
      </c>
      <c r="O231" s="57">
        <f t="shared" si="41"/>
        <v>196</v>
      </c>
      <c r="P231" s="57">
        <f t="shared" si="41"/>
        <v>203</v>
      </c>
      <c r="Q231" s="57">
        <f t="shared" si="41"/>
        <v>204</v>
      </c>
      <c r="R231" s="57">
        <f t="shared" si="41"/>
        <v>202</v>
      </c>
      <c r="S231" s="57">
        <f t="shared" si="41"/>
        <v>203</v>
      </c>
      <c r="T231" s="57">
        <f t="shared" si="41"/>
        <v>203</v>
      </c>
      <c r="U231" s="57">
        <f t="shared" si="41"/>
        <v>200</v>
      </c>
      <c r="V231" s="57">
        <f t="shared" si="41"/>
        <v>202</v>
      </c>
      <c r="W231" s="57">
        <f t="shared" si="41"/>
        <v>202</v>
      </c>
    </row>
    <row r="232" spans="4:23" s="53" customFormat="1" ht="12.75">
      <c r="D232" s="56" t="s">
        <v>245</v>
      </c>
      <c r="F232" s="57">
        <f>COUNTBLANK(F4:F223)</f>
        <v>52</v>
      </c>
      <c r="G232" s="57">
        <f aca="true" t="shared" si="42" ref="G232:W232">COUNTBLANK(G4:G223)</f>
        <v>49</v>
      </c>
      <c r="H232" s="57">
        <f t="shared" si="42"/>
        <v>49</v>
      </c>
      <c r="I232" s="57">
        <f t="shared" si="42"/>
        <v>49</v>
      </c>
      <c r="J232" s="57">
        <f t="shared" si="42"/>
        <v>50</v>
      </c>
      <c r="K232" s="57">
        <f t="shared" si="42"/>
        <v>46</v>
      </c>
      <c r="L232" s="57">
        <f t="shared" si="42"/>
        <v>45</v>
      </c>
      <c r="M232" s="57">
        <f t="shared" si="42"/>
        <v>45</v>
      </c>
      <c r="N232" s="57">
        <f t="shared" si="42"/>
        <v>46</v>
      </c>
      <c r="O232" s="57">
        <f t="shared" si="42"/>
        <v>22</v>
      </c>
      <c r="P232" s="57">
        <f t="shared" si="42"/>
        <v>15</v>
      </c>
      <c r="Q232" s="57">
        <f t="shared" si="42"/>
        <v>14</v>
      </c>
      <c r="R232" s="57">
        <f t="shared" si="42"/>
        <v>16</v>
      </c>
      <c r="S232" s="57">
        <f t="shared" si="42"/>
        <v>15</v>
      </c>
      <c r="T232" s="57">
        <f t="shared" si="42"/>
        <v>15</v>
      </c>
      <c r="U232" s="57">
        <f t="shared" si="42"/>
        <v>18</v>
      </c>
      <c r="V232" s="57">
        <f t="shared" si="42"/>
        <v>16</v>
      </c>
      <c r="W232" s="57">
        <f t="shared" si="42"/>
        <v>16</v>
      </c>
    </row>
    <row r="235" spans="7:29" ht="12.75">
      <c r="G235" s="6"/>
      <c r="K235" s="6"/>
      <c r="P235"/>
      <c r="AB235" s="53"/>
      <c r="AC235"/>
    </row>
    <row r="236" spans="7:29" ht="12.75">
      <c r="G236" s="6"/>
      <c r="K236" s="6"/>
      <c r="P236"/>
      <c r="AB236" s="53"/>
      <c r="AC236"/>
    </row>
    <row r="237" spans="7:29" ht="12.75">
      <c r="G237" s="6"/>
      <c r="K237" s="6"/>
      <c r="P237"/>
      <c r="AB237" s="53"/>
      <c r="AC237"/>
    </row>
    <row r="238" spans="7:29" ht="12.75">
      <c r="G238" s="6"/>
      <c r="K238" s="6"/>
      <c r="P238"/>
      <c r="AB238" s="53"/>
      <c r="AC238"/>
    </row>
    <row r="239" ht="12.75">
      <c r="H239" s="6"/>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Dept of Revenue</dc:creator>
  <cp:keywords/>
  <dc:description/>
  <cp:lastModifiedBy>Fushang Liu</cp:lastModifiedBy>
  <dcterms:created xsi:type="dcterms:W3CDTF">2012-01-12T15:35:58Z</dcterms:created>
  <dcterms:modified xsi:type="dcterms:W3CDTF">2012-01-31T20:37:28Z</dcterms:modified>
  <cp:category/>
  <cp:version/>
  <cp:contentType/>
  <cp:contentStatus/>
</cp:coreProperties>
</file>