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updateLinks="always" defaultThemeVersion="166925"/>
  <xr:revisionPtr revIDLastSave="639" documentId="11_C2B325979DC278A6FD53A57ACAB9CC1673C35694" xr6:coauthVersionLast="47" xr6:coauthVersionMax="47" xr10:uidLastSave="{7E9C5FBB-0669-4613-9D28-D6E6049D3BBB}"/>
  <bookViews>
    <workbookView xWindow="240" yWindow="105" windowWidth="14805" windowHeight="8010" activeTab="1" xr2:uid="{00000000-000D-0000-FFFF-FFFF00000000}"/>
  </bookViews>
  <sheets>
    <sheet name="Summary" sheetId="17" r:id="rId1"/>
    <sheet name="Total" sheetId="18" r:id="rId2"/>
    <sheet name="ALIC" sheetId="2" r:id="rId3"/>
    <sheet name="CHLIC" sheetId="3" r:id="rId4"/>
    <sheet name="WIC" sheetId="4" r:id="rId5"/>
    <sheet name="UHC" sheetId="5" r:id="rId6"/>
    <sheet name="BMC" sheetId="6" r:id="rId7"/>
    <sheet name="THPP" sheetId="7" r:id="rId8"/>
    <sheet name="TIC" sheetId="8" r:id="rId9"/>
    <sheet name="HPIC" sheetId="9" r:id="rId10"/>
    <sheet name="TAHMO" sheetId="10" r:id="rId11"/>
    <sheet name="HPHC" sheetId="11" r:id="rId12"/>
    <sheet name="HNE" sheetId="12" r:id="rId13"/>
    <sheet name="BSBCMA" sheetId="13" r:id="rId14"/>
    <sheet name="MGB-Medical Benefit" sheetId="15" r:id="rId15"/>
    <sheet name="MGB - Pharmacy Benefit" sheetId="16" r:id="rId16"/>
    <sheet name="FCHP" sheetId="19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7" l="1"/>
  <c r="C10" i="17"/>
  <c r="D10" i="17"/>
  <c r="C11" i="17"/>
  <c r="D11" i="17"/>
  <c r="C12" i="17"/>
  <c r="D12" i="17"/>
  <c r="C13" i="17"/>
  <c r="D13" i="17"/>
  <c r="D9" i="17"/>
  <c r="C9" i="17"/>
  <c r="N15" i="17"/>
  <c r="N14" i="17"/>
  <c r="N17" i="17"/>
  <c r="N18" i="17"/>
  <c r="J12" i="17"/>
  <c r="I11" i="17"/>
  <c r="I12" i="17"/>
  <c r="H12" i="17"/>
  <c r="F12" i="17"/>
  <c r="P15" i="17"/>
  <c r="P16" i="17"/>
  <c r="P17" i="17"/>
  <c r="P18" i="17"/>
  <c r="P14" i="17"/>
  <c r="F9" i="17"/>
  <c r="L14" i="17"/>
  <c r="H17" i="17"/>
  <c r="D6" i="18"/>
  <c r="C15" i="18"/>
  <c r="D8" i="18"/>
  <c r="B15" i="18"/>
  <c r="D15" i="18" s="1"/>
  <c r="D10" i="18"/>
  <c r="D14" i="18"/>
  <c r="D13" i="18"/>
  <c r="D12" i="18"/>
  <c r="D11" i="18"/>
  <c r="D9" i="18"/>
  <c r="D7" i="18"/>
  <c r="D3" i="18"/>
  <c r="D4" i="18"/>
  <c r="D5" i="18"/>
  <c r="D2" i="18"/>
  <c r="O17" i="17"/>
  <c r="M17" i="17"/>
  <c r="L17" i="17"/>
  <c r="J17" i="17"/>
  <c r="I17" i="17"/>
  <c r="F17" i="17"/>
  <c r="D17" i="17"/>
  <c r="C17" i="17"/>
  <c r="O16" i="17"/>
  <c r="M16" i="17"/>
  <c r="L16" i="17"/>
  <c r="J16" i="17"/>
  <c r="I16" i="17"/>
  <c r="H16" i="17"/>
  <c r="F16" i="17"/>
  <c r="D16" i="17"/>
  <c r="C16" i="17"/>
  <c r="O15" i="17"/>
  <c r="M15" i="17"/>
  <c r="L15" i="17"/>
  <c r="J15" i="17"/>
  <c r="I15" i="17"/>
  <c r="H15" i="17"/>
  <c r="F15" i="17"/>
  <c r="D15" i="17"/>
  <c r="C15" i="17"/>
  <c r="O14" i="17"/>
  <c r="M14" i="17"/>
  <c r="J14" i="17"/>
  <c r="I14" i="17"/>
  <c r="H14" i="17"/>
  <c r="F14" i="17"/>
  <c r="D14" i="17"/>
  <c r="C14" i="17"/>
  <c r="O12" i="17"/>
  <c r="M12" i="17"/>
  <c r="L12" i="17"/>
  <c r="O11" i="17"/>
  <c r="M11" i="17"/>
  <c r="L11" i="17"/>
  <c r="J11" i="17"/>
  <c r="H11" i="17"/>
  <c r="F11" i="17"/>
  <c r="O10" i="17"/>
  <c r="M10" i="17"/>
  <c r="L10" i="17"/>
  <c r="J10" i="17"/>
  <c r="I10" i="17"/>
  <c r="H10" i="17"/>
  <c r="F10" i="17"/>
  <c r="M9" i="17"/>
  <c r="L9" i="17"/>
  <c r="J9" i="17"/>
  <c r="I9" i="17"/>
  <c r="H9" i="17"/>
  <c r="F13" i="17" l="1"/>
  <c r="G9" i="17"/>
  <c r="H13" i="17"/>
  <c r="I13" i="17"/>
  <c r="K9" i="17"/>
  <c r="N9" i="17"/>
  <c r="E10" i="17"/>
  <c r="G10" i="17"/>
  <c r="E11" i="17"/>
  <c r="G11" i="17"/>
  <c r="K11" i="17"/>
  <c r="N11" i="17"/>
  <c r="P11" i="17"/>
  <c r="E12" i="17"/>
  <c r="G12" i="17"/>
  <c r="K12" i="17"/>
  <c r="N12" i="17"/>
  <c r="C18" i="17"/>
  <c r="E14" i="17"/>
  <c r="D18" i="17"/>
  <c r="F18" i="17"/>
  <c r="G14" i="17"/>
  <c r="H18" i="17"/>
  <c r="I18" i="17"/>
  <c r="K14" i="17"/>
  <c r="L18" i="17"/>
  <c r="E15" i="17"/>
  <c r="G15" i="17"/>
  <c r="E16" i="17"/>
  <c r="G16" i="17"/>
  <c r="K16" i="17"/>
  <c r="N16" i="17"/>
  <c r="E17" i="17"/>
  <c r="G17" i="17"/>
  <c r="K17" i="17"/>
  <c r="E18" i="17"/>
  <c r="G18" i="17"/>
  <c r="O18" i="17" l="1"/>
  <c r="M18" i="17"/>
  <c r="K15" i="17"/>
  <c r="J18" i="17"/>
  <c r="K18" i="17" s="1"/>
  <c r="O13" i="17"/>
  <c r="N10" i="17"/>
  <c r="M13" i="17"/>
  <c r="K10" i="17"/>
  <c r="K13" i="17"/>
  <c r="G13" i="17"/>
  <c r="P9" i="17"/>
  <c r="L13" i="17"/>
  <c r="E9" i="17"/>
  <c r="E13" i="17"/>
  <c r="N13" i="17" l="1"/>
  <c r="P13" i="17"/>
</calcChain>
</file>

<file path=xl/sharedStrings.xml><?xml version="1.0" encoding="utf-8"?>
<sst xmlns="http://schemas.openxmlformats.org/spreadsheetml/2006/main" count="612" uniqueCount="98">
  <si>
    <t>Summary Sheet</t>
  </si>
  <si>
    <t>Type</t>
  </si>
  <si>
    <t>Types of Exceptions</t>
  </si>
  <si>
    <t>No. of Exceptions Received g(i)</t>
  </si>
  <si>
    <t>No. of Exceptions Authorized g(iii)</t>
  </si>
  <si>
    <t>Percent Authorized [g(iii)/(g(i)]</t>
  </si>
  <si>
    <t>No. of Exceptions Denied     g(iv)</t>
  </si>
  <si>
    <t>Percent Denied [g(iv)/g(i)]</t>
  </si>
  <si>
    <t>No. of Internal Appeals Filed       [g(v)]</t>
  </si>
  <si>
    <t>No. of Internal Appeals Approved g(vii)</t>
  </si>
  <si>
    <t xml:space="preserve">No. of Internal Appeals Denied </t>
  </si>
  <si>
    <t xml:space="preserve">Percent of Internal Appeals Denied </t>
  </si>
  <si>
    <t>No. Sent For External Appeal       [g(v)]</t>
  </si>
  <si>
    <t>No. External Appeals Overturned g(vii)</t>
  </si>
  <si>
    <t>Percent of External Appeals Oveturned</t>
  </si>
  <si>
    <t>No. External Appeals Denied    g(vii)</t>
  </si>
  <si>
    <t>Percent of External Appeals Denied</t>
  </si>
  <si>
    <t>Medical/ Surgical</t>
  </si>
  <si>
    <t>Contraindicated/  Adverse Reaction (c)(1)</t>
  </si>
  <si>
    <t>Ineffective             (c)(2)</t>
  </si>
  <si>
    <t>Previously Tried/    Ineffective                      (c)(3)</t>
  </si>
  <si>
    <t>Switching Adverse React                      (c)(4)</t>
  </si>
  <si>
    <t>Total</t>
  </si>
  <si>
    <t>Behavioral Health/ Substance Use</t>
  </si>
  <si>
    <t>Notes:</t>
  </si>
  <si>
    <t>Carrier</t>
  </si>
  <si>
    <t>Total Exceptions</t>
  </si>
  <si>
    <t>Pharmacy Claims(30 Day Claims)</t>
  </si>
  <si>
    <t>% of Excemptions</t>
  </si>
  <si>
    <t>Aetna Life Insurance Company</t>
  </si>
  <si>
    <t>Blue Cross and Blue Shield of Massachusetts, Inc. </t>
  </si>
  <si>
    <t>Boston Medical Center Health Plan, Inc. </t>
  </si>
  <si>
    <t>Cigna Health and Life Insurance Company</t>
  </si>
  <si>
    <t>Fallon Community Health Plan</t>
  </si>
  <si>
    <t>Harvard Pilgrim Health Care, Inc. </t>
  </si>
  <si>
    <t>Health New England, Inc. </t>
  </si>
  <si>
    <t>HPHC Insurance Company, Inc.  </t>
  </si>
  <si>
    <t>Mass General Brigham Health Plan, Inc.(Combined)</t>
  </si>
  <si>
    <t>Tufts Associated Health Maintenance Organization, Inc. </t>
  </si>
  <si>
    <t>Tufts Health Public Plans, Inc. </t>
  </si>
  <si>
    <t>Tufts Insurance Company </t>
  </si>
  <si>
    <t>UnitedHealthcare Insurance Company </t>
  </si>
  <si>
    <t>Total(Excluding Wellfleet)</t>
  </si>
  <si>
    <r>
      <t xml:space="preserve">Carrier Name: </t>
    </r>
    <r>
      <rPr>
        <b/>
        <sz val="10"/>
        <rFont val="Arial"/>
        <family val="2"/>
      </rPr>
      <t>Aetna Life Insurance Company</t>
    </r>
  </si>
  <si>
    <r>
      <t xml:space="preserve">Carrier Address: </t>
    </r>
    <r>
      <rPr>
        <b/>
        <sz val="10"/>
        <rFont val="Arial"/>
        <family val="2"/>
      </rPr>
      <t>151 Farmington Avenue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Hartford, CT 06156</t>
    </r>
  </si>
  <si>
    <r>
      <t xml:space="preserve">Contact Name and Title: </t>
    </r>
    <r>
      <rPr>
        <b/>
        <sz val="10"/>
        <rFont val="Arial"/>
        <family val="2"/>
      </rPr>
      <t>Renea Taylor, Manager, Regulatory Reporting Team</t>
    </r>
  </si>
  <si>
    <r>
      <t xml:space="preserve">Contact E-mail: </t>
    </r>
    <r>
      <rPr>
        <b/>
        <sz val="10"/>
        <rFont val="Arial"/>
        <family val="2"/>
      </rPr>
      <t>TaylorR6@aetna.com</t>
    </r>
  </si>
  <si>
    <r>
      <t xml:space="preserve">Contact Phone Number: </t>
    </r>
    <r>
      <rPr>
        <b/>
        <sz val="10"/>
        <rFont val="Arial"/>
        <family val="2"/>
      </rPr>
      <t>(312)928-3745</t>
    </r>
  </si>
  <si>
    <t>Carrier Name:</t>
  </si>
  <si>
    <t>Carrier Address:</t>
  </si>
  <si>
    <t>900 Cottage Grove Rd. Bloomfield, CT 06002</t>
  </si>
  <si>
    <t>Contact Name and Title:</t>
  </si>
  <si>
    <t>Jennifer Coppock, Legal Compliance Advisor</t>
  </si>
  <si>
    <t>Contact E-mail:</t>
  </si>
  <si>
    <t>jennifer.coppock@cignahealthcare.com</t>
  </si>
  <si>
    <t>Contact Phone Number:</t>
  </si>
  <si>
    <t>920-843-8068</t>
  </si>
  <si>
    <t>UnitedHealthcare Insurance Company</t>
  </si>
  <si>
    <t>185 Asylum, Hartford, CT 06103-0450</t>
  </si>
  <si>
    <t>Christina Stecki, Associate Director, Regulatory Affairs</t>
  </si>
  <si>
    <t>christina.stecki@uhc.com</t>
  </si>
  <si>
    <t>714-503-7825</t>
  </si>
  <si>
    <t>No. of Appeals Approved g(vii)</t>
  </si>
  <si>
    <t xml:space="preserve">No. of Appeals Denied </t>
  </si>
  <si>
    <t xml:space="preserve">Percent of Appeals Denied </t>
  </si>
  <si>
    <t>Massachusetts Clarity</t>
  </si>
  <si>
    <t xml:space="preserve">100 City Square, Suite 200
Charlestown, MA 02129 </t>
  </si>
  <si>
    <t>Doug Bennett</t>
  </si>
  <si>
    <t>Douglas.Bennett@WellSense.org</t>
  </si>
  <si>
    <t>857-221-5536</t>
  </si>
  <si>
    <t>Tufts Health Public Plans</t>
  </si>
  <si>
    <t>1 Wellness Way, Canton, MA 02021</t>
  </si>
  <si>
    <t>Jonathan Bove, Manager, Regulatory Licensing &amp; Reporting</t>
  </si>
  <si>
    <t>jonathan.bove@point32health.org</t>
  </si>
  <si>
    <t>781-612-3328</t>
  </si>
  <si>
    <t>N/A</t>
  </si>
  <si>
    <t>HPHC Insurance Company Inc.</t>
  </si>
  <si>
    <t>Harvard Pilgrim Health Care</t>
  </si>
  <si>
    <t>Blue Cross MA</t>
  </si>
  <si>
    <t>101 Huntington Avenue, Suite 1300, Boston, Massachusetts 02199</t>
  </si>
  <si>
    <t>Leah Dart, Manager Government and Legislative Affairs</t>
  </si>
  <si>
    <t>Leah.Dart@bcbsma.com</t>
  </si>
  <si>
    <t>401-632-6775</t>
  </si>
  <si>
    <t>Type of Provider Making Exception Request g(ii)</t>
  </si>
  <si>
    <t> </t>
  </si>
  <si>
    <t>Medical</t>
  </si>
  <si>
    <t>Surgical</t>
  </si>
  <si>
    <t>Behavioral Health</t>
  </si>
  <si>
    <t>Mass General Brigham Health Plan, Inc.</t>
  </si>
  <si>
    <t>399 Revolution Dr, Somerville, MA 02145</t>
  </si>
  <si>
    <t>Juan J. Rengifo, Compliance Analyst</t>
  </si>
  <si>
    <t>jrengifo@mgb.org</t>
  </si>
  <si>
    <t>(857) 282-2808</t>
  </si>
  <si>
    <t>Fallon Community Health Plan, Inc.</t>
  </si>
  <si>
    <t>One Mercantile Street, Suite 400, Worcester MA 01608</t>
  </si>
  <si>
    <t>Patrick Farrell, Regulatory Affairs Director</t>
  </si>
  <si>
    <t>Patrick.Farrell@fallonhealth.org</t>
  </si>
  <si>
    <t>508-368-9057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</si>
</sst>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</font>
    <font>
      <b/>
      <sz val="8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z val="11"/>
      <color rgb="FF242424"/>
      <name val="Aptos Narrow"/>
      <charset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6B8B7"/>
        <bgColor rgb="FF000000"/>
      </patternFill>
    </fill>
  </fills>
  <borders count="10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thick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double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 style="double">
        <color indexed="64"/>
      </top>
      <bottom style="thick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/>
      <bottom style="medium">
        <color rgb="FF000000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22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/>
    </xf>
    <xf numFmtId="49" fontId="6" fillId="2" borderId="4" xfId="0" applyNumberFormat="1" applyFont="1" applyFill="1" applyBorder="1" applyAlignment="1">
      <alignment horizontal="center" vertical="top" wrapText="1" shrinkToFit="1"/>
    </xf>
    <xf numFmtId="49" fontId="6" fillId="2" borderId="0" xfId="0" applyNumberFormat="1" applyFont="1" applyFill="1" applyAlignment="1">
      <alignment horizontal="center" vertical="top" wrapText="1" shrinkToFit="1"/>
    </xf>
    <xf numFmtId="49" fontId="6" fillId="3" borderId="5" xfId="0" applyNumberFormat="1" applyFont="1" applyFill="1" applyBorder="1" applyAlignment="1">
      <alignment horizontal="center" vertical="center" wrapText="1" shrinkToFit="1"/>
    </xf>
    <xf numFmtId="49" fontId="6" fillId="3" borderId="7" xfId="0" applyNumberFormat="1" applyFont="1" applyFill="1" applyBorder="1" applyAlignment="1">
      <alignment horizontal="center" vertical="center" wrapText="1" shrinkToFit="1"/>
    </xf>
    <xf numFmtId="49" fontId="6" fillId="3" borderId="11" xfId="0" applyNumberFormat="1" applyFont="1" applyFill="1" applyBorder="1" applyAlignment="1">
      <alignment horizontal="center" vertical="center" wrapText="1" shrinkToFit="1"/>
    </xf>
    <xf numFmtId="49" fontId="6" fillId="3" borderId="13" xfId="0" applyNumberFormat="1" applyFont="1" applyFill="1" applyBorder="1" applyAlignment="1">
      <alignment horizontal="center" vertical="center" wrapText="1" shrinkToFit="1"/>
    </xf>
    <xf numFmtId="49" fontId="6" fillId="4" borderId="15" xfId="0" applyNumberFormat="1" applyFont="1" applyFill="1" applyBorder="1" applyAlignment="1">
      <alignment horizontal="center" vertical="center" wrapText="1" shrinkToFit="1"/>
    </xf>
    <xf numFmtId="49" fontId="6" fillId="4" borderId="17" xfId="0" applyNumberFormat="1" applyFont="1" applyFill="1" applyBorder="1" applyAlignment="1">
      <alignment horizontal="center" vertical="center" wrapText="1" shrinkToFit="1"/>
    </xf>
    <xf numFmtId="49" fontId="6" fillId="4" borderId="7" xfId="0" applyNumberFormat="1" applyFont="1" applyFill="1" applyBorder="1" applyAlignment="1">
      <alignment horizontal="center" vertical="center" wrapText="1" shrinkToFit="1"/>
    </xf>
    <xf numFmtId="49" fontId="6" fillId="4" borderId="10" xfId="0" applyNumberFormat="1" applyFont="1" applyFill="1" applyBorder="1" applyAlignment="1">
      <alignment horizontal="center" vertical="center" wrapText="1" shrinkToFit="1"/>
    </xf>
    <xf numFmtId="0" fontId="0" fillId="0" borderId="19" xfId="0" applyBorder="1" applyAlignment="1">
      <alignment horizontal="center"/>
    </xf>
    <xf numFmtId="49" fontId="6" fillId="4" borderId="20" xfId="0" applyNumberFormat="1" applyFont="1" applyFill="1" applyBorder="1" applyAlignment="1">
      <alignment horizontal="center" vertical="center" wrapText="1" shrinkToFit="1"/>
    </xf>
    <xf numFmtId="0" fontId="0" fillId="0" borderId="22" xfId="0" applyBorder="1" applyAlignment="1">
      <alignment horizontal="center"/>
    </xf>
    <xf numFmtId="3" fontId="2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/>
    <xf numFmtId="3" fontId="4" fillId="0" borderId="0" xfId="0" applyNumberFormat="1" applyFont="1"/>
    <xf numFmtId="3" fontId="0" fillId="0" borderId="0" xfId="0" applyNumberFormat="1" applyProtection="1">
      <protection locked="0"/>
    </xf>
    <xf numFmtId="0" fontId="0" fillId="0" borderId="0" xfId="0" applyProtection="1">
      <protection locked="0"/>
    </xf>
    <xf numFmtId="3" fontId="0" fillId="0" borderId="0" xfId="0" applyNumberFormat="1"/>
    <xf numFmtId="3" fontId="5" fillId="0" borderId="0" xfId="0" applyNumberFormat="1" applyFont="1"/>
    <xf numFmtId="0" fontId="7" fillId="0" borderId="0" xfId="0" applyFont="1"/>
    <xf numFmtId="0" fontId="0" fillId="0" borderId="19" xfId="0" applyBorder="1"/>
    <xf numFmtId="0" fontId="0" fillId="0" borderId="22" xfId="0" applyBorder="1"/>
    <xf numFmtId="3" fontId="4" fillId="0" borderId="0" xfId="0" applyNumberFormat="1" applyFont="1" applyProtection="1">
      <protection locked="0"/>
    </xf>
    <xf numFmtId="3" fontId="8" fillId="0" borderId="0" xfId="0" applyNumberFormat="1" applyFont="1"/>
    <xf numFmtId="3" fontId="2" fillId="0" borderId="0" xfId="2" applyNumberFormat="1"/>
    <xf numFmtId="3" fontId="2" fillId="0" borderId="0" xfId="2" applyNumberFormat="1" applyProtection="1">
      <protection locked="0"/>
    </xf>
    <xf numFmtId="0" fontId="3" fillId="0" borderId="0" xfId="2" applyFont="1"/>
    <xf numFmtId="0" fontId="2" fillId="0" borderId="0" xfId="2"/>
    <xf numFmtId="0" fontId="7" fillId="0" borderId="0" xfId="2" applyFont="1"/>
    <xf numFmtId="0" fontId="2" fillId="0" borderId="19" xfId="2" applyBorder="1"/>
    <xf numFmtId="0" fontId="2" fillId="0" borderId="22" xfId="2" applyBorder="1"/>
    <xf numFmtId="49" fontId="6" fillId="0" borderId="24" xfId="0" applyNumberFormat="1" applyFont="1" applyBorder="1" applyAlignment="1">
      <alignment horizontal="center" vertical="center" wrapText="1" shrinkToFit="1"/>
    </xf>
    <xf numFmtId="49" fontId="6" fillId="2" borderId="25" xfId="0" applyNumberFormat="1" applyFont="1" applyFill="1" applyBorder="1" applyAlignment="1">
      <alignment horizontal="center" vertical="top" wrapText="1" shrinkToFit="1"/>
    </xf>
    <xf numFmtId="3" fontId="6" fillId="3" borderId="28" xfId="0" applyNumberFormat="1" applyFont="1" applyFill="1" applyBorder="1" applyAlignment="1" applyProtection="1">
      <alignment horizontal="center" vertical="center"/>
      <protection locked="0"/>
    </xf>
    <xf numFmtId="3" fontId="6" fillId="4" borderId="30" xfId="0" applyNumberFormat="1" applyFont="1" applyFill="1" applyBorder="1" applyAlignment="1" applyProtection="1">
      <alignment horizontal="center" vertical="center"/>
      <protection locked="0"/>
    </xf>
    <xf numFmtId="3" fontId="6" fillId="4" borderId="31" xfId="0" applyNumberFormat="1" applyFont="1" applyFill="1" applyBorder="1" applyAlignment="1" applyProtection="1">
      <alignment horizontal="center" vertical="center"/>
      <protection locked="0"/>
    </xf>
    <xf numFmtId="49" fontId="6" fillId="3" borderId="32" xfId="0" applyNumberFormat="1" applyFont="1" applyFill="1" applyBorder="1" applyAlignment="1">
      <alignment horizontal="center" vertical="center" wrapText="1" shrinkToFit="1"/>
    </xf>
    <xf numFmtId="49" fontId="6" fillId="3" borderId="33" xfId="0" applyNumberFormat="1" applyFont="1" applyFill="1" applyBorder="1" applyAlignment="1">
      <alignment horizontal="center" vertical="center" wrapText="1" shrinkToFit="1"/>
    </xf>
    <xf numFmtId="49" fontId="6" fillId="3" borderId="34" xfId="0" applyNumberFormat="1" applyFont="1" applyFill="1" applyBorder="1" applyAlignment="1">
      <alignment horizontal="center" vertical="center" wrapText="1" shrinkToFit="1"/>
    </xf>
    <xf numFmtId="49" fontId="6" fillId="4" borderId="35" xfId="0" applyNumberFormat="1" applyFont="1" applyFill="1" applyBorder="1" applyAlignment="1">
      <alignment horizontal="center" vertical="center" wrapText="1" shrinkToFit="1"/>
    </xf>
    <xf numFmtId="49" fontId="6" fillId="4" borderId="22" xfId="0" applyNumberFormat="1" applyFont="1" applyFill="1" applyBorder="1" applyAlignment="1">
      <alignment horizontal="center" vertical="center" wrapText="1" shrinkToFit="1"/>
    </xf>
    <xf numFmtId="49" fontId="6" fillId="0" borderId="36" xfId="0" applyNumberFormat="1" applyFont="1" applyBorder="1" applyAlignment="1">
      <alignment horizontal="center" vertical="center" wrapText="1" shrinkToFit="1"/>
    </xf>
    <xf numFmtId="49" fontId="6" fillId="2" borderId="37" xfId="0" applyNumberFormat="1" applyFont="1" applyFill="1" applyBorder="1" applyAlignment="1">
      <alignment horizontal="center" vertical="top" wrapText="1" shrinkToFit="1"/>
    </xf>
    <xf numFmtId="1" fontId="6" fillId="3" borderId="38" xfId="0" applyNumberFormat="1" applyFont="1" applyFill="1" applyBorder="1" applyAlignment="1">
      <alignment horizontal="center" vertical="center" wrapText="1" shrinkToFit="1"/>
    </xf>
    <xf numFmtId="3" fontId="6" fillId="3" borderId="41" xfId="0" applyNumberFormat="1" applyFont="1" applyFill="1" applyBorder="1" applyAlignment="1" applyProtection="1">
      <alignment horizontal="center" vertical="center"/>
      <protection locked="0"/>
    </xf>
    <xf numFmtId="49" fontId="6" fillId="4" borderId="42" xfId="0" applyNumberFormat="1" applyFont="1" applyFill="1" applyBorder="1" applyAlignment="1">
      <alignment horizontal="center" vertical="center" wrapText="1" shrinkToFit="1"/>
    </xf>
    <xf numFmtId="49" fontId="6" fillId="4" borderId="38" xfId="0" applyNumberFormat="1" applyFont="1" applyFill="1" applyBorder="1" applyAlignment="1">
      <alignment horizontal="center" vertical="center" wrapText="1" shrinkToFit="1"/>
    </xf>
    <xf numFmtId="49" fontId="6" fillId="4" borderId="39" xfId="0" applyNumberFormat="1" applyFont="1" applyFill="1" applyBorder="1" applyAlignment="1">
      <alignment horizontal="center" vertical="center" wrapText="1" shrinkToFit="1"/>
    </xf>
    <xf numFmtId="3" fontId="6" fillId="4" borderId="43" xfId="0" applyNumberFormat="1" applyFont="1" applyFill="1" applyBorder="1" applyAlignment="1" applyProtection="1">
      <alignment horizontal="center" vertical="center"/>
      <protection locked="0"/>
    </xf>
    <xf numFmtId="3" fontId="6" fillId="4" borderId="44" xfId="0" applyNumberFormat="1" applyFont="1" applyFill="1" applyBorder="1" applyAlignment="1" applyProtection="1">
      <alignment horizontal="center" vertical="center"/>
      <protection locked="0"/>
    </xf>
    <xf numFmtId="49" fontId="6" fillId="2" borderId="7" xfId="0" applyNumberFormat="1" applyFont="1" applyFill="1" applyBorder="1" applyAlignment="1">
      <alignment horizontal="center" vertical="top" wrapText="1" shrinkToFit="1"/>
    </xf>
    <xf numFmtId="164" fontId="6" fillId="3" borderId="34" xfId="0" applyNumberFormat="1" applyFont="1" applyFill="1" applyBorder="1" applyAlignment="1">
      <alignment horizontal="center" vertical="center"/>
    </xf>
    <xf numFmtId="164" fontId="6" fillId="4" borderId="22" xfId="0" applyNumberFormat="1" applyFont="1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horizontal="center" vertical="top" wrapText="1" shrinkToFit="1"/>
    </xf>
    <xf numFmtId="1" fontId="6" fillId="4" borderId="29" xfId="0" applyNumberFormat="1" applyFont="1" applyFill="1" applyBorder="1" applyAlignment="1">
      <alignment horizontal="center" vertical="center" wrapText="1" shrinkToFit="1"/>
    </xf>
    <xf numFmtId="1" fontId="6" fillId="4" borderId="26" xfId="0" applyNumberFormat="1" applyFont="1" applyFill="1" applyBorder="1" applyAlignment="1">
      <alignment horizontal="center" vertical="center" wrapText="1" shrinkToFit="1"/>
    </xf>
    <xf numFmtId="1" fontId="6" fillId="4" borderId="27" xfId="0" applyNumberFormat="1" applyFont="1" applyFill="1" applyBorder="1" applyAlignment="1">
      <alignment horizontal="center" vertical="center" wrapText="1" shrinkToFit="1"/>
    </xf>
    <xf numFmtId="1" fontId="6" fillId="4" borderId="30" xfId="0" applyNumberFormat="1" applyFont="1" applyFill="1" applyBorder="1" applyAlignment="1" applyProtection="1">
      <alignment horizontal="center" vertical="center"/>
      <protection locked="0"/>
    </xf>
    <xf numFmtId="49" fontId="6" fillId="2" borderId="38" xfId="0" applyNumberFormat="1" applyFont="1" applyFill="1" applyBorder="1" applyAlignment="1">
      <alignment horizontal="center" vertical="top" wrapText="1" shrinkToFit="1"/>
    </xf>
    <xf numFmtId="164" fontId="6" fillId="3" borderId="46" xfId="0" applyNumberFormat="1" applyFont="1" applyFill="1" applyBorder="1" applyAlignment="1">
      <alignment horizontal="center" vertical="center"/>
    </xf>
    <xf numFmtId="164" fontId="6" fillId="3" borderId="41" xfId="0" applyNumberFormat="1" applyFont="1" applyFill="1" applyBorder="1" applyAlignment="1">
      <alignment horizontal="center" vertical="center"/>
    </xf>
    <xf numFmtId="164" fontId="6" fillId="4" borderId="46" xfId="0" applyNumberFormat="1" applyFont="1" applyFill="1" applyBorder="1" applyAlignment="1">
      <alignment horizontal="center" vertical="center"/>
    </xf>
    <xf numFmtId="164" fontId="6" fillId="4" borderId="47" xfId="0" applyNumberFormat="1" applyFont="1" applyFill="1" applyBorder="1" applyAlignment="1">
      <alignment horizontal="center" vertical="center"/>
    </xf>
    <xf numFmtId="164" fontId="6" fillId="4" borderId="44" xfId="0" applyNumberFormat="1" applyFont="1" applyFill="1" applyBorder="1" applyAlignment="1">
      <alignment horizontal="center" vertical="center"/>
    </xf>
    <xf numFmtId="1" fontId="6" fillId="3" borderId="39" xfId="0" applyNumberFormat="1" applyFont="1" applyFill="1" applyBorder="1" applyAlignment="1">
      <alignment horizontal="center" vertical="center" wrapText="1" shrinkToFit="1"/>
    </xf>
    <xf numFmtId="1" fontId="6" fillId="3" borderId="40" xfId="0" applyNumberFormat="1" applyFont="1" applyFill="1" applyBorder="1" applyAlignment="1" applyProtection="1">
      <alignment horizontal="center" vertical="center"/>
      <protection locked="0"/>
    </xf>
    <xf numFmtId="1" fontId="6" fillId="4" borderId="42" xfId="0" applyNumberFormat="1" applyFont="1" applyFill="1" applyBorder="1" applyAlignment="1">
      <alignment horizontal="center" vertical="center" wrapText="1" shrinkToFit="1"/>
    </xf>
    <xf numFmtId="1" fontId="6" fillId="4" borderId="38" xfId="0" applyNumberFormat="1" applyFont="1" applyFill="1" applyBorder="1" applyAlignment="1">
      <alignment horizontal="center" vertical="center" wrapText="1" shrinkToFit="1"/>
    </xf>
    <xf numFmtId="1" fontId="6" fillId="4" borderId="39" xfId="0" applyNumberFormat="1" applyFont="1" applyFill="1" applyBorder="1" applyAlignment="1">
      <alignment horizontal="center" vertical="center" wrapText="1" shrinkToFit="1"/>
    </xf>
    <xf numFmtId="1" fontId="6" fillId="4" borderId="43" xfId="0" applyNumberFormat="1" applyFont="1" applyFill="1" applyBorder="1" applyAlignment="1" applyProtection="1">
      <alignment horizontal="center" vertical="center"/>
      <protection locked="0"/>
    </xf>
    <xf numFmtId="164" fontId="6" fillId="3" borderId="23" xfId="0" applyNumberFormat="1" applyFont="1" applyFill="1" applyBorder="1" applyAlignment="1">
      <alignment horizontal="center" vertical="center"/>
    </xf>
    <xf numFmtId="164" fontId="6" fillId="4" borderId="23" xfId="0" applyNumberFormat="1" applyFont="1" applyFill="1" applyBorder="1" applyAlignment="1">
      <alignment horizontal="center" vertical="center"/>
    </xf>
    <xf numFmtId="164" fontId="6" fillId="4" borderId="19" xfId="0" applyNumberFormat="1" applyFont="1" applyFill="1" applyBorder="1" applyAlignment="1">
      <alignment horizontal="center" vertical="center"/>
    </xf>
    <xf numFmtId="164" fontId="6" fillId="3" borderId="45" xfId="0" applyNumberFormat="1" applyFont="1" applyFill="1" applyBorder="1" applyAlignment="1" applyProtection="1">
      <alignment horizontal="center" vertical="center"/>
      <protection locked="0"/>
    </xf>
    <xf numFmtId="164" fontId="6" fillId="3" borderId="28" xfId="0" applyNumberFormat="1" applyFont="1" applyFill="1" applyBorder="1" applyAlignment="1" applyProtection="1">
      <alignment horizontal="center" vertical="center"/>
      <protection locked="0"/>
    </xf>
    <xf numFmtId="164" fontId="6" fillId="4" borderId="45" xfId="0" applyNumberFormat="1" applyFont="1" applyFill="1" applyBorder="1" applyAlignment="1" applyProtection="1">
      <alignment horizontal="center" vertical="center"/>
      <protection locked="0"/>
    </xf>
    <xf numFmtId="164" fontId="6" fillId="3" borderId="46" xfId="0" applyNumberFormat="1" applyFont="1" applyFill="1" applyBorder="1" applyAlignment="1" applyProtection="1">
      <alignment horizontal="center" vertical="center"/>
      <protection locked="0"/>
    </xf>
    <xf numFmtId="164" fontId="6" fillId="3" borderId="41" xfId="0" applyNumberFormat="1" applyFont="1" applyFill="1" applyBorder="1" applyAlignment="1" applyProtection="1">
      <alignment horizontal="center" vertical="center"/>
      <protection locked="0"/>
    </xf>
    <xf numFmtId="164" fontId="6" fillId="4" borderId="46" xfId="0" applyNumberFormat="1" applyFont="1" applyFill="1" applyBorder="1" applyAlignment="1" applyProtection="1">
      <alignment horizontal="center" vertical="center"/>
      <protection locked="0"/>
    </xf>
    <xf numFmtId="0" fontId="6" fillId="3" borderId="38" xfId="0" applyNumberFormat="1" applyFont="1" applyFill="1" applyBorder="1" applyAlignment="1">
      <alignment horizontal="center" vertical="center" wrapText="1" shrinkToFit="1"/>
    </xf>
    <xf numFmtId="164" fontId="6" fillId="3" borderId="48" xfId="0" applyNumberFormat="1" applyFont="1" applyFill="1" applyBorder="1" applyAlignment="1">
      <alignment horizontal="center" vertical="center"/>
    </xf>
    <xf numFmtId="164" fontId="6" fillId="3" borderId="35" xfId="0" applyNumberFormat="1" applyFont="1" applyFill="1" applyBorder="1" applyAlignment="1">
      <alignment horizontal="center" vertical="center" wrapText="1" shrinkToFit="1"/>
    </xf>
    <xf numFmtId="164" fontId="6" fillId="3" borderId="19" xfId="0" applyNumberFormat="1" applyFont="1" applyFill="1" applyBorder="1" applyAlignment="1">
      <alignment horizontal="center" vertical="center" wrapText="1" shrinkToFit="1"/>
    </xf>
    <xf numFmtId="164" fontId="6" fillId="3" borderId="19" xfId="0" applyNumberFormat="1" applyFont="1" applyFill="1" applyBorder="1" applyAlignment="1">
      <alignment horizontal="center" vertical="center"/>
    </xf>
    <xf numFmtId="164" fontId="6" fillId="4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10" fontId="0" fillId="0" borderId="0" xfId="0" applyNumberFormat="1"/>
    <xf numFmtId="165" fontId="0" fillId="0" borderId="0" xfId="0" applyNumberFormat="1"/>
    <xf numFmtId="1" fontId="0" fillId="0" borderId="0" xfId="0" applyNumberFormat="1"/>
    <xf numFmtId="0" fontId="10" fillId="3" borderId="0" xfId="0" applyFont="1" applyFill="1"/>
    <xf numFmtId="165" fontId="10" fillId="3" borderId="0" xfId="0" applyNumberFormat="1" applyFont="1" applyFill="1"/>
    <xf numFmtId="10" fontId="10" fillId="3" borderId="0" xfId="0" applyNumberFormat="1" applyFont="1" applyFill="1"/>
    <xf numFmtId="49" fontId="7" fillId="0" borderId="0" xfId="0" applyNumberFormat="1" applyFo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12" fillId="0" borderId="0" xfId="0" applyFont="1" applyFill="1" applyBorder="1" applyAlignment="1"/>
    <xf numFmtId="0" fontId="11" fillId="0" borderId="0" xfId="4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6" fillId="0" borderId="1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6" fillId="0" borderId="49" xfId="0" applyFont="1" applyFill="1" applyBorder="1" applyAlignment="1">
      <alignment wrapText="1"/>
    </xf>
    <xf numFmtId="0" fontId="6" fillId="0" borderId="50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51" xfId="0" applyFont="1" applyFill="1" applyBorder="1" applyAlignment="1">
      <alignment wrapText="1"/>
    </xf>
    <xf numFmtId="0" fontId="6" fillId="0" borderId="52" xfId="0" applyFont="1" applyFill="1" applyBorder="1" applyAlignment="1">
      <alignment wrapText="1"/>
    </xf>
    <xf numFmtId="0" fontId="7" fillId="0" borderId="0" xfId="0" applyFont="1" applyFill="1" applyBorder="1" applyAlignment="1"/>
    <xf numFmtId="0" fontId="6" fillId="5" borderId="53" xfId="0" applyFont="1" applyFill="1" applyBorder="1" applyAlignment="1">
      <alignment wrapText="1"/>
    </xf>
    <xf numFmtId="0" fontId="6" fillId="5" borderId="0" xfId="0" applyFont="1" applyFill="1" applyBorder="1" applyAlignment="1">
      <alignment wrapText="1"/>
    </xf>
    <xf numFmtId="0" fontId="6" fillId="5" borderId="54" xfId="0" applyFont="1" applyFill="1" applyBorder="1" applyAlignment="1">
      <alignment wrapText="1"/>
    </xf>
    <xf numFmtId="0" fontId="6" fillId="5" borderId="55" xfId="0" applyFont="1" applyFill="1" applyBorder="1" applyAlignment="1">
      <alignment wrapText="1"/>
    </xf>
    <xf numFmtId="0" fontId="6" fillId="6" borderId="56" xfId="0" applyFont="1" applyFill="1" applyBorder="1" applyAlignment="1">
      <alignment wrapText="1"/>
    </xf>
    <xf numFmtId="0" fontId="6" fillId="6" borderId="57" xfId="0" applyFont="1" applyFill="1" applyBorder="1" applyAlignment="1">
      <alignment wrapText="1"/>
    </xf>
    <xf numFmtId="0" fontId="6" fillId="6" borderId="58" xfId="0" applyFont="1" applyFill="1" applyBorder="1" applyAlignment="1">
      <alignment wrapText="1"/>
    </xf>
    <xf numFmtId="10" fontId="6" fillId="6" borderId="58" xfId="0" applyNumberFormat="1" applyFont="1" applyFill="1" applyBorder="1" applyAlignment="1"/>
    <xf numFmtId="10" fontId="6" fillId="6" borderId="57" xfId="0" applyNumberFormat="1" applyFont="1" applyFill="1" applyBorder="1" applyAlignment="1"/>
    <xf numFmtId="0" fontId="6" fillId="6" borderId="59" xfId="0" applyFont="1" applyFill="1" applyBorder="1" applyAlignment="1">
      <alignment wrapText="1"/>
    </xf>
    <xf numFmtId="0" fontId="6" fillId="6" borderId="60" xfId="0" applyFont="1" applyFill="1" applyBorder="1" applyAlignment="1">
      <alignment wrapText="1"/>
    </xf>
    <xf numFmtId="0" fontId="6" fillId="6" borderId="16" xfId="0" applyFont="1" applyFill="1" applyBorder="1" applyAlignment="1">
      <alignment wrapText="1"/>
    </xf>
    <xf numFmtId="0" fontId="6" fillId="6" borderId="16" xfId="0" applyFont="1" applyFill="1" applyBorder="1" applyAlignment="1"/>
    <xf numFmtId="10" fontId="6" fillId="6" borderId="16" xfId="0" applyNumberFormat="1" applyFont="1" applyFill="1" applyBorder="1" applyAlignment="1"/>
    <xf numFmtId="10" fontId="6" fillId="6" borderId="60" xfId="0" applyNumberFormat="1" applyFont="1" applyFill="1" applyBorder="1" applyAlignment="1"/>
    <xf numFmtId="0" fontId="6" fillId="6" borderId="61" xfId="0" applyFont="1" applyFill="1" applyBorder="1" applyAlignment="1">
      <alignment wrapText="1"/>
    </xf>
    <xf numFmtId="0" fontId="6" fillId="6" borderId="62" xfId="0" applyFont="1" applyFill="1" applyBorder="1" applyAlignment="1">
      <alignment wrapText="1"/>
    </xf>
    <xf numFmtId="0" fontId="6" fillId="6" borderId="63" xfId="0" applyFont="1" applyFill="1" applyBorder="1" applyAlignment="1">
      <alignment wrapText="1"/>
    </xf>
    <xf numFmtId="10" fontId="6" fillId="6" borderId="63" xfId="0" applyNumberFormat="1" applyFont="1" applyFill="1" applyBorder="1" applyAlignment="1"/>
    <xf numFmtId="10" fontId="6" fillId="6" borderId="62" xfId="0" applyNumberFormat="1" applyFont="1" applyFill="1" applyBorder="1" applyAlignment="1"/>
    <xf numFmtId="0" fontId="6" fillId="6" borderId="64" xfId="0" applyFont="1" applyFill="1" applyBorder="1" applyAlignment="1">
      <alignment wrapText="1"/>
    </xf>
    <xf numFmtId="0" fontId="6" fillId="6" borderId="65" xfId="0" applyFont="1" applyFill="1" applyBorder="1" applyAlignment="1">
      <alignment wrapText="1"/>
    </xf>
    <xf numFmtId="0" fontId="6" fillId="6" borderId="66" xfId="0" applyFont="1" applyFill="1" applyBorder="1" applyAlignment="1"/>
    <xf numFmtId="3" fontId="6" fillId="6" borderId="66" xfId="0" applyNumberFormat="1" applyFont="1" applyFill="1" applyBorder="1" applyAlignment="1"/>
    <xf numFmtId="10" fontId="6" fillId="6" borderId="66" xfId="0" applyNumberFormat="1" applyFont="1" applyFill="1" applyBorder="1" applyAlignment="1"/>
    <xf numFmtId="10" fontId="6" fillId="6" borderId="65" xfId="0" applyNumberFormat="1" applyFont="1" applyFill="1" applyBorder="1" applyAlignment="1"/>
    <xf numFmtId="0" fontId="6" fillId="7" borderId="59" xfId="0" applyFont="1" applyFill="1" applyBorder="1" applyAlignment="1">
      <alignment wrapText="1"/>
    </xf>
    <xf numFmtId="0" fontId="6" fillId="7" borderId="60" xfId="0" applyFont="1" applyFill="1" applyBorder="1" applyAlignment="1">
      <alignment wrapText="1"/>
    </xf>
    <xf numFmtId="0" fontId="6" fillId="7" borderId="16" xfId="0" applyFont="1" applyFill="1" applyBorder="1" applyAlignment="1">
      <alignment wrapText="1"/>
    </xf>
    <xf numFmtId="0" fontId="6" fillId="7" borderId="16" xfId="0" applyFont="1" applyFill="1" applyBorder="1" applyAlignment="1"/>
    <xf numFmtId="10" fontId="6" fillId="7" borderId="16" xfId="0" applyNumberFormat="1" applyFont="1" applyFill="1" applyBorder="1" applyAlignment="1"/>
    <xf numFmtId="10" fontId="6" fillId="7" borderId="60" xfId="0" applyNumberFormat="1" applyFont="1" applyFill="1" applyBorder="1" applyAlignment="1"/>
    <xf numFmtId="0" fontId="6" fillId="7" borderId="61" xfId="0" applyFont="1" applyFill="1" applyBorder="1" applyAlignment="1">
      <alignment wrapText="1"/>
    </xf>
    <xf numFmtId="0" fontId="6" fillId="7" borderId="62" xfId="0" applyFont="1" applyFill="1" applyBorder="1" applyAlignment="1">
      <alignment wrapText="1"/>
    </xf>
    <xf numFmtId="0" fontId="6" fillId="7" borderId="63" xfId="0" applyFont="1" applyFill="1" applyBorder="1" applyAlignment="1">
      <alignment wrapText="1"/>
    </xf>
    <xf numFmtId="10" fontId="6" fillId="7" borderId="63" xfId="0" applyNumberFormat="1" applyFont="1" applyFill="1" applyBorder="1" applyAlignment="1"/>
    <xf numFmtId="10" fontId="6" fillId="7" borderId="62" xfId="0" applyNumberFormat="1" applyFont="1" applyFill="1" applyBorder="1" applyAlignment="1"/>
    <xf numFmtId="0" fontId="6" fillId="7" borderId="64" xfId="0" applyFont="1" applyFill="1" applyBorder="1" applyAlignment="1">
      <alignment wrapText="1"/>
    </xf>
    <xf numFmtId="0" fontId="6" fillId="7" borderId="65" xfId="0" applyFont="1" applyFill="1" applyBorder="1" applyAlignment="1">
      <alignment wrapText="1"/>
    </xf>
    <xf numFmtId="0" fontId="6" fillId="7" borderId="66" xfId="0" applyFont="1" applyFill="1" applyBorder="1" applyAlignment="1"/>
    <xf numFmtId="10" fontId="6" fillId="7" borderId="66" xfId="0" applyNumberFormat="1" applyFont="1" applyFill="1" applyBorder="1" applyAlignment="1"/>
    <xf numFmtId="10" fontId="6" fillId="7" borderId="65" xfId="0" applyNumberFormat="1" applyFont="1" applyFill="1" applyBorder="1" applyAlignment="1"/>
    <xf numFmtId="0" fontId="4" fillId="0" borderId="0" xfId="0" applyFont="1" applyFill="1" applyBorder="1" applyAlignment="1"/>
    <xf numFmtId="0" fontId="8" fillId="0" borderId="0" xfId="0" applyFont="1" applyFill="1" applyBorder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 applyBorder="1" applyAlignment="1"/>
    <xf numFmtId="0" fontId="5" fillId="0" borderId="0" xfId="0" applyFont="1" applyBorder="1" applyAlignment="1"/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51" xfId="0" applyFont="1" applyBorder="1" applyAlignment="1">
      <alignment wrapText="1"/>
    </xf>
    <xf numFmtId="0" fontId="6" fillId="0" borderId="5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67" xfId="0" applyFont="1" applyBorder="1" applyAlignment="1">
      <alignment wrapText="1"/>
    </xf>
    <xf numFmtId="0" fontId="7" fillId="0" borderId="0" xfId="0" applyFont="1" applyBorder="1" applyAlignment="1"/>
    <xf numFmtId="0" fontId="6" fillId="5" borderId="4" xfId="0" applyFont="1" applyFill="1" applyBorder="1" applyAlignment="1">
      <alignment wrapText="1"/>
    </xf>
    <xf numFmtId="0" fontId="6" fillId="5" borderId="68" xfId="0" applyFont="1" applyFill="1" applyBorder="1" applyAlignment="1">
      <alignment wrapText="1"/>
    </xf>
    <xf numFmtId="0" fontId="6" fillId="5" borderId="69" xfId="0" applyFont="1" applyFill="1" applyBorder="1" applyAlignment="1">
      <alignment wrapText="1"/>
    </xf>
    <xf numFmtId="0" fontId="6" fillId="6" borderId="5" xfId="0" applyFont="1" applyFill="1" applyBorder="1" applyAlignment="1">
      <alignment wrapText="1"/>
    </xf>
    <xf numFmtId="0" fontId="6" fillId="6" borderId="6" xfId="0" applyFont="1" applyFill="1" applyBorder="1" applyAlignment="1">
      <alignment wrapText="1"/>
    </xf>
    <xf numFmtId="0" fontId="6" fillId="6" borderId="70" xfId="0" applyFont="1" applyFill="1" applyBorder="1" applyAlignment="1">
      <alignment wrapText="1"/>
    </xf>
    <xf numFmtId="0" fontId="6" fillId="6" borderId="7" xfId="0" applyFont="1" applyFill="1" applyBorder="1" applyAlignment="1">
      <alignment wrapText="1"/>
    </xf>
    <xf numFmtId="0" fontId="6" fillId="6" borderId="71" xfId="0" applyFont="1" applyFill="1" applyBorder="1" applyAlignment="1"/>
    <xf numFmtId="10" fontId="6" fillId="6" borderId="71" xfId="0" applyNumberFormat="1" applyFont="1" applyFill="1" applyBorder="1" applyAlignment="1"/>
    <xf numFmtId="0" fontId="6" fillId="6" borderId="72" xfId="0" applyFont="1" applyFill="1" applyBorder="1" applyAlignment="1">
      <alignment wrapText="1"/>
    </xf>
    <xf numFmtId="0" fontId="6" fillId="6" borderId="73" xfId="0" applyFont="1" applyFill="1" applyBorder="1" applyAlignment="1"/>
    <xf numFmtId="10" fontId="6" fillId="6" borderId="73" xfId="0" applyNumberFormat="1" applyFont="1" applyFill="1" applyBorder="1" applyAlignment="1"/>
    <xf numFmtId="0" fontId="6" fillId="6" borderId="8" xfId="0" applyFont="1" applyFill="1" applyBorder="1" applyAlignment="1">
      <alignment wrapText="1"/>
    </xf>
    <xf numFmtId="0" fontId="6" fillId="6" borderId="74" xfId="0" applyFont="1" applyFill="1" applyBorder="1" applyAlignment="1">
      <alignment wrapText="1"/>
    </xf>
    <xf numFmtId="0" fontId="6" fillId="6" borderId="9" xfId="0" applyFont="1" applyFill="1" applyBorder="1" applyAlignment="1">
      <alignment wrapText="1"/>
    </xf>
    <xf numFmtId="0" fontId="6" fillId="6" borderId="10" xfId="0" applyFont="1" applyFill="1" applyBorder="1" applyAlignment="1">
      <alignment wrapText="1"/>
    </xf>
    <xf numFmtId="0" fontId="6" fillId="6" borderId="75" xfId="0" applyFont="1" applyFill="1" applyBorder="1" applyAlignment="1">
      <alignment wrapText="1"/>
    </xf>
    <xf numFmtId="0" fontId="6" fillId="6" borderId="11" xfId="0" applyFont="1" applyFill="1" applyBorder="1" applyAlignment="1">
      <alignment wrapText="1"/>
    </xf>
    <xf numFmtId="0" fontId="6" fillId="6" borderId="12" xfId="0" applyFont="1" applyFill="1" applyBorder="1" applyAlignment="1">
      <alignment wrapText="1"/>
    </xf>
    <xf numFmtId="0" fontId="6" fillId="6" borderId="76" xfId="0" applyFont="1" applyFill="1" applyBorder="1" applyAlignment="1"/>
    <xf numFmtId="0" fontId="6" fillId="6" borderId="77" xfId="0" applyFont="1" applyFill="1" applyBorder="1" applyAlignment="1"/>
    <xf numFmtId="0" fontId="6" fillId="6" borderId="13" xfId="0" applyFont="1" applyFill="1" applyBorder="1" applyAlignment="1">
      <alignment wrapText="1"/>
    </xf>
    <xf numFmtId="0" fontId="6" fillId="6" borderId="14" xfId="0" applyFont="1" applyFill="1" applyBorder="1" applyAlignment="1">
      <alignment wrapText="1"/>
    </xf>
    <xf numFmtId="0" fontId="6" fillId="6" borderId="78" xfId="0" applyFont="1" applyFill="1" applyBorder="1" applyAlignment="1"/>
    <xf numFmtId="10" fontId="6" fillId="6" borderId="78" xfId="0" applyNumberFormat="1" applyFont="1" applyFill="1" applyBorder="1" applyAlignment="1"/>
    <xf numFmtId="0" fontId="6" fillId="7" borderId="15" xfId="0" applyFont="1" applyFill="1" applyBorder="1" applyAlignment="1">
      <alignment wrapText="1"/>
    </xf>
    <xf numFmtId="0" fontId="6" fillId="7" borderId="79" xfId="0" applyFont="1" applyFill="1" applyBorder="1" applyAlignment="1">
      <alignment wrapText="1"/>
    </xf>
    <xf numFmtId="10" fontId="6" fillId="7" borderId="79" xfId="0" applyNumberFormat="1" applyFont="1" applyFill="1" applyBorder="1" applyAlignment="1">
      <alignment wrapText="1"/>
    </xf>
    <xf numFmtId="0" fontId="6" fillId="7" borderId="17" xfId="0" applyFont="1" applyFill="1" applyBorder="1" applyAlignment="1">
      <alignment wrapText="1"/>
    </xf>
    <xf numFmtId="0" fontId="6" fillId="7" borderId="80" xfId="0" applyFont="1" applyFill="1" applyBorder="1" applyAlignment="1"/>
    <xf numFmtId="10" fontId="6" fillId="7" borderId="80" xfId="0" applyNumberFormat="1" applyFont="1" applyFill="1" applyBorder="1" applyAlignment="1"/>
    <xf numFmtId="0" fontId="6" fillId="7" borderId="81" xfId="0" applyFont="1" applyFill="1" applyBorder="1" applyAlignment="1">
      <alignment wrapText="1"/>
    </xf>
    <xf numFmtId="0" fontId="6" fillId="7" borderId="6" xfId="0" applyFont="1" applyFill="1" applyBorder="1" applyAlignment="1">
      <alignment wrapText="1"/>
    </xf>
    <xf numFmtId="0" fontId="6" fillId="7" borderId="70" xfId="0" applyFont="1" applyFill="1" applyBorder="1" applyAlignment="1">
      <alignment wrapText="1"/>
    </xf>
    <xf numFmtId="10" fontId="6" fillId="7" borderId="70" xfId="0" applyNumberFormat="1" applyFont="1" applyFill="1" applyBorder="1" applyAlignment="1">
      <alignment wrapText="1"/>
    </xf>
    <xf numFmtId="0" fontId="6" fillId="7" borderId="7" xfId="0" applyFont="1" applyFill="1" applyBorder="1" applyAlignment="1">
      <alignment wrapText="1"/>
    </xf>
    <xf numFmtId="0" fontId="6" fillId="7" borderId="72" xfId="0" applyFont="1" applyFill="1" applyBorder="1" applyAlignment="1">
      <alignment wrapText="1"/>
    </xf>
    <xf numFmtId="0" fontId="6" fillId="7" borderId="9" xfId="0" applyFont="1" applyFill="1" applyBorder="1" applyAlignment="1">
      <alignment wrapText="1"/>
    </xf>
    <xf numFmtId="0" fontId="6" fillId="7" borderId="74" xfId="0" applyFont="1" applyFill="1" applyBorder="1" applyAlignment="1">
      <alignment wrapText="1"/>
    </xf>
    <xf numFmtId="10" fontId="6" fillId="7" borderId="74" xfId="0" applyNumberFormat="1" applyFont="1" applyFill="1" applyBorder="1" applyAlignment="1">
      <alignment wrapText="1"/>
    </xf>
    <xf numFmtId="0" fontId="6" fillId="7" borderId="10" xfId="0" applyFont="1" applyFill="1" applyBorder="1" applyAlignment="1">
      <alignment wrapText="1"/>
    </xf>
    <xf numFmtId="0" fontId="6" fillId="7" borderId="75" xfId="0" applyFont="1" applyFill="1" applyBorder="1" applyAlignment="1">
      <alignment wrapText="1"/>
    </xf>
    <xf numFmtId="0" fontId="6" fillId="7" borderId="18" xfId="0" applyFont="1" applyFill="1" applyBorder="1" applyAlignment="1">
      <alignment wrapText="1"/>
    </xf>
    <xf numFmtId="0" fontId="6" fillId="7" borderId="18" xfId="0" applyFont="1" applyFill="1" applyBorder="1" applyAlignment="1"/>
    <xf numFmtId="0" fontId="6" fillId="7" borderId="82" xfId="0" applyFont="1" applyFill="1" applyBorder="1" applyAlignment="1"/>
    <xf numFmtId="0" fontId="6" fillId="7" borderId="20" xfId="0" applyFont="1" applyFill="1" applyBorder="1" applyAlignment="1">
      <alignment wrapText="1"/>
    </xf>
    <xf numFmtId="0" fontId="6" fillId="7" borderId="21" xfId="0" applyFont="1" applyFill="1" applyBorder="1" applyAlignment="1">
      <alignment wrapText="1"/>
    </xf>
    <xf numFmtId="0" fontId="6" fillId="7" borderId="83" xfId="0" applyFont="1" applyFill="1" applyBorder="1" applyAlignment="1"/>
    <xf numFmtId="10" fontId="6" fillId="7" borderId="83" xfId="0" applyNumberFormat="1" applyFont="1" applyFill="1" applyBorder="1" applyAlignment="1"/>
    <xf numFmtId="0" fontId="8" fillId="0" borderId="0" xfId="0" applyFont="1" applyBorder="1" applyAlignment="1"/>
    <xf numFmtId="0" fontId="11" fillId="0" borderId="0" xfId="4" applyBorder="1" applyAlignment="1"/>
    <xf numFmtId="0" fontId="14" fillId="0" borderId="0" xfId="0" applyFont="1" applyBorder="1" applyAlignment="1"/>
    <xf numFmtId="0" fontId="6" fillId="5" borderId="84" xfId="0" applyFont="1" applyFill="1" applyBorder="1" applyAlignment="1">
      <alignment wrapText="1"/>
    </xf>
    <xf numFmtId="0" fontId="6" fillId="5" borderId="85" xfId="0" applyFont="1" applyFill="1" applyBorder="1" applyAlignment="1">
      <alignment wrapText="1"/>
    </xf>
    <xf numFmtId="0" fontId="6" fillId="6" borderId="86" xfId="0" applyFont="1" applyFill="1" applyBorder="1" applyAlignment="1">
      <alignment wrapText="1"/>
    </xf>
    <xf numFmtId="0" fontId="6" fillId="6" borderId="87" xfId="0" applyFont="1" applyFill="1" applyBorder="1" applyAlignment="1">
      <alignment wrapText="1"/>
    </xf>
    <xf numFmtId="10" fontId="6" fillId="6" borderId="87" xfId="0" applyNumberFormat="1" applyFont="1" applyFill="1" applyBorder="1" applyAlignment="1"/>
    <xf numFmtId="10" fontId="6" fillId="6" borderId="88" xfId="0" applyNumberFormat="1" applyFont="1" applyFill="1" applyBorder="1" applyAlignment="1"/>
    <xf numFmtId="10" fontId="6" fillId="6" borderId="89" xfId="0" applyNumberFormat="1" applyFont="1" applyFill="1" applyBorder="1" applyAlignment="1"/>
    <xf numFmtId="0" fontId="6" fillId="6" borderId="90" xfId="0" applyFont="1" applyFill="1" applyBorder="1" applyAlignment="1">
      <alignment wrapText="1"/>
    </xf>
    <xf numFmtId="0" fontId="6" fillId="6" borderId="91" xfId="0" applyFont="1" applyFill="1" applyBorder="1" applyAlignment="1">
      <alignment wrapText="1"/>
    </xf>
    <xf numFmtId="10" fontId="6" fillId="6" borderId="72" xfId="0" applyNumberFormat="1" applyFont="1" applyFill="1" applyBorder="1" applyAlignment="1"/>
    <xf numFmtId="10" fontId="6" fillId="6" borderId="92" xfId="0" applyNumberFormat="1" applyFont="1" applyFill="1" applyBorder="1" applyAlignment="1"/>
    <xf numFmtId="10" fontId="6" fillId="6" borderId="70" xfId="0" applyNumberFormat="1" applyFont="1" applyFill="1" applyBorder="1" applyAlignment="1"/>
    <xf numFmtId="0" fontId="6" fillId="6" borderId="93" xfId="0" applyFont="1" applyFill="1" applyBorder="1" applyAlignment="1">
      <alignment wrapText="1"/>
    </xf>
    <xf numFmtId="0" fontId="6" fillId="6" borderId="77" xfId="0" applyFont="1" applyFill="1" applyBorder="1" applyAlignment="1">
      <alignment wrapText="1"/>
    </xf>
    <xf numFmtId="10" fontId="6" fillId="6" borderId="77" xfId="0" applyNumberFormat="1" applyFont="1" applyFill="1" applyBorder="1" applyAlignment="1"/>
    <xf numFmtId="10" fontId="6" fillId="6" borderId="94" xfId="0" applyNumberFormat="1" applyFont="1" applyFill="1" applyBorder="1" applyAlignment="1"/>
    <xf numFmtId="0" fontId="6" fillId="6" borderId="76" xfId="0" applyFont="1" applyFill="1" applyBorder="1" applyAlignment="1">
      <alignment wrapText="1"/>
    </xf>
    <xf numFmtId="0" fontId="6" fillId="6" borderId="95" xfId="0" applyFont="1" applyFill="1" applyBorder="1" applyAlignment="1"/>
    <xf numFmtId="3" fontId="6" fillId="6" borderId="95" xfId="0" applyNumberFormat="1" applyFont="1" applyFill="1" applyBorder="1" applyAlignment="1"/>
    <xf numFmtId="0" fontId="6" fillId="6" borderId="96" xfId="0" applyFont="1" applyFill="1" applyBorder="1" applyAlignment="1"/>
    <xf numFmtId="3" fontId="6" fillId="6" borderId="96" xfId="0" applyNumberFormat="1" applyFont="1" applyFill="1" applyBorder="1" applyAlignment="1"/>
    <xf numFmtId="10" fontId="6" fillId="6" borderId="96" xfId="0" applyNumberFormat="1" applyFont="1" applyFill="1" applyBorder="1" applyAlignment="1"/>
    <xf numFmtId="10" fontId="6" fillId="6" borderId="97" xfId="0" applyNumberFormat="1" applyFont="1" applyFill="1" applyBorder="1" applyAlignment="1"/>
    <xf numFmtId="0" fontId="6" fillId="7" borderId="56" xfId="0" applyFont="1" applyFill="1" applyBorder="1" applyAlignment="1">
      <alignment wrapText="1"/>
    </xf>
    <xf numFmtId="0" fontId="6" fillId="7" borderId="86" xfId="0" applyFont="1" applyFill="1" applyBorder="1" applyAlignment="1">
      <alignment wrapText="1"/>
    </xf>
    <xf numFmtId="0" fontId="6" fillId="7" borderId="87" xfId="0" applyFont="1" applyFill="1" applyBorder="1" applyAlignment="1">
      <alignment wrapText="1"/>
    </xf>
    <xf numFmtId="10" fontId="6" fillId="7" borderId="87" xfId="0" applyNumberFormat="1" applyFont="1" applyFill="1" applyBorder="1" applyAlignment="1"/>
    <xf numFmtId="10" fontId="6" fillId="7" borderId="89" xfId="0" applyNumberFormat="1" applyFont="1" applyFill="1" applyBorder="1" applyAlignment="1"/>
    <xf numFmtId="0" fontId="6" fillId="7" borderId="90" xfId="0" applyFont="1" applyFill="1" applyBorder="1" applyAlignment="1">
      <alignment wrapText="1"/>
    </xf>
    <xf numFmtId="0" fontId="6" fillId="7" borderId="91" xfId="0" applyFont="1" applyFill="1" applyBorder="1" applyAlignment="1">
      <alignment wrapText="1"/>
    </xf>
    <xf numFmtId="10" fontId="6" fillId="7" borderId="72" xfId="0" applyNumberFormat="1" applyFont="1" applyFill="1" applyBorder="1" applyAlignment="1"/>
    <xf numFmtId="10" fontId="6" fillId="7" borderId="70" xfId="0" applyNumberFormat="1" applyFont="1" applyFill="1" applyBorder="1" applyAlignment="1"/>
    <xf numFmtId="0" fontId="6" fillId="7" borderId="93" xfId="0" applyFont="1" applyFill="1" applyBorder="1" applyAlignment="1">
      <alignment wrapText="1"/>
    </xf>
    <xf numFmtId="0" fontId="6" fillId="7" borderId="12" xfId="0" applyFont="1" applyFill="1" applyBorder="1" applyAlignment="1">
      <alignment wrapText="1"/>
    </xf>
    <xf numFmtId="0" fontId="6" fillId="7" borderId="77" xfId="0" applyFont="1" applyFill="1" applyBorder="1" applyAlignment="1">
      <alignment wrapText="1"/>
    </xf>
    <xf numFmtId="10" fontId="6" fillId="7" borderId="77" xfId="0" applyNumberFormat="1" applyFont="1" applyFill="1" applyBorder="1" applyAlignment="1"/>
    <xf numFmtId="10" fontId="6" fillId="7" borderId="73" xfId="0" applyNumberFormat="1" applyFont="1" applyFill="1" applyBorder="1" applyAlignment="1"/>
    <xf numFmtId="0" fontId="6" fillId="7" borderId="95" xfId="0" applyFont="1" applyFill="1" applyBorder="1" applyAlignment="1"/>
    <xf numFmtId="3" fontId="6" fillId="7" borderId="95" xfId="0" applyNumberFormat="1" applyFont="1" applyFill="1" applyBorder="1" applyAlignment="1"/>
    <xf numFmtId="0" fontId="6" fillId="7" borderId="96" xfId="0" applyFont="1" applyFill="1" applyBorder="1" applyAlignment="1"/>
    <xf numFmtId="10" fontId="6" fillId="7" borderId="96" xfId="0" applyNumberFormat="1" applyFont="1" applyFill="1" applyBorder="1" applyAlignment="1"/>
    <xf numFmtId="10" fontId="6" fillId="7" borderId="97" xfId="0" applyNumberFormat="1" applyFont="1" applyFill="1" applyBorder="1" applyAlignment="1"/>
    <xf numFmtId="9" fontId="6" fillId="6" borderId="70" xfId="0" applyNumberFormat="1" applyFont="1" applyFill="1" applyBorder="1" applyAlignment="1">
      <alignment wrapText="1"/>
    </xf>
    <xf numFmtId="10" fontId="6" fillId="6" borderId="74" xfId="0" applyNumberFormat="1" applyFont="1" applyFill="1" applyBorder="1" applyAlignment="1">
      <alignment wrapText="1"/>
    </xf>
    <xf numFmtId="0" fontId="6" fillId="7" borderId="71" xfId="0" applyFont="1" applyFill="1" applyBorder="1" applyAlignment="1"/>
    <xf numFmtId="10" fontId="6" fillId="7" borderId="71" xfId="0" applyNumberFormat="1" applyFont="1" applyFill="1" applyBorder="1" applyAlignment="1"/>
    <xf numFmtId="0" fontId="6" fillId="7" borderId="98" xfId="0" applyFont="1" applyFill="1" applyBorder="1" applyAlignment="1"/>
    <xf numFmtId="10" fontId="6" fillId="7" borderId="98" xfId="0" applyNumberFormat="1" applyFont="1" applyFill="1" applyBorder="1" applyAlignment="1"/>
    <xf numFmtId="0" fontId="6" fillId="7" borderId="99" xfId="0" applyFont="1" applyFill="1" applyBorder="1" applyAlignment="1"/>
    <xf numFmtId="10" fontId="6" fillId="7" borderId="99" xfId="0" applyNumberFormat="1" applyFont="1" applyFill="1" applyBorder="1" applyAlignment="1"/>
    <xf numFmtId="0" fontId="6" fillId="7" borderId="100" xfId="0" applyFont="1" applyFill="1" applyBorder="1" applyAlignment="1"/>
    <xf numFmtId="10" fontId="6" fillId="7" borderId="100" xfId="0" applyNumberFormat="1" applyFont="1" applyFill="1" applyBorder="1" applyAlignment="1"/>
    <xf numFmtId="0" fontId="6" fillId="7" borderId="101" xfId="0" applyFont="1" applyFill="1" applyBorder="1" applyAlignment="1"/>
    <xf numFmtId="10" fontId="6" fillId="7" borderId="101" xfId="0" applyNumberFormat="1" applyFont="1" applyFill="1" applyBorder="1" applyAlignment="1"/>
    <xf numFmtId="10" fontId="6" fillId="6" borderId="70" xfId="0" applyNumberFormat="1" applyFont="1" applyFill="1" applyBorder="1" applyAlignment="1">
      <alignment wrapText="1"/>
    </xf>
    <xf numFmtId="9" fontId="6" fillId="6" borderId="74" xfId="0" applyNumberFormat="1" applyFont="1" applyFill="1" applyBorder="1" applyAlignment="1">
      <alignment wrapText="1"/>
    </xf>
    <xf numFmtId="0" fontId="6" fillId="6" borderId="98" xfId="0" applyFont="1" applyFill="1" applyBorder="1" applyAlignment="1"/>
    <xf numFmtId="0" fontId="6" fillId="6" borderId="102" xfId="0" applyFont="1" applyFill="1" applyBorder="1" applyAlignment="1"/>
    <xf numFmtId="0" fontId="6" fillId="0" borderId="72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15" fillId="0" borderId="6" xfId="0" applyFont="1" applyFill="1" applyBorder="1" applyAlignment="1">
      <alignment wrapText="1"/>
    </xf>
    <xf numFmtId="0" fontId="6" fillId="5" borderId="81" xfId="0" applyFont="1" applyFill="1" applyBorder="1" applyAlignment="1">
      <alignment wrapText="1"/>
    </xf>
    <xf numFmtId="0" fontId="6" fillId="5" borderId="16" xfId="0" applyFont="1" applyFill="1" applyBorder="1" applyAlignment="1">
      <alignment wrapText="1"/>
    </xf>
    <xf numFmtId="0" fontId="6" fillId="6" borderId="81" xfId="0" applyFont="1" applyFill="1" applyBorder="1" applyAlignment="1">
      <alignment wrapText="1"/>
    </xf>
    <xf numFmtId="9" fontId="6" fillId="6" borderId="16" xfId="0" applyNumberFormat="1" applyFont="1" applyFill="1" applyBorder="1" applyAlignment="1"/>
    <xf numFmtId="3" fontId="6" fillId="6" borderId="16" xfId="0" applyNumberFormat="1" applyFont="1" applyFill="1" applyBorder="1" applyAlignment="1"/>
    <xf numFmtId="0" fontId="6" fillId="8" borderId="81" xfId="0" applyFont="1" applyFill="1" applyBorder="1" applyAlignment="1">
      <alignment wrapText="1"/>
    </xf>
    <xf numFmtId="0" fontId="6" fillId="8" borderId="16" xfId="0" applyFont="1" applyFill="1" applyBorder="1" applyAlignment="1">
      <alignment wrapText="1"/>
    </xf>
    <xf numFmtId="10" fontId="6" fillId="8" borderId="16" xfId="0" applyNumberFormat="1" applyFont="1" applyFill="1" applyBorder="1" applyAlignment="1">
      <alignment wrapText="1"/>
    </xf>
    <xf numFmtId="0" fontId="6" fillId="8" borderId="16" xfId="0" applyFont="1" applyFill="1" applyBorder="1" applyAlignment="1"/>
    <xf numFmtId="10" fontId="6" fillId="8" borderId="16" xfId="0" applyNumberFormat="1" applyFont="1" applyFill="1" applyBorder="1" applyAlignment="1"/>
    <xf numFmtId="9" fontId="6" fillId="8" borderId="16" xfId="0" applyNumberFormat="1" applyFont="1" applyFill="1" applyBorder="1" applyAlignment="1"/>
    <xf numFmtId="10" fontId="6" fillId="7" borderId="16" xfId="0" applyNumberFormat="1" applyFont="1" applyFill="1" applyBorder="1" applyAlignment="1">
      <alignment wrapText="1"/>
    </xf>
    <xf numFmtId="9" fontId="6" fillId="7" borderId="16" xfId="0" applyNumberFormat="1" applyFont="1" applyFill="1" applyBorder="1" applyAlignment="1"/>
    <xf numFmtId="0" fontId="12" fillId="0" borderId="23" xfId="0" applyFont="1" applyFill="1" applyBorder="1" applyAlignment="1"/>
    <xf numFmtId="10" fontId="6" fillId="6" borderId="98" xfId="0" applyNumberFormat="1" applyFont="1" applyFill="1" applyBorder="1" applyAlignment="1"/>
    <xf numFmtId="10" fontId="6" fillId="6" borderId="102" xfId="0" applyNumberFormat="1" applyFont="1" applyFill="1" applyBorder="1" applyAlignment="1"/>
    <xf numFmtId="0" fontId="16" fillId="0" borderId="0" xfId="0" applyFont="1"/>
    <xf numFmtId="165" fontId="6" fillId="3" borderId="38" xfId="0" applyNumberFormat="1" applyFont="1" applyFill="1" applyBorder="1" applyAlignment="1">
      <alignment horizontal="center" vertical="center" wrapText="1" shrinkToFit="1"/>
    </xf>
    <xf numFmtId="165" fontId="6" fillId="3" borderId="26" xfId="0" applyNumberFormat="1" applyFont="1" applyFill="1" applyBorder="1" applyAlignment="1">
      <alignment horizontal="center" vertical="center" wrapText="1" shrinkToFit="1"/>
    </xf>
    <xf numFmtId="165" fontId="6" fillId="3" borderId="39" xfId="0" applyNumberFormat="1" applyFont="1" applyFill="1" applyBorder="1" applyAlignment="1">
      <alignment horizontal="center" vertical="center" wrapText="1" shrinkToFit="1"/>
    </xf>
    <xf numFmtId="165" fontId="6" fillId="3" borderId="27" xfId="0" applyNumberFormat="1" applyFont="1" applyFill="1" applyBorder="1" applyAlignment="1">
      <alignment horizontal="center" vertical="center" wrapText="1" shrinkToFit="1"/>
    </xf>
    <xf numFmtId="165" fontId="6" fillId="4" borderId="42" xfId="0" applyNumberFormat="1" applyFont="1" applyFill="1" applyBorder="1" applyAlignment="1">
      <alignment horizontal="center" vertical="center" wrapText="1" shrinkToFit="1"/>
    </xf>
    <xf numFmtId="165" fontId="6" fillId="4" borderId="29" xfId="0" applyNumberFormat="1" applyFont="1" applyFill="1" applyBorder="1" applyAlignment="1">
      <alignment horizontal="center" vertical="center" wrapText="1" shrinkToFit="1"/>
    </xf>
    <xf numFmtId="165" fontId="6" fillId="4" borderId="39" xfId="0" applyNumberFormat="1" applyFont="1" applyFill="1" applyBorder="1" applyAlignment="1">
      <alignment horizontal="center" vertical="center" wrapText="1" shrinkToFit="1"/>
    </xf>
    <xf numFmtId="165" fontId="6" fillId="4" borderId="27" xfId="0" applyNumberFormat="1" applyFont="1" applyFill="1" applyBorder="1" applyAlignment="1">
      <alignment horizontal="center" vertical="center" wrapText="1" shrinkToFit="1"/>
    </xf>
    <xf numFmtId="165" fontId="6" fillId="3" borderId="103" xfId="0" applyNumberFormat="1" applyFont="1" applyFill="1" applyBorder="1" applyAlignment="1">
      <alignment horizontal="center" vertical="center" wrapText="1" shrinkToFit="1"/>
    </xf>
    <xf numFmtId="165" fontId="6" fillId="3" borderId="104" xfId="0" applyNumberFormat="1" applyFont="1" applyFill="1" applyBorder="1" applyAlignment="1">
      <alignment horizontal="center" vertical="center" wrapText="1" shrinkToFit="1"/>
    </xf>
    <xf numFmtId="165" fontId="6" fillId="4" borderId="105" xfId="0" applyNumberFormat="1" applyFont="1" applyFill="1" applyBorder="1" applyAlignment="1">
      <alignment horizontal="center" vertical="center" wrapText="1" shrinkToFit="1"/>
    </xf>
    <xf numFmtId="165" fontId="6" fillId="3" borderId="106" xfId="0" applyNumberFormat="1" applyFont="1" applyFill="1" applyBorder="1" applyAlignment="1">
      <alignment horizontal="center" vertical="center" wrapText="1" shrinkToFit="1"/>
    </xf>
    <xf numFmtId="165" fontId="6" fillId="3" borderId="107" xfId="0" applyNumberFormat="1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wrapText="1"/>
    </xf>
    <xf numFmtId="3" fontId="4" fillId="0" borderId="0" xfId="0" applyNumberFormat="1" applyFont="1" applyAlignment="1" applyProtection="1">
      <alignment horizontal="left" vertical="center" wrapText="1"/>
      <protection locked="0"/>
    </xf>
  </cellXfs>
  <cellStyles count="5">
    <cellStyle name="Hyperlink" xfId="4" builtinId="8"/>
    <cellStyle name="Normal" xfId="0" builtinId="0"/>
    <cellStyle name="Normal 2" xfId="2" xr:uid="{8B16EE74-6F12-4715-81BF-915600FF8149}"/>
    <cellStyle name="Percent" xfId="1" builtinId="5"/>
    <cellStyle name="Percent 2" xfId="3" xr:uid="{9AFE7232-C7BF-49C9-BE70-543A34B11D2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jennifer.coppock@cignahealthcare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christina.stecki@uhc.com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Leah.Dart@bcbsma.com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jrengifo@mgb.org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k.Farrell@fallonhealth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D8D38-E81B-41A4-AA5E-F2F582DD739C}">
  <sheetPr>
    <pageSetUpPr fitToPage="1"/>
  </sheetPr>
  <dimension ref="A1:AO39"/>
  <sheetViews>
    <sheetView view="pageLayout" topLeftCell="A13" zoomScaleNormal="100" zoomScaleSheetLayoutView="130" workbookViewId="0">
      <selection activeCell="C17" sqref="C17"/>
    </sheetView>
  </sheetViews>
  <sheetFormatPr defaultColWidth="13.85546875" defaultRowHeight="15"/>
  <cols>
    <col min="1" max="1" width="9.140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18" s="25" customFormat="1" ht="12.75">
      <c r="A1" s="21"/>
      <c r="B1" s="22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8" s="25" customFormat="1" ht="12.75">
      <c r="A2" s="21"/>
      <c r="B2" s="22"/>
      <c r="C2" s="23"/>
      <c r="D2" s="23"/>
      <c r="E2" s="23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8">
      <c r="A3" s="21"/>
      <c r="B3" s="26"/>
      <c r="C3" s="2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8">
      <c r="A4" s="21"/>
      <c r="B4" s="26"/>
      <c r="C4" s="27"/>
      <c r="D4" s="27"/>
      <c r="E4" s="27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8">
      <c r="A5" s="21" t="s">
        <v>0</v>
      </c>
      <c r="B5" s="26"/>
      <c r="C5" s="27"/>
      <c r="D5" s="27"/>
      <c r="E5" s="27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8">
      <c r="C6" s="30"/>
    </row>
    <row r="7" spans="1:18" s="31" customFormat="1" ht="66.95" customHeight="1">
      <c r="A7" s="5" t="s">
        <v>1</v>
      </c>
      <c r="B7" s="6" t="s">
        <v>2</v>
      </c>
      <c r="C7" s="53" t="s">
        <v>3</v>
      </c>
      <c r="D7" s="43" t="s">
        <v>4</v>
      </c>
      <c r="E7" s="6" t="s">
        <v>5</v>
      </c>
      <c r="F7" s="53" t="s">
        <v>6</v>
      </c>
      <c r="G7" s="53" t="s">
        <v>7</v>
      </c>
      <c r="H7" s="53" t="s">
        <v>8</v>
      </c>
      <c r="I7" s="53" t="s">
        <v>9</v>
      </c>
      <c r="J7" s="43" t="s">
        <v>10</v>
      </c>
      <c r="K7" s="6" t="s">
        <v>11</v>
      </c>
      <c r="L7" s="53" t="s">
        <v>12</v>
      </c>
      <c r="M7" s="53" t="s">
        <v>13</v>
      </c>
      <c r="N7" s="53" t="s">
        <v>14</v>
      </c>
      <c r="O7" s="53" t="s">
        <v>15</v>
      </c>
      <c r="P7" s="43" t="s">
        <v>16</v>
      </c>
    </row>
    <row r="8" spans="1:18" s="31" customFormat="1" ht="14.25" customHeight="1">
      <c r="A8" s="8"/>
      <c r="B8" s="9"/>
      <c r="C8" s="54"/>
      <c r="D8" s="44"/>
      <c r="E8" s="62"/>
      <c r="F8" s="54"/>
      <c r="G8" s="70"/>
      <c r="H8" s="54"/>
      <c r="I8" s="54"/>
      <c r="J8" s="44"/>
      <c r="K8" s="62"/>
      <c r="L8" s="54"/>
      <c r="M8" s="54"/>
      <c r="N8" s="70"/>
      <c r="O8" s="54"/>
      <c r="P8" s="65"/>
    </row>
    <row r="9" spans="1:18" s="31" customFormat="1" ht="36.6" customHeight="1">
      <c r="A9" s="10" t="s">
        <v>17</v>
      </c>
      <c r="B9" s="11" t="s">
        <v>18</v>
      </c>
      <c r="C9" s="307">
        <f>SUM(ALIC!C9+CHLIC!C9+WIC!C9+UHC!C9+BMC!C9+THPP!C9+TIC!C9+HPIC!C9+TAHMO!C9+HPHC!C9+HNE!C9+BSBCMA!C9+BSBCMA!C14+'MGB-Medical Benefit'!C9+'MGB - Pharmacy Benefit'!C9+FCHP!C9)</f>
        <v>16306</v>
      </c>
      <c r="D9" s="315">
        <f>SUM(ALIC!D9+CHLIC!D9+WIC!D9+UHC!D9+BMC!D9+THPP!D9+TIC!D9+HPIC!D9+TAHMO!D9+HPHC!D9+HNE!D9+BSBCMA!D9+BSBCMA!D14+'MGB-Medical Benefit'!D9+'MGB - Pharmacy Benefit'!D9+FCHP!D9)</f>
        <v>11254</v>
      </c>
      <c r="E9" s="93">
        <f t="shared" ref="E9:E12" si="0">D9/C9</f>
        <v>0.69017539555991658</v>
      </c>
      <c r="F9" s="307">
        <f>SUM(ALIC!F9+CHLIC!F9+WIC!F9+UHC!F9+BMC!F9+THPP!F9+TIC!F9+HPIC!F9+TAHMO!F9+HPHC!F9+HNE!F9+BSBCMA!F9+BSBCMA!F14+'MGB-Medical Benefit'!F9+'MGB - Pharmacy Benefit'!F9+FCHP!F9)</f>
        <v>5052</v>
      </c>
      <c r="G9" s="71">
        <f t="shared" ref="G9:G18" si="1">F9/C9</f>
        <v>0.30982460444008342</v>
      </c>
      <c r="H9" s="307">
        <f>SUM(ALIC!H9+CHLIC!H9+WIC!H9+UHC!H9+BMC!H9+THPP!H9+TIC!H9+HPIC!H9+TAHMO!H9+HPHC!H9+HNE!H9+BSBCMA!H9+BSBCMA!H14+'MGB-Medical Benefit'!H9+'MGB - Pharmacy Benefit'!H9+FCHP!H9)</f>
        <v>606</v>
      </c>
      <c r="I9" s="307">
        <f>SUM(ALIC!I9+CHLIC!I9+WIC!I9+UHC!I9+BMC!I9+THPP!I9+TIC!I9+HPIC!I9+TAHMO!I9+HPHC!I9+HNE!I9+BSBCMA!I9+BSBCMA!I14+'MGB-Medical Benefit'!I9+'MGB - Pharmacy Benefit'!I9+FCHP!I9)</f>
        <v>368</v>
      </c>
      <c r="J9" s="308">
        <f>SUM(ALIC!J9+CHLIC!J9+WIC!J9+UHC!J9+BMC!J9+THPP!J9+TIC!J9+HPIC!J9+TAHMO!J9+HPHC!J9+HNE!J9+BSBCMA!J9+BSBCMA!J14+'MGB-Medical Benefit'!J9+'MGB - Pharmacy Benefit'!J9+FCHP!J9)</f>
        <v>238</v>
      </c>
      <c r="K9" s="82">
        <f t="shared" ref="K9:K18" si="2">J9/H9</f>
        <v>0.39273927392739272</v>
      </c>
      <c r="L9" s="55">
        <f>SUM(ALIC!L9+CHLIC!L9+WIC!L9+UHC!L9+BMC!L9+THPP!L9+TIC!L9+HPIC!L9+TAHMO!L9+HPHC!L9+HNE!L9+BSBCMA!L9+BSBCMA!L14+'MGB-Medical Benefit'!L9+'MGB - Pharmacy Benefit'!L9+FCHP!L9)</f>
        <v>5</v>
      </c>
      <c r="M9" s="55">
        <f>SUM(ALIC!M9+CHLIC!M9+WIC!M9+UHC!M9+BMC!M9+THPP!M9+TIC!M9+HPIC!M9+TAHMO!M9+HPHC!M9+HNE!M9+BSBCMA!M9+BSBCMA!M14+'MGB-Medical Benefit'!M9+'MGB - Pharmacy Benefit'!M9+FCHP!M9)</f>
        <v>3</v>
      </c>
      <c r="N9" s="88">
        <f t="shared" ref="N9:N12" si="3">M9/J9</f>
        <v>1.2605042016806723E-2</v>
      </c>
      <c r="O9" s="91">
        <v>0</v>
      </c>
      <c r="P9" s="85">
        <f>O9/L9</f>
        <v>0</v>
      </c>
    </row>
    <row r="10" spans="1:18" s="31" customFormat="1" ht="36.6" customHeight="1">
      <c r="A10" s="10" t="s">
        <v>17</v>
      </c>
      <c r="B10" s="11" t="s">
        <v>19</v>
      </c>
      <c r="C10" s="307">
        <f>SUM(ALIC!C10+CHLIC!C10+WIC!C10+UHC!C10+BMC!C10+THPP!C10+TIC!C10+HPIC!C10+TAHMO!C10+HPHC!C10+HNE!C10+BSBCMA!C10+BSBCMA!C15+'MGB-Medical Benefit'!C10+'MGB - Pharmacy Benefit'!C10+FCHP!C10)</f>
        <v>19606</v>
      </c>
      <c r="D10" s="315">
        <f>SUM(ALIC!D10+CHLIC!D10+WIC!D10+UHC!D10+BMC!D10+THPP!D10+TIC!D10+HPIC!D10+TAHMO!D10+HPHC!D10+HNE!D10+BSBCMA!D10+BSBCMA!D15+'MGB-Medical Benefit'!D10+'MGB - Pharmacy Benefit'!D10+FCHP!D10)</f>
        <v>12894</v>
      </c>
      <c r="E10" s="94">
        <f t="shared" si="0"/>
        <v>0.65765581964704678</v>
      </c>
      <c r="F10" s="307">
        <f>SUM(ALIC!F10+CHLIC!F10+WIC!F10+UHC!F10+BMC!F10+THPP!F10+TIC!F10+HPIC!F10+TAHMO!F10+HPHC!F10+HNE!F10+BSBCMA!F10+BSBCMA!F15+'MGB-Medical Benefit'!F10+'MGB - Pharmacy Benefit'!F10+FCHP!F10)</f>
        <v>6712</v>
      </c>
      <c r="G10" s="71">
        <f t="shared" si="1"/>
        <v>0.34234418035295316</v>
      </c>
      <c r="H10" s="307">
        <f>SUM(ALIC!H10+CHLIC!H10+WIC!H10+UHC!H10+BMC!H10+THPP!H10+TIC!H10+HPIC!H10+TAHMO!H10+HPHC!H10+HNE!H10+BSBCMA!H10+BSBCMA!H15+'MGB-Medical Benefit'!H10+'MGB - Pharmacy Benefit'!H10+FCHP!H10)</f>
        <v>649</v>
      </c>
      <c r="I10" s="307">
        <f>SUM(ALIC!I10+CHLIC!I10+WIC!I10+UHC!I10+BMC!I10+THPP!I10+TIC!I10+HPIC!I10+TAHMO!I10+HPHC!I10+HNE!I10+BSBCMA!I10+BSBCMA!I15+'MGB-Medical Benefit'!I10+'MGB - Pharmacy Benefit'!I10+FCHP!I10)</f>
        <v>398</v>
      </c>
      <c r="J10" s="308">
        <f>SUM(ALIC!J10+CHLIC!J10+WIC!J10+UHC!J10+BMC!J10+THPP!J10+TIC!J10+HPIC!J10+TAHMO!J10+HPHC!J10+HNE!J10+BSBCMA!J10+BSBCMA!J15+'MGB-Medical Benefit'!J10+'MGB - Pharmacy Benefit'!J10+FCHP!J10)</f>
        <v>251</v>
      </c>
      <c r="K10" s="82">
        <f t="shared" si="2"/>
        <v>0.38674884437596302</v>
      </c>
      <c r="L10" s="55">
        <f>SUM(ALIC!L10+CHLIC!L10+WIC!L10+UHC!L10+BMC!L10+THPP!L10+TIC!L10+HPIC!L10+TAHMO!L10+HPHC!L10+HNE!L10+BSBCMA!L10+BSBCMA!L15+'MGB-Medical Benefit'!L10+'MGB - Pharmacy Benefit'!L10+FCHP!L10)</f>
        <v>7</v>
      </c>
      <c r="M10" s="55">
        <f>SUM(ALIC!M10+CHLIC!M10+WIC!M10+UHC!M10+BMC!M10+THPP!M10+TIC!M10+HPIC!M10+TAHMO!M10+HPHC!M10+HNE!M10+BSBCMA!M10+BSBCMA!M15+'MGB-Medical Benefit'!M10+'MGB - Pharmacy Benefit'!M10+FCHP!M10)</f>
        <v>4</v>
      </c>
      <c r="N10" s="88">
        <f>M10/J10</f>
        <v>1.5936254980079681E-2</v>
      </c>
      <c r="O10" s="55">
        <f>SUM(ALIC!O10+CHLIC!O10+WIC!O10+UHC!O10+BMC!O10+THPP!O10+TIC!O10+HPIC!O10+TAHMO!O10+HPHC!O10+HNE!O10+BSBCMA!O10+BSBCMA!O15+'MGB-Medical Benefit'!O10+'MGB - Pharmacy Benefit'!O10+FCHP!O10)</f>
        <v>3</v>
      </c>
      <c r="P10" s="85">
        <v>0</v>
      </c>
    </row>
    <row r="11" spans="1:18" s="31" customFormat="1" ht="36.6" customHeight="1">
      <c r="A11" s="10" t="s">
        <v>17</v>
      </c>
      <c r="B11" s="48" t="s">
        <v>20</v>
      </c>
      <c r="C11" s="307">
        <f>SUM(ALIC!C11+CHLIC!C11+WIC!C11+UHC!C11+BMC!C11+THPP!C11+TIC!C11+HPIC!C11+TAHMO!C11+HPHC!C11+HNE!C11+BSBCMA!C11+BSBCMA!C16+'MGB-Medical Benefit'!C11+'MGB - Pharmacy Benefit'!C11+FCHP!C11)</f>
        <v>44853</v>
      </c>
      <c r="D11" s="315">
        <f>SUM(ALIC!D11+CHLIC!D11+WIC!D11+UHC!D11+BMC!D11+THPP!D11+TIC!D11+HPIC!D11+TAHMO!D11+HPHC!D11+HNE!D11+BSBCMA!D11+BSBCMA!D16+'MGB-Medical Benefit'!D11+'MGB - Pharmacy Benefit'!D11+FCHP!D11)</f>
        <v>25384</v>
      </c>
      <c r="E11" s="94">
        <f t="shared" si="0"/>
        <v>0.56593761844246759</v>
      </c>
      <c r="F11" s="309">
        <f>SUM(ALIC!F11+CHLIC!F11+WIC!F11+UHC!F11+BMC!F11+THPP!F11+TIC!F11+HPIC!F11+TAHMO!F11+HPHC!F11+HNE!F11+BSBCMA!F11+BSBCMA!F16+'MGB-Medical Benefit'!F11+'MGB - Pharmacy Benefit'!F11+FCHP!F11)</f>
        <v>19469</v>
      </c>
      <c r="G11" s="71">
        <f t="shared" si="1"/>
        <v>0.43406238155753241</v>
      </c>
      <c r="H11" s="309">
        <f>SUM(ALIC!H11+CHLIC!H11+WIC!H11+UHC!H11+BMC!H11+THPP!H11+TIC!H11+HPIC!H11+TAHMO!H11+HPHC!H11+HNE!H11+BSBCMA!H11+BSBCMA!H16+'MGB-Medical Benefit'!H11+'MGB - Pharmacy Benefit'!H11+FCHP!H11)</f>
        <v>2318</v>
      </c>
      <c r="I11" s="309">
        <f>SUM(ALIC!I11+CHLIC!I11+WIC!I11+UHC!I11+BMC!I11+THPP!I11+TIC!I11+HPIC!I11+TAHMO!I11+HPHC!I11+HNE!I11+BSBCMA!I11+BSBCMA!I16+'MGB-Medical Benefit'!I11+'MGB - Pharmacy Benefit'!I11+FCHP!I11)</f>
        <v>599</v>
      </c>
      <c r="J11" s="310">
        <f>SUM(ALIC!J11+CHLIC!J11+WIC!J11+UHC!J11+BMC!J11+THPP!J11+TIC!J11+HPIC!J11+TAHMO!J11+HPHC!J11+HNE!J11+BSBCMA!J11+BSBCMA!J16+'MGB-Medical Benefit'!J11+'MGB - Pharmacy Benefit'!J11+FCHP!J11)</f>
        <v>1719</v>
      </c>
      <c r="K11" s="82">
        <f t="shared" si="2"/>
        <v>0.74158757549611731</v>
      </c>
      <c r="L11" s="76">
        <f>SUM(ALIC!L11+CHLIC!L11+WIC!L11+UHC!L11+BMC!L11+THPP!L11+TIC!L11+HPIC!L11+TAHMO!L11+HPHC!L11+HNE!L11+BSBCMA!L11+BSBCMA!L16+'MGB-Medical Benefit'!L11+'MGB - Pharmacy Benefit'!L11+FCHP!L11)</f>
        <v>10</v>
      </c>
      <c r="M11" s="76">
        <f>SUM(ALIC!M11+CHLIC!M11+WIC!M11+UHC!M11+BMC!M11+THPP!M11+TIC!M11+HPIC!M11+TAHMO!M11+HPHC!M11+HNE!M11+BSBCMA!M11+BSBCMA!M16+'MGB-Medical Benefit'!M11+'MGB - Pharmacy Benefit'!M11+FCHP!M11)</f>
        <v>6</v>
      </c>
      <c r="N11" s="88">
        <f t="shared" si="3"/>
        <v>3.4904013961605585E-3</v>
      </c>
      <c r="O11" s="76">
        <f>SUM(ALIC!O11+CHLIC!O11+WIC!O11+UHC!O11+BMC!O11+THPP!O11+TIC!O11+HPIC!O11+TAHMO!O11+HPHC!O11+HNE!O11+BSBCMA!O11+BSBCMA!O16+'MGB-Medical Benefit'!O11+'MGB - Pharmacy Benefit'!O11+FCHP!O11)</f>
        <v>4</v>
      </c>
      <c r="P11" s="85">
        <f t="shared" ref="P9:P12" si="4">O11/L11</f>
        <v>0.4</v>
      </c>
      <c r="R11" s="104"/>
    </row>
    <row r="12" spans="1:18" ht="36.6" customHeight="1">
      <c r="A12" s="12" t="s">
        <v>17</v>
      </c>
      <c r="B12" s="49" t="s">
        <v>21</v>
      </c>
      <c r="C12" s="309">
        <f>SUM(ALIC!C12+CHLIC!C12+WIC!C12+UHC!C12+BMC!C12+THPP!C12+TIC!C12+HPIC!C12+TAHMO!C12+HPHC!C12+HNE!C12+BSBCMA!C12+BSBCMA!C17+'MGB-Medical Benefit'!C12+'MGB - Pharmacy Benefit'!C12+FCHP!C12)</f>
        <v>24214</v>
      </c>
      <c r="D12" s="316">
        <f>SUM(ALIC!D12+CHLIC!D12+WIC!D12+UHC!D12+BMC!D12+THPP!D12+TIC!D12+HPIC!D12+TAHMO!D12+HPHC!D12+HNE!D12+BSBCMA!D12+BSBCMA!D17+'MGB-Medical Benefit'!D12+'MGB - Pharmacy Benefit'!D12+FCHP!D12)</f>
        <v>17655</v>
      </c>
      <c r="E12" s="95">
        <f t="shared" si="0"/>
        <v>0.72912364747666636</v>
      </c>
      <c r="F12" s="309">
        <f>SUM(ALIC!F12+CHLIC!F12+WIC!F12+UHC!F12+BMC!F12+THPP!F12+TIC!F12+HPIC!F12+TAHMO!F12+HPHC!F12+HNE!F12+BSBCMA!F12+BSBCMA!F17+'MGB-Medical Benefit'!F12+'MGB - Pharmacy Benefit'!F12+FCHP!F12)</f>
        <v>6559</v>
      </c>
      <c r="G12" s="71">
        <f t="shared" si="1"/>
        <v>0.27087635252333359</v>
      </c>
      <c r="H12" s="309">
        <f>SUM(ALIC!H12+CHLIC!H12+WIC!H12+UHC!H12+BMC!H12+THPP!H12+TIC!H12+HPIC!H12+TAHMO!H12+HPHC!H12+HNE!H12+BSBCMA!H12+BSBCMA!H17+'MGB-Medical Benefit'!H12+'MGB - Pharmacy Benefit'!H12+FCHP!H12)</f>
        <v>692</v>
      </c>
      <c r="I12" s="309">
        <f>SUM(ALIC!I12+CHLIC!I12+WIC!I12+UHC!I12+BMC!I12+THPP!I12+TIC!I12+HPIC!I12+TAHMO!I12+HPHC!I12+HNE!I12+BSBCMA!I12+BSBCMA!I17+'MGB-Medical Benefit'!I12+'MGB - Pharmacy Benefit'!I12+FCHP!I12)</f>
        <v>461</v>
      </c>
      <c r="J12" s="310">
        <f>SUM(ALIC!J12+CHLIC!J12+WIC!J12+UHC!J12+BMC!J12+THPP!J12+TIC!J12+HPIC!J12+TAHMO!J12+HPHC!J12+HNE!J12+BSBCMA!J12+BSBCMA!J17+'MGB-Medical Benefit'!J12+'MGB - Pharmacy Benefit'!J12+FCHP!J12)</f>
        <v>231</v>
      </c>
      <c r="K12" s="82">
        <f t="shared" si="2"/>
        <v>0.33381502890173409</v>
      </c>
      <c r="L12" s="77">
        <f>SUM(ALIC!L12+CHLIC!L12+WIC!L12+UHC!L12+BMC!L12+THPP!L12+TIC!L12+HPIC!L12+TAHMO!L12+HPHC!L12+HNE!L12+BSBCMA!L12+BSBCMA!L17+'MGB-Medical Benefit'!L12+'MGB - Pharmacy Benefit'!L12+FCHP!L12)</f>
        <v>6</v>
      </c>
      <c r="M12" s="77">
        <f>SUM(ALIC!M12+CHLIC!M12+WIC!M12+UHC!M12+BMC!M12+THPP!M12+TIC!M12+HPIC!M12+TAHMO!M12+HPHC!M12+HNE!M12+BSBCMA!M12+BSBCMA!M17+'MGB-Medical Benefit'!M12+'MGB - Pharmacy Benefit'!M12+FCHP!M12)</f>
        <v>3</v>
      </c>
      <c r="N12" s="88">
        <f t="shared" si="3"/>
        <v>1.2987012987012988E-2</v>
      </c>
      <c r="O12" s="77">
        <f>SUM(ALIC!O12+CHLIC!O12+WIC!O12+UHC!O12+BMC!O12+THPP!O12+TIC!O12+HPIC!O12+TAHMO!O12+HPHC!O12+HNE!O12+BSBCMA!O12+BSBCMA!O17+'MGB-Medical Benefit'!O12+'MGB - Pharmacy Benefit'!O12+FCHP!O12)</f>
        <v>3</v>
      </c>
      <c r="P12" s="85">
        <v>0</v>
      </c>
    </row>
    <row r="13" spans="1:18" ht="36.6" customHeight="1">
      <c r="A13" s="13" t="s">
        <v>17</v>
      </c>
      <c r="B13" s="50" t="s">
        <v>22</v>
      </c>
      <c r="C13" s="318">
        <f>SUM(ALIC!C13+CHLIC!C13+WIC!C13+UHC!C13+BMC!C13+THPP!C13+TIC!C13+HPIC!C13+TAHMO!C13+HPHC!C13+HNE!C13+BSBCMA!C13+BSBCMA!C18+'MGB-Medical Benefit'!C13+'MGB - Pharmacy Benefit'!C13+FCHP!C13)</f>
        <v>104979</v>
      </c>
      <c r="D13" s="319">
        <f>SUM(ALIC!D13+CHLIC!D13+WIC!D13+UHC!D13+BMC!D13+THPP!D13+TIC!D13+HPIC!D13+TAHMO!D13+HPHC!D13+HNE!D13+BSBCMA!D13+BSBCMA!D18+'MGB-Medical Benefit'!D13+'MGB - Pharmacy Benefit'!D13+FCHP!D13)</f>
        <v>67187</v>
      </c>
      <c r="E13" s="92">
        <f>D13/C13</f>
        <v>0.64000419131445341</v>
      </c>
      <c r="F13" s="56">
        <f>F9+F10+F11+F12</f>
        <v>37792</v>
      </c>
      <c r="G13" s="72">
        <f t="shared" si="1"/>
        <v>0.35999580868554665</v>
      </c>
      <c r="H13" s="56">
        <f>H9+H10+H11+H12</f>
        <v>4265</v>
      </c>
      <c r="I13" s="56">
        <f>I9+I10+I11+I12</f>
        <v>1826</v>
      </c>
      <c r="J13" s="45">
        <f>J9+J10+J11+J12</f>
        <v>2439</v>
      </c>
      <c r="K13" s="63">
        <f t="shared" si="2"/>
        <v>0.57186400937866355</v>
      </c>
      <c r="L13" s="56">
        <f>L9+L10+L11+L12</f>
        <v>28</v>
      </c>
      <c r="M13" s="56">
        <f>M9+M10+M11+M12</f>
        <v>16</v>
      </c>
      <c r="N13" s="89">
        <f>M13/J13</f>
        <v>6.5600656006560062E-3</v>
      </c>
      <c r="O13" s="56">
        <f>O9+O10+O11+O12</f>
        <v>10</v>
      </c>
      <c r="P13" s="86">
        <f>O13/L13</f>
        <v>0.35714285714285715</v>
      </c>
    </row>
    <row r="14" spans="1:18" s="31" customFormat="1" ht="54.75" customHeight="1">
      <c r="A14" s="14" t="s">
        <v>23</v>
      </c>
      <c r="B14" s="15" t="s">
        <v>18</v>
      </c>
      <c r="C14" s="317">
        <f>SUM(ALIC!C14+CHLIC!C14+WIC!C14+UHC!C14+BMC!C14+THPP!C14+TIC!C14+HPIC!C14+TAHMO!C14+HPHC!C14+HNE!C14+BSBCMA!C14+'MGB-Medical Benefit'!C14+'MGB - Pharmacy Benefit'!C14+FCHP!C14)</f>
        <v>1315</v>
      </c>
      <c r="D14" s="317">
        <f>SUM(ALIC!D14+CHLIC!D14+WIC!D14+UHC!D14+BMC!D14+THPP!D14+TIC!D14+HPIC!D14+TAHMO!D14+HPHC!D14+HNE!D14+BSBCMA!D14+'MGB-Medical Benefit'!D14+'MGB - Pharmacy Benefit'!D14+FCHP!D14)</f>
        <v>931</v>
      </c>
      <c r="E14" s="96">
        <f t="shared" ref="E14:E17" si="5">D14/C14</f>
        <v>0.70798479087452471</v>
      </c>
      <c r="F14" s="57">
        <f>SUM(ALIC!F14+CHLIC!F14+WIC!F14+UHC!F14+BMC!F14+THPP!F14+TIC!F14+HPIC!F14+TAHMO!F14+HPHC!F14+HNE!F14+BSBCMA!F14+'MGB-Medical Benefit'!F14+'MGB - Pharmacy Benefit'!F14+FCHP!F14)</f>
        <v>384</v>
      </c>
      <c r="G14" s="73">
        <f t="shared" si="1"/>
        <v>0.29201520912547529</v>
      </c>
      <c r="H14" s="78">
        <f>SUM(ALIC!H14+CHLIC!H14+WIC!H14+UHC!H14+BMC!H14+THPP!H14+TIC!H14+HPIC!H14+TAHMO!H14+HPHC!H14+HNE!H14+BSBCMA!H14+'MGB-Medical Benefit'!H14+'MGB - Pharmacy Benefit'!H14+FCHP!H14)</f>
        <v>26</v>
      </c>
      <c r="I14" s="78">
        <f>SUM(ALIC!I14+CHLIC!I14+WIC!I14+UHC!I14+BMC!I14+THPP!I14+TIC!I14+HPIC!I14+TAHMO!I14+HPHC!I14+HNE!I14+BSBCMA!I14+'MGB-Medical Benefit'!I14+'MGB - Pharmacy Benefit'!I14+FCHP!I14)</f>
        <v>17</v>
      </c>
      <c r="J14" s="66">
        <f>SUM(ALIC!J14+CHLIC!J14+WIC!J14+UHC!J14+BMC!J14+THPP!J14+TIC!J14+HPIC!J14+TAHMO!J14+HPHC!J14+HNE!J14+BSBCMA!J14+'MGB-Medical Benefit'!J14+'MGB - Pharmacy Benefit'!J14+FCHP!J14)</f>
        <v>9</v>
      </c>
      <c r="K14" s="83">
        <f t="shared" si="2"/>
        <v>0.34615384615384615</v>
      </c>
      <c r="L14" s="78">
        <f>SUM(ALIC!L14+CHLIC!L14+WIC!L14+UHC!L14+BMC!L14+THPP!L14+TIC!L14+HPIC!L14+TAHMO!L14+HPHC!L14+HNE!L14+BSBCMA!L14+'MGB-Medical Benefit'!L14+'MGB - Pharmacy Benefit'!L14+FCHP!L14)</f>
        <v>0</v>
      </c>
      <c r="M14" s="78">
        <f>SUM(ALIC!M14+CHLIC!M14+WIC!M14+UHC!M14+BMC!M14+THPP!M14+TIC!M14+HPIC!M14+TAHMO!M14+HPHC!M14+HNE!M14+BSBCMA!M14+'MGB-Medical Benefit'!M14+'MGB - Pharmacy Benefit'!M14+FCHP!M14)</f>
        <v>0</v>
      </c>
      <c r="N14" s="90">
        <f>M14/J14</f>
        <v>0</v>
      </c>
      <c r="O14" s="78">
        <f>SUM(ALIC!O14+CHLIC!O14+WIC!O14+UHC!O14+BMC!O14+THPP!O14+TIC!O14+HPIC!O14+TAHMO!O14+HPHC!O14+HNE!O14+BSBCMA!O14+'MGB-Medical Benefit'!O14+'MGB - Pharmacy Benefit'!O14+FCHP!O14)</f>
        <v>0</v>
      </c>
      <c r="P14" s="87" t="str">
        <f>IFERROR(O14/L14,"N/A")</f>
        <v>N/A</v>
      </c>
    </row>
    <row r="15" spans="1:18" s="31" customFormat="1" ht="52.5" customHeight="1">
      <c r="A15" s="14" t="s">
        <v>23</v>
      </c>
      <c r="B15" s="16" t="s">
        <v>19</v>
      </c>
      <c r="C15" s="311">
        <f>SUM(ALIC!C15+CHLIC!C15+WIC!C15+UHC!C15+BMC!C15+THPP!C15+TIC!C15+HPIC!C15+TAHMO!C15+HPHC!C15+HNE!C15+BSBCMA!C15+'MGB-Medical Benefit'!C15+'MGB - Pharmacy Benefit'!C15+FCHP!C15)</f>
        <v>1509</v>
      </c>
      <c r="D15" s="312">
        <f>SUM(ALIC!D15+CHLIC!D15+WIC!D15+UHC!D15+BMC!D15+THPP!D15+TIC!D15+HPIC!D15+TAHMO!D15+HPHC!D15+HNE!D15+BSBCMA!D15+'MGB-Medical Benefit'!D15+'MGB - Pharmacy Benefit'!D15+FCHP!D15)</f>
        <v>1039</v>
      </c>
      <c r="E15" s="96">
        <f t="shared" si="5"/>
        <v>0.68853545394300864</v>
      </c>
      <c r="F15" s="58">
        <f>SUM(ALIC!F15+CHLIC!F15+WIC!F15+UHC!F15+BMC!F15+THPP!F15+TIC!F15+HPIC!F15+TAHMO!F15+HPHC!F15+HNE!F15+BSBCMA!F15+'MGB-Medical Benefit'!F15+'MGB - Pharmacy Benefit'!F15+FCHP!F15)</f>
        <v>470</v>
      </c>
      <c r="G15" s="73">
        <f t="shared" si="1"/>
        <v>0.31146454605699136</v>
      </c>
      <c r="H15" s="79">
        <f>SUM(ALIC!H15+CHLIC!H15+WIC!H15+UHC!H15+BMC!H15+THPP!H15+TIC!H15+HPIC!H15+TAHMO!H15+HPHC!H15+HNE!H15+BSBCMA!H15+'MGB-Medical Benefit'!H15+'MGB - Pharmacy Benefit'!H15+FCHP!H15)</f>
        <v>25</v>
      </c>
      <c r="I15" s="79">
        <f>SUM(ALIC!I15+CHLIC!I15+WIC!I15+UHC!I15+BMC!I15+THPP!I15+TIC!I15+HPIC!I15+TAHMO!I15+HPHC!I15+HNE!I15+BSBCMA!I15+'MGB-Medical Benefit'!I15+'MGB - Pharmacy Benefit'!I15+FCHP!I15)</f>
        <v>15</v>
      </c>
      <c r="J15" s="67">
        <f>SUM(ALIC!J15+CHLIC!J15+WIC!J15+UHC!J15+BMC!J15+THPP!J15+TIC!J15+HPIC!J15+TAHMO!J15+HPHC!J15+HNE!J15+BSBCMA!J15+'MGB-Medical Benefit'!J15+'MGB - Pharmacy Benefit'!J15+FCHP!J15)</f>
        <v>10</v>
      </c>
      <c r="K15" s="83">
        <f t="shared" si="2"/>
        <v>0.4</v>
      </c>
      <c r="L15" s="79">
        <f>SUM(ALIC!L15+CHLIC!L15+WIC!L15+UHC!L15+BMC!L15+THPP!L15+TIC!L15+HPIC!L15+TAHMO!L15+HPHC!L15+HNE!L15+BSBCMA!L15+'MGB-Medical Benefit'!L15+'MGB - Pharmacy Benefit'!L15+FCHP!L15)</f>
        <v>0</v>
      </c>
      <c r="M15" s="79">
        <f>SUM(ALIC!M15+CHLIC!M15+WIC!M15+UHC!M15+BMC!M15+THPP!M15+TIC!M15+HPIC!M15+TAHMO!M15+HPHC!M15+HNE!M15+BSBCMA!M15+'MGB-Medical Benefit'!M15+'MGB - Pharmacy Benefit'!M15+FCHP!M15)</f>
        <v>0</v>
      </c>
      <c r="N15" s="90">
        <f>M15/J15</f>
        <v>0</v>
      </c>
      <c r="O15" s="79">
        <f>SUM(ALIC!O15+CHLIC!O15+WIC!O15+UHC!O15+BMC!O15+THPP!O15+TIC!O15+HPIC!O15+TAHMO!O15+HPHC!O15+HNE!O15+BSBCMA!O15+'MGB-Medical Benefit'!O15+'MGB - Pharmacy Benefit'!O15+FCHP!O15)</f>
        <v>0</v>
      </c>
      <c r="P15" s="87" t="str">
        <f t="shared" ref="P15:P18" si="6">IFERROR(O15/L15,"N/A")</f>
        <v>N/A</v>
      </c>
    </row>
    <row r="16" spans="1:18" s="31" customFormat="1" ht="51.75" customHeight="1">
      <c r="A16" s="14" t="s">
        <v>23</v>
      </c>
      <c r="B16" s="17" t="s">
        <v>20</v>
      </c>
      <c r="C16" s="313">
        <f>SUM(ALIC!C16+CHLIC!C16+WIC!C16+UHC!C16+BMC!C16+THPP!C16+TIC!C16+HPIC!C16+TAHMO!C16+HPHC!C16+HNE!C16+BSBCMA!C16+'MGB-Medical Benefit'!C16+'MGB - Pharmacy Benefit'!C16+FCHP!C16)</f>
        <v>1848</v>
      </c>
      <c r="D16" s="314">
        <f>SUM(ALIC!D16+CHLIC!D16+WIC!D16+UHC!D16+BMC!D16+THPP!D16+TIC!D16+HPIC!D16+TAHMO!D16+HPHC!D16+HNE!D16+BSBCMA!D16+'MGB-Medical Benefit'!D16+'MGB - Pharmacy Benefit'!D16+FCHP!D16)</f>
        <v>1298</v>
      </c>
      <c r="E16" s="96">
        <f t="shared" si="5"/>
        <v>0.70238095238095233</v>
      </c>
      <c r="F16" s="59">
        <f>SUM(ALIC!F16+CHLIC!F16+WIC!F16+UHC!F16+BMC!F16+THPP!F16+TIC!F16+HPIC!F16+TAHMO!F16+HPHC!F16+HNE!F16+BSBCMA!F16+'MGB-Medical Benefit'!F16+'MGB - Pharmacy Benefit'!F16+FCHP!F16)</f>
        <v>550</v>
      </c>
      <c r="G16" s="73">
        <f t="shared" si="1"/>
        <v>0.29761904761904762</v>
      </c>
      <c r="H16" s="80">
        <f>SUM(ALIC!H16+CHLIC!H16+WIC!H16+UHC!H16+BMC!H16+THPP!H16+TIC!H16+HPIC!H16+TAHMO!H16+HPHC!H16+HNE!H16+BSBCMA!H16+'MGB-Medical Benefit'!H16+'MGB - Pharmacy Benefit'!H16+FCHP!H16)</f>
        <v>34</v>
      </c>
      <c r="I16" s="80">
        <f>SUM(ALIC!I16+CHLIC!I16+WIC!I16+UHC!I16+BMC!I16+THPP!I16+TIC!I16+HPIC!I16+TAHMO!I16+HPHC!I16+HNE!I16+BSBCMA!I16+'MGB-Medical Benefit'!I16+'MGB - Pharmacy Benefit'!I16+FCHP!I16)</f>
        <v>24</v>
      </c>
      <c r="J16" s="68">
        <f>SUM(ALIC!J16+CHLIC!J16+WIC!J16+UHC!J16+BMC!J16+THPP!J16+TIC!J16+HPIC!J16+TAHMO!J16+HPHC!J16+HNE!J16+BSBCMA!J16+'MGB-Medical Benefit'!J16+'MGB - Pharmacy Benefit'!J16+FCHP!J16)</f>
        <v>10</v>
      </c>
      <c r="K16" s="83">
        <f t="shared" si="2"/>
        <v>0.29411764705882354</v>
      </c>
      <c r="L16" s="80">
        <f>SUM(ALIC!L16+CHLIC!L16+WIC!L16+UHC!L16+BMC!L16+THPP!L16+TIC!L16+HPIC!L16+TAHMO!L16+HPHC!L16+HNE!L16+BSBCMA!L16+'MGB-Medical Benefit'!L16+'MGB - Pharmacy Benefit'!L16+FCHP!L16)</f>
        <v>0</v>
      </c>
      <c r="M16" s="80">
        <f>SUM(ALIC!M16+CHLIC!M16+WIC!M16+UHC!M16+BMC!M16+THPP!M16+TIC!M16+HPIC!M16+TAHMO!M16+HPHC!M16+HNE!M16+BSBCMA!M16+'MGB-Medical Benefit'!M16+'MGB - Pharmacy Benefit'!M16+FCHP!M16)</f>
        <v>0</v>
      </c>
      <c r="N16" s="90">
        <f t="shared" ref="N14:N18" si="7">M16/J16</f>
        <v>0</v>
      </c>
      <c r="O16" s="80">
        <f>SUM(ALIC!O16+CHLIC!O16+WIC!O16+UHC!O16+BMC!O16+THPP!O16+TIC!O16+HPIC!O16+TAHMO!O16+HPHC!O16+HNE!O16+BSBCMA!O16+'MGB-Medical Benefit'!O16+'MGB - Pharmacy Benefit'!O16+FCHP!O16)</f>
        <v>0</v>
      </c>
      <c r="P16" s="87" t="str">
        <f t="shared" si="6"/>
        <v>N/A</v>
      </c>
    </row>
    <row r="17" spans="1:41" s="32" customFormat="1" ht="54" customHeight="1">
      <c r="A17" s="14" t="s">
        <v>23</v>
      </c>
      <c r="B17" s="51" t="s">
        <v>21</v>
      </c>
      <c r="C17" s="60">
        <f>SUM(ALIC!C17+CHLIC!C17+WIC!C17+UHC!C17+BMC!C17+THPP!C17+TIC!C17+HPIC!C17+TAHMO!C17+HPHC!C17+HNE!C17+BSBCMA!C17+'MGB-Medical Benefit'!C17+'MGB - Pharmacy Benefit'!C17+FCHP!C17)</f>
        <v>1497</v>
      </c>
      <c r="D17" s="46">
        <f>SUM(ALIC!D17+CHLIC!D17+WIC!D17+UHC!D17+BMC!D17+THPP!D17+TIC!D17+HPIC!D17+TAHMO!D17+HPHC!D17+HNE!D17+BSBCMA!D17+'MGB-Medical Benefit'!D17+'MGB - Pharmacy Benefit'!D17+FCHP!D17)</f>
        <v>1107</v>
      </c>
      <c r="E17" s="84">
        <f t="shared" si="5"/>
        <v>0.73947895791583163</v>
      </c>
      <c r="F17" s="60">
        <f>SUM(ALIC!F17+CHLIC!F17+WIC!F17+UHC!F17+BMC!F17+THPP!F17+TIC!F17+HPIC!F17+TAHMO!F17+HPHC!F17+HNE!F17+BSBCMA!F17+'MGB-Medical Benefit'!F17+'MGB - Pharmacy Benefit'!F17+FCHP!F17)</f>
        <v>390</v>
      </c>
      <c r="G17" s="74">
        <f t="shared" si="1"/>
        <v>0.26052104208416832</v>
      </c>
      <c r="H17" s="81">
        <f>SUM(ALIC!H17+CHLIC!H17+WIC!H17+UHC!H17+BMC!H17+THPP!H17+TIC!H17+HPIC!H17+TAHMO!H17+HPHC!H17+HNE!H17+BSBCMA!H17+'MGB-Medical Benefit'!H17+'MGB - Pharmacy Benefit'!H17+FCHP!H17)</f>
        <v>19</v>
      </c>
      <c r="I17" s="81">
        <f>SUM(ALIC!I17+CHLIC!I17+WIC!I17+UHC!I17+BMC!I17+THPP!I17+TIC!I17+HPIC!I17+TAHMO!I17+HPHC!I17+HNE!I17+BSBCMA!I17+'MGB-Medical Benefit'!I17+'MGB - Pharmacy Benefit'!I17+FCHP!I17)</f>
        <v>11</v>
      </c>
      <c r="J17" s="69">
        <f>SUM(ALIC!J17+CHLIC!J17+WIC!J17+UHC!J17+BMC!J17+THPP!J17+TIC!J17+HPIC!J17+TAHMO!J17+HPHC!J17+HNE!J17+BSBCMA!J17+'MGB-Medical Benefit'!J17+'MGB - Pharmacy Benefit'!J17+FCHP!J17)</f>
        <v>8</v>
      </c>
      <c r="K17" s="84">
        <f t="shared" si="2"/>
        <v>0.42105263157894735</v>
      </c>
      <c r="L17" s="81">
        <f>SUM(ALIC!L17+CHLIC!L17+WIC!L17+UHC!L17+BMC!L17+THPP!L17+TIC!L17+HPIC!L17+TAHMO!L17+HPHC!L17+HNE!L17+BSBCMA!L17+'MGB-Medical Benefit'!L17+'MGB - Pharmacy Benefit'!L17+FCHP!L17)</f>
        <v>0</v>
      </c>
      <c r="M17" s="81">
        <f>SUM(ALIC!M17+CHLIC!M17+WIC!M17+UHC!M17+BMC!M17+THPP!M17+TIC!M17+HPIC!M17+TAHMO!M17+HPHC!M17+HNE!M17+BSBCMA!M17+'MGB-Medical Benefit'!M17+'MGB - Pharmacy Benefit'!M17+FCHP!M17)</f>
        <v>0</v>
      </c>
      <c r="N17" s="90">
        <f t="shared" si="7"/>
        <v>0</v>
      </c>
      <c r="O17" s="81">
        <f>SUM(ALIC!O17+CHLIC!O17+WIC!O17+UHC!O17+BMC!O17+THPP!O17+TIC!O17+HPIC!O17+TAHMO!O17+HPHC!O17+HNE!O17+BSBCMA!O17+'MGB-Medical Benefit'!O17+'MGB - Pharmacy Benefit'!O17+FCHP!O17)</f>
        <v>0</v>
      </c>
      <c r="P17" s="87" t="str">
        <f t="shared" si="6"/>
        <v>N/A</v>
      </c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</row>
    <row r="18" spans="1:41" s="33" customFormat="1" ht="54" customHeight="1">
      <c r="A18" s="19" t="s">
        <v>23</v>
      </c>
      <c r="B18" s="52" t="s">
        <v>22</v>
      </c>
      <c r="C18" s="61">
        <f>C14+C15+C16+C17</f>
        <v>6169</v>
      </c>
      <c r="D18" s="47">
        <f>D14+D15+D16+D17</f>
        <v>4375</v>
      </c>
      <c r="E18" s="64">
        <f>D18/C18</f>
        <v>0.70919111687469605</v>
      </c>
      <c r="F18" s="61">
        <f>F14+F15+F16+F17</f>
        <v>1794</v>
      </c>
      <c r="G18" s="75">
        <f t="shared" si="1"/>
        <v>0.29080888312530395</v>
      </c>
      <c r="H18" s="61">
        <f>H14+H15+H16+H17</f>
        <v>104</v>
      </c>
      <c r="I18" s="61">
        <f>I14+I15+I16+I17</f>
        <v>67</v>
      </c>
      <c r="J18" s="47">
        <f>J14+J15+J16+J17</f>
        <v>37</v>
      </c>
      <c r="K18" s="64">
        <f t="shared" si="2"/>
        <v>0.35576923076923078</v>
      </c>
      <c r="L18" s="61">
        <f>L14+L15+L16+L17</f>
        <v>0</v>
      </c>
      <c r="M18" s="61">
        <f>M14+M15+M16+M17</f>
        <v>0</v>
      </c>
      <c r="N18" s="90">
        <f t="shared" si="7"/>
        <v>0</v>
      </c>
      <c r="O18" s="61">
        <f>O14+O15+O16+O17</f>
        <v>0</v>
      </c>
      <c r="P18" s="87" t="str">
        <f t="shared" si="6"/>
        <v>N/A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</row>
    <row r="19" spans="1:41">
      <c r="A19" s="21"/>
      <c r="B19" s="26"/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41">
      <c r="A20" s="21"/>
      <c r="B20" s="26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41">
      <c r="B21" s="26"/>
      <c r="C21" s="27"/>
      <c r="D21" s="27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41">
      <c r="A22" s="21" t="s">
        <v>24</v>
      </c>
      <c r="B22" s="306"/>
      <c r="C22" s="27"/>
      <c r="D22" s="27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41">
      <c r="A23" s="27"/>
      <c r="B23" s="34"/>
      <c r="C23" s="27"/>
      <c r="D23" s="27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41">
      <c r="A24" s="27"/>
      <c r="B24" s="34"/>
      <c r="C24" s="27"/>
      <c r="D24" s="27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41">
      <c r="A25" s="27"/>
      <c r="B25" s="34"/>
      <c r="C25" s="27"/>
      <c r="D25" s="27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41">
      <c r="A26" s="27"/>
      <c r="B26" s="34"/>
      <c r="C26" s="27"/>
      <c r="D26" s="27"/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39" spans="1:1">
      <c r="A39" s="35"/>
    </row>
  </sheetData>
  <sheetProtection selectLockedCells="1"/>
  <pageMargins left="0.7" right="0.7" top="0.75" bottom="0.75" header="0.3" footer="0.3"/>
  <pageSetup paperSize="5" scale="61" orientation="landscape"/>
  <headerFooter differentOddEven="1">
    <oddHeader>&amp;L20-- Exception Requests for Prescription Drugs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F86B-52F4-41DD-8291-2156534A4EEE}">
  <dimension ref="A1:D15"/>
  <sheetViews>
    <sheetView tabSelected="1" workbookViewId="0">
      <selection activeCell="B7" sqref="B7"/>
    </sheetView>
  </sheetViews>
  <sheetFormatPr defaultRowHeight="15"/>
  <cols>
    <col min="1" max="1" width="45.42578125" customWidth="1"/>
    <col min="2" max="2" width="27.28515625" customWidth="1"/>
    <col min="3" max="3" width="31.42578125" customWidth="1"/>
    <col min="4" max="4" width="18.85546875" customWidth="1"/>
  </cols>
  <sheetData>
    <row r="1" spans="1:4">
      <c r="A1" s="101" t="s">
        <v>25</v>
      </c>
      <c r="B1" s="101" t="s">
        <v>26</v>
      </c>
      <c r="C1" s="101" t="s">
        <v>27</v>
      </c>
      <c r="D1" s="101" t="s">
        <v>28</v>
      </c>
    </row>
    <row r="2" spans="1:4">
      <c r="A2" s="97" t="s">
        <v>29</v>
      </c>
      <c r="B2" s="99">
        <v>220</v>
      </c>
      <c r="C2" s="99">
        <v>84534</v>
      </c>
      <c r="D2" s="98">
        <f>B2/C2</f>
        <v>2.6025031348333215E-3</v>
      </c>
    </row>
    <row r="3" spans="1:4">
      <c r="A3" t="s">
        <v>30</v>
      </c>
      <c r="B3" s="99">
        <v>24526</v>
      </c>
      <c r="C3" s="99">
        <v>9601226</v>
      </c>
      <c r="D3" s="98">
        <f>B3/C3</f>
        <v>2.5544654401427483E-3</v>
      </c>
    </row>
    <row r="4" spans="1:4">
      <c r="A4" s="97" t="s">
        <v>31</v>
      </c>
      <c r="B4" s="100">
        <v>0</v>
      </c>
      <c r="C4" s="99">
        <v>859049</v>
      </c>
      <c r="D4" s="98">
        <f>B4/C4</f>
        <v>0</v>
      </c>
    </row>
    <row r="5" spans="1:4">
      <c r="A5" t="s">
        <v>32</v>
      </c>
      <c r="B5" s="99">
        <v>0</v>
      </c>
      <c r="C5" s="99">
        <v>272604</v>
      </c>
      <c r="D5" s="98">
        <f>B5/C5</f>
        <v>0</v>
      </c>
    </row>
    <row r="6" spans="1:4">
      <c r="A6" t="s">
        <v>33</v>
      </c>
      <c r="B6" s="99">
        <v>2771</v>
      </c>
      <c r="C6" s="99">
        <v>149855.50000000029</v>
      </c>
      <c r="D6" s="98">
        <f>B6/C6</f>
        <v>1.8491146471100457E-2</v>
      </c>
    </row>
    <row r="7" spans="1:4">
      <c r="A7" t="s">
        <v>34</v>
      </c>
      <c r="B7" s="99">
        <v>31</v>
      </c>
      <c r="C7" s="99">
        <v>2099995</v>
      </c>
      <c r="D7" s="98">
        <f>B7/C7</f>
        <v>1.4761939909380737E-5</v>
      </c>
    </row>
    <row r="8" spans="1:4">
      <c r="A8" t="s">
        <v>35</v>
      </c>
      <c r="B8" s="99">
        <v>12204</v>
      </c>
      <c r="C8" s="99">
        <v>1043858</v>
      </c>
      <c r="D8" s="98">
        <f>B8/C8</f>
        <v>1.1691245360959057E-2</v>
      </c>
    </row>
    <row r="9" spans="1:4">
      <c r="A9" t="s">
        <v>36</v>
      </c>
      <c r="B9" s="99">
        <v>10</v>
      </c>
      <c r="C9" s="99">
        <v>300493</v>
      </c>
      <c r="D9" s="98">
        <f>B9/C9</f>
        <v>3.3278645426016583E-5</v>
      </c>
    </row>
    <row r="10" spans="1:4">
      <c r="A10" s="37" t="s">
        <v>37</v>
      </c>
      <c r="B10" s="99">
        <v>12510</v>
      </c>
      <c r="C10" s="99">
        <v>1288513</v>
      </c>
      <c r="D10" s="98">
        <f>B10/C10</f>
        <v>9.7088659563388177E-3</v>
      </c>
    </row>
    <row r="11" spans="1:4">
      <c r="A11" t="s">
        <v>38</v>
      </c>
      <c r="B11" s="100">
        <v>0</v>
      </c>
      <c r="C11" s="99">
        <v>2094779</v>
      </c>
      <c r="D11" s="98">
        <f>B11/C11</f>
        <v>0</v>
      </c>
    </row>
    <row r="12" spans="1:4">
      <c r="A12" t="s">
        <v>39</v>
      </c>
      <c r="B12" s="99">
        <v>1</v>
      </c>
      <c r="C12" s="99">
        <v>1816941</v>
      </c>
      <c r="D12" s="98">
        <f>B12/C12</f>
        <v>5.5037560383083436E-7</v>
      </c>
    </row>
    <row r="13" spans="1:4">
      <c r="A13" t="s">
        <v>40</v>
      </c>
      <c r="B13" s="99">
        <v>261</v>
      </c>
      <c r="C13" s="99">
        <v>326513</v>
      </c>
      <c r="D13" s="98">
        <f>B13/C13</f>
        <v>7.9935561524349717E-4</v>
      </c>
    </row>
    <row r="14" spans="1:4">
      <c r="A14" t="s">
        <v>41</v>
      </c>
      <c r="B14" s="99">
        <v>21076</v>
      </c>
      <c r="C14" s="99">
        <v>98204</v>
      </c>
      <c r="D14" s="98">
        <f>B14/C14</f>
        <v>0.2146144759887581</v>
      </c>
    </row>
    <row r="15" spans="1:4">
      <c r="A15" s="101" t="s">
        <v>42</v>
      </c>
      <c r="B15" s="102">
        <f>SUM(B2:B14)</f>
        <v>73610</v>
      </c>
      <c r="C15" s="102">
        <f>SUM(C2:C14)</f>
        <v>20036564.5</v>
      </c>
      <c r="D15" s="103">
        <f t="shared" ref="D3:D15" si="0">B15/C15</f>
        <v>3.6737834971658939E-3</v>
      </c>
    </row>
  </sheetData>
  <sortState xmlns:xlrd2="http://schemas.microsoft.com/office/spreadsheetml/2017/richdata2" ref="A3:XFD14">
    <sortCondition ref="A3:A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46C0-E587-413D-9816-AFF537345EEB}">
  <sheetPr>
    <pageSetUpPr fitToPage="1"/>
  </sheetPr>
  <dimension ref="A1:AO39"/>
  <sheetViews>
    <sheetView view="pageLayout" topLeftCell="C12" zoomScaleNormal="100" zoomScaleSheetLayoutView="130" workbookViewId="0">
      <selection activeCell="L14" sqref="L14"/>
    </sheetView>
  </sheetViews>
  <sheetFormatPr defaultColWidth="13.85546875" defaultRowHeight="15"/>
  <cols>
    <col min="1" max="1" width="27.5703125" style="3" customWidth="1"/>
    <col min="2" max="2" width="14.5703125" style="3" customWidth="1"/>
    <col min="3" max="3" width="12.42578125" style="3" customWidth="1"/>
    <col min="4" max="4" width="9.42578125" style="3" customWidth="1"/>
    <col min="5" max="5" width="9.42578125" style="4" customWidth="1"/>
    <col min="6" max="6" width="9.42578125" style="2" customWidth="1"/>
    <col min="7" max="7" width="8.140625" style="2" customWidth="1"/>
    <col min="8" max="8" width="9" style="2" customWidth="1"/>
    <col min="9" max="9" width="9.140625" style="2" customWidth="1"/>
    <col min="10" max="10" width="9.5703125" style="2" customWidth="1"/>
    <col min="11" max="11" width="9.42578125" style="2" customWidth="1"/>
    <col min="12" max="12" width="9.85546875" style="2" customWidth="1"/>
    <col min="13" max="13" width="9.5703125" style="2" customWidth="1"/>
    <col min="14" max="14" width="9.85546875" style="2" customWidth="1"/>
    <col min="15" max="15" width="9.5703125" style="2" customWidth="1"/>
    <col min="16" max="16" width="9.85546875" style="2" customWidth="1"/>
    <col min="17" max="16384" width="13.85546875" style="2"/>
  </cols>
  <sheetData>
    <row r="1" spans="1:41" s="1" customFormat="1" ht="12.75">
      <c r="A1" s="165" t="s">
        <v>43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</row>
    <row r="2" spans="1:41" s="1" customFormat="1" ht="12.75">
      <c r="A2" s="165" t="s">
        <v>44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</row>
    <row r="3" spans="1:41">
      <c r="A3" s="165" t="s">
        <v>45</v>
      </c>
      <c r="B3" s="167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</row>
    <row r="4" spans="1:41">
      <c r="A4" s="165" t="s">
        <v>46</v>
      </c>
      <c r="B4" s="167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</row>
    <row r="5" spans="1:41">
      <c r="A5" s="165" t="s">
        <v>47</v>
      </c>
      <c r="B5" s="167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</row>
    <row r="6" spans="1:41">
      <c r="A6" s="168"/>
      <c r="B6" s="168"/>
      <c r="C6" s="22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</row>
    <row r="7" spans="1:41" s="7" customFormat="1" ht="66.95" customHeight="1">
      <c r="A7" s="170" t="s">
        <v>1</v>
      </c>
      <c r="B7" s="171" t="s">
        <v>2</v>
      </c>
      <c r="C7" s="171" t="s">
        <v>3</v>
      </c>
      <c r="D7" s="171" t="s">
        <v>4</v>
      </c>
      <c r="E7" s="172" t="s">
        <v>5</v>
      </c>
      <c r="F7" s="171" t="s">
        <v>6</v>
      </c>
      <c r="G7" s="172" t="s">
        <v>7</v>
      </c>
      <c r="H7" s="173" t="s">
        <v>8</v>
      </c>
      <c r="I7" s="171" t="s">
        <v>9</v>
      </c>
      <c r="J7" s="174" t="s">
        <v>10</v>
      </c>
      <c r="K7" s="172" t="s">
        <v>11</v>
      </c>
      <c r="L7" s="171" t="s">
        <v>12</v>
      </c>
      <c r="M7" s="171" t="s">
        <v>13</v>
      </c>
      <c r="N7" s="175" t="s">
        <v>14</v>
      </c>
      <c r="O7" s="171" t="s">
        <v>15</v>
      </c>
      <c r="P7" s="175" t="s">
        <v>16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</row>
    <row r="8" spans="1:41" s="7" customFormat="1" ht="14.25" customHeight="1">
      <c r="A8" s="177"/>
      <c r="B8" s="122"/>
      <c r="C8" s="122"/>
      <c r="D8" s="122"/>
      <c r="E8" s="178"/>
      <c r="F8" s="122"/>
      <c r="G8" s="178"/>
      <c r="H8" s="122"/>
      <c r="I8" s="122"/>
      <c r="J8" s="122"/>
      <c r="K8" s="178"/>
      <c r="L8" s="122"/>
      <c r="M8" s="122"/>
      <c r="N8" s="179"/>
      <c r="O8" s="122"/>
      <c r="P8" s="179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</row>
    <row r="9" spans="1:41" s="7" customFormat="1" ht="36.6" customHeight="1">
      <c r="A9" s="180" t="s">
        <v>17</v>
      </c>
      <c r="B9" s="181" t="s">
        <v>18</v>
      </c>
      <c r="C9" s="182">
        <v>108</v>
      </c>
      <c r="D9" s="181">
        <v>103</v>
      </c>
      <c r="E9" s="283">
        <v>0.95399999999999996</v>
      </c>
      <c r="F9" s="183">
        <v>5</v>
      </c>
      <c r="G9" s="185">
        <v>4.5999999999999999E-2</v>
      </c>
      <c r="H9" s="186"/>
      <c r="I9" s="186"/>
      <c r="J9" s="186"/>
      <c r="K9" s="184" t="e">
        <v>#DIV/0!</v>
      </c>
      <c r="L9" s="181"/>
      <c r="M9" s="186"/>
      <c r="N9" s="285" t="e">
        <v>#DIV/0!</v>
      </c>
      <c r="O9" s="186"/>
      <c r="P9" s="285" t="e">
        <v>#DIV/0!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</row>
    <row r="10" spans="1:41" s="7" customFormat="1" ht="36.6" customHeight="1">
      <c r="A10" s="180" t="s">
        <v>17</v>
      </c>
      <c r="B10" s="181" t="s">
        <v>19</v>
      </c>
      <c r="C10" s="182">
        <v>57</v>
      </c>
      <c r="D10" s="181">
        <v>54</v>
      </c>
      <c r="E10" s="283">
        <v>0.94699999999999995</v>
      </c>
      <c r="F10" s="183">
        <v>3</v>
      </c>
      <c r="G10" s="185">
        <v>5.2999999999999999E-2</v>
      </c>
      <c r="H10" s="186"/>
      <c r="I10" s="186"/>
      <c r="J10" s="186"/>
      <c r="K10" s="184" t="e">
        <v>#DIV/0!</v>
      </c>
      <c r="L10" s="181">
        <v>1</v>
      </c>
      <c r="M10" s="186">
        <v>1</v>
      </c>
      <c r="N10" s="285" t="e">
        <v>#DIV/0!</v>
      </c>
      <c r="O10" s="186"/>
      <c r="P10" s="285">
        <v>0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</row>
    <row r="11" spans="1:41" s="7" customFormat="1" ht="36.6" customHeight="1">
      <c r="A11" s="180" t="s">
        <v>17</v>
      </c>
      <c r="B11" s="189" t="s">
        <v>20</v>
      </c>
      <c r="C11" s="190">
        <v>35</v>
      </c>
      <c r="D11" s="191">
        <v>32</v>
      </c>
      <c r="E11" s="283">
        <v>0.91400000000000003</v>
      </c>
      <c r="F11" s="192">
        <v>3</v>
      </c>
      <c r="G11" s="185">
        <v>8.5999999999999993E-2</v>
      </c>
      <c r="H11" s="193"/>
      <c r="I11" s="193"/>
      <c r="J11" s="193"/>
      <c r="K11" s="184" t="e">
        <v>#DIV/0!</v>
      </c>
      <c r="L11" s="191"/>
      <c r="M11" s="193"/>
      <c r="N11" s="285" t="e">
        <v>#DIV/0!</v>
      </c>
      <c r="O11" s="193"/>
      <c r="P11" s="285" t="e">
        <v>#DIV/0!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</row>
    <row r="12" spans="1:41" ht="36.6" customHeight="1">
      <c r="A12" s="194" t="s">
        <v>17</v>
      </c>
      <c r="B12" s="195" t="s">
        <v>21</v>
      </c>
      <c r="C12" s="187">
        <v>20</v>
      </c>
      <c r="D12" s="196">
        <v>17</v>
      </c>
      <c r="E12" s="283">
        <v>0.85</v>
      </c>
      <c r="F12" s="196">
        <v>3</v>
      </c>
      <c r="G12" s="185">
        <v>0.15</v>
      </c>
      <c r="H12" s="197"/>
      <c r="I12" s="197"/>
      <c r="J12" s="197"/>
      <c r="K12" s="184" t="e">
        <v>#DIV/0!</v>
      </c>
      <c r="L12" s="196"/>
      <c r="M12" s="197"/>
      <c r="N12" s="285" t="e">
        <v>#DIV/0!</v>
      </c>
      <c r="O12" s="197"/>
      <c r="P12" s="285" t="e">
        <v>#DIV/0!</v>
      </c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</row>
    <row r="13" spans="1:41" ht="36.6" customHeight="1">
      <c r="A13" s="198" t="s">
        <v>17</v>
      </c>
      <c r="B13" s="199" t="s">
        <v>22</v>
      </c>
      <c r="C13" s="200">
        <v>220</v>
      </c>
      <c r="D13" s="200">
        <v>206</v>
      </c>
      <c r="E13" s="201">
        <v>0.93600000000000005</v>
      </c>
      <c r="F13" s="200">
        <v>14</v>
      </c>
      <c r="G13" s="201">
        <v>6.4000000000000001E-2</v>
      </c>
      <c r="H13" s="200">
        <v>0</v>
      </c>
      <c r="I13" s="200">
        <v>0</v>
      </c>
      <c r="J13" s="200">
        <v>0</v>
      </c>
      <c r="K13" s="200" t="e">
        <v>#DIV/0!</v>
      </c>
      <c r="L13" s="200">
        <v>1</v>
      </c>
      <c r="M13" s="200">
        <v>1</v>
      </c>
      <c r="N13" s="286" t="e">
        <v>#DIV/0!</v>
      </c>
      <c r="O13" s="200">
        <v>0</v>
      </c>
      <c r="P13" s="286">
        <v>0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</row>
    <row r="14" spans="1:41" s="7" customFormat="1" ht="54.75" customHeight="1">
      <c r="A14" s="202" t="s">
        <v>23</v>
      </c>
      <c r="B14" s="149" t="s">
        <v>18</v>
      </c>
      <c r="C14" s="203">
        <v>13</v>
      </c>
      <c r="D14" s="149">
        <v>13</v>
      </c>
      <c r="E14" s="211">
        <v>1</v>
      </c>
      <c r="F14" s="205">
        <v>0</v>
      </c>
      <c r="G14" s="274">
        <v>0</v>
      </c>
      <c r="H14" s="208"/>
      <c r="I14" s="208"/>
      <c r="J14" s="208"/>
      <c r="K14" s="273" t="e">
        <v>#DIV/0!</v>
      </c>
      <c r="L14" s="149"/>
      <c r="M14" s="208"/>
      <c r="N14" s="275" t="e">
        <v>#DIV/0!</v>
      </c>
      <c r="O14" s="208"/>
      <c r="P14" s="275" t="e">
        <v>#DIV/0!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</row>
    <row r="15" spans="1:41" s="7" customFormat="1" ht="52.5" customHeight="1">
      <c r="A15" s="202" t="s">
        <v>23</v>
      </c>
      <c r="B15" s="209" t="s">
        <v>19</v>
      </c>
      <c r="C15" s="210">
        <v>5</v>
      </c>
      <c r="D15" s="209">
        <v>5</v>
      </c>
      <c r="E15" s="211">
        <v>1</v>
      </c>
      <c r="F15" s="212">
        <v>0</v>
      </c>
      <c r="G15" s="274">
        <v>0</v>
      </c>
      <c r="H15" s="213"/>
      <c r="I15" s="213"/>
      <c r="J15" s="213"/>
      <c r="K15" s="273" t="e">
        <v>#DIV/0!</v>
      </c>
      <c r="L15" s="209"/>
      <c r="M15" s="213"/>
      <c r="N15" s="275" t="e">
        <v>#DIV/0!</v>
      </c>
      <c r="O15" s="213"/>
      <c r="P15" s="275" t="e">
        <v>#DIV/0!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</row>
    <row r="16" spans="1:41" s="7" customFormat="1" ht="51.75" customHeight="1">
      <c r="A16" s="202" t="s">
        <v>23</v>
      </c>
      <c r="B16" s="214" t="s">
        <v>20</v>
      </c>
      <c r="C16" s="215">
        <v>7</v>
      </c>
      <c r="D16" s="214">
        <v>7</v>
      </c>
      <c r="E16" s="211">
        <v>1</v>
      </c>
      <c r="F16" s="217">
        <v>0</v>
      </c>
      <c r="G16" s="274">
        <v>0</v>
      </c>
      <c r="H16" s="218"/>
      <c r="I16" s="218"/>
      <c r="J16" s="218"/>
      <c r="K16" s="273" t="e">
        <v>#DIV/0!</v>
      </c>
      <c r="L16" s="214"/>
      <c r="M16" s="218"/>
      <c r="N16" s="275" t="e">
        <v>#DIV/0!</v>
      </c>
      <c r="O16" s="218"/>
      <c r="P16" s="275" t="e">
        <v>#DIV/0!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</row>
    <row r="17" spans="1:41" s="18" customFormat="1" ht="54" customHeight="1">
      <c r="A17" s="202" t="s">
        <v>23</v>
      </c>
      <c r="B17" s="219" t="s">
        <v>21</v>
      </c>
      <c r="C17" s="206">
        <v>6</v>
      </c>
      <c r="D17" s="220">
        <v>4</v>
      </c>
      <c r="E17" s="211">
        <v>0.66700000000000004</v>
      </c>
      <c r="F17" s="220">
        <v>2</v>
      </c>
      <c r="G17" s="278">
        <v>0.33300000000000002</v>
      </c>
      <c r="H17" s="221"/>
      <c r="I17" s="221"/>
      <c r="J17" s="221"/>
      <c r="K17" s="277" t="e">
        <v>#DIV/0!</v>
      </c>
      <c r="L17" s="220"/>
      <c r="M17" s="221"/>
      <c r="N17" s="279" t="e">
        <v>#DIV/0!</v>
      </c>
      <c r="O17" s="221"/>
      <c r="P17" s="279" t="e">
        <v>#DIV/0!</v>
      </c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</row>
    <row r="18" spans="1:41" s="20" customFormat="1" ht="54" customHeight="1">
      <c r="A18" s="222" t="s">
        <v>23</v>
      </c>
      <c r="B18" s="223" t="s">
        <v>22</v>
      </c>
      <c r="C18" s="224">
        <v>31</v>
      </c>
      <c r="D18" s="224">
        <v>29</v>
      </c>
      <c r="E18" s="225">
        <v>0.93500000000000005</v>
      </c>
      <c r="F18" s="224">
        <v>2</v>
      </c>
      <c r="G18" s="225">
        <v>6.5000000000000002E-2</v>
      </c>
      <c r="H18" s="224">
        <v>0</v>
      </c>
      <c r="I18" s="224">
        <v>0</v>
      </c>
      <c r="J18" s="224">
        <v>0</v>
      </c>
      <c r="K18" s="224" t="e">
        <v>#DIV/0!</v>
      </c>
      <c r="L18" s="224">
        <v>0</v>
      </c>
      <c r="M18" s="224">
        <v>0</v>
      </c>
      <c r="N18" s="281" t="e">
        <v>#DIV/0!</v>
      </c>
      <c r="O18" s="224">
        <v>0</v>
      </c>
      <c r="P18" s="281" t="e">
        <v>#DIV/0!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</row>
    <row r="19" spans="1:41">
      <c r="A19" s="165"/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</row>
    <row r="20" spans="1:41">
      <c r="A20" s="165"/>
      <c r="B20" s="16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</row>
    <row r="21" spans="1:41">
      <c r="A21" s="168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</row>
    <row r="22" spans="1:41">
      <c r="A22" s="165" t="s">
        <v>24</v>
      </c>
      <c r="B22" s="167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</row>
    <row r="23" spans="1:41">
      <c r="A23" s="168"/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</row>
    <row r="24" spans="1:41">
      <c r="A24" s="16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</row>
    <row r="25" spans="1:41">
      <c r="A25" s="168"/>
      <c r="B25" s="167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</row>
    <row r="26" spans="1:41">
      <c r="A26" s="168"/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</row>
    <row r="27" spans="1:41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</row>
    <row r="28" spans="1:41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</row>
    <row r="29" spans="1:4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</row>
    <row r="30" spans="1:41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</row>
    <row r="31" spans="1:4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</row>
    <row r="32" spans="1:4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</row>
    <row r="33" spans="1:4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</row>
    <row r="34" spans="1:4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</row>
    <row r="35" spans="1:4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</row>
    <row r="36" spans="1:41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</row>
    <row r="37" spans="1:41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</row>
    <row r="38" spans="1:4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</row>
    <row r="39" spans="1:41">
      <c r="A39" s="226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</row>
  </sheetData>
  <sheetProtection selectLockedCells="1"/>
  <pageMargins left="0.7" right="0.7" top="0.75" bottom="0.75" header="0.3" footer="0.3"/>
  <pageSetup paperSize="5" scale="77" orientation="landscape"/>
  <headerFooter differentOddEven="1">
    <oddHeader>&amp;L20-- Exception Requests for Prescription Drugs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B87BC-FEEE-4B03-904C-0CAC926C0170}">
  <sheetPr>
    <pageSetUpPr fitToPage="1"/>
  </sheetPr>
  <dimension ref="A1:AO39"/>
  <sheetViews>
    <sheetView view="pageLayout" topLeftCell="F12" zoomScaleNormal="100" zoomScaleSheetLayoutView="130" workbookViewId="0">
      <selection activeCell="F12" sqref="F12"/>
    </sheetView>
  </sheetViews>
  <sheetFormatPr defaultColWidth="13.85546875" defaultRowHeight="15"/>
  <cols>
    <col min="1" max="1" width="9.140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41" s="25" customFormat="1" ht="12.75">
      <c r="A1" s="165" t="s">
        <v>48</v>
      </c>
      <c r="B1" s="166"/>
      <c r="C1" s="166" t="s">
        <v>32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</row>
    <row r="2" spans="1:41" s="25" customFormat="1" ht="12.75">
      <c r="A2" s="165" t="s">
        <v>49</v>
      </c>
      <c r="B2" s="166"/>
      <c r="C2" s="166" t="s">
        <v>50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</row>
    <row r="3" spans="1:41">
      <c r="A3" s="165" t="s">
        <v>51</v>
      </c>
      <c r="B3" s="167"/>
      <c r="C3" s="168" t="s">
        <v>52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</row>
    <row r="4" spans="1:41">
      <c r="A4" s="165" t="s">
        <v>53</v>
      </c>
      <c r="B4" s="167"/>
      <c r="C4" s="227" t="s">
        <v>54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</row>
    <row r="5" spans="1:41">
      <c r="A5" s="165" t="s">
        <v>55</v>
      </c>
      <c r="B5" s="167"/>
      <c r="C5" s="168" t="s">
        <v>56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</row>
    <row r="6" spans="1:41">
      <c r="A6" s="168"/>
      <c r="B6" s="168"/>
      <c r="C6" s="22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</row>
    <row r="7" spans="1:41" s="31" customFormat="1" ht="66.95" customHeight="1">
      <c r="A7" s="170" t="s">
        <v>1</v>
      </c>
      <c r="B7" s="171" t="s">
        <v>2</v>
      </c>
      <c r="C7" s="171" t="s">
        <v>3</v>
      </c>
      <c r="D7" s="171" t="s">
        <v>4</v>
      </c>
      <c r="E7" s="172" t="s">
        <v>5</v>
      </c>
      <c r="F7" s="171" t="s">
        <v>6</v>
      </c>
      <c r="G7" s="172" t="s">
        <v>7</v>
      </c>
      <c r="H7" s="173" t="s">
        <v>8</v>
      </c>
      <c r="I7" s="171" t="s">
        <v>9</v>
      </c>
      <c r="J7" s="174" t="s">
        <v>10</v>
      </c>
      <c r="K7" s="172" t="s">
        <v>11</v>
      </c>
      <c r="L7" s="171" t="s">
        <v>12</v>
      </c>
      <c r="M7" s="171" t="s">
        <v>13</v>
      </c>
      <c r="N7" s="175" t="s">
        <v>14</v>
      </c>
      <c r="O7" s="171" t="s">
        <v>15</v>
      </c>
      <c r="P7" s="175" t="s">
        <v>16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</row>
    <row r="8" spans="1:41" s="31" customFormat="1" ht="14.25" customHeight="1">
      <c r="A8" s="177"/>
      <c r="B8" s="122"/>
      <c r="C8" s="122"/>
      <c r="D8" s="122"/>
      <c r="E8" s="178"/>
      <c r="F8" s="122"/>
      <c r="G8" s="178"/>
      <c r="H8" s="122"/>
      <c r="I8" s="122"/>
      <c r="J8" s="122"/>
      <c r="K8" s="178"/>
      <c r="L8" s="122"/>
      <c r="M8" s="122"/>
      <c r="N8" s="179"/>
      <c r="O8" s="122"/>
      <c r="P8" s="179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</row>
    <row r="9" spans="1:41" s="31" customFormat="1" ht="36.6" customHeight="1">
      <c r="A9" s="180" t="s">
        <v>17</v>
      </c>
      <c r="B9" s="181" t="s">
        <v>18</v>
      </c>
      <c r="C9" s="182">
        <v>40</v>
      </c>
      <c r="D9" s="181">
        <v>40</v>
      </c>
      <c r="E9" s="201">
        <v>1</v>
      </c>
      <c r="F9" s="183">
        <v>0</v>
      </c>
      <c r="G9" s="185">
        <v>0</v>
      </c>
      <c r="H9" s="186">
        <v>0</v>
      </c>
      <c r="I9" s="186">
        <v>0</v>
      </c>
      <c r="J9" s="186">
        <v>0</v>
      </c>
      <c r="K9" s="184" t="e">
        <v>#DIV/0!</v>
      </c>
      <c r="L9" s="181">
        <v>0</v>
      </c>
      <c r="M9" s="186">
        <v>0</v>
      </c>
      <c r="N9" s="285" t="e">
        <v>#DIV/0!</v>
      </c>
      <c r="O9" s="186">
        <v>0</v>
      </c>
      <c r="P9" s="285" t="e">
        <v>#DIV/0!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</row>
    <row r="10" spans="1:41" s="31" customFormat="1" ht="36.6" customHeight="1">
      <c r="A10" s="180" t="s">
        <v>17</v>
      </c>
      <c r="B10" s="181" t="s">
        <v>19</v>
      </c>
      <c r="C10" s="182">
        <v>1</v>
      </c>
      <c r="D10" s="181">
        <v>1</v>
      </c>
      <c r="E10" s="201">
        <v>1</v>
      </c>
      <c r="F10" s="183">
        <v>0</v>
      </c>
      <c r="G10" s="185">
        <v>0</v>
      </c>
      <c r="H10" s="186">
        <v>1</v>
      </c>
      <c r="I10" s="186">
        <v>1</v>
      </c>
      <c r="J10" s="181">
        <v>0</v>
      </c>
      <c r="K10" s="185">
        <v>0</v>
      </c>
      <c r="L10" s="181">
        <v>0</v>
      </c>
      <c r="M10" s="186">
        <v>0</v>
      </c>
      <c r="N10" s="285" t="e">
        <v>#DIV/0!</v>
      </c>
      <c r="O10" s="186">
        <v>0</v>
      </c>
      <c r="P10" s="285" t="e">
        <v>#DIV/0!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</row>
    <row r="11" spans="1:41" s="31" customFormat="1" ht="36.6" customHeight="1">
      <c r="A11" s="180" t="s">
        <v>17</v>
      </c>
      <c r="B11" s="189" t="s">
        <v>20</v>
      </c>
      <c r="C11" s="190">
        <v>192</v>
      </c>
      <c r="D11" s="191">
        <v>192</v>
      </c>
      <c r="E11" s="201">
        <v>1</v>
      </c>
      <c r="F11" s="192">
        <v>0</v>
      </c>
      <c r="G11" s="185">
        <v>0</v>
      </c>
      <c r="H11" s="193">
        <v>19</v>
      </c>
      <c r="I11" s="193">
        <v>19</v>
      </c>
      <c r="J11" s="193">
        <v>0</v>
      </c>
      <c r="K11" s="185">
        <v>0</v>
      </c>
      <c r="L11" s="191">
        <v>0</v>
      </c>
      <c r="M11" s="193">
        <v>0</v>
      </c>
      <c r="N11" s="285" t="e">
        <v>#DIV/0!</v>
      </c>
      <c r="O11" s="193">
        <v>0</v>
      </c>
      <c r="P11" s="285" t="e">
        <v>#DIV/0!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</row>
    <row r="12" spans="1:41" ht="36.6" customHeight="1">
      <c r="A12" s="194" t="s">
        <v>17</v>
      </c>
      <c r="B12" s="195" t="s">
        <v>21</v>
      </c>
      <c r="C12" s="187">
        <v>28</v>
      </c>
      <c r="D12" s="196">
        <v>28</v>
      </c>
      <c r="E12" s="201">
        <v>1</v>
      </c>
      <c r="F12" s="196">
        <v>0</v>
      </c>
      <c r="G12" s="185">
        <v>0</v>
      </c>
      <c r="H12" s="197">
        <v>4</v>
      </c>
      <c r="I12" s="197">
        <v>4</v>
      </c>
      <c r="J12" s="197">
        <v>0</v>
      </c>
      <c r="K12" s="185">
        <v>0</v>
      </c>
      <c r="L12" s="196">
        <v>0</v>
      </c>
      <c r="M12" s="197">
        <v>0</v>
      </c>
      <c r="N12" s="285" t="e">
        <v>#DIV/0!</v>
      </c>
      <c r="O12" s="197">
        <v>0</v>
      </c>
      <c r="P12" s="285" t="e">
        <v>#DIV/0!</v>
      </c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</row>
    <row r="13" spans="1:41" ht="36.6" customHeight="1">
      <c r="A13" s="198" t="s">
        <v>17</v>
      </c>
      <c r="B13" s="199" t="s">
        <v>22</v>
      </c>
      <c r="C13" s="200">
        <v>261</v>
      </c>
      <c r="D13" s="200">
        <v>261</v>
      </c>
      <c r="E13" s="201">
        <v>1</v>
      </c>
      <c r="F13" s="200">
        <v>0</v>
      </c>
      <c r="G13" s="201">
        <v>0</v>
      </c>
      <c r="H13" s="200">
        <v>24</v>
      </c>
      <c r="I13" s="200">
        <v>24</v>
      </c>
      <c r="J13" s="200">
        <v>0</v>
      </c>
      <c r="K13" s="201">
        <v>0</v>
      </c>
      <c r="L13" s="200">
        <v>0</v>
      </c>
      <c r="M13" s="200">
        <v>0</v>
      </c>
      <c r="N13" s="286" t="e">
        <v>#DIV/0!</v>
      </c>
      <c r="O13" s="200">
        <v>0</v>
      </c>
      <c r="P13" s="286" t="e">
        <v>#DIV/0!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</row>
    <row r="14" spans="1:41" s="31" customFormat="1" ht="54.75" customHeight="1">
      <c r="A14" s="202" t="s">
        <v>23</v>
      </c>
      <c r="B14" s="149" t="s">
        <v>18</v>
      </c>
      <c r="C14" s="203">
        <v>1</v>
      </c>
      <c r="D14" s="149">
        <v>1</v>
      </c>
      <c r="E14" s="225">
        <v>1</v>
      </c>
      <c r="F14" s="205">
        <v>0</v>
      </c>
      <c r="G14" s="274">
        <v>0</v>
      </c>
      <c r="H14" s="208">
        <v>0</v>
      </c>
      <c r="I14" s="208">
        <v>0</v>
      </c>
      <c r="J14" s="208">
        <v>0</v>
      </c>
      <c r="K14" s="273" t="e">
        <v>#DIV/0!</v>
      </c>
      <c r="L14" s="149">
        <v>0</v>
      </c>
      <c r="M14" s="208">
        <v>0</v>
      </c>
      <c r="N14" s="275" t="e">
        <v>#DIV/0!</v>
      </c>
      <c r="O14" s="208">
        <v>0</v>
      </c>
      <c r="P14" s="275" t="e">
        <v>#DIV/0!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</row>
    <row r="15" spans="1:41" s="31" customFormat="1" ht="52.5" customHeight="1">
      <c r="A15" s="202" t="s">
        <v>23</v>
      </c>
      <c r="B15" s="209" t="s">
        <v>19</v>
      </c>
      <c r="C15" s="210">
        <v>0</v>
      </c>
      <c r="D15" s="209">
        <v>0</v>
      </c>
      <c r="E15" s="224" t="e">
        <v>#DIV/0!</v>
      </c>
      <c r="F15" s="212">
        <v>0</v>
      </c>
      <c r="G15" s="273" t="e">
        <v>#DIV/0!</v>
      </c>
      <c r="H15" s="213">
        <v>0</v>
      </c>
      <c r="I15" s="213">
        <v>0</v>
      </c>
      <c r="J15" s="213">
        <v>0</v>
      </c>
      <c r="K15" s="273" t="e">
        <v>#DIV/0!</v>
      </c>
      <c r="L15" s="209">
        <v>0</v>
      </c>
      <c r="M15" s="213">
        <v>0</v>
      </c>
      <c r="N15" s="275" t="e">
        <v>#DIV/0!</v>
      </c>
      <c r="O15" s="213">
        <v>0</v>
      </c>
      <c r="P15" s="275" t="e">
        <v>#DIV/0!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</row>
    <row r="16" spans="1:41" s="31" customFormat="1" ht="51.75" customHeight="1">
      <c r="A16" s="202" t="s">
        <v>23</v>
      </c>
      <c r="B16" s="214" t="s">
        <v>20</v>
      </c>
      <c r="C16" s="215">
        <v>66</v>
      </c>
      <c r="D16" s="214">
        <v>66</v>
      </c>
      <c r="E16" s="225">
        <v>1</v>
      </c>
      <c r="F16" s="217">
        <v>0</v>
      </c>
      <c r="G16" s="274">
        <v>0</v>
      </c>
      <c r="H16" s="218">
        <v>0</v>
      </c>
      <c r="I16" s="218">
        <v>0</v>
      </c>
      <c r="J16" s="218">
        <v>0</v>
      </c>
      <c r="K16" s="273" t="e">
        <v>#DIV/0!</v>
      </c>
      <c r="L16" s="214">
        <v>0</v>
      </c>
      <c r="M16" s="218">
        <v>0</v>
      </c>
      <c r="N16" s="275" t="e">
        <v>#DIV/0!</v>
      </c>
      <c r="O16" s="218">
        <v>0</v>
      </c>
      <c r="P16" s="275" t="e">
        <v>#DIV/0!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</row>
    <row r="17" spans="1:41" s="32" customFormat="1" ht="54" customHeight="1">
      <c r="A17" s="202" t="s">
        <v>23</v>
      </c>
      <c r="B17" s="219" t="s">
        <v>21</v>
      </c>
      <c r="C17" s="206">
        <v>9</v>
      </c>
      <c r="D17" s="220">
        <v>9</v>
      </c>
      <c r="E17" s="225">
        <v>1</v>
      </c>
      <c r="F17" s="220">
        <v>0</v>
      </c>
      <c r="G17" s="278">
        <v>0</v>
      </c>
      <c r="H17" s="221">
        <v>0</v>
      </c>
      <c r="I17" s="221">
        <v>0</v>
      </c>
      <c r="J17" s="221">
        <v>0</v>
      </c>
      <c r="K17" s="277" t="e">
        <v>#DIV/0!</v>
      </c>
      <c r="L17" s="220">
        <v>0</v>
      </c>
      <c r="M17" s="221">
        <v>0</v>
      </c>
      <c r="N17" s="279" t="e">
        <v>#DIV/0!</v>
      </c>
      <c r="O17" s="221">
        <v>0</v>
      </c>
      <c r="P17" s="279" t="e">
        <v>#DIV/0!</v>
      </c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</row>
    <row r="18" spans="1:41" s="33" customFormat="1" ht="54" customHeight="1">
      <c r="A18" s="222" t="s">
        <v>23</v>
      </c>
      <c r="B18" s="223" t="s">
        <v>22</v>
      </c>
      <c r="C18" s="224">
        <v>76</v>
      </c>
      <c r="D18" s="224">
        <v>76</v>
      </c>
      <c r="E18" s="225">
        <v>1</v>
      </c>
      <c r="F18" s="224">
        <v>0</v>
      </c>
      <c r="G18" s="225">
        <v>0</v>
      </c>
      <c r="H18" s="224">
        <v>0</v>
      </c>
      <c r="I18" s="224">
        <v>0</v>
      </c>
      <c r="J18" s="224">
        <v>0</v>
      </c>
      <c r="K18" s="224" t="e">
        <v>#DIV/0!</v>
      </c>
      <c r="L18" s="224">
        <v>0</v>
      </c>
      <c r="M18" s="224">
        <v>0</v>
      </c>
      <c r="N18" s="281" t="e">
        <v>#DIV/0!</v>
      </c>
      <c r="O18" s="224">
        <v>0</v>
      </c>
      <c r="P18" s="281" t="e">
        <v>#DIV/0!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</row>
    <row r="19" spans="1:41">
      <c r="A19" s="165"/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</row>
    <row r="20" spans="1:41">
      <c r="A20" s="165"/>
      <c r="B20" s="16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</row>
    <row r="21" spans="1:41">
      <c r="A21" s="168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</row>
    <row r="22" spans="1:41">
      <c r="A22" s="165" t="s">
        <v>24</v>
      </c>
      <c r="B22" s="167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</row>
    <row r="23" spans="1:41">
      <c r="A23" s="168"/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</row>
    <row r="24" spans="1:41">
      <c r="A24" s="16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</row>
    <row r="25" spans="1:41">
      <c r="A25" s="168"/>
      <c r="B25" s="167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</row>
    <row r="26" spans="1:41">
      <c r="A26" s="168"/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</row>
    <row r="27" spans="1:41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</row>
    <row r="28" spans="1:41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</row>
    <row r="29" spans="1:4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</row>
    <row r="30" spans="1:41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</row>
    <row r="31" spans="1:4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</row>
    <row r="32" spans="1:4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</row>
    <row r="33" spans="1:4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</row>
    <row r="34" spans="1:4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</row>
    <row r="35" spans="1:4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</row>
    <row r="36" spans="1:41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</row>
    <row r="37" spans="1:41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</row>
    <row r="38" spans="1:4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</row>
    <row r="39" spans="1:41">
      <c r="A39" s="226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</row>
  </sheetData>
  <sheetProtection selectLockedCells="1"/>
  <hyperlinks>
    <hyperlink ref="C4" r:id="rId1" xr:uid="{928F51AD-E985-46B5-8CFA-83706854D741}"/>
  </hyperlinks>
  <pageMargins left="0.7" right="0.7" top="0.75" bottom="0.75" header="0.3" footer="0.3"/>
  <pageSetup paperSize="5" scale="77" orientation="landscape"/>
  <headerFooter differentOddEven="1">
    <oddHeader>&amp;L20-- Exception Requests for Prescription Drugs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B6324-D9F5-4CA8-A3E4-9188FE75BBF6}">
  <sheetPr>
    <pageSetUpPr fitToPage="1"/>
  </sheetPr>
  <dimension ref="A1:AO39"/>
  <sheetViews>
    <sheetView view="pageLayout" zoomScaleNormal="100" zoomScaleSheetLayoutView="130" workbookViewId="0">
      <selection activeCell="H3" sqref="H3"/>
    </sheetView>
  </sheetViews>
  <sheetFormatPr defaultColWidth="13.85546875" defaultRowHeight="15"/>
  <cols>
    <col min="1" max="1" width="9.140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16" s="25" customFormat="1" ht="12.7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25" customFormat="1" ht="12.7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31" customFormat="1" ht="66.9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s="31" customFormat="1" ht="14.2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s="31" customFormat="1" ht="36.6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6" s="31" customFormat="1" ht="36.6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6" s="31" customFormat="1" ht="36.6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36.6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ht="36.6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s="31" customFormat="1" ht="54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s="31" customFormat="1" ht="52.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s="31" customFormat="1" ht="51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41" s="32" customFormat="1" ht="54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</row>
    <row r="18" spans="1:41" s="33" customFormat="1" ht="54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</row>
    <row r="19" spans="1:4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41">
      <c r="A20" s="21"/>
      <c r="B20" s="26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41">
      <c r="B21" s="26"/>
      <c r="C21" s="27"/>
      <c r="D21" s="27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41">
      <c r="A22" s="21" t="s">
        <v>24</v>
      </c>
      <c r="B22" s="34"/>
      <c r="C22" s="27"/>
      <c r="D22" s="27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41">
      <c r="A23" s="27"/>
      <c r="B23" s="34"/>
      <c r="C23" s="27"/>
      <c r="D23" s="27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41">
      <c r="A24" s="27"/>
      <c r="B24" s="34"/>
      <c r="C24" s="27"/>
      <c r="D24" s="27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41">
      <c r="A25" s="27"/>
      <c r="B25" s="34"/>
      <c r="C25" s="27"/>
      <c r="D25" s="27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41">
      <c r="A26" s="27"/>
      <c r="B26" s="34"/>
      <c r="C26" s="27"/>
      <c r="D26" s="27"/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39" spans="1:1">
      <c r="A39" s="35"/>
    </row>
  </sheetData>
  <sheetProtection selectLockedCells="1"/>
  <pageMargins left="0.7" right="0.7" top="0.75" bottom="0.75" header="0.3" footer="0.3"/>
  <pageSetup paperSize="5" scale="78" orientation="landscape"/>
  <headerFooter differentOddEven="1">
    <oddHeader>&amp;L20-- Exception Requests for Prescription Drugs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9C9E9-70C3-4083-9528-6D5495AA9158}">
  <sheetPr>
    <pageSetUpPr fitToPage="1"/>
  </sheetPr>
  <dimension ref="A1:AO40"/>
  <sheetViews>
    <sheetView view="pageLayout" topLeftCell="A9" zoomScaleNormal="100" zoomScaleSheetLayoutView="130" workbookViewId="0">
      <selection activeCell="E14" sqref="E14"/>
    </sheetView>
  </sheetViews>
  <sheetFormatPr defaultColWidth="13.85546875" defaultRowHeight="15"/>
  <cols>
    <col min="1" max="1" width="9.140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41" s="25" customFormat="1" ht="12.75">
      <c r="A1" s="165" t="s">
        <v>48</v>
      </c>
      <c r="B1" s="166"/>
      <c r="C1" s="166" t="s">
        <v>57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</row>
    <row r="2" spans="1:41" s="25" customFormat="1" ht="12.75">
      <c r="A2" s="165" t="s">
        <v>49</v>
      </c>
      <c r="B2" s="166"/>
      <c r="C2" s="166" t="s">
        <v>58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</row>
    <row r="3" spans="1:41">
      <c r="A3" s="165" t="s">
        <v>51</v>
      </c>
      <c r="B3" s="167"/>
      <c r="C3" s="165" t="s">
        <v>59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</row>
    <row r="4" spans="1:41">
      <c r="A4" s="165" t="s">
        <v>53</v>
      </c>
      <c r="B4" s="167"/>
      <c r="C4" s="227" t="s">
        <v>60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</row>
    <row r="5" spans="1:41">
      <c r="A5" s="165" t="s">
        <v>55</v>
      </c>
      <c r="B5" s="167"/>
      <c r="C5" s="165" t="s">
        <v>61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</row>
    <row r="6" spans="1:41">
      <c r="A6" s="168"/>
      <c r="B6" s="168"/>
      <c r="C6" s="22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</row>
    <row r="7" spans="1:41" s="31" customFormat="1" ht="66.95" customHeight="1">
      <c r="A7" s="170" t="s">
        <v>1</v>
      </c>
      <c r="B7" s="171" t="s">
        <v>2</v>
      </c>
      <c r="C7" s="171" t="s">
        <v>3</v>
      </c>
      <c r="D7" s="171" t="s">
        <v>4</v>
      </c>
      <c r="E7" s="172" t="s">
        <v>5</v>
      </c>
      <c r="F7" s="171" t="s">
        <v>6</v>
      </c>
      <c r="G7" s="172" t="s">
        <v>7</v>
      </c>
      <c r="H7" s="173" t="s">
        <v>8</v>
      </c>
      <c r="I7" s="171" t="s">
        <v>62</v>
      </c>
      <c r="J7" s="174" t="s">
        <v>63</v>
      </c>
      <c r="K7" s="172" t="s">
        <v>64</v>
      </c>
      <c r="L7" s="171" t="s">
        <v>12</v>
      </c>
      <c r="M7" s="171" t="s">
        <v>13</v>
      </c>
      <c r="N7" s="175" t="s">
        <v>14</v>
      </c>
      <c r="O7" s="171" t="s">
        <v>15</v>
      </c>
      <c r="P7" s="175" t="s">
        <v>16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</row>
    <row r="8" spans="1:41" s="31" customFormat="1" ht="14.25" customHeight="1">
      <c r="A8" s="121"/>
      <c r="B8" s="122"/>
      <c r="C8" s="122"/>
      <c r="D8" s="122"/>
      <c r="E8" s="229"/>
      <c r="F8" s="122"/>
      <c r="G8" s="229"/>
      <c r="H8" s="122"/>
      <c r="I8" s="122"/>
      <c r="J8" s="122"/>
      <c r="K8" s="229"/>
      <c r="L8" s="122"/>
      <c r="M8" s="122"/>
      <c r="N8" s="230"/>
      <c r="O8" s="122"/>
      <c r="P8" s="230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</row>
    <row r="9" spans="1:41" s="31" customFormat="1" ht="36.6" customHeight="1">
      <c r="A9" s="125" t="s">
        <v>17</v>
      </c>
      <c r="B9" s="125" t="s">
        <v>18</v>
      </c>
      <c r="C9" s="231">
        <v>3951</v>
      </c>
      <c r="D9" s="232">
        <v>1456</v>
      </c>
      <c r="E9" s="233">
        <v>0.36899999999999999</v>
      </c>
      <c r="F9" s="232">
        <v>2495</v>
      </c>
      <c r="G9" s="234">
        <v>0.63100000000000001</v>
      </c>
      <c r="H9" s="231">
        <v>466</v>
      </c>
      <c r="I9" s="232">
        <v>267</v>
      </c>
      <c r="J9" s="232">
        <v>199</v>
      </c>
      <c r="K9" s="235">
        <v>0.42699999999999999</v>
      </c>
      <c r="L9" s="127">
        <v>5</v>
      </c>
      <c r="M9" s="232">
        <v>3</v>
      </c>
      <c r="N9" s="233">
        <v>0.6</v>
      </c>
      <c r="O9" s="232">
        <v>2</v>
      </c>
      <c r="P9" s="235">
        <v>0.4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</row>
    <row r="10" spans="1:41" s="31" customFormat="1" ht="36.6" customHeight="1">
      <c r="A10" s="236" t="s">
        <v>17</v>
      </c>
      <c r="B10" s="236" t="s">
        <v>19</v>
      </c>
      <c r="C10" s="237">
        <v>5430</v>
      </c>
      <c r="D10" s="186">
        <v>2028</v>
      </c>
      <c r="E10" s="238">
        <v>0.373</v>
      </c>
      <c r="F10" s="186">
        <v>3402</v>
      </c>
      <c r="G10" s="239">
        <v>0.627</v>
      </c>
      <c r="H10" s="237">
        <v>619</v>
      </c>
      <c r="I10" s="186">
        <v>373</v>
      </c>
      <c r="J10" s="186">
        <v>246</v>
      </c>
      <c r="K10" s="240">
        <v>0.39700000000000002</v>
      </c>
      <c r="L10" s="181">
        <v>6</v>
      </c>
      <c r="M10" s="186">
        <v>3</v>
      </c>
      <c r="N10" s="238">
        <v>0.5</v>
      </c>
      <c r="O10" s="186">
        <v>3</v>
      </c>
      <c r="P10" s="240">
        <v>0.5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</row>
    <row r="11" spans="1:41" s="31" customFormat="1" ht="36.6" customHeight="1">
      <c r="A11" s="236" t="s">
        <v>17</v>
      </c>
      <c r="B11" s="236" t="s">
        <v>20</v>
      </c>
      <c r="C11" s="237">
        <v>6301</v>
      </c>
      <c r="D11" s="186">
        <v>2427</v>
      </c>
      <c r="E11" s="238">
        <v>0.38500000000000001</v>
      </c>
      <c r="F11" s="186">
        <v>3874</v>
      </c>
      <c r="G11" s="239">
        <v>0.61499999999999999</v>
      </c>
      <c r="H11" s="237">
        <v>687</v>
      </c>
      <c r="I11" s="186">
        <v>425</v>
      </c>
      <c r="J11" s="186">
        <v>262</v>
      </c>
      <c r="K11" s="240">
        <v>0.38100000000000001</v>
      </c>
      <c r="L11" s="181">
        <v>9</v>
      </c>
      <c r="M11" s="186">
        <v>5</v>
      </c>
      <c r="N11" s="238">
        <v>0.55600000000000005</v>
      </c>
      <c r="O11" s="186">
        <v>4</v>
      </c>
      <c r="P11" s="240">
        <v>0.44400000000000001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</row>
    <row r="12" spans="1:41" ht="36.6" customHeight="1">
      <c r="A12" s="241" t="s">
        <v>17</v>
      </c>
      <c r="B12" s="241" t="s">
        <v>21</v>
      </c>
      <c r="C12" s="195">
        <v>5394</v>
      </c>
      <c r="D12" s="242">
        <v>2170</v>
      </c>
      <c r="E12" s="243">
        <v>0.40200000000000002</v>
      </c>
      <c r="F12" s="242">
        <v>3224</v>
      </c>
      <c r="G12" s="244">
        <v>0.59799999999999998</v>
      </c>
      <c r="H12" s="195">
        <v>579</v>
      </c>
      <c r="I12" s="242">
        <v>352</v>
      </c>
      <c r="J12" s="242">
        <v>227</v>
      </c>
      <c r="K12" s="188">
        <v>0.39200000000000002</v>
      </c>
      <c r="L12" s="245">
        <v>6</v>
      </c>
      <c r="M12" s="242">
        <v>3</v>
      </c>
      <c r="N12" s="243">
        <v>0.5</v>
      </c>
      <c r="O12" s="242">
        <v>3</v>
      </c>
      <c r="P12" s="188">
        <v>0.5</v>
      </c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</row>
    <row r="13" spans="1:41" ht="36.6" customHeight="1">
      <c r="A13" s="141" t="s">
        <v>17</v>
      </c>
      <c r="B13" s="141" t="s">
        <v>22</v>
      </c>
      <c r="C13" s="247">
        <v>21076</v>
      </c>
      <c r="D13" s="249">
        <v>8081</v>
      </c>
      <c r="E13" s="250">
        <v>0.38300000000000001</v>
      </c>
      <c r="F13" s="249">
        <v>12995</v>
      </c>
      <c r="G13" s="251">
        <v>0.61699999999999999</v>
      </c>
      <c r="H13" s="247">
        <v>2351</v>
      </c>
      <c r="I13" s="249">
        <v>1417</v>
      </c>
      <c r="J13" s="248">
        <v>934</v>
      </c>
      <c r="K13" s="251">
        <v>0.39700000000000002</v>
      </c>
      <c r="L13" s="246">
        <v>26</v>
      </c>
      <c r="M13" s="248">
        <v>14</v>
      </c>
      <c r="N13" s="250">
        <v>0.53800000000000003</v>
      </c>
      <c r="O13" s="248">
        <v>12</v>
      </c>
      <c r="P13" s="251">
        <v>0.46200000000000002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</row>
    <row r="14" spans="1:41" s="31" customFormat="1" ht="59.25" customHeight="1">
      <c r="A14" s="252" t="s">
        <v>23</v>
      </c>
      <c r="B14" s="252" t="s">
        <v>18</v>
      </c>
      <c r="C14" s="253">
        <v>230</v>
      </c>
      <c r="D14" s="254">
        <v>101</v>
      </c>
      <c r="E14" s="255">
        <v>0.439</v>
      </c>
      <c r="F14" s="254">
        <v>129</v>
      </c>
      <c r="G14" s="256">
        <v>0.56100000000000005</v>
      </c>
      <c r="H14" s="253">
        <v>26</v>
      </c>
      <c r="I14" s="254">
        <v>17</v>
      </c>
      <c r="J14" s="254">
        <v>9</v>
      </c>
      <c r="K14" s="256">
        <v>0.34599999999999997</v>
      </c>
      <c r="L14" s="253">
        <v>0</v>
      </c>
      <c r="M14" s="254">
        <v>0</v>
      </c>
      <c r="N14" s="255">
        <v>0</v>
      </c>
      <c r="O14" s="254">
        <v>0</v>
      </c>
      <c r="P14" s="256">
        <v>0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</row>
    <row r="15" spans="1:41" s="31" customFormat="1" ht="65.25" customHeight="1">
      <c r="A15" s="257" t="s">
        <v>23</v>
      </c>
      <c r="B15" s="257" t="s">
        <v>19</v>
      </c>
      <c r="C15" s="258">
        <v>277</v>
      </c>
      <c r="D15" s="213">
        <v>131</v>
      </c>
      <c r="E15" s="259">
        <v>0.47299999999999998</v>
      </c>
      <c r="F15" s="213">
        <v>146</v>
      </c>
      <c r="G15" s="260">
        <v>0.52700000000000002</v>
      </c>
      <c r="H15" s="258">
        <v>25</v>
      </c>
      <c r="I15" s="213">
        <v>15</v>
      </c>
      <c r="J15" s="213">
        <v>10</v>
      </c>
      <c r="K15" s="260">
        <v>0.4</v>
      </c>
      <c r="L15" s="258">
        <v>0</v>
      </c>
      <c r="M15" s="213">
        <v>0</v>
      </c>
      <c r="N15" s="259">
        <v>0</v>
      </c>
      <c r="O15" s="213">
        <v>0</v>
      </c>
      <c r="P15" s="260">
        <v>0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</row>
    <row r="16" spans="1:41" s="31" customFormat="1" ht="53.25" customHeight="1">
      <c r="A16" s="257" t="s">
        <v>23</v>
      </c>
      <c r="B16" s="257" t="s">
        <v>20</v>
      </c>
      <c r="C16" s="258">
        <v>322</v>
      </c>
      <c r="D16" s="213">
        <v>145</v>
      </c>
      <c r="E16" s="259">
        <v>0.45</v>
      </c>
      <c r="F16" s="213">
        <v>177</v>
      </c>
      <c r="G16" s="260">
        <v>0.55000000000000004</v>
      </c>
      <c r="H16" s="258">
        <v>34</v>
      </c>
      <c r="I16" s="213">
        <v>24</v>
      </c>
      <c r="J16" s="213">
        <v>10</v>
      </c>
      <c r="K16" s="260">
        <v>0.29399999999999998</v>
      </c>
      <c r="L16" s="258">
        <v>0</v>
      </c>
      <c r="M16" s="213">
        <v>0</v>
      </c>
      <c r="N16" s="259">
        <v>0</v>
      </c>
      <c r="O16" s="213">
        <v>0</v>
      </c>
      <c r="P16" s="260">
        <v>0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</row>
    <row r="17" spans="1:41" s="32" customFormat="1" ht="53.25" customHeight="1">
      <c r="A17" s="261" t="s">
        <v>23</v>
      </c>
      <c r="B17" s="261" t="s">
        <v>21</v>
      </c>
      <c r="C17" s="262">
        <v>235</v>
      </c>
      <c r="D17" s="263">
        <v>103</v>
      </c>
      <c r="E17" s="264">
        <v>0.438</v>
      </c>
      <c r="F17" s="263">
        <v>132</v>
      </c>
      <c r="G17" s="265">
        <v>0.56200000000000006</v>
      </c>
      <c r="H17" s="262">
        <v>19</v>
      </c>
      <c r="I17" s="263">
        <v>11</v>
      </c>
      <c r="J17" s="263">
        <v>8</v>
      </c>
      <c r="K17" s="265">
        <v>0.42099999999999999</v>
      </c>
      <c r="L17" s="262">
        <v>0</v>
      </c>
      <c r="M17" s="263">
        <v>0</v>
      </c>
      <c r="N17" s="264">
        <v>0</v>
      </c>
      <c r="O17" s="263">
        <v>0</v>
      </c>
      <c r="P17" s="265">
        <v>0</v>
      </c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</row>
    <row r="18" spans="1:41" s="33" customFormat="1" ht="53.25" customHeight="1">
      <c r="A18" s="158" t="s">
        <v>23</v>
      </c>
      <c r="B18" s="158" t="s">
        <v>22</v>
      </c>
      <c r="C18" s="267">
        <v>1064</v>
      </c>
      <c r="D18" s="268">
        <v>480</v>
      </c>
      <c r="E18" s="269">
        <v>0.45100000000000001</v>
      </c>
      <c r="F18" s="268">
        <v>584</v>
      </c>
      <c r="G18" s="270">
        <v>0.54900000000000004</v>
      </c>
      <c r="H18" s="266">
        <v>104</v>
      </c>
      <c r="I18" s="268">
        <v>67</v>
      </c>
      <c r="J18" s="268">
        <v>37</v>
      </c>
      <c r="K18" s="270">
        <v>0.35599999999999998</v>
      </c>
      <c r="L18" s="266">
        <v>0</v>
      </c>
      <c r="M18" s="268">
        <v>0</v>
      </c>
      <c r="N18" s="269">
        <v>0</v>
      </c>
      <c r="O18" s="268">
        <v>0</v>
      </c>
      <c r="P18" s="270">
        <v>0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</row>
    <row r="19" spans="1:41">
      <c r="A19" s="165"/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</row>
    <row r="20" spans="1:41">
      <c r="A20" s="165"/>
      <c r="B20" s="16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</row>
    <row r="21" spans="1:41">
      <c r="A21" s="165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</row>
    <row r="22" spans="1:41">
      <c r="A22" s="168"/>
      <c r="B22" s="167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</row>
    <row r="23" spans="1:41">
      <c r="A23" s="165" t="s">
        <v>24</v>
      </c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</row>
    <row r="24" spans="1:41">
      <c r="A24" s="16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</row>
    <row r="25" spans="1:41">
      <c r="A25" s="168"/>
      <c r="B25" s="167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</row>
    <row r="26" spans="1:41">
      <c r="A26" s="168"/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</row>
    <row r="27" spans="1:41">
      <c r="A27" s="168"/>
      <c r="B27" s="167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</row>
    <row r="28" spans="1:41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</row>
    <row r="29" spans="1:4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</row>
    <row r="30" spans="1:41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</row>
    <row r="31" spans="1:4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</row>
    <row r="32" spans="1:4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</row>
    <row r="33" spans="1:4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</row>
    <row r="34" spans="1:4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</row>
    <row r="35" spans="1:4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</row>
    <row r="36" spans="1:41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</row>
    <row r="37" spans="1:41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</row>
    <row r="38" spans="1:4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</row>
    <row r="39" spans="1:41">
      <c r="A39" s="168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</row>
    <row r="40" spans="1:41">
      <c r="A40" s="226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</row>
  </sheetData>
  <sheetProtection selectLockedCells="1"/>
  <phoneticPr fontId="1" type="noConversion"/>
  <hyperlinks>
    <hyperlink ref="C4" r:id="rId1" xr:uid="{DB362CA4-7AC4-4F02-BCEA-9C0BFCA22D7A}"/>
  </hyperlinks>
  <pageMargins left="0.7" right="0.7" top="0.75" bottom="0.75" header="0.3" footer="0.3"/>
  <pageSetup paperSize="5" scale="74" orientation="landscape"/>
  <headerFooter differentOddEven="1">
    <oddHeader xml:space="preserve">&amp;L&amp;"Arial,Bold"&amp;16 20-- Exception Requests for Prescription Drugs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D048-9FC5-456D-8B53-450C049FF286}">
  <sheetPr>
    <pageSetUpPr fitToPage="1"/>
  </sheetPr>
  <dimension ref="A1:AO39"/>
  <sheetViews>
    <sheetView view="pageLayout" topLeftCell="A14" zoomScaleNormal="100" zoomScaleSheetLayoutView="130" workbookViewId="0">
      <selection activeCell="G15" sqref="G15"/>
    </sheetView>
  </sheetViews>
  <sheetFormatPr defaultColWidth="13.7109375" defaultRowHeight="15"/>
  <cols>
    <col min="1" max="1" width="9.28515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28515625" customWidth="1"/>
    <col min="8" max="8" width="9" customWidth="1"/>
    <col min="9" max="9" width="9.28515625" customWidth="1"/>
    <col min="10" max="10" width="9.5703125" customWidth="1"/>
    <col min="11" max="11" width="9.42578125" customWidth="1"/>
    <col min="12" max="12" width="9.7109375" customWidth="1"/>
    <col min="13" max="13" width="9.5703125" customWidth="1"/>
    <col min="14" max="14" width="9.7109375" customWidth="1"/>
    <col min="15" max="15" width="9.5703125" customWidth="1"/>
    <col min="16" max="16" width="9.7109375" customWidth="1"/>
  </cols>
  <sheetData>
    <row r="1" spans="1:41" s="25" customFormat="1" ht="12.75">
      <c r="A1" s="165" t="s">
        <v>48</v>
      </c>
      <c r="B1" s="166"/>
      <c r="C1" s="166" t="s">
        <v>65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</row>
    <row r="2" spans="1:41" s="25" customFormat="1" ht="12.75" customHeight="1">
      <c r="A2" s="165" t="s">
        <v>49</v>
      </c>
      <c r="B2" s="166"/>
      <c r="C2" s="320" t="s">
        <v>66</v>
      </c>
      <c r="D2" s="320"/>
      <c r="E2" s="320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</row>
    <row r="3" spans="1:41">
      <c r="A3" s="165" t="s">
        <v>51</v>
      </c>
      <c r="B3" s="167"/>
      <c r="C3" s="168" t="s">
        <v>67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</row>
    <row r="4" spans="1:41">
      <c r="A4" s="165" t="s">
        <v>53</v>
      </c>
      <c r="B4" s="167"/>
      <c r="C4" s="168" t="s">
        <v>68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</row>
    <row r="5" spans="1:41">
      <c r="A5" s="165" t="s">
        <v>55</v>
      </c>
      <c r="B5" s="167"/>
      <c r="C5" s="168" t="s">
        <v>69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</row>
    <row r="6" spans="1:41">
      <c r="A6" s="168"/>
      <c r="B6" s="168"/>
      <c r="C6" s="169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</row>
    <row r="7" spans="1:41" s="31" customFormat="1" ht="67.150000000000006" customHeight="1">
      <c r="A7" s="170" t="s">
        <v>1</v>
      </c>
      <c r="B7" s="171" t="s">
        <v>2</v>
      </c>
      <c r="C7" s="171" t="s">
        <v>3</v>
      </c>
      <c r="D7" s="171" t="s">
        <v>4</v>
      </c>
      <c r="E7" s="172" t="s">
        <v>5</v>
      </c>
      <c r="F7" s="171" t="s">
        <v>6</v>
      </c>
      <c r="G7" s="172" t="s">
        <v>7</v>
      </c>
      <c r="H7" s="173" t="s">
        <v>8</v>
      </c>
      <c r="I7" s="171" t="s">
        <v>9</v>
      </c>
      <c r="J7" s="174" t="s">
        <v>10</v>
      </c>
      <c r="K7" s="172" t="s">
        <v>11</v>
      </c>
      <c r="L7" s="171" t="s">
        <v>12</v>
      </c>
      <c r="M7" s="171" t="s">
        <v>13</v>
      </c>
      <c r="N7" s="175" t="s">
        <v>14</v>
      </c>
      <c r="O7" s="171" t="s">
        <v>15</v>
      </c>
      <c r="P7" s="175" t="s">
        <v>16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</row>
    <row r="8" spans="1:41" s="31" customFormat="1" ht="14.25" customHeight="1">
      <c r="A8" s="177"/>
      <c r="B8" s="122"/>
      <c r="C8" s="122"/>
      <c r="D8" s="122"/>
      <c r="E8" s="178"/>
      <c r="F8" s="122"/>
      <c r="G8" s="178"/>
      <c r="H8" s="122"/>
      <c r="I8" s="122"/>
      <c r="J8" s="122"/>
      <c r="K8" s="178"/>
      <c r="L8" s="122"/>
      <c r="M8" s="122"/>
      <c r="N8" s="179"/>
      <c r="O8" s="122"/>
      <c r="P8" s="179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</row>
    <row r="9" spans="1:41" s="31" customFormat="1" ht="36.6" customHeight="1">
      <c r="A9" s="180" t="s">
        <v>17</v>
      </c>
      <c r="B9" s="181" t="s">
        <v>18</v>
      </c>
      <c r="C9" s="182">
        <v>1</v>
      </c>
      <c r="D9" s="181">
        <v>1</v>
      </c>
      <c r="E9" s="201">
        <v>1</v>
      </c>
      <c r="F9" s="183"/>
      <c r="G9" s="185">
        <v>0</v>
      </c>
      <c r="H9" s="186"/>
      <c r="I9" s="186"/>
      <c r="J9" s="186"/>
      <c r="K9" s="184" t="e">
        <v>#DIV/0!</v>
      </c>
      <c r="L9" s="181"/>
      <c r="M9" s="186"/>
      <c r="N9" s="285" t="e">
        <v>#DIV/0!</v>
      </c>
      <c r="O9" s="186"/>
      <c r="P9" s="285" t="e">
        <v>#DIV/0!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</row>
    <row r="10" spans="1:41" s="31" customFormat="1" ht="36.6" customHeight="1">
      <c r="A10" s="180" t="s">
        <v>17</v>
      </c>
      <c r="B10" s="181" t="s">
        <v>19</v>
      </c>
      <c r="C10" s="182"/>
      <c r="D10" s="181"/>
      <c r="E10" s="182"/>
      <c r="F10" s="183"/>
      <c r="G10" s="184" t="e">
        <v>#DIV/0!</v>
      </c>
      <c r="H10" s="186"/>
      <c r="I10" s="186"/>
      <c r="J10" s="186"/>
      <c r="K10" s="184" t="e">
        <v>#DIV/0!</v>
      </c>
      <c r="L10" s="181"/>
      <c r="M10" s="186"/>
      <c r="N10" s="285" t="e">
        <v>#DIV/0!</v>
      </c>
      <c r="O10" s="186"/>
      <c r="P10" s="285" t="e">
        <v>#DIV/0!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</row>
    <row r="11" spans="1:41" s="31" customFormat="1" ht="36.6" customHeight="1">
      <c r="A11" s="180" t="s">
        <v>17</v>
      </c>
      <c r="B11" s="189" t="s">
        <v>20</v>
      </c>
      <c r="C11" s="190"/>
      <c r="D11" s="191"/>
      <c r="E11" s="190"/>
      <c r="F11" s="192"/>
      <c r="G11" s="184" t="e">
        <v>#DIV/0!</v>
      </c>
      <c r="H11" s="193"/>
      <c r="I11" s="193"/>
      <c r="J11" s="193"/>
      <c r="K11" s="184" t="e">
        <v>#DIV/0!</v>
      </c>
      <c r="L11" s="191"/>
      <c r="M11" s="193"/>
      <c r="N11" s="285" t="e">
        <v>#DIV/0!</v>
      </c>
      <c r="O11" s="193"/>
      <c r="P11" s="285" t="e">
        <v>#DIV/0!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</row>
    <row r="12" spans="1:41" ht="36.6" customHeight="1">
      <c r="A12" s="194" t="s">
        <v>17</v>
      </c>
      <c r="B12" s="195" t="s">
        <v>21</v>
      </c>
      <c r="C12" s="187"/>
      <c r="D12" s="196"/>
      <c r="E12" s="200"/>
      <c r="F12" s="196"/>
      <c r="G12" s="184" t="e">
        <v>#DIV/0!</v>
      </c>
      <c r="H12" s="197"/>
      <c r="I12" s="197"/>
      <c r="J12" s="197"/>
      <c r="K12" s="184" t="e">
        <v>#DIV/0!</v>
      </c>
      <c r="L12" s="196"/>
      <c r="M12" s="197"/>
      <c r="N12" s="285" t="e">
        <v>#DIV/0!</v>
      </c>
      <c r="O12" s="197"/>
      <c r="P12" s="285" t="e">
        <v>#DIV/0!</v>
      </c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</row>
    <row r="13" spans="1:41" ht="36.6" customHeight="1">
      <c r="A13" s="198" t="s">
        <v>17</v>
      </c>
      <c r="B13" s="199" t="s">
        <v>22</v>
      </c>
      <c r="C13" s="200">
        <v>1</v>
      </c>
      <c r="D13" s="200">
        <v>1</v>
      </c>
      <c r="E13" s="201">
        <v>1</v>
      </c>
      <c r="F13" s="200">
        <v>0</v>
      </c>
      <c r="G13" s="201">
        <v>0</v>
      </c>
      <c r="H13" s="200">
        <v>0</v>
      </c>
      <c r="I13" s="200">
        <v>0</v>
      </c>
      <c r="J13" s="200">
        <v>0</v>
      </c>
      <c r="K13" s="200" t="e">
        <v>#DIV/0!</v>
      </c>
      <c r="L13" s="200">
        <v>0</v>
      </c>
      <c r="M13" s="200">
        <v>0</v>
      </c>
      <c r="N13" s="286" t="e">
        <v>#DIV/0!</v>
      </c>
      <c r="O13" s="200">
        <v>0</v>
      </c>
      <c r="P13" s="286" t="e">
        <v>#DIV/0!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</row>
    <row r="14" spans="1:41" s="31" customFormat="1" ht="54.75" customHeight="1">
      <c r="A14" s="202" t="s">
        <v>23</v>
      </c>
      <c r="B14" s="149" t="s">
        <v>18</v>
      </c>
      <c r="C14" s="203"/>
      <c r="D14" s="149"/>
      <c r="E14" s="203"/>
      <c r="F14" s="205"/>
      <c r="G14" s="273" t="e">
        <v>#DIV/0!</v>
      </c>
      <c r="H14" s="208"/>
      <c r="I14" s="208"/>
      <c r="J14" s="208"/>
      <c r="K14" s="273" t="e">
        <v>#DIV/0!</v>
      </c>
      <c r="L14" s="149"/>
      <c r="M14" s="208"/>
      <c r="N14" s="275" t="e">
        <v>#DIV/0!</v>
      </c>
      <c r="O14" s="208"/>
      <c r="P14" s="275" t="e">
        <v>#DIV/0!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</row>
    <row r="15" spans="1:41" s="31" customFormat="1" ht="52.5" customHeight="1">
      <c r="A15" s="202" t="s">
        <v>23</v>
      </c>
      <c r="B15" s="209" t="s">
        <v>19</v>
      </c>
      <c r="C15" s="210"/>
      <c r="D15" s="209"/>
      <c r="E15" s="210"/>
      <c r="F15" s="212"/>
      <c r="G15" s="273" t="e">
        <v>#DIV/0!</v>
      </c>
      <c r="H15" s="213"/>
      <c r="I15" s="213"/>
      <c r="J15" s="213"/>
      <c r="K15" s="273" t="e">
        <v>#DIV/0!</v>
      </c>
      <c r="L15" s="209"/>
      <c r="M15" s="213"/>
      <c r="N15" s="275" t="e">
        <v>#DIV/0!</v>
      </c>
      <c r="O15" s="213"/>
      <c r="P15" s="275" t="e">
        <v>#DIV/0!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</row>
    <row r="16" spans="1:41" s="31" customFormat="1" ht="51.75" customHeight="1">
      <c r="A16" s="202" t="s">
        <v>23</v>
      </c>
      <c r="B16" s="214" t="s">
        <v>20</v>
      </c>
      <c r="C16" s="215"/>
      <c r="D16" s="214"/>
      <c r="E16" s="215"/>
      <c r="F16" s="217"/>
      <c r="G16" s="273" t="e">
        <v>#DIV/0!</v>
      </c>
      <c r="H16" s="218"/>
      <c r="I16" s="218"/>
      <c r="J16" s="218"/>
      <c r="K16" s="273" t="e">
        <v>#DIV/0!</v>
      </c>
      <c r="L16" s="214"/>
      <c r="M16" s="218"/>
      <c r="N16" s="275" t="e">
        <v>#DIV/0!</v>
      </c>
      <c r="O16" s="218"/>
      <c r="P16" s="275" t="e">
        <v>#DIV/0!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</row>
    <row r="17" spans="1:41" s="32" customFormat="1" ht="54" customHeight="1">
      <c r="A17" s="202" t="s">
        <v>23</v>
      </c>
      <c r="B17" s="219" t="s">
        <v>21</v>
      </c>
      <c r="C17" s="206"/>
      <c r="D17" s="220"/>
      <c r="E17" s="206"/>
      <c r="F17" s="220"/>
      <c r="G17" s="277" t="e">
        <v>#DIV/0!</v>
      </c>
      <c r="H17" s="221"/>
      <c r="I17" s="221"/>
      <c r="J17" s="221"/>
      <c r="K17" s="277" t="e">
        <v>#DIV/0!</v>
      </c>
      <c r="L17" s="220"/>
      <c r="M17" s="221"/>
      <c r="N17" s="279" t="e">
        <v>#DIV/0!</v>
      </c>
      <c r="O17" s="221"/>
      <c r="P17" s="279" t="e">
        <v>#DIV/0!</v>
      </c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</row>
    <row r="18" spans="1:41" s="33" customFormat="1" ht="54" customHeight="1">
      <c r="A18" s="222" t="s">
        <v>23</v>
      </c>
      <c r="B18" s="223" t="s">
        <v>22</v>
      </c>
      <c r="C18" s="224">
        <v>0</v>
      </c>
      <c r="D18" s="224">
        <v>0</v>
      </c>
      <c r="E18" s="224" t="e">
        <v>#DIV/0!</v>
      </c>
      <c r="F18" s="224">
        <v>0</v>
      </c>
      <c r="G18" s="224" t="e">
        <v>#DIV/0!</v>
      </c>
      <c r="H18" s="224">
        <v>0</v>
      </c>
      <c r="I18" s="224">
        <v>0</v>
      </c>
      <c r="J18" s="224">
        <v>0</v>
      </c>
      <c r="K18" s="224" t="e">
        <v>#DIV/0!</v>
      </c>
      <c r="L18" s="224">
        <v>0</v>
      </c>
      <c r="M18" s="224">
        <v>0</v>
      </c>
      <c r="N18" s="281" t="e">
        <v>#DIV/0!</v>
      </c>
      <c r="O18" s="224">
        <v>0</v>
      </c>
      <c r="P18" s="281" t="e">
        <v>#DIV/0!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</row>
    <row r="19" spans="1:41">
      <c r="A19" s="165"/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</row>
    <row r="20" spans="1:41">
      <c r="A20" s="165"/>
      <c r="B20" s="16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</row>
    <row r="21" spans="1:41">
      <c r="A21" s="168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</row>
    <row r="22" spans="1:41">
      <c r="A22" s="165" t="s">
        <v>24</v>
      </c>
      <c r="B22" s="167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</row>
    <row r="23" spans="1:41">
      <c r="A23" s="168"/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</row>
    <row r="24" spans="1:41">
      <c r="A24" s="16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</row>
    <row r="25" spans="1:41">
      <c r="A25" s="168"/>
      <c r="B25" s="167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</row>
    <row r="26" spans="1:41">
      <c r="A26" s="168"/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</row>
    <row r="27" spans="1:41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</row>
    <row r="28" spans="1:41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</row>
    <row r="29" spans="1:4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</row>
    <row r="30" spans="1:41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</row>
    <row r="31" spans="1:4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</row>
    <row r="32" spans="1:4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</row>
    <row r="33" spans="1:4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</row>
    <row r="34" spans="1:4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</row>
    <row r="35" spans="1:4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</row>
    <row r="36" spans="1:41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</row>
    <row r="37" spans="1:41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</row>
    <row r="38" spans="1:4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</row>
    <row r="39" spans="1:41">
      <c r="A39" s="226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</row>
  </sheetData>
  <sheetProtection selectLockedCells="1"/>
  <mergeCells count="1">
    <mergeCell ref="C2:E2"/>
  </mergeCells>
  <pageMargins left="0.7" right="0.7" top="0.75" bottom="0.75" header="0.3" footer="0.3"/>
  <pageSetup paperSize="5" scale="81" orientation="landscape"/>
  <headerFooter differentOddEven="1">
    <oddHeader>&amp;L20-- Exception Requests for Prescription Drugs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E12A7-3015-4E52-9108-D8EBA896363F}">
  <sheetPr>
    <pageSetUpPr fitToPage="1"/>
  </sheetPr>
  <dimension ref="A1:AO39"/>
  <sheetViews>
    <sheetView view="pageLayout" topLeftCell="A7" zoomScale="110" zoomScaleNormal="100" zoomScaleSheetLayoutView="130" zoomScalePageLayoutView="110" workbookViewId="0">
      <selection activeCell="A13" sqref="A13"/>
    </sheetView>
  </sheetViews>
  <sheetFormatPr defaultColWidth="13.85546875" defaultRowHeight="15"/>
  <cols>
    <col min="1" max="1" width="19.8554687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41" s="25" customFormat="1" ht="12.75">
      <c r="A1" s="165" t="s">
        <v>48</v>
      </c>
      <c r="B1" s="166"/>
      <c r="C1" s="166" t="s">
        <v>70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</row>
    <row r="2" spans="1:41" s="25" customFormat="1" ht="12.75">
      <c r="A2" s="165" t="s">
        <v>49</v>
      </c>
      <c r="B2" s="166"/>
      <c r="C2" s="166" t="s">
        <v>71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</row>
    <row r="3" spans="1:41">
      <c r="A3" s="165" t="s">
        <v>51</v>
      </c>
      <c r="B3" s="167"/>
      <c r="C3" s="168" t="s">
        <v>72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</row>
    <row r="4" spans="1:41">
      <c r="A4" s="165" t="s">
        <v>53</v>
      </c>
      <c r="B4" s="167"/>
      <c r="C4" s="168" t="s">
        <v>73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</row>
    <row r="5" spans="1:41">
      <c r="A5" s="165" t="s">
        <v>55</v>
      </c>
      <c r="B5" s="167"/>
      <c r="C5" s="168" t="s">
        <v>74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</row>
    <row r="6" spans="1:41">
      <c r="A6" s="168"/>
      <c r="B6" s="168"/>
      <c r="C6" s="169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</row>
    <row r="7" spans="1:41" s="31" customFormat="1" ht="66.95" customHeight="1">
      <c r="A7" s="170" t="s">
        <v>1</v>
      </c>
      <c r="B7" s="171" t="s">
        <v>2</v>
      </c>
      <c r="C7" s="171" t="s">
        <v>3</v>
      </c>
      <c r="D7" s="171" t="s">
        <v>4</v>
      </c>
      <c r="E7" s="172" t="s">
        <v>5</v>
      </c>
      <c r="F7" s="171" t="s">
        <v>6</v>
      </c>
      <c r="G7" s="172" t="s">
        <v>7</v>
      </c>
      <c r="H7" s="173" t="s">
        <v>8</v>
      </c>
      <c r="I7" s="171" t="s">
        <v>9</v>
      </c>
      <c r="J7" s="174" t="s">
        <v>10</v>
      </c>
      <c r="K7" s="172" t="s">
        <v>11</v>
      </c>
      <c r="L7" s="171" t="s">
        <v>12</v>
      </c>
      <c r="M7" s="171" t="s">
        <v>13</v>
      </c>
      <c r="N7" s="175" t="s">
        <v>14</v>
      </c>
      <c r="O7" s="171" t="s">
        <v>15</v>
      </c>
      <c r="P7" s="175" t="s">
        <v>16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</row>
    <row r="8" spans="1:41" s="31" customFormat="1" ht="14.25" customHeight="1">
      <c r="A8" s="177"/>
      <c r="B8" s="122"/>
      <c r="C8" s="122"/>
      <c r="D8" s="122"/>
      <c r="E8" s="178"/>
      <c r="F8" s="122"/>
      <c r="G8" s="178"/>
      <c r="H8" s="122"/>
      <c r="I8" s="122"/>
      <c r="J8" s="122"/>
      <c r="K8" s="178"/>
      <c r="L8" s="122"/>
      <c r="M8" s="122"/>
      <c r="N8" s="179"/>
      <c r="O8" s="122"/>
      <c r="P8" s="179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</row>
    <row r="9" spans="1:41" s="31" customFormat="1" ht="36.6" customHeight="1">
      <c r="A9" s="180" t="s">
        <v>17</v>
      </c>
      <c r="B9" s="181" t="s">
        <v>18</v>
      </c>
      <c r="C9" s="182">
        <v>0</v>
      </c>
      <c r="D9" s="181">
        <v>0</v>
      </c>
      <c r="E9" s="283">
        <v>0</v>
      </c>
      <c r="F9" s="183">
        <v>0</v>
      </c>
      <c r="G9" s="188">
        <v>0</v>
      </c>
      <c r="H9" s="186">
        <v>0</v>
      </c>
      <c r="I9" s="186">
        <v>0</v>
      </c>
      <c r="J9" s="186">
        <v>0</v>
      </c>
      <c r="K9" s="188">
        <v>0</v>
      </c>
      <c r="L9" s="181">
        <v>0</v>
      </c>
      <c r="M9" s="188">
        <v>0</v>
      </c>
      <c r="N9" s="188">
        <v>0</v>
      </c>
      <c r="O9" s="186">
        <v>0</v>
      </c>
      <c r="P9" s="188">
        <v>0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</row>
    <row r="10" spans="1:41" s="31" customFormat="1" ht="36.6" customHeight="1">
      <c r="A10" s="180" t="s">
        <v>17</v>
      </c>
      <c r="B10" s="181" t="s">
        <v>19</v>
      </c>
      <c r="C10" s="182">
        <v>0</v>
      </c>
      <c r="D10" s="181">
        <v>0</v>
      </c>
      <c r="E10" s="283">
        <v>0</v>
      </c>
      <c r="F10" s="183">
        <v>0</v>
      </c>
      <c r="G10" s="188">
        <v>0</v>
      </c>
      <c r="H10" s="186">
        <v>0</v>
      </c>
      <c r="I10" s="186">
        <v>0</v>
      </c>
      <c r="J10" s="186">
        <v>0</v>
      </c>
      <c r="K10" s="188">
        <v>0</v>
      </c>
      <c r="L10" s="181">
        <v>0</v>
      </c>
      <c r="M10" s="188">
        <v>0</v>
      </c>
      <c r="N10" s="188">
        <v>0</v>
      </c>
      <c r="O10" s="186">
        <v>0</v>
      </c>
      <c r="P10" s="188">
        <v>0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</row>
    <row r="11" spans="1:41" s="31" customFormat="1" ht="36.6" customHeight="1">
      <c r="A11" s="180" t="s">
        <v>17</v>
      </c>
      <c r="B11" s="189" t="s">
        <v>20</v>
      </c>
      <c r="C11" s="190">
        <v>1</v>
      </c>
      <c r="D11" s="191">
        <v>1</v>
      </c>
      <c r="E11" s="284">
        <v>1</v>
      </c>
      <c r="F11" s="192">
        <v>0</v>
      </c>
      <c r="G11" s="188">
        <v>0</v>
      </c>
      <c r="H11" s="193">
        <v>0</v>
      </c>
      <c r="I11" s="193">
        <v>0</v>
      </c>
      <c r="J11" s="193">
        <v>0</v>
      </c>
      <c r="K11" s="188">
        <v>0</v>
      </c>
      <c r="L11" s="191">
        <v>0</v>
      </c>
      <c r="M11" s="188">
        <v>0</v>
      </c>
      <c r="N11" s="188">
        <v>0</v>
      </c>
      <c r="O11" s="193">
        <v>0</v>
      </c>
      <c r="P11" s="188">
        <v>0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</row>
    <row r="12" spans="1:41" ht="36.6" customHeight="1">
      <c r="A12" s="194" t="s">
        <v>17</v>
      </c>
      <c r="B12" s="195" t="s">
        <v>21</v>
      </c>
      <c r="C12" s="187">
        <v>0</v>
      </c>
      <c r="D12" s="196">
        <v>0</v>
      </c>
      <c r="E12" s="188">
        <v>0</v>
      </c>
      <c r="F12" s="196">
        <v>0</v>
      </c>
      <c r="G12" s="188">
        <v>0</v>
      </c>
      <c r="H12" s="197">
        <v>0</v>
      </c>
      <c r="I12" s="197">
        <v>0</v>
      </c>
      <c r="J12" s="197">
        <v>0</v>
      </c>
      <c r="K12" s="188">
        <v>0</v>
      </c>
      <c r="L12" s="196">
        <v>0</v>
      </c>
      <c r="M12" s="188">
        <v>0</v>
      </c>
      <c r="N12" s="188">
        <v>0</v>
      </c>
      <c r="O12" s="197">
        <v>0</v>
      </c>
      <c r="P12" s="188">
        <v>0</v>
      </c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</row>
    <row r="13" spans="1:41" ht="36.6" customHeight="1">
      <c r="A13" s="198" t="s">
        <v>17</v>
      </c>
      <c r="B13" s="199" t="s">
        <v>22</v>
      </c>
      <c r="C13" s="200">
        <v>1</v>
      </c>
      <c r="D13" s="200">
        <v>1</v>
      </c>
      <c r="E13" s="201">
        <v>1</v>
      </c>
      <c r="F13" s="200">
        <v>0</v>
      </c>
      <c r="G13" s="201">
        <v>0</v>
      </c>
      <c r="H13" s="200">
        <v>0</v>
      </c>
      <c r="I13" s="200">
        <v>0</v>
      </c>
      <c r="J13" s="200">
        <v>0</v>
      </c>
      <c r="K13" s="201">
        <v>0</v>
      </c>
      <c r="L13" s="200">
        <v>0</v>
      </c>
      <c r="M13" s="200">
        <v>0</v>
      </c>
      <c r="N13" s="201">
        <v>0</v>
      </c>
      <c r="O13" s="200">
        <v>0</v>
      </c>
      <c r="P13" s="201">
        <v>0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</row>
    <row r="14" spans="1:41" s="31" customFormat="1" ht="54.75" customHeight="1">
      <c r="A14" s="202" t="s">
        <v>23</v>
      </c>
      <c r="B14" s="149" t="s">
        <v>18</v>
      </c>
      <c r="C14" s="203">
        <v>0</v>
      </c>
      <c r="D14" s="149">
        <v>0</v>
      </c>
      <c r="E14" s="207">
        <v>0</v>
      </c>
      <c r="F14" s="205">
        <v>0</v>
      </c>
      <c r="G14" s="207">
        <v>0</v>
      </c>
      <c r="H14" s="208">
        <v>0</v>
      </c>
      <c r="I14" s="208">
        <v>0</v>
      </c>
      <c r="J14" s="208">
        <v>0</v>
      </c>
      <c r="K14" s="207">
        <v>0</v>
      </c>
      <c r="L14" s="149">
        <v>0</v>
      </c>
      <c r="M14" s="208">
        <v>0</v>
      </c>
      <c r="N14" s="207">
        <v>0</v>
      </c>
      <c r="O14" s="208">
        <v>0</v>
      </c>
      <c r="P14" s="207">
        <v>0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</row>
    <row r="15" spans="1:41" s="31" customFormat="1" ht="52.5" customHeight="1">
      <c r="A15" s="202" t="s">
        <v>23</v>
      </c>
      <c r="B15" s="209" t="s">
        <v>19</v>
      </c>
      <c r="C15" s="210">
        <v>0</v>
      </c>
      <c r="D15" s="209">
        <v>0</v>
      </c>
      <c r="E15" s="207">
        <v>0</v>
      </c>
      <c r="F15" s="212">
        <v>0</v>
      </c>
      <c r="G15" s="207">
        <v>0</v>
      </c>
      <c r="H15" s="213">
        <v>0</v>
      </c>
      <c r="I15" s="213">
        <v>0</v>
      </c>
      <c r="J15" s="213">
        <v>0</v>
      </c>
      <c r="K15" s="207">
        <v>0</v>
      </c>
      <c r="L15" s="209">
        <v>0</v>
      </c>
      <c r="M15" s="213">
        <v>0</v>
      </c>
      <c r="N15" s="207">
        <v>0</v>
      </c>
      <c r="O15" s="213">
        <v>0</v>
      </c>
      <c r="P15" s="207">
        <v>0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</row>
    <row r="16" spans="1:41" s="31" customFormat="1" ht="51.75" customHeight="1">
      <c r="A16" s="202" t="s">
        <v>23</v>
      </c>
      <c r="B16" s="214" t="s">
        <v>20</v>
      </c>
      <c r="C16" s="215">
        <v>0</v>
      </c>
      <c r="D16" s="214">
        <v>0</v>
      </c>
      <c r="E16" s="207">
        <v>0</v>
      </c>
      <c r="F16" s="217">
        <v>0</v>
      </c>
      <c r="G16" s="207">
        <v>0</v>
      </c>
      <c r="H16" s="218">
        <v>0</v>
      </c>
      <c r="I16" s="218">
        <v>0</v>
      </c>
      <c r="J16" s="218">
        <v>0</v>
      </c>
      <c r="K16" s="207">
        <v>0</v>
      </c>
      <c r="L16" s="214">
        <v>0</v>
      </c>
      <c r="M16" s="218">
        <v>0</v>
      </c>
      <c r="N16" s="207">
        <v>0</v>
      </c>
      <c r="O16" s="218">
        <v>0</v>
      </c>
      <c r="P16" s="207">
        <v>0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</row>
    <row r="17" spans="1:41" s="32" customFormat="1" ht="54" customHeight="1">
      <c r="A17" s="202" t="s">
        <v>23</v>
      </c>
      <c r="B17" s="219" t="s">
        <v>21</v>
      </c>
      <c r="C17" s="206">
        <v>0</v>
      </c>
      <c r="D17" s="220">
        <v>0</v>
      </c>
      <c r="E17" s="207">
        <v>0</v>
      </c>
      <c r="F17" s="220">
        <v>0</v>
      </c>
      <c r="G17" s="207">
        <v>0</v>
      </c>
      <c r="H17" s="221">
        <v>0</v>
      </c>
      <c r="I17" s="221">
        <v>0</v>
      </c>
      <c r="J17" s="221">
        <v>0</v>
      </c>
      <c r="K17" s="207">
        <v>0</v>
      </c>
      <c r="L17" s="220">
        <v>0</v>
      </c>
      <c r="M17" s="221">
        <v>0</v>
      </c>
      <c r="N17" s="207">
        <v>0</v>
      </c>
      <c r="O17" s="221">
        <v>0</v>
      </c>
      <c r="P17" s="207">
        <v>0</v>
      </c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</row>
    <row r="18" spans="1:41" s="33" customFormat="1" ht="54" customHeight="1">
      <c r="A18" s="222" t="s">
        <v>23</v>
      </c>
      <c r="B18" s="223" t="s">
        <v>22</v>
      </c>
      <c r="C18" s="224">
        <v>0</v>
      </c>
      <c r="D18" s="224">
        <v>0</v>
      </c>
      <c r="E18" s="225">
        <v>0</v>
      </c>
      <c r="F18" s="224">
        <v>0</v>
      </c>
      <c r="G18" s="225">
        <v>0</v>
      </c>
      <c r="H18" s="224">
        <v>0</v>
      </c>
      <c r="I18" s="224">
        <v>0</v>
      </c>
      <c r="J18" s="224">
        <v>0</v>
      </c>
      <c r="K18" s="225">
        <v>0</v>
      </c>
      <c r="L18" s="224">
        <v>0</v>
      </c>
      <c r="M18" s="224">
        <v>0</v>
      </c>
      <c r="N18" s="225">
        <v>0</v>
      </c>
      <c r="O18" s="224">
        <v>0</v>
      </c>
      <c r="P18" s="225">
        <v>0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</row>
    <row r="19" spans="1:41">
      <c r="A19" s="165"/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</row>
    <row r="20" spans="1:41">
      <c r="A20" s="165"/>
      <c r="B20" s="16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</row>
    <row r="21" spans="1:41">
      <c r="A21" s="168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</row>
    <row r="22" spans="1:41">
      <c r="A22" s="165" t="s">
        <v>24</v>
      </c>
      <c r="B22" s="167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</row>
    <row r="23" spans="1:41">
      <c r="A23" s="168"/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</row>
    <row r="24" spans="1:41">
      <c r="A24" s="16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</row>
    <row r="25" spans="1:41">
      <c r="A25" s="168"/>
      <c r="B25" s="167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</row>
    <row r="26" spans="1:41">
      <c r="A26" s="168"/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</row>
    <row r="27" spans="1:41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</row>
    <row r="28" spans="1:41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</row>
    <row r="29" spans="1:4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</row>
    <row r="30" spans="1:41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</row>
    <row r="31" spans="1:4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</row>
    <row r="32" spans="1:4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</row>
    <row r="33" spans="1:4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</row>
    <row r="34" spans="1:4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</row>
    <row r="35" spans="1:4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</row>
    <row r="36" spans="1:41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</row>
    <row r="37" spans="1:41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</row>
    <row r="38" spans="1:4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</row>
    <row r="39" spans="1:41">
      <c r="A39" s="226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</row>
  </sheetData>
  <sheetProtection selectLockedCells="1"/>
  <pageMargins left="0.7" right="0.7" top="0.75" bottom="0.75" header="0.3" footer="0.3"/>
  <pageSetup paperSize="5" scale="76" orientation="landscape"/>
  <headerFooter differentOddEven="1">
    <oddHeader>&amp;L20-- Exception Requests for Prescription Drugs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08941-41DF-438D-94E2-43A8AEEEC908}">
  <sheetPr>
    <pageSetUpPr fitToPage="1"/>
  </sheetPr>
  <dimension ref="A1:AO40"/>
  <sheetViews>
    <sheetView showWhiteSpace="0" view="pageLayout" zoomScaleNormal="100" zoomScaleSheetLayoutView="130" workbookViewId="0"/>
  </sheetViews>
  <sheetFormatPr defaultColWidth="13.85546875" defaultRowHeight="15"/>
  <cols>
    <col min="1" max="1" width="9.140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16" s="25" customFormat="1" ht="12.75">
      <c r="A1" s="21" t="s">
        <v>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25" customFormat="1" ht="12.7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31" customFormat="1" ht="66.9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s="31" customFormat="1" ht="14.2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s="31" customFormat="1" ht="36.6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6" s="31" customFormat="1" ht="36.6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6" s="31" customFormat="1" ht="36.6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36.6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ht="36.6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s="31" customFormat="1" ht="59.2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s="31" customFormat="1" ht="65.2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s="31" customFormat="1" ht="53.2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41" s="32" customFormat="1" ht="53.2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</row>
    <row r="18" spans="1:41" s="33" customFormat="1" ht="53.2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</row>
    <row r="19" spans="1:4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4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41">
      <c r="A21" s="21"/>
      <c r="B21" s="26"/>
      <c r="C21" s="27"/>
      <c r="D21" s="27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41" ht="8.1" customHeight="1">
      <c r="B22" s="26"/>
      <c r="C22" s="27"/>
      <c r="D22" s="27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41" ht="72" customHeight="1">
      <c r="A23" s="21" t="s">
        <v>24</v>
      </c>
      <c r="B23" s="321"/>
      <c r="C23" s="321"/>
      <c r="D23" s="321"/>
      <c r="E23" s="321"/>
      <c r="F23" s="321"/>
      <c r="G23" s="321"/>
      <c r="H23" s="321"/>
      <c r="I23" s="321"/>
      <c r="J23" s="321"/>
      <c r="K23" s="321"/>
      <c r="L23" s="321"/>
      <c r="M23" s="321"/>
      <c r="N23" s="321"/>
      <c r="O23" s="321"/>
      <c r="P23" s="321"/>
    </row>
    <row r="24" spans="1:41">
      <c r="A24" s="27"/>
      <c r="B24" s="34"/>
      <c r="C24" s="27"/>
      <c r="D24" s="27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41">
      <c r="A25" s="27"/>
      <c r="B25" s="34"/>
      <c r="C25" s="27"/>
      <c r="D25" s="27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41">
      <c r="A26" s="27"/>
      <c r="B26" s="34"/>
      <c r="C26" s="27"/>
      <c r="D26" s="27"/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41">
      <c r="A27" s="27"/>
      <c r="B27" s="34"/>
      <c r="C27" s="27"/>
      <c r="D27" s="27"/>
      <c r="E27" s="27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40" spans="1:1">
      <c r="A40" s="35"/>
    </row>
  </sheetData>
  <sheetProtection selectLockedCells="1"/>
  <mergeCells count="1">
    <mergeCell ref="B23:P23"/>
  </mergeCells>
  <phoneticPr fontId="1" type="noConversion"/>
  <pageMargins left="0.7" right="0.7" top="0.75" bottom="0.75" header="0.3" footer="0.3"/>
  <pageSetup paperSize="5" scale="66" orientation="landscape"/>
  <headerFooter differentOddEven="1">
    <oddHeader xml:space="preserve">&amp;L&amp;"Arial,Bold"&amp;16 20-- Exception Requests for Prescription Drugs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9456-B564-451D-A440-454D887B0D30}">
  <sheetPr>
    <pageSetUpPr fitToPage="1"/>
  </sheetPr>
  <dimension ref="A1:AO39"/>
  <sheetViews>
    <sheetView topLeftCell="A9" zoomScaleNormal="100" zoomScaleSheetLayoutView="130" workbookViewId="0">
      <selection activeCell="E14" sqref="E14"/>
    </sheetView>
  </sheetViews>
  <sheetFormatPr defaultColWidth="13.85546875" defaultRowHeight="15"/>
  <cols>
    <col min="1" max="1" width="20.28515625" style="29" bestFit="1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41" s="25" customFormat="1" ht="12.75">
      <c r="A1" s="165" t="s">
        <v>48</v>
      </c>
      <c r="B1" s="166"/>
      <c r="C1" s="166" t="s">
        <v>76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</row>
    <row r="2" spans="1:41" s="25" customFormat="1" ht="12.75">
      <c r="A2" s="165" t="s">
        <v>49</v>
      </c>
      <c r="B2" s="166"/>
      <c r="C2" s="166" t="s">
        <v>71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</row>
    <row r="3" spans="1:41">
      <c r="A3" s="165" t="s">
        <v>51</v>
      </c>
      <c r="B3" s="167"/>
      <c r="C3" s="168" t="s">
        <v>72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</row>
    <row r="4" spans="1:41">
      <c r="A4" s="165" t="s">
        <v>53</v>
      </c>
      <c r="B4" s="167"/>
      <c r="C4" s="168" t="s">
        <v>73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</row>
    <row r="5" spans="1:41">
      <c r="A5" s="165" t="s">
        <v>55</v>
      </c>
      <c r="B5" s="167"/>
      <c r="C5" s="168" t="s">
        <v>74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</row>
    <row r="6" spans="1:41">
      <c r="A6" s="168"/>
      <c r="B6" s="168"/>
      <c r="C6" s="169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</row>
    <row r="7" spans="1:41" s="31" customFormat="1" ht="66.95" customHeight="1">
      <c r="A7" s="170" t="s">
        <v>1</v>
      </c>
      <c r="B7" s="171" t="s">
        <v>2</v>
      </c>
      <c r="C7" s="171" t="s">
        <v>3</v>
      </c>
      <c r="D7" s="171" t="s">
        <v>4</v>
      </c>
      <c r="E7" s="172" t="s">
        <v>5</v>
      </c>
      <c r="F7" s="171" t="s">
        <v>6</v>
      </c>
      <c r="G7" s="172" t="s">
        <v>7</v>
      </c>
      <c r="H7" s="173" t="s">
        <v>8</v>
      </c>
      <c r="I7" s="171" t="s">
        <v>9</v>
      </c>
      <c r="J7" s="174" t="s">
        <v>10</v>
      </c>
      <c r="K7" s="172" t="s">
        <v>11</v>
      </c>
      <c r="L7" s="171" t="s">
        <v>12</v>
      </c>
      <c r="M7" s="171" t="s">
        <v>13</v>
      </c>
      <c r="N7" s="175" t="s">
        <v>14</v>
      </c>
      <c r="O7" s="171" t="s">
        <v>15</v>
      </c>
      <c r="P7" s="175" t="s">
        <v>16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</row>
    <row r="8" spans="1:41" s="31" customFormat="1" ht="14.25" customHeight="1">
      <c r="A8" s="177"/>
      <c r="B8" s="122"/>
      <c r="C8" s="122"/>
      <c r="D8" s="122"/>
      <c r="E8" s="178"/>
      <c r="F8" s="122"/>
      <c r="G8" s="178"/>
      <c r="H8" s="122"/>
      <c r="I8" s="122"/>
      <c r="J8" s="122"/>
      <c r="K8" s="178"/>
      <c r="L8" s="122"/>
      <c r="M8" s="122"/>
      <c r="N8" s="179"/>
      <c r="O8" s="122"/>
      <c r="P8" s="179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</row>
    <row r="9" spans="1:41" s="31" customFormat="1" ht="36.6" customHeight="1">
      <c r="A9" s="180" t="s">
        <v>17</v>
      </c>
      <c r="B9" s="181" t="s">
        <v>18</v>
      </c>
      <c r="C9" s="182">
        <v>6</v>
      </c>
      <c r="D9" s="181">
        <v>6</v>
      </c>
      <c r="E9" s="182">
        <v>100</v>
      </c>
      <c r="F9" s="183">
        <v>0</v>
      </c>
      <c r="G9" s="185">
        <v>0</v>
      </c>
      <c r="H9" s="186">
        <v>0</v>
      </c>
      <c r="I9" s="186">
        <v>0</v>
      </c>
      <c r="J9" s="186">
        <v>0</v>
      </c>
      <c r="K9" s="188">
        <v>0</v>
      </c>
      <c r="L9" s="181">
        <v>0</v>
      </c>
      <c r="M9" s="186">
        <v>0</v>
      </c>
      <c r="N9" s="188">
        <v>0</v>
      </c>
      <c r="O9" s="186">
        <v>0</v>
      </c>
      <c r="P9" s="188">
        <v>0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</row>
    <row r="10" spans="1:41" s="31" customFormat="1" ht="36.6" customHeight="1">
      <c r="A10" s="180" t="s">
        <v>17</v>
      </c>
      <c r="B10" s="181" t="s">
        <v>19</v>
      </c>
      <c r="C10" s="182">
        <v>2</v>
      </c>
      <c r="D10" s="181">
        <v>2</v>
      </c>
      <c r="E10" s="182">
        <v>100</v>
      </c>
      <c r="F10" s="183">
        <v>0</v>
      </c>
      <c r="G10" s="185">
        <v>0</v>
      </c>
      <c r="H10" s="186">
        <v>0</v>
      </c>
      <c r="I10" s="186">
        <v>0</v>
      </c>
      <c r="J10" s="186">
        <v>0</v>
      </c>
      <c r="K10" s="188">
        <v>0</v>
      </c>
      <c r="L10" s="181">
        <v>0</v>
      </c>
      <c r="M10" s="186">
        <v>0</v>
      </c>
      <c r="N10" s="188">
        <v>0</v>
      </c>
      <c r="O10" s="186">
        <v>0</v>
      </c>
      <c r="P10" s="188">
        <v>0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</row>
    <row r="11" spans="1:41" s="31" customFormat="1" ht="36.6" customHeight="1">
      <c r="A11" s="180" t="s">
        <v>17</v>
      </c>
      <c r="B11" s="189" t="s">
        <v>20</v>
      </c>
      <c r="C11" s="190">
        <v>2</v>
      </c>
      <c r="D11" s="191">
        <v>2</v>
      </c>
      <c r="E11" s="190">
        <v>100</v>
      </c>
      <c r="F11" s="192">
        <v>0</v>
      </c>
      <c r="G11" s="185">
        <v>0</v>
      </c>
      <c r="H11" s="193">
        <v>0</v>
      </c>
      <c r="I11" s="193">
        <v>0</v>
      </c>
      <c r="J11" s="193">
        <v>0</v>
      </c>
      <c r="K11" s="188">
        <v>0</v>
      </c>
      <c r="L11" s="191">
        <v>0</v>
      </c>
      <c r="M11" s="193">
        <v>0</v>
      </c>
      <c r="N11" s="188">
        <v>0</v>
      </c>
      <c r="O11" s="193">
        <v>0</v>
      </c>
      <c r="P11" s="188">
        <v>0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</row>
    <row r="12" spans="1:41" ht="36.6" customHeight="1">
      <c r="A12" s="194" t="s">
        <v>17</v>
      </c>
      <c r="B12" s="195" t="s">
        <v>21</v>
      </c>
      <c r="C12" s="187">
        <v>0</v>
      </c>
      <c r="D12" s="196">
        <v>0</v>
      </c>
      <c r="E12" s="188">
        <v>0</v>
      </c>
      <c r="F12" s="196">
        <v>0</v>
      </c>
      <c r="G12" s="188">
        <v>0</v>
      </c>
      <c r="H12" s="197">
        <v>0</v>
      </c>
      <c r="I12" s="197">
        <v>0</v>
      </c>
      <c r="J12" s="197">
        <v>0</v>
      </c>
      <c r="K12" s="188">
        <v>0</v>
      </c>
      <c r="L12" s="196">
        <v>0</v>
      </c>
      <c r="M12" s="197">
        <v>0</v>
      </c>
      <c r="N12" s="188">
        <v>0</v>
      </c>
      <c r="O12" s="197">
        <v>0</v>
      </c>
      <c r="P12" s="188">
        <v>0</v>
      </c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</row>
    <row r="13" spans="1:41" ht="36.6" customHeight="1">
      <c r="A13" s="198" t="s">
        <v>17</v>
      </c>
      <c r="B13" s="199" t="s">
        <v>22</v>
      </c>
      <c r="C13" s="200">
        <v>10</v>
      </c>
      <c r="D13" s="200">
        <v>10</v>
      </c>
      <c r="E13" s="201">
        <v>1</v>
      </c>
      <c r="F13" s="200">
        <v>0</v>
      </c>
      <c r="G13" s="201">
        <v>0</v>
      </c>
      <c r="H13" s="200">
        <v>0</v>
      </c>
      <c r="I13" s="200">
        <v>0</v>
      </c>
      <c r="J13" s="200">
        <v>0</v>
      </c>
      <c r="K13" s="201">
        <v>0</v>
      </c>
      <c r="L13" s="200">
        <v>0</v>
      </c>
      <c r="M13" s="200">
        <v>0</v>
      </c>
      <c r="N13" s="201">
        <v>0</v>
      </c>
      <c r="O13" s="200">
        <v>0</v>
      </c>
      <c r="P13" s="201">
        <v>0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</row>
    <row r="14" spans="1:41" s="31" customFormat="1" ht="54.75" customHeight="1">
      <c r="A14" s="202" t="s">
        <v>23</v>
      </c>
      <c r="B14" s="149" t="s">
        <v>18</v>
      </c>
      <c r="C14" s="203">
        <v>0</v>
      </c>
      <c r="D14" s="149">
        <v>0</v>
      </c>
      <c r="E14" s="204">
        <v>0</v>
      </c>
      <c r="F14" s="205">
        <v>0</v>
      </c>
      <c r="G14" s="207">
        <v>0</v>
      </c>
      <c r="H14" s="208">
        <v>0</v>
      </c>
      <c r="I14" s="208">
        <v>0</v>
      </c>
      <c r="J14" s="208">
        <v>0</v>
      </c>
      <c r="K14" s="207">
        <v>0</v>
      </c>
      <c r="L14" s="149">
        <v>0</v>
      </c>
      <c r="M14" s="208">
        <v>0</v>
      </c>
      <c r="N14" s="207">
        <v>0</v>
      </c>
      <c r="O14" s="208">
        <v>0</v>
      </c>
      <c r="P14" s="207">
        <v>0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</row>
    <row r="15" spans="1:41" s="31" customFormat="1" ht="52.5" customHeight="1">
      <c r="A15" s="202" t="s">
        <v>23</v>
      </c>
      <c r="B15" s="209" t="s">
        <v>19</v>
      </c>
      <c r="C15" s="210">
        <v>0</v>
      </c>
      <c r="D15" s="209">
        <v>0</v>
      </c>
      <c r="E15" s="211">
        <v>0</v>
      </c>
      <c r="F15" s="212">
        <v>0</v>
      </c>
      <c r="G15" s="207">
        <v>0</v>
      </c>
      <c r="H15" s="213">
        <v>0</v>
      </c>
      <c r="I15" s="213">
        <v>0</v>
      </c>
      <c r="J15" s="213">
        <v>0</v>
      </c>
      <c r="K15" s="207">
        <v>0</v>
      </c>
      <c r="L15" s="209">
        <v>0</v>
      </c>
      <c r="M15" s="213">
        <v>0</v>
      </c>
      <c r="N15" s="207">
        <v>0</v>
      </c>
      <c r="O15" s="213">
        <v>0</v>
      </c>
      <c r="P15" s="207">
        <v>0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</row>
    <row r="16" spans="1:41" s="31" customFormat="1" ht="51.75" customHeight="1">
      <c r="A16" s="202" t="s">
        <v>23</v>
      </c>
      <c r="B16" s="214" t="s">
        <v>20</v>
      </c>
      <c r="C16" s="215">
        <v>0</v>
      </c>
      <c r="D16" s="214">
        <v>0</v>
      </c>
      <c r="E16" s="216">
        <v>0</v>
      </c>
      <c r="F16" s="217">
        <v>0</v>
      </c>
      <c r="G16" s="207">
        <v>0</v>
      </c>
      <c r="H16" s="218">
        <v>0</v>
      </c>
      <c r="I16" s="218">
        <v>0</v>
      </c>
      <c r="J16" s="218">
        <v>0</v>
      </c>
      <c r="K16" s="207">
        <v>0</v>
      </c>
      <c r="L16" s="214">
        <v>0</v>
      </c>
      <c r="M16" s="218">
        <v>0</v>
      </c>
      <c r="N16" s="207">
        <v>0</v>
      </c>
      <c r="O16" s="218">
        <v>0</v>
      </c>
      <c r="P16" s="207">
        <v>0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</row>
    <row r="17" spans="1:41" s="32" customFormat="1" ht="54" customHeight="1">
      <c r="A17" s="202" t="s">
        <v>23</v>
      </c>
      <c r="B17" s="219" t="s">
        <v>21</v>
      </c>
      <c r="C17" s="206">
        <v>0</v>
      </c>
      <c r="D17" s="220">
        <v>0</v>
      </c>
      <c r="E17" s="207">
        <v>0</v>
      </c>
      <c r="F17" s="220">
        <v>0</v>
      </c>
      <c r="G17" s="207">
        <v>0</v>
      </c>
      <c r="H17" s="221">
        <v>0</v>
      </c>
      <c r="I17" s="221">
        <v>0</v>
      </c>
      <c r="J17" s="221">
        <v>0</v>
      </c>
      <c r="K17" s="207">
        <v>0</v>
      </c>
      <c r="L17" s="220">
        <v>0</v>
      </c>
      <c r="M17" s="221">
        <v>0</v>
      </c>
      <c r="N17" s="207">
        <v>0</v>
      </c>
      <c r="O17" s="221">
        <v>0</v>
      </c>
      <c r="P17" s="207">
        <v>0</v>
      </c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</row>
    <row r="18" spans="1:41" s="33" customFormat="1" ht="54" customHeight="1">
      <c r="A18" s="222" t="s">
        <v>23</v>
      </c>
      <c r="B18" s="223" t="s">
        <v>22</v>
      </c>
      <c r="C18" s="224">
        <v>0</v>
      </c>
      <c r="D18" s="224">
        <v>0</v>
      </c>
      <c r="E18" s="225">
        <v>0</v>
      </c>
      <c r="F18" s="224">
        <v>0</v>
      </c>
      <c r="G18" s="225">
        <v>0</v>
      </c>
      <c r="H18" s="224">
        <v>0</v>
      </c>
      <c r="I18" s="224">
        <v>0</v>
      </c>
      <c r="J18" s="224">
        <v>0</v>
      </c>
      <c r="K18" s="225">
        <v>0</v>
      </c>
      <c r="L18" s="224">
        <v>0</v>
      </c>
      <c r="M18" s="224">
        <v>0</v>
      </c>
      <c r="N18" s="225">
        <v>0</v>
      </c>
      <c r="O18" s="224">
        <v>0</v>
      </c>
      <c r="P18" s="225">
        <v>0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</row>
    <row r="19" spans="1:41">
      <c r="A19" s="165"/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</row>
    <row r="20" spans="1:41">
      <c r="A20" s="165"/>
      <c r="B20" s="16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</row>
    <row r="21" spans="1:41">
      <c r="A21" s="168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</row>
    <row r="22" spans="1:41">
      <c r="A22" s="165" t="s">
        <v>24</v>
      </c>
      <c r="B22" s="167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</row>
    <row r="23" spans="1:41">
      <c r="A23" s="168"/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</row>
    <row r="24" spans="1:41">
      <c r="A24" s="16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</row>
    <row r="25" spans="1:41">
      <c r="A25" s="168"/>
      <c r="B25" s="167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</row>
    <row r="26" spans="1:41">
      <c r="A26" s="168"/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</row>
    <row r="27" spans="1:41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</row>
    <row r="28" spans="1:41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</row>
    <row r="29" spans="1:4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</row>
    <row r="30" spans="1:41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</row>
    <row r="31" spans="1:4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</row>
    <row r="32" spans="1:4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</row>
    <row r="33" spans="1:4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</row>
    <row r="34" spans="1:4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</row>
    <row r="35" spans="1:4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</row>
    <row r="36" spans="1:41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</row>
    <row r="37" spans="1:41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</row>
    <row r="38" spans="1:4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</row>
    <row r="39" spans="1:41">
      <c r="A39" s="226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</row>
  </sheetData>
  <sheetProtection selectLockedCells="1"/>
  <pageMargins left="0.7" right="0.7" top="0.75" bottom="0.75" header="0.3" footer="0.3"/>
  <pageSetup paperSize="5" scale="61" orientation="landscape"/>
  <headerFooter differentOddEven="1">
    <oddHeader>&amp;L20-- Exception Requests for Prescription Drugs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D4EE3-047A-4268-A316-4C59E8C96CCE}">
  <sheetPr>
    <pageSetUpPr fitToPage="1"/>
  </sheetPr>
  <dimension ref="A1:AO39"/>
  <sheetViews>
    <sheetView view="pageLayout" zoomScale="110" zoomScaleNormal="100" zoomScaleSheetLayoutView="130" zoomScalePageLayoutView="110" workbookViewId="0"/>
  </sheetViews>
  <sheetFormatPr defaultColWidth="13.85546875" defaultRowHeight="15"/>
  <cols>
    <col min="1" max="1" width="19.8554687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17" s="25" customFormat="1" ht="12.75">
      <c r="A1" s="21" t="s">
        <v>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25" customFormat="1" ht="12.7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s="31" customFormat="1" ht="66.9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s="31" customFormat="1" ht="14.2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s="31" customFormat="1" ht="36.6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 s="31" customFormat="1" ht="36.6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s="31" customFormat="1" ht="36.6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36.6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ht="36.6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s="31" customFormat="1" ht="54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7" s="31" customFormat="1" ht="52.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s="31" customFormat="1" ht="51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41" s="32" customFormat="1" ht="54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</row>
    <row r="18" spans="1:41" s="33" customFormat="1" ht="54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</row>
    <row r="19" spans="1:4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4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41">
      <c r="B21" s="26"/>
      <c r="C21" s="27"/>
      <c r="D21" s="27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41">
      <c r="A22" s="21" t="s">
        <v>24</v>
      </c>
      <c r="B22" s="34"/>
      <c r="C22" s="27"/>
      <c r="D22" s="27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41">
      <c r="A23" s="27"/>
      <c r="B23" s="34"/>
      <c r="C23" s="27"/>
      <c r="D23" s="27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41">
      <c r="A24" s="27"/>
      <c r="B24" s="34"/>
      <c r="C24" s="27"/>
      <c r="D24" s="27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41">
      <c r="A25" s="27"/>
      <c r="B25" s="34"/>
      <c r="C25" s="27"/>
      <c r="D25" s="27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41">
      <c r="A26" s="27"/>
      <c r="B26" s="34"/>
      <c r="C26" s="27"/>
      <c r="D26" s="27"/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39" spans="1:1">
      <c r="A39" s="35"/>
    </row>
  </sheetData>
  <sheetProtection selectLockedCells="1"/>
  <pageMargins left="0.7" right="0.7" top="0.75" bottom="0.75" header="0.3" footer="0.3"/>
  <pageSetup paperSize="5" scale="76" orientation="landscape"/>
  <headerFooter differentOddEven="1">
    <oddHeader>&amp;L20-- Exception Requests for Prescription Drugs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2C55-F272-4B69-A4FC-88FF5E50A7E8}">
  <sheetPr>
    <pageSetUpPr fitToPage="1"/>
  </sheetPr>
  <dimension ref="A1:AO39"/>
  <sheetViews>
    <sheetView view="pageLayout" zoomScaleNormal="100" zoomScaleSheetLayoutView="130" workbookViewId="0">
      <selection activeCell="B4" sqref="B4"/>
    </sheetView>
  </sheetViews>
  <sheetFormatPr defaultColWidth="13.85546875" defaultRowHeight="15"/>
  <cols>
    <col min="1" max="1" width="19.8554687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41" s="25" customFormat="1" ht="12.75">
      <c r="A1" s="165" t="s">
        <v>48</v>
      </c>
      <c r="B1" s="166"/>
      <c r="C1" s="166" t="s">
        <v>77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</row>
    <row r="2" spans="1:41" s="25" customFormat="1" ht="12.75">
      <c r="A2" s="165" t="s">
        <v>49</v>
      </c>
      <c r="B2" s="166"/>
      <c r="C2" s="166" t="s">
        <v>71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</row>
    <row r="3" spans="1:41">
      <c r="A3" s="165" t="s">
        <v>51</v>
      </c>
      <c r="B3" s="167"/>
      <c r="C3" s="168" t="s">
        <v>72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</row>
    <row r="4" spans="1:41">
      <c r="A4" s="165" t="s">
        <v>53</v>
      </c>
      <c r="B4" s="167"/>
      <c r="C4" s="168" t="s">
        <v>73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</row>
    <row r="5" spans="1:41">
      <c r="A5" s="165" t="s">
        <v>55</v>
      </c>
      <c r="B5" s="167"/>
      <c r="C5" s="168" t="s">
        <v>74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</row>
    <row r="6" spans="1:41">
      <c r="A6" s="168"/>
      <c r="B6" s="168"/>
      <c r="C6" s="169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</row>
    <row r="7" spans="1:41" s="31" customFormat="1" ht="66.95" customHeight="1">
      <c r="A7" s="170" t="s">
        <v>1</v>
      </c>
      <c r="B7" s="171" t="s">
        <v>2</v>
      </c>
      <c r="C7" s="171" t="s">
        <v>3</v>
      </c>
      <c r="D7" s="171" t="s">
        <v>4</v>
      </c>
      <c r="E7" s="172" t="s">
        <v>5</v>
      </c>
      <c r="F7" s="171" t="s">
        <v>6</v>
      </c>
      <c r="G7" s="172" t="s">
        <v>7</v>
      </c>
      <c r="H7" s="173" t="s">
        <v>8</v>
      </c>
      <c r="I7" s="171" t="s">
        <v>9</v>
      </c>
      <c r="J7" s="174" t="s">
        <v>10</v>
      </c>
      <c r="K7" s="172" t="s">
        <v>11</v>
      </c>
      <c r="L7" s="171" t="s">
        <v>12</v>
      </c>
      <c r="M7" s="171" t="s">
        <v>13</v>
      </c>
      <c r="N7" s="175" t="s">
        <v>14</v>
      </c>
      <c r="O7" s="171" t="s">
        <v>15</v>
      </c>
      <c r="P7" s="175" t="s">
        <v>16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</row>
    <row r="8" spans="1:41" s="31" customFormat="1" ht="14.25" customHeight="1">
      <c r="A8" s="177"/>
      <c r="B8" s="122"/>
      <c r="C8" s="122"/>
      <c r="D8" s="122"/>
      <c r="E8" s="178"/>
      <c r="F8" s="122"/>
      <c r="G8" s="178"/>
      <c r="H8" s="122"/>
      <c r="I8" s="122"/>
      <c r="J8" s="122"/>
      <c r="K8" s="178"/>
      <c r="L8" s="122"/>
      <c r="M8" s="122"/>
      <c r="N8" s="179"/>
      <c r="O8" s="122"/>
      <c r="P8" s="179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</row>
    <row r="9" spans="1:41" s="31" customFormat="1" ht="36.6" customHeight="1">
      <c r="A9" s="180" t="s">
        <v>17</v>
      </c>
      <c r="B9" s="181" t="s">
        <v>18</v>
      </c>
      <c r="C9" s="182">
        <v>13</v>
      </c>
      <c r="D9" s="181">
        <v>13</v>
      </c>
      <c r="E9" s="271">
        <v>1</v>
      </c>
      <c r="F9" s="183">
        <v>0</v>
      </c>
      <c r="G9" s="185">
        <v>0</v>
      </c>
      <c r="H9" s="186">
        <v>0</v>
      </c>
      <c r="I9" s="186">
        <v>0</v>
      </c>
      <c r="J9" s="186">
        <v>0</v>
      </c>
      <c r="K9" s="201">
        <v>0</v>
      </c>
      <c r="L9" s="181">
        <v>0</v>
      </c>
      <c r="M9" s="186">
        <v>0</v>
      </c>
      <c r="N9" s="201">
        <v>0</v>
      </c>
      <c r="O9" s="186">
        <v>0</v>
      </c>
      <c r="P9" s="201">
        <v>0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</row>
    <row r="10" spans="1:41" s="31" customFormat="1" ht="36.6" customHeight="1">
      <c r="A10" s="180" t="s">
        <v>17</v>
      </c>
      <c r="B10" s="181" t="s">
        <v>19</v>
      </c>
      <c r="C10" s="182">
        <v>2</v>
      </c>
      <c r="D10" s="181">
        <v>2</v>
      </c>
      <c r="E10" s="271">
        <v>1</v>
      </c>
      <c r="F10" s="183">
        <v>0</v>
      </c>
      <c r="G10" s="185">
        <v>0</v>
      </c>
      <c r="H10" s="186">
        <v>0</v>
      </c>
      <c r="I10" s="186">
        <v>0</v>
      </c>
      <c r="J10" s="186">
        <v>0</v>
      </c>
      <c r="K10" s="201">
        <v>0</v>
      </c>
      <c r="L10" s="181">
        <v>0</v>
      </c>
      <c r="M10" s="186">
        <v>0</v>
      </c>
      <c r="N10" s="201">
        <v>0</v>
      </c>
      <c r="O10" s="186">
        <v>0</v>
      </c>
      <c r="P10" s="201">
        <v>0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</row>
    <row r="11" spans="1:41" s="31" customFormat="1" ht="36.6" customHeight="1">
      <c r="A11" s="180" t="s">
        <v>17</v>
      </c>
      <c r="B11" s="189" t="s">
        <v>20</v>
      </c>
      <c r="C11" s="190">
        <v>11</v>
      </c>
      <c r="D11" s="191">
        <v>10</v>
      </c>
      <c r="E11" s="272">
        <v>0.90900000000000003</v>
      </c>
      <c r="F11" s="192">
        <v>1</v>
      </c>
      <c r="G11" s="185">
        <v>9.0999999999999998E-2</v>
      </c>
      <c r="H11" s="193">
        <v>0</v>
      </c>
      <c r="I11" s="193">
        <v>0</v>
      </c>
      <c r="J11" s="193">
        <v>0</v>
      </c>
      <c r="K11" s="201">
        <v>0</v>
      </c>
      <c r="L11" s="191">
        <v>0</v>
      </c>
      <c r="M11" s="193">
        <v>0</v>
      </c>
      <c r="N11" s="201">
        <v>0</v>
      </c>
      <c r="O11" s="193">
        <v>0</v>
      </c>
      <c r="P11" s="201">
        <v>0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</row>
    <row r="12" spans="1:41" ht="36.6" customHeight="1">
      <c r="A12" s="194" t="s">
        <v>17</v>
      </c>
      <c r="B12" s="195" t="s">
        <v>21</v>
      </c>
      <c r="C12" s="187">
        <v>0</v>
      </c>
      <c r="D12" s="196">
        <v>0</v>
      </c>
      <c r="E12" s="188">
        <v>0</v>
      </c>
      <c r="F12" s="196">
        <v>0</v>
      </c>
      <c r="G12" s="184" t="e">
        <v>#DIV/0!</v>
      </c>
      <c r="H12" s="197">
        <v>0</v>
      </c>
      <c r="I12" s="197">
        <v>0</v>
      </c>
      <c r="J12" s="197">
        <v>0</v>
      </c>
      <c r="K12" s="201">
        <v>0</v>
      </c>
      <c r="L12" s="196">
        <v>0</v>
      </c>
      <c r="M12" s="197">
        <v>0</v>
      </c>
      <c r="N12" s="201">
        <v>0</v>
      </c>
      <c r="O12" s="197">
        <v>0</v>
      </c>
      <c r="P12" s="201">
        <v>0</v>
      </c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</row>
    <row r="13" spans="1:41" ht="36.6" customHeight="1">
      <c r="A13" s="198" t="s">
        <v>17</v>
      </c>
      <c r="B13" s="199" t="s">
        <v>22</v>
      </c>
      <c r="C13" s="200">
        <v>26</v>
      </c>
      <c r="D13" s="200">
        <v>25</v>
      </c>
      <c r="E13" s="201">
        <v>0.96199999999999997</v>
      </c>
      <c r="F13" s="200">
        <v>1</v>
      </c>
      <c r="G13" s="201">
        <v>3.7999999999999999E-2</v>
      </c>
      <c r="H13" s="200">
        <v>0</v>
      </c>
      <c r="I13" s="200">
        <v>0</v>
      </c>
      <c r="J13" s="200">
        <v>0</v>
      </c>
      <c r="K13" s="201">
        <v>0</v>
      </c>
      <c r="L13" s="200">
        <v>0</v>
      </c>
      <c r="M13" s="200">
        <v>0</v>
      </c>
      <c r="N13" s="201">
        <v>0</v>
      </c>
      <c r="O13" s="200">
        <v>0</v>
      </c>
      <c r="P13" s="201">
        <v>0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</row>
    <row r="14" spans="1:41" s="31" customFormat="1" ht="54.75" customHeight="1">
      <c r="A14" s="202" t="s">
        <v>23</v>
      </c>
      <c r="B14" s="149" t="s">
        <v>18</v>
      </c>
      <c r="C14" s="203">
        <v>0</v>
      </c>
      <c r="D14" s="149">
        <v>0</v>
      </c>
      <c r="E14" s="203">
        <v>0</v>
      </c>
      <c r="F14" s="205">
        <v>0</v>
      </c>
      <c r="G14" s="274">
        <v>0</v>
      </c>
      <c r="H14" s="208">
        <v>0</v>
      </c>
      <c r="I14" s="208">
        <v>0</v>
      </c>
      <c r="J14" s="208">
        <v>0</v>
      </c>
      <c r="K14" s="274">
        <v>0</v>
      </c>
      <c r="L14" s="149">
        <v>0</v>
      </c>
      <c r="M14" s="208">
        <v>0</v>
      </c>
      <c r="N14" s="276">
        <v>0</v>
      </c>
      <c r="O14" s="208">
        <v>0</v>
      </c>
      <c r="P14" s="276">
        <v>0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</row>
    <row r="15" spans="1:41" s="31" customFormat="1" ht="52.5" customHeight="1">
      <c r="A15" s="202" t="s">
        <v>23</v>
      </c>
      <c r="B15" s="209" t="s">
        <v>19</v>
      </c>
      <c r="C15" s="210">
        <v>0</v>
      </c>
      <c r="D15" s="209">
        <v>0</v>
      </c>
      <c r="E15" s="210">
        <v>0</v>
      </c>
      <c r="F15" s="212">
        <v>0</v>
      </c>
      <c r="G15" s="274">
        <v>0</v>
      </c>
      <c r="H15" s="213">
        <v>0</v>
      </c>
      <c r="I15" s="213">
        <v>0</v>
      </c>
      <c r="J15" s="213">
        <v>0</v>
      </c>
      <c r="K15" s="274">
        <v>0</v>
      </c>
      <c r="L15" s="209">
        <v>0</v>
      </c>
      <c r="M15" s="213">
        <v>0</v>
      </c>
      <c r="N15" s="276">
        <v>0</v>
      </c>
      <c r="O15" s="213">
        <v>0</v>
      </c>
      <c r="P15" s="276">
        <v>0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</row>
    <row r="16" spans="1:41" s="31" customFormat="1" ht="51.75" customHeight="1">
      <c r="A16" s="202" t="s">
        <v>23</v>
      </c>
      <c r="B16" s="214" t="s">
        <v>20</v>
      </c>
      <c r="C16" s="215">
        <v>0</v>
      </c>
      <c r="D16" s="214">
        <v>0</v>
      </c>
      <c r="E16" s="215">
        <v>0</v>
      </c>
      <c r="F16" s="217">
        <v>0</v>
      </c>
      <c r="G16" s="274">
        <v>0</v>
      </c>
      <c r="H16" s="218">
        <v>0</v>
      </c>
      <c r="I16" s="218">
        <v>0</v>
      </c>
      <c r="J16" s="218">
        <v>0</v>
      </c>
      <c r="K16" s="274">
        <v>0</v>
      </c>
      <c r="L16" s="214">
        <v>0</v>
      </c>
      <c r="M16" s="218">
        <v>0</v>
      </c>
      <c r="N16" s="276">
        <v>0</v>
      </c>
      <c r="O16" s="218">
        <v>0</v>
      </c>
      <c r="P16" s="276">
        <v>0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</row>
    <row r="17" spans="1:41" s="32" customFormat="1" ht="54" customHeight="1">
      <c r="A17" s="202" t="s">
        <v>23</v>
      </c>
      <c r="B17" s="219" t="s">
        <v>21</v>
      </c>
      <c r="C17" s="206">
        <v>0</v>
      </c>
      <c r="D17" s="220">
        <v>0</v>
      </c>
      <c r="E17" s="207">
        <v>0</v>
      </c>
      <c r="F17" s="220">
        <v>0</v>
      </c>
      <c r="G17" s="278">
        <v>0</v>
      </c>
      <c r="H17" s="221">
        <v>0</v>
      </c>
      <c r="I17" s="221">
        <v>0</v>
      </c>
      <c r="J17" s="221">
        <v>0</v>
      </c>
      <c r="K17" s="278">
        <v>0</v>
      </c>
      <c r="L17" s="220">
        <v>0</v>
      </c>
      <c r="M17" s="221">
        <v>0</v>
      </c>
      <c r="N17" s="280">
        <v>0</v>
      </c>
      <c r="O17" s="221">
        <v>0</v>
      </c>
      <c r="P17" s="280">
        <v>0</v>
      </c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</row>
    <row r="18" spans="1:41" s="33" customFormat="1" ht="54" customHeight="1">
      <c r="A18" s="222" t="s">
        <v>23</v>
      </c>
      <c r="B18" s="223" t="s">
        <v>22</v>
      </c>
      <c r="C18" s="224">
        <v>0</v>
      </c>
      <c r="D18" s="224">
        <v>0</v>
      </c>
      <c r="E18" s="225">
        <v>0</v>
      </c>
      <c r="F18" s="224">
        <v>0</v>
      </c>
      <c r="G18" s="225">
        <v>0</v>
      </c>
      <c r="H18" s="224">
        <v>0</v>
      </c>
      <c r="I18" s="224">
        <v>0</v>
      </c>
      <c r="J18" s="224">
        <v>0</v>
      </c>
      <c r="K18" s="225">
        <v>0</v>
      </c>
      <c r="L18" s="224">
        <v>0</v>
      </c>
      <c r="M18" s="224">
        <v>0</v>
      </c>
      <c r="N18" s="282">
        <v>0</v>
      </c>
      <c r="O18" s="224">
        <v>0</v>
      </c>
      <c r="P18" s="282">
        <v>0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</row>
    <row r="19" spans="1:41">
      <c r="A19" s="165"/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</row>
    <row r="20" spans="1:41">
      <c r="A20" s="165"/>
      <c r="B20" s="16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</row>
    <row r="21" spans="1:41">
      <c r="A21" s="168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</row>
    <row r="22" spans="1:41">
      <c r="A22" s="165" t="s">
        <v>24</v>
      </c>
      <c r="B22" s="167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</row>
    <row r="23" spans="1:41">
      <c r="A23" s="168"/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</row>
    <row r="24" spans="1:41">
      <c r="A24" s="16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</row>
    <row r="25" spans="1:41">
      <c r="A25" s="168"/>
      <c r="B25" s="167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</row>
    <row r="26" spans="1:41">
      <c r="A26" s="168"/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</row>
    <row r="27" spans="1:41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</row>
    <row r="28" spans="1:41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</row>
    <row r="29" spans="1:4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</row>
    <row r="30" spans="1:41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</row>
    <row r="31" spans="1:4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</row>
    <row r="32" spans="1:4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</row>
    <row r="33" spans="1:4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</row>
    <row r="34" spans="1:4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</row>
    <row r="35" spans="1:4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</row>
    <row r="36" spans="1:41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</row>
    <row r="37" spans="1:41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</row>
    <row r="38" spans="1:4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</row>
    <row r="39" spans="1:41">
      <c r="A39" s="226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</row>
  </sheetData>
  <sheetProtection selectLockedCells="1"/>
  <pageMargins left="0.7" right="0.7" top="0.75" bottom="0.75" header="0.3" footer="0.3"/>
  <pageSetup paperSize="5" scale="76" orientation="landscape"/>
  <headerFooter differentOddEven="1">
    <oddHeader>&amp;L20-- Exception Requests for Prescription Drugs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3F0CF-939F-4871-B4DB-467DB083C470}">
  <sheetPr>
    <pageSetUpPr fitToPage="1"/>
  </sheetPr>
  <dimension ref="A1:AO40"/>
  <sheetViews>
    <sheetView view="pageLayout" topLeftCell="A9" zoomScaleNormal="100" zoomScaleSheetLayoutView="130" workbookViewId="0">
      <selection activeCell="A14" sqref="A14"/>
    </sheetView>
  </sheetViews>
  <sheetFormatPr defaultColWidth="13.85546875" defaultRowHeight="15"/>
  <cols>
    <col min="1" max="1" width="9.140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41" s="25" customFormat="1" ht="12.75">
      <c r="A1" s="165" t="s">
        <v>48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</row>
    <row r="2" spans="1:41" s="25" customFormat="1" ht="12.75">
      <c r="A2" s="165" t="s">
        <v>49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</row>
    <row r="3" spans="1:41">
      <c r="A3" s="165" t="s">
        <v>51</v>
      </c>
      <c r="B3" s="167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</row>
    <row r="4" spans="1:41">
      <c r="A4" s="165" t="s">
        <v>53</v>
      </c>
      <c r="B4" s="167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</row>
    <row r="5" spans="1:41">
      <c r="A5" s="165" t="s">
        <v>55</v>
      </c>
      <c r="B5" s="167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</row>
    <row r="6" spans="1:41">
      <c r="A6" s="168"/>
      <c r="B6" s="168"/>
      <c r="C6" s="22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</row>
    <row r="7" spans="1:41" s="31" customFormat="1" ht="66.95" customHeight="1">
      <c r="A7" s="170" t="s">
        <v>1</v>
      </c>
      <c r="B7" s="171" t="s">
        <v>2</v>
      </c>
      <c r="C7" s="171" t="s">
        <v>3</v>
      </c>
      <c r="D7" s="171" t="s">
        <v>4</v>
      </c>
      <c r="E7" s="172" t="s">
        <v>5</v>
      </c>
      <c r="F7" s="171" t="s">
        <v>6</v>
      </c>
      <c r="G7" s="172" t="s">
        <v>7</v>
      </c>
      <c r="H7" s="173" t="s">
        <v>8</v>
      </c>
      <c r="I7" s="171" t="s">
        <v>62</v>
      </c>
      <c r="J7" s="174" t="s">
        <v>63</v>
      </c>
      <c r="K7" s="172" t="s">
        <v>64</v>
      </c>
      <c r="L7" s="171" t="s">
        <v>12</v>
      </c>
      <c r="M7" s="171" t="s">
        <v>13</v>
      </c>
      <c r="N7" s="175" t="s">
        <v>14</v>
      </c>
      <c r="O7" s="171" t="s">
        <v>15</v>
      </c>
      <c r="P7" s="175" t="s">
        <v>16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</row>
    <row r="8" spans="1:41" s="31" customFormat="1" ht="14.25" customHeight="1">
      <c r="A8" s="121"/>
      <c r="B8" s="122"/>
      <c r="C8" s="122"/>
      <c r="D8" s="122"/>
      <c r="E8" s="229"/>
      <c r="F8" s="122"/>
      <c r="G8" s="229"/>
      <c r="H8" s="122"/>
      <c r="I8" s="122"/>
      <c r="J8" s="122"/>
      <c r="K8" s="229"/>
      <c r="L8" s="122"/>
      <c r="M8" s="122"/>
      <c r="N8" s="230"/>
      <c r="O8" s="122"/>
      <c r="P8" s="230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</row>
    <row r="9" spans="1:41" s="31" customFormat="1" ht="36.6" customHeight="1">
      <c r="A9" s="125" t="s">
        <v>17</v>
      </c>
      <c r="B9" s="125" t="s">
        <v>18</v>
      </c>
      <c r="C9" s="231">
        <v>2213</v>
      </c>
      <c r="D9" s="232">
        <v>1347</v>
      </c>
      <c r="E9" s="233">
        <v>0.60899999999999999</v>
      </c>
      <c r="F9" s="232">
        <v>866</v>
      </c>
      <c r="G9" s="235">
        <v>0.39100000000000001</v>
      </c>
      <c r="H9" s="231">
        <v>0</v>
      </c>
      <c r="I9" s="232">
        <v>0</v>
      </c>
      <c r="J9" s="232">
        <v>0</v>
      </c>
      <c r="K9" s="235">
        <v>0</v>
      </c>
      <c r="L9" s="231">
        <v>0</v>
      </c>
      <c r="M9" s="232">
        <v>0</v>
      </c>
      <c r="N9" s="233">
        <v>0</v>
      </c>
      <c r="O9" s="232">
        <v>0</v>
      </c>
      <c r="P9" s="235">
        <v>0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</row>
    <row r="10" spans="1:41" s="31" customFormat="1" ht="36.6" customHeight="1">
      <c r="A10" s="236" t="s">
        <v>17</v>
      </c>
      <c r="B10" s="236" t="s">
        <v>19</v>
      </c>
      <c r="C10" s="237">
        <v>2908</v>
      </c>
      <c r="D10" s="186">
        <v>1801</v>
      </c>
      <c r="E10" s="238">
        <v>0.61899999999999999</v>
      </c>
      <c r="F10" s="186">
        <v>1107</v>
      </c>
      <c r="G10" s="240">
        <v>0.38100000000000001</v>
      </c>
      <c r="H10" s="237">
        <v>0</v>
      </c>
      <c r="I10" s="186">
        <v>0</v>
      </c>
      <c r="J10" s="186">
        <v>0</v>
      </c>
      <c r="K10" s="240">
        <v>0</v>
      </c>
      <c r="L10" s="237">
        <v>0</v>
      </c>
      <c r="M10" s="186">
        <v>0</v>
      </c>
      <c r="N10" s="238">
        <v>0</v>
      </c>
      <c r="O10" s="186">
        <v>0</v>
      </c>
      <c r="P10" s="240">
        <v>0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</row>
    <row r="11" spans="1:41" s="31" customFormat="1" ht="36.6" customHeight="1">
      <c r="A11" s="236" t="s">
        <v>17</v>
      </c>
      <c r="B11" s="236" t="s">
        <v>20</v>
      </c>
      <c r="C11" s="237">
        <v>3484</v>
      </c>
      <c r="D11" s="186">
        <v>2211</v>
      </c>
      <c r="E11" s="238">
        <v>0.63500000000000001</v>
      </c>
      <c r="F11" s="186">
        <v>1273</v>
      </c>
      <c r="G11" s="240">
        <v>0.36499999999999999</v>
      </c>
      <c r="H11" s="237">
        <v>0</v>
      </c>
      <c r="I11" s="186">
        <v>0</v>
      </c>
      <c r="J11" s="186">
        <v>0</v>
      </c>
      <c r="K11" s="240">
        <v>0</v>
      </c>
      <c r="L11" s="237">
        <v>0</v>
      </c>
      <c r="M11" s="186">
        <v>0</v>
      </c>
      <c r="N11" s="238">
        <v>0</v>
      </c>
      <c r="O11" s="186">
        <v>0</v>
      </c>
      <c r="P11" s="240">
        <v>0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</row>
    <row r="12" spans="1:41" ht="36.6" customHeight="1">
      <c r="A12" s="241" t="s">
        <v>17</v>
      </c>
      <c r="B12" s="241" t="s">
        <v>21</v>
      </c>
      <c r="C12" s="195">
        <v>3599</v>
      </c>
      <c r="D12" s="242">
        <v>2465</v>
      </c>
      <c r="E12" s="243">
        <v>0.68500000000000005</v>
      </c>
      <c r="F12" s="242">
        <v>1134</v>
      </c>
      <c r="G12" s="188">
        <v>0.315</v>
      </c>
      <c r="H12" s="195">
        <v>0</v>
      </c>
      <c r="I12" s="242">
        <v>0</v>
      </c>
      <c r="J12" s="242">
        <v>0</v>
      </c>
      <c r="K12" s="188">
        <v>0</v>
      </c>
      <c r="L12" s="195">
        <v>0</v>
      </c>
      <c r="M12" s="242">
        <v>0</v>
      </c>
      <c r="N12" s="243">
        <v>0</v>
      </c>
      <c r="O12" s="242">
        <v>0</v>
      </c>
      <c r="P12" s="188">
        <v>0</v>
      </c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</row>
    <row r="13" spans="1:41" ht="36.6" customHeight="1">
      <c r="A13" s="141" t="s">
        <v>17</v>
      </c>
      <c r="B13" s="141" t="s">
        <v>22</v>
      </c>
      <c r="C13" s="247">
        <v>12204</v>
      </c>
      <c r="D13" s="249">
        <v>7824</v>
      </c>
      <c r="E13" s="250">
        <v>0.64100000000000001</v>
      </c>
      <c r="F13" s="249">
        <v>4380</v>
      </c>
      <c r="G13" s="251">
        <v>0.35899999999999999</v>
      </c>
      <c r="H13" s="246">
        <v>0</v>
      </c>
      <c r="I13" s="248">
        <v>0</v>
      </c>
      <c r="J13" s="248">
        <v>0</v>
      </c>
      <c r="K13" s="251">
        <v>0</v>
      </c>
      <c r="L13" s="246">
        <v>0</v>
      </c>
      <c r="M13" s="248">
        <v>0</v>
      </c>
      <c r="N13" s="250">
        <v>0</v>
      </c>
      <c r="O13" s="248">
        <v>0</v>
      </c>
      <c r="P13" s="251">
        <v>0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</row>
    <row r="14" spans="1:41" s="31" customFormat="1" ht="59.25" customHeight="1">
      <c r="A14" s="252" t="s">
        <v>23</v>
      </c>
      <c r="B14" s="252" t="s">
        <v>18</v>
      </c>
      <c r="C14" s="253">
        <v>26</v>
      </c>
      <c r="D14" s="254">
        <v>13</v>
      </c>
      <c r="E14" s="255">
        <v>0.5</v>
      </c>
      <c r="F14" s="254">
        <v>13</v>
      </c>
      <c r="G14" s="256">
        <v>0.5</v>
      </c>
      <c r="H14" s="253">
        <v>0</v>
      </c>
      <c r="I14" s="254">
        <v>0</v>
      </c>
      <c r="J14" s="254">
        <v>0</v>
      </c>
      <c r="K14" s="256">
        <v>0</v>
      </c>
      <c r="L14" s="253">
        <v>0</v>
      </c>
      <c r="M14" s="254">
        <v>0</v>
      </c>
      <c r="N14" s="255">
        <v>0</v>
      </c>
      <c r="O14" s="254">
        <v>0</v>
      </c>
      <c r="P14" s="256">
        <v>0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</row>
    <row r="15" spans="1:41" s="31" customFormat="1" ht="65.25" customHeight="1">
      <c r="A15" s="257" t="s">
        <v>23</v>
      </c>
      <c r="B15" s="257" t="s">
        <v>19</v>
      </c>
      <c r="C15" s="258">
        <v>29</v>
      </c>
      <c r="D15" s="213">
        <v>14</v>
      </c>
      <c r="E15" s="259">
        <v>0.48299999999999998</v>
      </c>
      <c r="F15" s="213">
        <v>15</v>
      </c>
      <c r="G15" s="260">
        <v>0.51700000000000002</v>
      </c>
      <c r="H15" s="258">
        <v>0</v>
      </c>
      <c r="I15" s="213">
        <v>0</v>
      </c>
      <c r="J15" s="213">
        <v>0</v>
      </c>
      <c r="K15" s="260">
        <v>0</v>
      </c>
      <c r="L15" s="258">
        <v>0</v>
      </c>
      <c r="M15" s="213">
        <v>0</v>
      </c>
      <c r="N15" s="259">
        <v>0</v>
      </c>
      <c r="O15" s="213">
        <v>0</v>
      </c>
      <c r="P15" s="260">
        <v>0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</row>
    <row r="16" spans="1:41" s="31" customFormat="1" ht="53.25" customHeight="1">
      <c r="A16" s="257" t="s">
        <v>23</v>
      </c>
      <c r="B16" s="257" t="s">
        <v>20</v>
      </c>
      <c r="C16" s="258">
        <v>30</v>
      </c>
      <c r="D16" s="213">
        <v>16</v>
      </c>
      <c r="E16" s="259">
        <v>0.53300000000000003</v>
      </c>
      <c r="F16" s="213">
        <v>14</v>
      </c>
      <c r="G16" s="260">
        <v>0.46700000000000003</v>
      </c>
      <c r="H16" s="258">
        <v>0</v>
      </c>
      <c r="I16" s="213">
        <v>0</v>
      </c>
      <c r="J16" s="213">
        <v>0</v>
      </c>
      <c r="K16" s="260">
        <v>0</v>
      </c>
      <c r="L16" s="258">
        <v>0</v>
      </c>
      <c r="M16" s="213">
        <v>0</v>
      </c>
      <c r="N16" s="259">
        <v>0</v>
      </c>
      <c r="O16" s="213">
        <v>0</v>
      </c>
      <c r="P16" s="260">
        <v>0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</row>
    <row r="17" spans="1:41" s="32" customFormat="1" ht="53.25" customHeight="1">
      <c r="A17" s="261" t="s">
        <v>23</v>
      </c>
      <c r="B17" s="261" t="s">
        <v>21</v>
      </c>
      <c r="C17" s="262">
        <v>27</v>
      </c>
      <c r="D17" s="263">
        <v>16</v>
      </c>
      <c r="E17" s="264">
        <v>0.59299999999999997</v>
      </c>
      <c r="F17" s="263">
        <v>11</v>
      </c>
      <c r="G17" s="265">
        <v>0.40699999999999997</v>
      </c>
      <c r="H17" s="262">
        <v>0</v>
      </c>
      <c r="I17" s="263">
        <v>0</v>
      </c>
      <c r="J17" s="263">
        <v>0</v>
      </c>
      <c r="K17" s="265">
        <v>0</v>
      </c>
      <c r="L17" s="262">
        <v>0</v>
      </c>
      <c r="M17" s="263">
        <v>0</v>
      </c>
      <c r="N17" s="264">
        <v>0</v>
      </c>
      <c r="O17" s="263">
        <v>0</v>
      </c>
      <c r="P17" s="265">
        <v>0</v>
      </c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</row>
    <row r="18" spans="1:41" s="33" customFormat="1" ht="53.25" customHeight="1">
      <c r="A18" s="158" t="s">
        <v>23</v>
      </c>
      <c r="B18" s="158" t="s">
        <v>22</v>
      </c>
      <c r="C18" s="266">
        <v>112</v>
      </c>
      <c r="D18" s="268">
        <v>59</v>
      </c>
      <c r="E18" s="269">
        <v>0.52700000000000002</v>
      </c>
      <c r="F18" s="268">
        <v>53</v>
      </c>
      <c r="G18" s="270">
        <v>0.47299999999999998</v>
      </c>
      <c r="H18" s="266">
        <v>0</v>
      </c>
      <c r="I18" s="268">
        <v>0</v>
      </c>
      <c r="J18" s="268">
        <v>0</v>
      </c>
      <c r="K18" s="270">
        <v>0</v>
      </c>
      <c r="L18" s="266">
        <v>0</v>
      </c>
      <c r="M18" s="268">
        <v>0</v>
      </c>
      <c r="N18" s="269">
        <v>0</v>
      </c>
      <c r="O18" s="268">
        <v>0</v>
      </c>
      <c r="P18" s="270">
        <v>0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</row>
    <row r="19" spans="1:41">
      <c r="A19" s="165"/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</row>
    <row r="20" spans="1:41">
      <c r="A20" s="165"/>
      <c r="B20" s="16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</row>
    <row r="21" spans="1:41">
      <c r="A21" s="165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</row>
    <row r="22" spans="1:41">
      <c r="A22" s="168"/>
      <c r="B22" s="167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</row>
    <row r="23" spans="1:41">
      <c r="A23" s="165" t="s">
        <v>24</v>
      </c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</row>
    <row r="24" spans="1:41">
      <c r="A24" s="16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</row>
    <row r="25" spans="1:41">
      <c r="A25" s="168"/>
      <c r="B25" s="167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</row>
    <row r="26" spans="1:41">
      <c r="A26" s="168"/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</row>
    <row r="27" spans="1:41">
      <c r="A27" s="168"/>
      <c r="B27" s="167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</row>
    <row r="28" spans="1:41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</row>
    <row r="29" spans="1:4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</row>
    <row r="30" spans="1:41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</row>
    <row r="31" spans="1:4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</row>
    <row r="32" spans="1:4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</row>
    <row r="33" spans="1:4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</row>
    <row r="34" spans="1:4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</row>
    <row r="35" spans="1:4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</row>
    <row r="36" spans="1:41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</row>
    <row r="37" spans="1:41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</row>
    <row r="38" spans="1:4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</row>
    <row r="39" spans="1:41">
      <c r="A39" s="168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</row>
    <row r="40" spans="1:41">
      <c r="A40" s="226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</row>
  </sheetData>
  <sheetProtection selectLockedCells="1"/>
  <phoneticPr fontId="1" type="noConversion"/>
  <pageMargins left="0.7" right="0.7" top="0.75" bottom="0.75" header="0.3" footer="0.3"/>
  <pageSetup paperSize="5" scale="74" orientation="landscape"/>
  <headerFooter differentOddEven="1">
    <oddHeader xml:space="preserve">&amp;L&amp;"Arial,Bold"&amp;16 20-- Exception Requests for Prescription Drugs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F496-7D63-4AF7-8462-542A325EE649}">
  <sheetPr>
    <pageSetUpPr fitToPage="1"/>
  </sheetPr>
  <dimension ref="A1:Q50"/>
  <sheetViews>
    <sheetView view="pageLayout" topLeftCell="A8" zoomScaleNormal="100" zoomScaleSheetLayoutView="130" workbookViewId="0">
      <selection activeCell="G14" sqref="G14"/>
    </sheetView>
  </sheetViews>
  <sheetFormatPr defaultColWidth="13.85546875" defaultRowHeight="15"/>
  <cols>
    <col min="1" max="1" width="9.140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17" s="25" customFormat="1" ht="12.75">
      <c r="A1" s="105" t="s">
        <v>48</v>
      </c>
      <c r="B1" s="106"/>
      <c r="C1" s="107" t="s">
        <v>78</v>
      </c>
      <c r="D1" s="108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s="25" customFormat="1" ht="12.75">
      <c r="A2" s="105" t="s">
        <v>49</v>
      </c>
      <c r="B2" s="106"/>
      <c r="C2" s="107" t="s">
        <v>79</v>
      </c>
      <c r="D2" s="108"/>
      <c r="E2" s="108"/>
      <c r="F2" s="108"/>
      <c r="G2" s="108"/>
      <c r="H2" s="108"/>
      <c r="I2" s="107"/>
      <c r="J2" s="107"/>
      <c r="K2" s="107"/>
      <c r="L2" s="107"/>
      <c r="M2" s="107"/>
      <c r="N2" s="107"/>
      <c r="O2" s="107"/>
      <c r="P2" s="107"/>
      <c r="Q2" s="107"/>
    </row>
    <row r="3" spans="1:17">
      <c r="A3" s="105" t="s">
        <v>51</v>
      </c>
      <c r="B3" s="106"/>
      <c r="C3" s="105" t="s">
        <v>80</v>
      </c>
      <c r="D3" s="106"/>
      <c r="E3" s="106"/>
      <c r="F3" s="106"/>
      <c r="G3" s="106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>
      <c r="A4" s="105" t="s">
        <v>53</v>
      </c>
      <c r="B4" s="106"/>
      <c r="C4" s="110" t="s">
        <v>81</v>
      </c>
      <c r="D4" s="111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7">
      <c r="A5" s="105" t="s">
        <v>55</v>
      </c>
      <c r="B5" s="106"/>
      <c r="C5" s="105" t="s">
        <v>82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</row>
    <row r="6" spans="1:17">
      <c r="A6" s="109"/>
      <c r="B6" s="109"/>
      <c r="C6" s="112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</row>
    <row r="7" spans="1:17" s="31" customFormat="1" ht="66.95" customHeight="1">
      <c r="A7" s="287" t="s">
        <v>83</v>
      </c>
      <c r="B7" s="288" t="s">
        <v>2</v>
      </c>
      <c r="C7" s="289" t="s">
        <v>3</v>
      </c>
      <c r="D7" s="288" t="s">
        <v>4</v>
      </c>
      <c r="E7" s="288" t="s">
        <v>5</v>
      </c>
      <c r="F7" s="288" t="s">
        <v>6</v>
      </c>
      <c r="G7" s="288" t="s">
        <v>7</v>
      </c>
      <c r="H7" s="288" t="s">
        <v>8</v>
      </c>
      <c r="I7" s="288" t="s">
        <v>62</v>
      </c>
      <c r="J7" s="288" t="s">
        <v>63</v>
      </c>
      <c r="K7" s="288" t="s">
        <v>64</v>
      </c>
      <c r="L7" s="288" t="s">
        <v>12</v>
      </c>
      <c r="M7" s="288" t="s">
        <v>13</v>
      </c>
      <c r="N7" s="288" t="s">
        <v>14</v>
      </c>
      <c r="O7" s="288" t="s">
        <v>15</v>
      </c>
      <c r="P7" s="288" t="s">
        <v>16</v>
      </c>
      <c r="Q7" s="120"/>
    </row>
    <row r="8" spans="1:17" s="31" customFormat="1">
      <c r="A8" s="290" t="s">
        <v>84</v>
      </c>
      <c r="B8" s="291" t="s">
        <v>84</v>
      </c>
      <c r="C8" s="291" t="s">
        <v>84</v>
      </c>
      <c r="D8" s="291" t="s">
        <v>84</v>
      </c>
      <c r="E8" s="291" t="s">
        <v>84</v>
      </c>
      <c r="F8" s="291" t="s">
        <v>84</v>
      </c>
      <c r="G8" s="291" t="s">
        <v>84</v>
      </c>
      <c r="H8" s="291" t="s">
        <v>84</v>
      </c>
      <c r="I8" s="291" t="s">
        <v>84</v>
      </c>
      <c r="J8" s="291" t="s">
        <v>84</v>
      </c>
      <c r="K8" s="291" t="s">
        <v>84</v>
      </c>
      <c r="L8" s="291" t="s">
        <v>84</v>
      </c>
      <c r="M8" s="291" t="s">
        <v>84</v>
      </c>
      <c r="N8" s="291" t="s">
        <v>84</v>
      </c>
      <c r="O8" s="291" t="s">
        <v>84</v>
      </c>
      <c r="P8" s="291" t="s">
        <v>84</v>
      </c>
      <c r="Q8" s="120"/>
    </row>
    <row r="9" spans="1:17" s="31" customFormat="1" ht="36.6" customHeight="1">
      <c r="A9" s="292" t="s">
        <v>85</v>
      </c>
      <c r="B9" s="132" t="s">
        <v>18</v>
      </c>
      <c r="C9" s="132">
        <v>998</v>
      </c>
      <c r="D9" s="132">
        <v>967</v>
      </c>
      <c r="E9" s="293">
        <v>0.97</v>
      </c>
      <c r="F9" s="132">
        <v>31</v>
      </c>
      <c r="G9" s="293">
        <v>0.03</v>
      </c>
      <c r="H9" s="132">
        <v>128</v>
      </c>
      <c r="I9" s="132">
        <v>96</v>
      </c>
      <c r="J9" s="132">
        <v>32</v>
      </c>
      <c r="K9" s="293">
        <v>0.25</v>
      </c>
      <c r="L9" s="132">
        <v>0</v>
      </c>
      <c r="M9" s="132">
        <v>0</v>
      </c>
      <c r="N9" s="132">
        <v>0</v>
      </c>
      <c r="O9" s="132">
        <v>0</v>
      </c>
      <c r="P9" s="293">
        <v>0</v>
      </c>
      <c r="Q9" s="120"/>
    </row>
    <row r="10" spans="1:17" s="31" customFormat="1" ht="36.6" customHeight="1">
      <c r="A10" s="292" t="s">
        <v>85</v>
      </c>
      <c r="B10" s="132" t="s">
        <v>19</v>
      </c>
      <c r="C10" s="132">
        <v>31</v>
      </c>
      <c r="D10" s="132">
        <v>31</v>
      </c>
      <c r="E10" s="293">
        <v>1</v>
      </c>
      <c r="F10" s="132">
        <v>0</v>
      </c>
      <c r="G10" s="293">
        <v>0</v>
      </c>
      <c r="H10" s="132">
        <v>13</v>
      </c>
      <c r="I10" s="132">
        <v>13</v>
      </c>
      <c r="J10" s="132">
        <v>0</v>
      </c>
      <c r="K10" s="293">
        <v>0</v>
      </c>
      <c r="L10" s="132">
        <v>0</v>
      </c>
      <c r="M10" s="132">
        <v>0</v>
      </c>
      <c r="N10" s="132">
        <v>0</v>
      </c>
      <c r="O10" s="132">
        <v>0</v>
      </c>
      <c r="P10" s="293">
        <v>0</v>
      </c>
      <c r="Q10" s="120"/>
    </row>
    <row r="11" spans="1:17" s="31" customFormat="1" ht="36.6" customHeight="1">
      <c r="A11" s="292" t="s">
        <v>85</v>
      </c>
      <c r="B11" s="132" t="s">
        <v>20</v>
      </c>
      <c r="C11" s="132">
        <v>21807</v>
      </c>
      <c r="D11" s="132">
        <v>9942</v>
      </c>
      <c r="E11" s="293">
        <v>0.46</v>
      </c>
      <c r="F11" s="132">
        <v>11865</v>
      </c>
      <c r="G11" s="293">
        <v>0.54</v>
      </c>
      <c r="H11" s="132">
        <v>1588</v>
      </c>
      <c r="I11" s="132">
        <v>143</v>
      </c>
      <c r="J11" s="132">
        <v>1445</v>
      </c>
      <c r="K11" s="293">
        <v>0.91</v>
      </c>
      <c r="L11" s="132">
        <v>0</v>
      </c>
      <c r="M11" s="132">
        <v>0</v>
      </c>
      <c r="N11" s="132">
        <v>0</v>
      </c>
      <c r="O11" s="132">
        <v>0</v>
      </c>
      <c r="P11" s="293">
        <v>0</v>
      </c>
      <c r="Q11" s="120"/>
    </row>
    <row r="12" spans="1:17" ht="36.6" customHeight="1">
      <c r="A12" s="292" t="s">
        <v>85</v>
      </c>
      <c r="B12" s="132" t="s">
        <v>21</v>
      </c>
      <c r="C12" s="132">
        <v>1690</v>
      </c>
      <c r="D12" s="132">
        <v>1690</v>
      </c>
      <c r="E12" s="293">
        <v>1</v>
      </c>
      <c r="F12" s="133">
        <v>0</v>
      </c>
      <c r="G12" s="293">
        <v>0</v>
      </c>
      <c r="H12" s="133">
        <v>89</v>
      </c>
      <c r="I12" s="132">
        <v>89</v>
      </c>
      <c r="J12" s="133">
        <v>0</v>
      </c>
      <c r="K12" s="293">
        <v>0</v>
      </c>
      <c r="L12" s="132">
        <v>0</v>
      </c>
      <c r="M12" s="132">
        <v>0</v>
      </c>
      <c r="N12" s="132">
        <v>0</v>
      </c>
      <c r="O12" s="132">
        <v>0</v>
      </c>
      <c r="P12" s="293">
        <v>0</v>
      </c>
      <c r="Q12" s="109"/>
    </row>
    <row r="13" spans="1:17" ht="36.6" customHeight="1">
      <c r="A13" s="292" t="s">
        <v>85</v>
      </c>
      <c r="B13" s="132" t="s">
        <v>22</v>
      </c>
      <c r="C13" s="294">
        <v>24526</v>
      </c>
      <c r="D13" s="294">
        <v>12630</v>
      </c>
      <c r="E13" s="293">
        <v>0.51</v>
      </c>
      <c r="F13" s="294">
        <v>11896</v>
      </c>
      <c r="G13" s="293">
        <v>0.49</v>
      </c>
      <c r="H13" s="294">
        <v>1818</v>
      </c>
      <c r="I13" s="133">
        <v>341</v>
      </c>
      <c r="J13" s="294">
        <v>1477</v>
      </c>
      <c r="K13" s="293">
        <v>0.81</v>
      </c>
      <c r="L13" s="132">
        <v>0</v>
      </c>
      <c r="M13" s="132">
        <v>0</v>
      </c>
      <c r="N13" s="132">
        <v>0</v>
      </c>
      <c r="O13" s="132">
        <v>0</v>
      </c>
      <c r="P13" s="293">
        <v>0</v>
      </c>
      <c r="Q13" s="109"/>
    </row>
    <row r="14" spans="1:17" s="31" customFormat="1" ht="36.6" customHeight="1">
      <c r="A14" s="295" t="s">
        <v>86</v>
      </c>
      <c r="B14" s="296" t="s">
        <v>18</v>
      </c>
      <c r="C14" s="296">
        <v>5</v>
      </c>
      <c r="D14" s="296">
        <v>5</v>
      </c>
      <c r="E14" s="297">
        <v>1</v>
      </c>
      <c r="F14" s="296">
        <v>0</v>
      </c>
      <c r="G14" s="299">
        <v>0</v>
      </c>
      <c r="H14" s="296">
        <v>0</v>
      </c>
      <c r="I14" s="296">
        <v>0</v>
      </c>
      <c r="J14" s="296">
        <v>0</v>
      </c>
      <c r="K14" s="300">
        <v>0</v>
      </c>
      <c r="L14" s="298">
        <v>0</v>
      </c>
      <c r="M14" s="298">
        <v>0</v>
      </c>
      <c r="N14" s="298">
        <v>0</v>
      </c>
      <c r="O14" s="298">
        <v>0</v>
      </c>
      <c r="P14" s="300">
        <v>0</v>
      </c>
      <c r="Q14" s="120"/>
    </row>
    <row r="15" spans="1:17" s="31" customFormat="1" ht="36.6" customHeight="1">
      <c r="A15" s="295" t="s">
        <v>86</v>
      </c>
      <c r="B15" s="296" t="s">
        <v>19</v>
      </c>
      <c r="C15" s="296">
        <v>6</v>
      </c>
      <c r="D15" s="296">
        <v>6</v>
      </c>
      <c r="E15" s="297">
        <v>1</v>
      </c>
      <c r="F15" s="296">
        <v>0</v>
      </c>
      <c r="G15" s="299">
        <v>0</v>
      </c>
      <c r="H15" s="296">
        <v>0</v>
      </c>
      <c r="I15" s="296">
        <v>0</v>
      </c>
      <c r="J15" s="296">
        <v>0</v>
      </c>
      <c r="K15" s="300">
        <v>0</v>
      </c>
      <c r="L15" s="298">
        <v>0</v>
      </c>
      <c r="M15" s="298">
        <v>0</v>
      </c>
      <c r="N15" s="298">
        <v>0</v>
      </c>
      <c r="O15" s="298">
        <v>0</v>
      </c>
      <c r="P15" s="300">
        <v>0</v>
      </c>
      <c r="Q15" s="120"/>
    </row>
    <row r="16" spans="1:17" s="31" customFormat="1" ht="36.6" customHeight="1">
      <c r="A16" s="295" t="s">
        <v>86</v>
      </c>
      <c r="B16" s="296" t="s">
        <v>20</v>
      </c>
      <c r="C16" s="296">
        <v>11</v>
      </c>
      <c r="D16" s="296">
        <v>5</v>
      </c>
      <c r="E16" s="297">
        <v>0.45450000000000002</v>
      </c>
      <c r="F16" s="296">
        <v>6</v>
      </c>
      <c r="G16" s="299">
        <v>0.54500000000000004</v>
      </c>
      <c r="H16" s="296">
        <v>0</v>
      </c>
      <c r="I16" s="296">
        <v>0</v>
      </c>
      <c r="J16" s="296">
        <v>0</v>
      </c>
      <c r="K16" s="300">
        <v>0</v>
      </c>
      <c r="L16" s="298">
        <v>0</v>
      </c>
      <c r="M16" s="298">
        <v>0</v>
      </c>
      <c r="N16" s="298">
        <v>0</v>
      </c>
      <c r="O16" s="298">
        <v>0</v>
      </c>
      <c r="P16" s="300">
        <v>0</v>
      </c>
      <c r="Q16" s="120"/>
    </row>
    <row r="17" spans="1:17" ht="36.6" customHeight="1">
      <c r="A17" s="295" t="s">
        <v>86</v>
      </c>
      <c r="B17" s="296" t="s">
        <v>21</v>
      </c>
      <c r="C17" s="298">
        <v>2</v>
      </c>
      <c r="D17" s="298">
        <v>2</v>
      </c>
      <c r="E17" s="299">
        <v>1</v>
      </c>
      <c r="F17" s="298">
        <v>0</v>
      </c>
      <c r="G17" s="299">
        <v>0</v>
      </c>
      <c r="H17" s="296">
        <v>0</v>
      </c>
      <c r="I17" s="296">
        <v>0</v>
      </c>
      <c r="J17" s="296">
        <v>0</v>
      </c>
      <c r="K17" s="300">
        <v>0</v>
      </c>
      <c r="L17" s="298">
        <v>0</v>
      </c>
      <c r="M17" s="298">
        <v>0</v>
      </c>
      <c r="N17" s="298">
        <v>0</v>
      </c>
      <c r="O17" s="298">
        <v>0</v>
      </c>
      <c r="P17" s="300">
        <v>0</v>
      </c>
      <c r="Q17" s="109"/>
    </row>
    <row r="18" spans="1:17" ht="36.6" customHeight="1">
      <c r="A18" s="295" t="s">
        <v>86</v>
      </c>
      <c r="B18" s="296" t="s">
        <v>22</v>
      </c>
      <c r="C18" s="298">
        <v>24</v>
      </c>
      <c r="D18" s="298">
        <v>18</v>
      </c>
      <c r="E18" s="299">
        <v>0.75</v>
      </c>
      <c r="F18" s="298">
        <v>6</v>
      </c>
      <c r="G18" s="299">
        <v>0.25</v>
      </c>
      <c r="H18" s="298">
        <v>0</v>
      </c>
      <c r="I18" s="298">
        <v>0</v>
      </c>
      <c r="J18" s="298">
        <v>0</v>
      </c>
      <c r="K18" s="300">
        <v>0</v>
      </c>
      <c r="L18" s="298">
        <v>0</v>
      </c>
      <c r="M18" s="298">
        <v>0</v>
      </c>
      <c r="N18" s="298">
        <v>0</v>
      </c>
      <c r="O18" s="298">
        <v>0</v>
      </c>
      <c r="P18" s="300">
        <v>0</v>
      </c>
      <c r="Q18" s="109"/>
    </row>
    <row r="19" spans="1:17" s="31" customFormat="1" ht="36.6" customHeight="1">
      <c r="A19" s="208" t="s">
        <v>87</v>
      </c>
      <c r="B19" s="149" t="s">
        <v>18</v>
      </c>
      <c r="C19" s="149">
        <v>4</v>
      </c>
      <c r="D19" s="149">
        <v>4</v>
      </c>
      <c r="E19" s="301">
        <v>1</v>
      </c>
      <c r="F19" s="149">
        <v>0</v>
      </c>
      <c r="G19" s="151">
        <v>0</v>
      </c>
      <c r="H19" s="149">
        <v>0</v>
      </c>
      <c r="I19" s="149">
        <v>0</v>
      </c>
      <c r="J19" s="149">
        <v>0</v>
      </c>
      <c r="K19" s="302">
        <v>0</v>
      </c>
      <c r="L19" s="150">
        <v>0</v>
      </c>
      <c r="M19" s="150">
        <v>0</v>
      </c>
      <c r="N19" s="150">
        <v>0</v>
      </c>
      <c r="O19" s="150">
        <v>0</v>
      </c>
      <c r="P19" s="302">
        <v>0</v>
      </c>
      <c r="Q19" s="120"/>
    </row>
    <row r="20" spans="1:17" s="31" customFormat="1" ht="36.6" customHeight="1">
      <c r="A20" s="208" t="s">
        <v>87</v>
      </c>
      <c r="B20" s="149" t="s">
        <v>19</v>
      </c>
      <c r="C20" s="149">
        <v>2</v>
      </c>
      <c r="D20" s="149">
        <v>2</v>
      </c>
      <c r="E20" s="301">
        <v>1</v>
      </c>
      <c r="F20" s="149">
        <v>0</v>
      </c>
      <c r="G20" s="151">
        <v>0</v>
      </c>
      <c r="H20" s="149">
        <v>0</v>
      </c>
      <c r="I20" s="149">
        <v>0</v>
      </c>
      <c r="J20" s="149">
        <v>0</v>
      </c>
      <c r="K20" s="302">
        <v>0</v>
      </c>
      <c r="L20" s="150">
        <v>0</v>
      </c>
      <c r="M20" s="150">
        <v>0</v>
      </c>
      <c r="N20" s="150">
        <v>0</v>
      </c>
      <c r="O20" s="150">
        <v>0</v>
      </c>
      <c r="P20" s="302">
        <v>0</v>
      </c>
      <c r="Q20" s="120"/>
    </row>
    <row r="21" spans="1:17" s="31" customFormat="1" ht="36.6" customHeight="1">
      <c r="A21" s="208" t="s">
        <v>87</v>
      </c>
      <c r="B21" s="149" t="s">
        <v>20</v>
      </c>
      <c r="C21" s="149">
        <v>52</v>
      </c>
      <c r="D21" s="149">
        <v>40</v>
      </c>
      <c r="E21" s="301">
        <v>0.76919999999999999</v>
      </c>
      <c r="F21" s="149">
        <v>12</v>
      </c>
      <c r="G21" s="151">
        <v>0.23100000000000001</v>
      </c>
      <c r="H21" s="149">
        <v>0</v>
      </c>
      <c r="I21" s="149">
        <v>0</v>
      </c>
      <c r="J21" s="149">
        <v>0</v>
      </c>
      <c r="K21" s="302">
        <v>0</v>
      </c>
      <c r="L21" s="150">
        <v>0</v>
      </c>
      <c r="M21" s="150">
        <v>0</v>
      </c>
      <c r="N21" s="150">
        <v>0</v>
      </c>
      <c r="O21" s="150">
        <v>0</v>
      </c>
      <c r="P21" s="302">
        <v>0</v>
      </c>
      <c r="Q21" s="120"/>
    </row>
    <row r="22" spans="1:17" ht="36.6" customHeight="1">
      <c r="A22" s="208" t="s">
        <v>87</v>
      </c>
      <c r="B22" s="149" t="s">
        <v>21</v>
      </c>
      <c r="C22" s="149">
        <v>24</v>
      </c>
      <c r="D22" s="149">
        <v>24</v>
      </c>
      <c r="E22" s="301">
        <v>1</v>
      </c>
      <c r="F22" s="150">
        <v>0</v>
      </c>
      <c r="G22" s="151">
        <v>0</v>
      </c>
      <c r="H22" s="149">
        <v>0</v>
      </c>
      <c r="I22" s="149">
        <v>0</v>
      </c>
      <c r="J22" s="149">
        <v>0</v>
      </c>
      <c r="K22" s="302">
        <v>0</v>
      </c>
      <c r="L22" s="150">
        <v>0</v>
      </c>
      <c r="M22" s="150">
        <v>0</v>
      </c>
      <c r="N22" s="150">
        <v>0</v>
      </c>
      <c r="O22" s="150">
        <v>0</v>
      </c>
      <c r="P22" s="302">
        <v>0</v>
      </c>
      <c r="Q22" s="303" t="s">
        <v>84</v>
      </c>
    </row>
    <row r="23" spans="1:17" ht="36.6" customHeight="1">
      <c r="A23" s="208" t="s">
        <v>87</v>
      </c>
      <c r="B23" s="149" t="s">
        <v>22</v>
      </c>
      <c r="C23" s="150">
        <v>82</v>
      </c>
      <c r="D23" s="150">
        <v>70</v>
      </c>
      <c r="E23" s="151">
        <v>0.85399999999999998</v>
      </c>
      <c r="F23" s="150">
        <v>12</v>
      </c>
      <c r="G23" s="151">
        <v>0.14599999999999999</v>
      </c>
      <c r="H23" s="150">
        <v>0</v>
      </c>
      <c r="I23" s="150">
        <v>0</v>
      </c>
      <c r="J23" s="150">
        <v>0</v>
      </c>
      <c r="K23" s="302">
        <v>0</v>
      </c>
      <c r="L23" s="150">
        <v>0</v>
      </c>
      <c r="M23" s="150">
        <v>0</v>
      </c>
      <c r="N23" s="150">
        <v>0</v>
      </c>
      <c r="O23" s="150">
        <v>0</v>
      </c>
      <c r="P23" s="302">
        <v>0</v>
      </c>
      <c r="Q23" s="109"/>
    </row>
    <row r="24" spans="1:17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</row>
    <row r="25" spans="1:17" s="25" customFormat="1" ht="12.75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</row>
    <row r="26" spans="1:17" s="25" customFormat="1" ht="12.75">
      <c r="A26" s="105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</row>
    <row r="27" spans="1:17" s="25" customFormat="1" ht="12.75">
      <c r="A27" s="105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</row>
    <row r="28" spans="1:17">
      <c r="A28" s="105"/>
      <c r="B28" s="163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</row>
    <row r="29" spans="1:17">
      <c r="A29" s="105"/>
      <c r="B29" s="163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</row>
    <row r="30" spans="1:17">
      <c r="A30" s="105"/>
      <c r="B30" s="163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</row>
    <row r="31" spans="1:17">
      <c r="A31" s="105"/>
      <c r="B31" s="163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</row>
    <row r="32" spans="1:17">
      <c r="A32" s="109"/>
      <c r="B32" s="163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</row>
    <row r="33" spans="1:17">
      <c r="A33" s="105" t="s">
        <v>24</v>
      </c>
      <c r="B33" s="163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</row>
    <row r="34" spans="1:17">
      <c r="A34" s="109"/>
      <c r="B34" s="163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</row>
    <row r="35" spans="1:17">
      <c r="A35" s="109"/>
      <c r="B35" s="163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</row>
    <row r="36" spans="1:17">
      <c r="A36" s="109"/>
      <c r="B36" s="163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</row>
    <row r="37" spans="1:17">
      <c r="A37" s="109"/>
      <c r="B37" s="163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</row>
    <row r="38" spans="1:17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</row>
    <row r="39" spans="1:17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</row>
    <row r="40" spans="1:17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</row>
    <row r="41" spans="1:17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</row>
    <row r="42" spans="1:17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</row>
    <row r="43" spans="1:17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</row>
    <row r="44" spans="1:17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</row>
    <row r="45" spans="1:17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</row>
    <row r="46" spans="1:17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</row>
    <row r="47" spans="1:17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</row>
    <row r="48" spans="1:17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</row>
    <row r="49" spans="1:17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</row>
    <row r="50" spans="1:17">
      <c r="A50" s="164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</row>
  </sheetData>
  <sheetProtection selectLockedCells="1"/>
  <phoneticPr fontId="1" type="noConversion"/>
  <hyperlinks>
    <hyperlink ref="C4" r:id="rId1" xr:uid="{CBFD5149-C9B3-4218-8C4E-C645E3ECA92E}"/>
  </hyperlinks>
  <pageMargins left="0.7" right="0.7" top="0.75" bottom="0.75" header="0.3" footer="0.3"/>
  <pageSetup paperSize="5" scale="60" orientation="landscape"/>
  <headerFooter differentOddEven="1">
    <oddHeader xml:space="preserve">&amp;L&amp;"Arial,Bold"&amp;16 2024 Exception Requests for Prescription Drugs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2892-9732-4446-B58D-368693202DB3}">
  <sheetPr>
    <pageSetUpPr fitToPage="1"/>
  </sheetPr>
  <dimension ref="A1:AO39"/>
  <sheetViews>
    <sheetView view="pageLayout" topLeftCell="A7" zoomScale="85" zoomScaleNormal="100" zoomScaleSheetLayoutView="130" zoomScalePageLayoutView="85" workbookViewId="0">
      <selection activeCell="E13" sqref="E13"/>
    </sheetView>
  </sheetViews>
  <sheetFormatPr defaultColWidth="15.85546875" defaultRowHeight="12.75"/>
  <cols>
    <col min="1" max="1" width="10.42578125" style="36" customWidth="1"/>
    <col min="2" max="2" width="16.5703125" style="36" customWidth="1"/>
    <col min="3" max="3" width="14.28515625" style="36" customWidth="1"/>
    <col min="4" max="5" width="10.85546875" style="36" customWidth="1"/>
    <col min="6" max="6" width="10.85546875" style="39" customWidth="1"/>
    <col min="7" max="7" width="9.28515625" style="39" customWidth="1"/>
    <col min="8" max="8" width="10.28515625" style="39" customWidth="1"/>
    <col min="9" max="9" width="10.42578125" style="39" customWidth="1"/>
    <col min="10" max="11" width="10.85546875" style="39" customWidth="1"/>
    <col min="12" max="12" width="11.28515625" style="39" customWidth="1"/>
    <col min="13" max="13" width="10.85546875" style="39" customWidth="1"/>
    <col min="14" max="14" width="11.28515625" style="39" customWidth="1"/>
    <col min="15" max="15" width="10.85546875" style="39" customWidth="1"/>
    <col min="16" max="16" width="11.28515625" style="39" customWidth="1"/>
    <col min="17" max="16384" width="15.85546875" style="39"/>
  </cols>
  <sheetData>
    <row r="1" spans="1:41" s="38" customFormat="1">
      <c r="A1" s="165" t="s">
        <v>48</v>
      </c>
      <c r="B1" s="166"/>
      <c r="C1" s="165" t="s">
        <v>88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</row>
    <row r="2" spans="1:41" s="38" customFormat="1">
      <c r="A2" s="165" t="s">
        <v>49</v>
      </c>
      <c r="B2" s="166"/>
      <c r="C2" s="165" t="s">
        <v>89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</row>
    <row r="3" spans="1:41">
      <c r="A3" s="165" t="s">
        <v>51</v>
      </c>
      <c r="B3" s="167"/>
      <c r="C3" s="165" t="s">
        <v>90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</row>
    <row r="4" spans="1:41" ht="15">
      <c r="A4" s="165" t="s">
        <v>53</v>
      </c>
      <c r="B4" s="167"/>
      <c r="C4" s="227" t="s">
        <v>91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</row>
    <row r="5" spans="1:41">
      <c r="A5" s="165" t="s">
        <v>55</v>
      </c>
      <c r="B5" s="167"/>
      <c r="C5" s="165" t="s">
        <v>92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</row>
    <row r="6" spans="1:41">
      <c r="A6" s="168"/>
      <c r="B6" s="168"/>
      <c r="C6" s="22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</row>
    <row r="7" spans="1:41" s="40" customFormat="1" ht="66.95" customHeight="1">
      <c r="A7" s="170" t="s">
        <v>1</v>
      </c>
      <c r="B7" s="171" t="s">
        <v>2</v>
      </c>
      <c r="C7" s="171" t="s">
        <v>3</v>
      </c>
      <c r="D7" s="171" t="s">
        <v>4</v>
      </c>
      <c r="E7" s="172" t="s">
        <v>5</v>
      </c>
      <c r="F7" s="171" t="s">
        <v>6</v>
      </c>
      <c r="G7" s="172" t="s">
        <v>7</v>
      </c>
      <c r="H7" s="173" t="s">
        <v>8</v>
      </c>
      <c r="I7" s="171" t="s">
        <v>9</v>
      </c>
      <c r="J7" s="174" t="s">
        <v>10</v>
      </c>
      <c r="K7" s="172" t="s">
        <v>11</v>
      </c>
      <c r="L7" s="171" t="s">
        <v>12</v>
      </c>
      <c r="M7" s="171" t="s">
        <v>13</v>
      </c>
      <c r="N7" s="175" t="s">
        <v>14</v>
      </c>
      <c r="O7" s="171" t="s">
        <v>15</v>
      </c>
      <c r="P7" s="175" t="s">
        <v>16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</row>
    <row r="8" spans="1:41" s="40" customFormat="1" ht="14.25" customHeight="1">
      <c r="A8" s="177"/>
      <c r="B8" s="122"/>
      <c r="C8" s="122"/>
      <c r="D8" s="122"/>
      <c r="E8" s="178"/>
      <c r="F8" s="122"/>
      <c r="G8" s="178"/>
      <c r="H8" s="122"/>
      <c r="I8" s="122"/>
      <c r="J8" s="122"/>
      <c r="K8" s="178"/>
      <c r="L8" s="122"/>
      <c r="M8" s="122"/>
      <c r="N8" s="179"/>
      <c r="O8" s="122"/>
      <c r="P8" s="179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</row>
    <row r="9" spans="1:41" s="40" customFormat="1" ht="36.6" customHeight="1">
      <c r="A9" s="180" t="s">
        <v>17</v>
      </c>
      <c r="B9" s="181" t="s">
        <v>18</v>
      </c>
      <c r="C9" s="187">
        <v>8590</v>
      </c>
      <c r="D9" s="181">
        <v>7051</v>
      </c>
      <c r="E9" s="283">
        <v>0.82079999999999997</v>
      </c>
      <c r="F9" s="183">
        <v>1539</v>
      </c>
      <c r="G9" s="185">
        <v>0.1792</v>
      </c>
      <c r="H9" s="186">
        <v>4</v>
      </c>
      <c r="I9" s="186">
        <v>1</v>
      </c>
      <c r="J9" s="186">
        <v>3</v>
      </c>
      <c r="K9" s="185">
        <v>0.75</v>
      </c>
      <c r="L9" s="181"/>
      <c r="M9" s="186"/>
      <c r="N9" s="304">
        <v>0</v>
      </c>
      <c r="O9" s="186"/>
      <c r="P9" s="285" t="e">
        <v>#DIV/0!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</row>
    <row r="10" spans="1:41" s="40" customFormat="1" ht="36.6" customHeight="1">
      <c r="A10" s="180" t="s">
        <v>17</v>
      </c>
      <c r="B10" s="181" t="s">
        <v>19</v>
      </c>
      <c r="C10" s="187">
        <v>10643</v>
      </c>
      <c r="D10" s="181">
        <v>8608</v>
      </c>
      <c r="E10" s="283">
        <v>0.80879999999999996</v>
      </c>
      <c r="F10" s="183">
        <v>2035</v>
      </c>
      <c r="G10" s="185">
        <v>0.19120000000000001</v>
      </c>
      <c r="H10" s="186">
        <v>3</v>
      </c>
      <c r="I10" s="186">
        <v>0</v>
      </c>
      <c r="J10" s="186">
        <v>3</v>
      </c>
      <c r="K10" s="185">
        <v>1</v>
      </c>
      <c r="L10" s="181"/>
      <c r="M10" s="186"/>
      <c r="N10" s="304">
        <v>0</v>
      </c>
      <c r="O10" s="186"/>
      <c r="P10" s="285" t="e">
        <v>#DIV/0!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</row>
    <row r="11" spans="1:41" s="40" customFormat="1" ht="36.6" customHeight="1">
      <c r="A11" s="180" t="s">
        <v>17</v>
      </c>
      <c r="B11" s="189" t="s">
        <v>20</v>
      </c>
      <c r="C11" s="187">
        <v>12357</v>
      </c>
      <c r="D11" s="191">
        <v>10056</v>
      </c>
      <c r="E11" s="283">
        <v>0.81379999999999997</v>
      </c>
      <c r="F11" s="192">
        <v>2301</v>
      </c>
      <c r="G11" s="185">
        <v>0.1862</v>
      </c>
      <c r="H11" s="193">
        <v>8</v>
      </c>
      <c r="I11" s="193">
        <v>4</v>
      </c>
      <c r="J11" s="193">
        <v>4</v>
      </c>
      <c r="K11" s="185">
        <v>0.5</v>
      </c>
      <c r="L11" s="191">
        <v>1</v>
      </c>
      <c r="M11" s="193">
        <v>1</v>
      </c>
      <c r="N11" s="304">
        <v>0.25</v>
      </c>
      <c r="O11" s="193">
        <v>0</v>
      </c>
      <c r="P11" s="304">
        <v>0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</row>
    <row r="12" spans="1:41" ht="36.6" customHeight="1">
      <c r="A12" s="194" t="s">
        <v>17</v>
      </c>
      <c r="B12" s="195" t="s">
        <v>21</v>
      </c>
      <c r="C12" s="187">
        <v>12510</v>
      </c>
      <c r="D12" s="196">
        <v>10566</v>
      </c>
      <c r="E12" s="283">
        <v>0.84460000000000002</v>
      </c>
      <c r="F12" s="196">
        <v>1944</v>
      </c>
      <c r="G12" s="185">
        <v>0.15540000000000001</v>
      </c>
      <c r="H12" s="197"/>
      <c r="I12" s="197"/>
      <c r="J12" s="197"/>
      <c r="K12" s="184" t="e">
        <v>#DIV/0!</v>
      </c>
      <c r="L12" s="196"/>
      <c r="M12" s="197"/>
      <c r="N12" s="285" t="e">
        <v>#DIV/0!</v>
      </c>
      <c r="O12" s="197"/>
      <c r="P12" s="285" t="e">
        <v>#DIV/0!</v>
      </c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</row>
    <row r="13" spans="1:41" ht="36.6" customHeight="1">
      <c r="A13" s="198" t="s">
        <v>17</v>
      </c>
      <c r="B13" s="199" t="s">
        <v>22</v>
      </c>
      <c r="C13" s="200">
        <v>44100</v>
      </c>
      <c r="D13" s="200">
        <v>36281</v>
      </c>
      <c r="E13" s="283">
        <v>0.82269999999999999</v>
      </c>
      <c r="F13" s="200">
        <v>7819</v>
      </c>
      <c r="G13" s="201">
        <v>0.17730000000000001</v>
      </c>
      <c r="H13" s="200">
        <v>15</v>
      </c>
      <c r="I13" s="200">
        <v>5</v>
      </c>
      <c r="J13" s="200">
        <v>10</v>
      </c>
      <c r="K13" s="201">
        <v>0.66669999999999996</v>
      </c>
      <c r="L13" s="200">
        <v>1</v>
      </c>
      <c r="M13" s="200">
        <v>1</v>
      </c>
      <c r="N13" s="305">
        <v>0.1</v>
      </c>
      <c r="O13" s="200">
        <v>0</v>
      </c>
      <c r="P13" s="305">
        <v>0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</row>
    <row r="14" spans="1:41" s="40" customFormat="1" ht="54.75" customHeight="1">
      <c r="A14" s="202" t="s">
        <v>23</v>
      </c>
      <c r="B14" s="149" t="s">
        <v>18</v>
      </c>
      <c r="C14" s="203">
        <v>997</v>
      </c>
      <c r="D14" s="149">
        <v>767</v>
      </c>
      <c r="E14" s="274">
        <v>0.76929999999999998</v>
      </c>
      <c r="F14" s="205">
        <v>230</v>
      </c>
      <c r="G14" s="274">
        <v>0.23069999999999999</v>
      </c>
      <c r="H14" s="208"/>
      <c r="I14" s="208"/>
      <c r="J14" s="208"/>
      <c r="K14" s="273" t="e">
        <v>#DIV/0!</v>
      </c>
      <c r="L14" s="149"/>
      <c r="M14" s="208"/>
      <c r="N14" s="275" t="e">
        <v>#DIV/0!</v>
      </c>
      <c r="O14" s="208"/>
      <c r="P14" s="275" t="e">
        <v>#DIV/0!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</row>
    <row r="15" spans="1:41" s="40" customFormat="1" ht="52.5" customHeight="1">
      <c r="A15" s="202" t="s">
        <v>23</v>
      </c>
      <c r="B15" s="209" t="s">
        <v>19</v>
      </c>
      <c r="C15" s="210">
        <v>1132</v>
      </c>
      <c r="D15" s="209">
        <v>844</v>
      </c>
      <c r="E15" s="274">
        <v>0.74560000000000004</v>
      </c>
      <c r="F15" s="212">
        <v>288</v>
      </c>
      <c r="G15" s="274">
        <v>0.25440000000000002</v>
      </c>
      <c r="H15" s="213"/>
      <c r="I15" s="213"/>
      <c r="J15" s="213"/>
      <c r="K15" s="273" t="e">
        <v>#DIV/0!</v>
      </c>
      <c r="L15" s="209"/>
      <c r="M15" s="213"/>
      <c r="N15" s="275" t="e">
        <v>#DIV/0!</v>
      </c>
      <c r="O15" s="213"/>
      <c r="P15" s="275" t="e">
        <v>#DIV/0!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</row>
    <row r="16" spans="1:41" s="40" customFormat="1" ht="51.75" customHeight="1">
      <c r="A16" s="202" t="s">
        <v>23</v>
      </c>
      <c r="B16" s="214" t="s">
        <v>20</v>
      </c>
      <c r="C16" s="215">
        <v>1321</v>
      </c>
      <c r="D16" s="214">
        <v>994</v>
      </c>
      <c r="E16" s="274">
        <v>0.75249999999999995</v>
      </c>
      <c r="F16" s="217">
        <v>327</v>
      </c>
      <c r="G16" s="274">
        <v>0.2475</v>
      </c>
      <c r="H16" s="218"/>
      <c r="I16" s="218"/>
      <c r="J16" s="218"/>
      <c r="K16" s="273" t="e">
        <v>#DIV/0!</v>
      </c>
      <c r="L16" s="214"/>
      <c r="M16" s="218"/>
      <c r="N16" s="275" t="e">
        <v>#DIV/0!</v>
      </c>
      <c r="O16" s="218"/>
      <c r="P16" s="275" t="e">
        <v>#DIV/0!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</row>
    <row r="17" spans="1:41" s="41" customFormat="1" ht="54" customHeight="1">
      <c r="A17" s="202" t="s">
        <v>23</v>
      </c>
      <c r="B17" s="219" t="s">
        <v>21</v>
      </c>
      <c r="C17" s="206">
        <v>1029</v>
      </c>
      <c r="D17" s="220">
        <v>808</v>
      </c>
      <c r="E17" s="274">
        <v>0.78520000000000001</v>
      </c>
      <c r="F17" s="220">
        <v>221</v>
      </c>
      <c r="G17" s="278">
        <v>0.21479999999999999</v>
      </c>
      <c r="H17" s="221"/>
      <c r="I17" s="221"/>
      <c r="J17" s="221"/>
      <c r="K17" s="277" t="e">
        <v>#DIV/0!</v>
      </c>
      <c r="L17" s="220"/>
      <c r="M17" s="221"/>
      <c r="N17" s="279" t="e">
        <v>#DIV/0!</v>
      </c>
      <c r="O17" s="221"/>
      <c r="P17" s="279" t="e">
        <v>#DIV/0!</v>
      </c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</row>
    <row r="18" spans="1:41" s="42" customFormat="1" ht="54" customHeight="1">
      <c r="A18" s="222" t="s">
        <v>23</v>
      </c>
      <c r="B18" s="223" t="s">
        <v>22</v>
      </c>
      <c r="C18" s="224">
        <v>4479</v>
      </c>
      <c r="D18" s="224">
        <v>3413</v>
      </c>
      <c r="E18" s="274">
        <v>0.76200000000000001</v>
      </c>
      <c r="F18" s="224">
        <v>1066</v>
      </c>
      <c r="G18" s="225">
        <v>0.23799999999999999</v>
      </c>
      <c r="H18" s="224">
        <v>0</v>
      </c>
      <c r="I18" s="224">
        <v>0</v>
      </c>
      <c r="J18" s="224">
        <v>0</v>
      </c>
      <c r="K18" s="224" t="e">
        <v>#DIV/0!</v>
      </c>
      <c r="L18" s="224">
        <v>0</v>
      </c>
      <c r="M18" s="224">
        <v>0</v>
      </c>
      <c r="N18" s="281" t="e">
        <v>#DIV/0!</v>
      </c>
      <c r="O18" s="224">
        <v>0</v>
      </c>
      <c r="P18" s="281" t="e">
        <v>#DIV/0!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</row>
    <row r="19" spans="1:41">
      <c r="A19" s="165"/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</row>
    <row r="20" spans="1:41">
      <c r="A20" s="165"/>
      <c r="B20" s="16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</row>
    <row r="21" spans="1:41">
      <c r="A21" s="168"/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</row>
    <row r="22" spans="1:41">
      <c r="A22" s="165" t="s">
        <v>24</v>
      </c>
      <c r="B22" s="167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</row>
    <row r="23" spans="1:41">
      <c r="A23" s="168"/>
      <c r="B23" s="167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</row>
    <row r="24" spans="1:41">
      <c r="A24" s="168"/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</row>
    <row r="25" spans="1:41">
      <c r="A25" s="168"/>
      <c r="B25" s="167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</row>
    <row r="26" spans="1:41">
      <c r="A26" s="168"/>
      <c r="B26" s="167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</row>
    <row r="27" spans="1:41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</row>
    <row r="28" spans="1:41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</row>
    <row r="29" spans="1:4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</row>
    <row r="30" spans="1:41">
      <c r="A30" s="168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</row>
    <row r="31" spans="1:4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</row>
    <row r="32" spans="1:4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</row>
    <row r="33" spans="1:4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</row>
    <row r="34" spans="1:4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</row>
    <row r="35" spans="1:4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</row>
    <row r="36" spans="1:41">
      <c r="A36" s="168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</row>
    <row r="37" spans="1:41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</row>
    <row r="38" spans="1:4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</row>
    <row r="39" spans="1:41">
      <c r="A39" s="226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</row>
  </sheetData>
  <sheetProtection selectLockedCells="1"/>
  <hyperlinks>
    <hyperlink ref="C4" r:id="rId1" xr:uid="{7D452FFC-140C-4140-A754-85B2A7EB436F}"/>
  </hyperlinks>
  <pageMargins left="0.7" right="0.7" top="0.75" bottom="0.75" header="0.3" footer="0.3"/>
  <pageSetup paperSize="5" scale="77" orientation="landscape"/>
  <headerFooter differentOddEven="1">
    <oddHeader>&amp;L20-- Exception Requests for Prescription Drugs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830B-C56C-4975-82E7-AEB66B746FB0}">
  <sheetPr>
    <pageSetUpPr fitToPage="1"/>
  </sheetPr>
  <dimension ref="A1:AO39"/>
  <sheetViews>
    <sheetView view="pageLayout" zoomScale="85" zoomScaleNormal="100" zoomScaleSheetLayoutView="130" zoomScalePageLayoutView="85" workbookViewId="0"/>
  </sheetViews>
  <sheetFormatPr defaultColWidth="13.85546875" defaultRowHeight="15"/>
  <cols>
    <col min="1" max="1" width="9.140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17" s="25" customFormat="1" ht="12.7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25" customFormat="1" ht="12.7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7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31" customFormat="1" ht="66.9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7" s="31" customFormat="1" ht="14.2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7" s="31" customFormat="1" ht="36.6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s="31" customFormat="1" ht="36.6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7" s="31" customFormat="1" ht="36.6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7" ht="36.6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7" ht="36.6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7" s="31" customFormat="1" ht="54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7" s="31" customFormat="1" ht="52.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7" s="31" customFormat="1" ht="51.7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41" s="32" customFormat="1" ht="54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</row>
    <row r="18" spans="1:41" s="33" customFormat="1" ht="54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</row>
    <row r="19" spans="1:4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41">
      <c r="A20" s="21"/>
      <c r="B20" s="26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41">
      <c r="B21" s="26"/>
      <c r="C21" s="27"/>
      <c r="D21" s="27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41">
      <c r="A22" s="21" t="s">
        <v>24</v>
      </c>
      <c r="B22" s="34"/>
      <c r="C22" s="27"/>
      <c r="D22" s="27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41">
      <c r="A23" s="27"/>
      <c r="B23" s="34"/>
      <c r="C23" s="27"/>
      <c r="D23" s="27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41">
      <c r="A24" s="27"/>
      <c r="B24" s="34"/>
      <c r="C24" s="27"/>
      <c r="D24" s="27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41">
      <c r="A25" s="27"/>
      <c r="B25" s="34"/>
      <c r="C25" s="27"/>
      <c r="D25" s="27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41">
      <c r="A26" s="27"/>
      <c r="B26" s="34"/>
      <c r="C26" s="27"/>
      <c r="D26" s="27"/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39" spans="1:1">
      <c r="A39" s="35"/>
    </row>
  </sheetData>
  <sheetProtection selectLockedCells="1"/>
  <pageMargins left="0.7" right="0.7" top="0.75" bottom="0.75" header="0.3" footer="0.3"/>
  <pageSetup paperSize="5" scale="78" orientation="landscape"/>
  <headerFooter differentOddEven="1">
    <oddHeader>&amp;L20-- Exception Requests for Prescription Drugs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7E50-01A5-4665-AC06-1E5AA2A40447}">
  <sheetPr>
    <pageSetUpPr fitToPage="1"/>
  </sheetPr>
  <dimension ref="A1:AO40"/>
  <sheetViews>
    <sheetView view="pageLayout" topLeftCell="C13" zoomScaleNormal="100" zoomScaleSheetLayoutView="130" workbookViewId="0">
      <selection activeCell="B7" sqref="B7"/>
    </sheetView>
  </sheetViews>
  <sheetFormatPr defaultColWidth="13.85546875" defaultRowHeight="15"/>
  <cols>
    <col min="1" max="1" width="9.140625" style="29" customWidth="1"/>
    <col min="2" max="2" width="14.5703125" style="29" customWidth="1"/>
    <col min="3" max="3" width="12.42578125" style="29" customWidth="1"/>
    <col min="4" max="5" width="9.42578125" style="29" customWidth="1"/>
    <col min="6" max="6" width="9.42578125" customWidth="1"/>
    <col min="7" max="7" width="8.140625" customWidth="1"/>
    <col min="8" max="8" width="9" customWidth="1"/>
    <col min="9" max="9" width="9.140625" customWidth="1"/>
    <col min="10" max="10" width="9.5703125" customWidth="1"/>
    <col min="11" max="11" width="9.42578125" customWidth="1"/>
    <col min="12" max="12" width="9.85546875" customWidth="1"/>
    <col min="13" max="13" width="9.5703125" customWidth="1"/>
    <col min="14" max="14" width="9.85546875" customWidth="1"/>
    <col min="15" max="15" width="9.5703125" customWidth="1"/>
    <col min="16" max="16" width="9.85546875" customWidth="1"/>
  </cols>
  <sheetData>
    <row r="1" spans="1:41" s="25" customFormat="1" ht="12.75">
      <c r="A1" s="105" t="s">
        <v>48</v>
      </c>
      <c r="B1" s="106"/>
      <c r="C1" s="107" t="s">
        <v>93</v>
      </c>
      <c r="D1" s="108"/>
      <c r="E1" s="108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</row>
    <row r="2" spans="1:41" s="25" customFormat="1" ht="12.75">
      <c r="A2" s="105" t="s">
        <v>49</v>
      </c>
      <c r="B2" s="106"/>
      <c r="C2" s="107" t="s">
        <v>94</v>
      </c>
      <c r="D2" s="108"/>
      <c r="E2" s="108"/>
      <c r="F2" s="108"/>
      <c r="G2" s="108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</row>
    <row r="3" spans="1:41">
      <c r="A3" s="105" t="s">
        <v>51</v>
      </c>
      <c r="B3" s="106"/>
      <c r="C3" s="105" t="s">
        <v>95</v>
      </c>
      <c r="D3" s="106"/>
      <c r="E3" s="106"/>
      <c r="F3" s="106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</row>
    <row r="4" spans="1:41">
      <c r="A4" s="105" t="s">
        <v>53</v>
      </c>
      <c r="B4" s="106"/>
      <c r="C4" s="110" t="s">
        <v>96</v>
      </c>
      <c r="D4" s="111"/>
      <c r="E4" s="111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</row>
    <row r="5" spans="1:41">
      <c r="A5" s="105" t="s">
        <v>55</v>
      </c>
      <c r="B5" s="106"/>
      <c r="C5" s="105" t="s">
        <v>97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</row>
    <row r="6" spans="1:41">
      <c r="A6" s="109"/>
      <c r="B6" s="109"/>
      <c r="C6" s="112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</row>
    <row r="7" spans="1:41" s="31" customFormat="1" ht="66.95" customHeight="1">
      <c r="A7" s="113" t="s">
        <v>1</v>
      </c>
      <c r="B7" s="114" t="s">
        <v>2</v>
      </c>
      <c r="C7" s="114" t="s">
        <v>3</v>
      </c>
      <c r="D7" s="114" t="s">
        <v>4</v>
      </c>
      <c r="E7" s="115" t="s">
        <v>5</v>
      </c>
      <c r="F7" s="114" t="s">
        <v>6</v>
      </c>
      <c r="G7" s="115" t="s">
        <v>7</v>
      </c>
      <c r="H7" s="116" t="s">
        <v>8</v>
      </c>
      <c r="I7" s="114" t="s">
        <v>62</v>
      </c>
      <c r="J7" s="117" t="s">
        <v>63</v>
      </c>
      <c r="K7" s="118" t="s">
        <v>64</v>
      </c>
      <c r="L7" s="114" t="s">
        <v>12</v>
      </c>
      <c r="M7" s="114" t="s">
        <v>13</v>
      </c>
      <c r="N7" s="119" t="s">
        <v>14</v>
      </c>
      <c r="O7" s="114" t="s">
        <v>15</v>
      </c>
      <c r="P7" s="119" t="s">
        <v>16</v>
      </c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</row>
    <row r="8" spans="1:41" s="31" customFormat="1" ht="14.25" customHeight="1">
      <c r="A8" s="121" t="s">
        <v>84</v>
      </c>
      <c r="B8" s="122" t="s">
        <v>84</v>
      </c>
      <c r="C8" s="122" t="s">
        <v>84</v>
      </c>
      <c r="D8" s="122" t="s">
        <v>84</v>
      </c>
      <c r="E8" s="123" t="s">
        <v>84</v>
      </c>
      <c r="F8" s="122" t="s">
        <v>84</v>
      </c>
      <c r="G8" s="123" t="s">
        <v>84</v>
      </c>
      <c r="H8" s="122" t="s">
        <v>84</v>
      </c>
      <c r="I8" s="122" t="s">
        <v>84</v>
      </c>
      <c r="J8" s="122" t="s">
        <v>84</v>
      </c>
      <c r="K8" s="123" t="s">
        <v>84</v>
      </c>
      <c r="L8" s="122" t="s">
        <v>84</v>
      </c>
      <c r="M8" s="122" t="s">
        <v>84</v>
      </c>
      <c r="N8" s="124" t="s">
        <v>84</v>
      </c>
      <c r="O8" s="122" t="s">
        <v>84</v>
      </c>
      <c r="P8" s="124" t="s">
        <v>84</v>
      </c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</row>
    <row r="9" spans="1:41" s="31" customFormat="1" ht="36.6" customHeight="1">
      <c r="A9" s="125" t="s">
        <v>17</v>
      </c>
      <c r="B9" s="126" t="s">
        <v>18</v>
      </c>
      <c r="C9" s="127">
        <v>381</v>
      </c>
      <c r="D9" s="127">
        <v>265</v>
      </c>
      <c r="E9" s="128">
        <v>0.69599999999999995</v>
      </c>
      <c r="F9" s="127">
        <v>116</v>
      </c>
      <c r="G9" s="129">
        <v>0.30399999999999999</v>
      </c>
      <c r="H9" s="127">
        <v>8</v>
      </c>
      <c r="I9" s="127">
        <v>4</v>
      </c>
      <c r="J9" s="127">
        <v>4</v>
      </c>
      <c r="K9" s="129">
        <v>0.5</v>
      </c>
      <c r="L9" s="127">
        <v>0</v>
      </c>
      <c r="M9" s="127">
        <v>0</v>
      </c>
      <c r="N9" s="128">
        <v>0</v>
      </c>
      <c r="O9" s="127">
        <v>0</v>
      </c>
      <c r="P9" s="129">
        <v>0</v>
      </c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</row>
    <row r="10" spans="1:41" s="31" customFormat="1" ht="36.6" customHeight="1">
      <c r="A10" s="130" t="s">
        <v>17</v>
      </c>
      <c r="B10" s="131" t="s">
        <v>19</v>
      </c>
      <c r="C10" s="132">
        <v>526</v>
      </c>
      <c r="D10" s="132">
        <v>361</v>
      </c>
      <c r="E10" s="134">
        <v>0.68600000000000005</v>
      </c>
      <c r="F10" s="132">
        <v>165</v>
      </c>
      <c r="G10" s="135">
        <v>0.314</v>
      </c>
      <c r="H10" s="132">
        <v>13</v>
      </c>
      <c r="I10" s="132">
        <v>11</v>
      </c>
      <c r="J10" s="132">
        <v>2</v>
      </c>
      <c r="K10" s="135">
        <v>0.154</v>
      </c>
      <c r="L10" s="132">
        <v>0</v>
      </c>
      <c r="M10" s="132">
        <v>0</v>
      </c>
      <c r="N10" s="134">
        <v>0</v>
      </c>
      <c r="O10" s="132">
        <v>0</v>
      </c>
      <c r="P10" s="135">
        <v>0</v>
      </c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</row>
    <row r="11" spans="1:41" s="31" customFormat="1" ht="36.6" customHeight="1">
      <c r="A11" s="130" t="s">
        <v>17</v>
      </c>
      <c r="B11" s="131" t="s">
        <v>20</v>
      </c>
      <c r="C11" s="132">
        <v>652</v>
      </c>
      <c r="D11" s="132">
        <v>506</v>
      </c>
      <c r="E11" s="134">
        <v>0.77600000000000002</v>
      </c>
      <c r="F11" s="132">
        <v>146</v>
      </c>
      <c r="G11" s="135">
        <v>0.224</v>
      </c>
      <c r="H11" s="132">
        <v>16</v>
      </c>
      <c r="I11" s="132">
        <v>8</v>
      </c>
      <c r="J11" s="132">
        <v>8</v>
      </c>
      <c r="K11" s="135">
        <v>0.5</v>
      </c>
      <c r="L11" s="132">
        <v>0</v>
      </c>
      <c r="M11" s="132">
        <v>0</v>
      </c>
      <c r="N11" s="134">
        <v>0</v>
      </c>
      <c r="O11" s="132">
        <v>0</v>
      </c>
      <c r="P11" s="135">
        <v>0</v>
      </c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</row>
    <row r="12" spans="1:41" ht="36.6" customHeight="1">
      <c r="A12" s="136" t="s">
        <v>17</v>
      </c>
      <c r="B12" s="137" t="s">
        <v>21</v>
      </c>
      <c r="C12" s="138">
        <v>971</v>
      </c>
      <c r="D12" s="138">
        <v>717</v>
      </c>
      <c r="E12" s="139">
        <v>0.73799999999999999</v>
      </c>
      <c r="F12" s="138">
        <v>254</v>
      </c>
      <c r="G12" s="140">
        <v>0.26200000000000001</v>
      </c>
      <c r="H12" s="138">
        <v>20</v>
      </c>
      <c r="I12" s="138">
        <v>16</v>
      </c>
      <c r="J12" s="138">
        <v>4</v>
      </c>
      <c r="K12" s="140">
        <v>0.2</v>
      </c>
      <c r="L12" s="138">
        <v>0</v>
      </c>
      <c r="M12" s="138">
        <v>0</v>
      </c>
      <c r="N12" s="139">
        <v>0</v>
      </c>
      <c r="O12" s="138">
        <v>0</v>
      </c>
      <c r="P12" s="140">
        <v>0</v>
      </c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</row>
    <row r="13" spans="1:41" ht="36.6" customHeight="1">
      <c r="A13" s="141" t="s">
        <v>17</v>
      </c>
      <c r="B13" s="142" t="s">
        <v>22</v>
      </c>
      <c r="C13" s="144">
        <v>2530</v>
      </c>
      <c r="D13" s="144">
        <v>1849</v>
      </c>
      <c r="E13" s="145">
        <v>0.73099999999999998</v>
      </c>
      <c r="F13" s="143">
        <v>681</v>
      </c>
      <c r="G13" s="146">
        <v>0.26900000000000002</v>
      </c>
      <c r="H13" s="143">
        <v>57</v>
      </c>
      <c r="I13" s="143">
        <v>39</v>
      </c>
      <c r="J13" s="143">
        <v>18</v>
      </c>
      <c r="K13" s="146">
        <v>0.316</v>
      </c>
      <c r="L13" s="143">
        <v>0</v>
      </c>
      <c r="M13" s="143">
        <v>0</v>
      </c>
      <c r="N13" s="145">
        <v>0</v>
      </c>
      <c r="O13" s="143">
        <v>0</v>
      </c>
      <c r="P13" s="146">
        <v>0</v>
      </c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</row>
    <row r="14" spans="1:41" s="31" customFormat="1" ht="36.6" customHeight="1">
      <c r="A14" s="147" t="s">
        <v>23</v>
      </c>
      <c r="B14" s="148" t="s">
        <v>18</v>
      </c>
      <c r="C14" s="149">
        <v>43</v>
      </c>
      <c r="D14" s="149">
        <v>31</v>
      </c>
      <c r="E14" s="151">
        <v>0.72099999999999997</v>
      </c>
      <c r="F14" s="149">
        <v>12</v>
      </c>
      <c r="G14" s="152">
        <v>0.27900000000000003</v>
      </c>
      <c r="H14" s="149">
        <v>0</v>
      </c>
      <c r="I14" s="149">
        <v>0</v>
      </c>
      <c r="J14" s="149">
        <v>0</v>
      </c>
      <c r="K14" s="152">
        <v>0</v>
      </c>
      <c r="L14" s="149">
        <v>0</v>
      </c>
      <c r="M14" s="149">
        <v>0</v>
      </c>
      <c r="N14" s="151">
        <v>0</v>
      </c>
      <c r="O14" s="149">
        <v>0</v>
      </c>
      <c r="P14" s="152">
        <v>0</v>
      </c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</row>
    <row r="15" spans="1:41" s="31" customFormat="1" ht="36.6" customHeight="1">
      <c r="A15" s="147" t="s">
        <v>23</v>
      </c>
      <c r="B15" s="148" t="s">
        <v>19</v>
      </c>
      <c r="C15" s="149">
        <v>60</v>
      </c>
      <c r="D15" s="149">
        <v>39</v>
      </c>
      <c r="E15" s="151">
        <v>0.65</v>
      </c>
      <c r="F15" s="149">
        <v>21</v>
      </c>
      <c r="G15" s="152">
        <v>0.35</v>
      </c>
      <c r="H15" s="149">
        <v>0</v>
      </c>
      <c r="I15" s="149">
        <v>0</v>
      </c>
      <c r="J15" s="149">
        <v>0</v>
      </c>
      <c r="K15" s="152">
        <v>0</v>
      </c>
      <c r="L15" s="149">
        <v>0</v>
      </c>
      <c r="M15" s="149">
        <v>0</v>
      </c>
      <c r="N15" s="151">
        <v>0</v>
      </c>
      <c r="O15" s="149">
        <v>0</v>
      </c>
      <c r="P15" s="152">
        <v>0</v>
      </c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</row>
    <row r="16" spans="1:41" s="31" customFormat="1" ht="36.6" customHeight="1">
      <c r="A16" s="147" t="s">
        <v>23</v>
      </c>
      <c r="B16" s="148" t="s">
        <v>20</v>
      </c>
      <c r="C16" s="149">
        <v>91</v>
      </c>
      <c r="D16" s="149">
        <v>65</v>
      </c>
      <c r="E16" s="151">
        <v>0.71399999999999997</v>
      </c>
      <c r="F16" s="149">
        <v>26</v>
      </c>
      <c r="G16" s="152">
        <v>0.28599999999999998</v>
      </c>
      <c r="H16" s="149">
        <v>0</v>
      </c>
      <c r="I16" s="149">
        <v>0</v>
      </c>
      <c r="J16" s="149">
        <v>0</v>
      </c>
      <c r="K16" s="152">
        <v>0</v>
      </c>
      <c r="L16" s="149">
        <v>0</v>
      </c>
      <c r="M16" s="149">
        <v>0</v>
      </c>
      <c r="N16" s="151">
        <v>0</v>
      </c>
      <c r="O16" s="149">
        <v>0</v>
      </c>
      <c r="P16" s="152">
        <v>0</v>
      </c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</row>
    <row r="17" spans="1:41" s="32" customFormat="1" ht="36.6" customHeight="1">
      <c r="A17" s="153" t="s">
        <v>23</v>
      </c>
      <c r="B17" s="154" t="s">
        <v>21</v>
      </c>
      <c r="C17" s="155">
        <v>189</v>
      </c>
      <c r="D17" s="155">
        <v>165</v>
      </c>
      <c r="E17" s="156">
        <v>0.873</v>
      </c>
      <c r="F17" s="155">
        <v>24</v>
      </c>
      <c r="G17" s="157">
        <v>0.127</v>
      </c>
      <c r="H17" s="155">
        <v>0</v>
      </c>
      <c r="I17" s="155">
        <v>0</v>
      </c>
      <c r="J17" s="155">
        <v>0</v>
      </c>
      <c r="K17" s="157">
        <v>0</v>
      </c>
      <c r="L17" s="155">
        <v>0</v>
      </c>
      <c r="M17" s="155">
        <v>0</v>
      </c>
      <c r="N17" s="156">
        <v>0</v>
      </c>
      <c r="O17" s="155">
        <v>0</v>
      </c>
      <c r="P17" s="157">
        <v>0</v>
      </c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</row>
    <row r="18" spans="1:41" s="33" customFormat="1" ht="36.6" customHeight="1">
      <c r="A18" s="158" t="s">
        <v>23</v>
      </c>
      <c r="B18" s="159" t="s">
        <v>22</v>
      </c>
      <c r="C18" s="160">
        <v>383</v>
      </c>
      <c r="D18" s="160">
        <v>300</v>
      </c>
      <c r="E18" s="161">
        <v>0.78300000000000003</v>
      </c>
      <c r="F18" s="160">
        <v>83</v>
      </c>
      <c r="G18" s="162">
        <v>0.217</v>
      </c>
      <c r="H18" s="160">
        <v>0</v>
      </c>
      <c r="I18" s="160">
        <v>0</v>
      </c>
      <c r="J18" s="160">
        <v>0</v>
      </c>
      <c r="K18" s="162">
        <v>0</v>
      </c>
      <c r="L18" s="160">
        <v>0</v>
      </c>
      <c r="M18" s="160">
        <v>0</v>
      </c>
      <c r="N18" s="161">
        <v>0</v>
      </c>
      <c r="O18" s="160">
        <v>0</v>
      </c>
      <c r="P18" s="162">
        <v>0</v>
      </c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</row>
    <row r="19" spans="1:41">
      <c r="A19" s="105"/>
      <c r="B19" s="163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</row>
    <row r="20" spans="1:41">
      <c r="A20" s="105"/>
      <c r="B20" s="163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</row>
    <row r="21" spans="1:41">
      <c r="A21" s="105"/>
      <c r="B21" s="163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</row>
    <row r="22" spans="1:41">
      <c r="A22" s="109"/>
      <c r="B22" s="163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</row>
    <row r="23" spans="1:41">
      <c r="A23" s="105" t="s">
        <v>24</v>
      </c>
      <c r="B23" s="163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</row>
    <row r="24" spans="1:41">
      <c r="A24" s="109"/>
      <c r="B24" s="163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</row>
    <row r="25" spans="1:41">
      <c r="A25" s="109"/>
      <c r="B25" s="163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</row>
    <row r="26" spans="1:41">
      <c r="A26" s="109"/>
      <c r="B26" s="163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</row>
    <row r="27" spans="1:41">
      <c r="A27" s="109"/>
      <c r="B27" s="163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</row>
    <row r="28" spans="1:41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</row>
    <row r="29" spans="1:41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</row>
    <row r="30" spans="1:41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</row>
    <row r="31" spans="1:41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</row>
    <row r="32" spans="1:41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</row>
    <row r="33" spans="1:41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</row>
    <row r="34" spans="1:41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</row>
    <row r="35" spans="1:41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</row>
    <row r="36" spans="1:41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</row>
    <row r="37" spans="1:41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</row>
    <row r="38" spans="1:41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</row>
    <row r="39" spans="1:41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</row>
    <row r="40" spans="1:41">
      <c r="A40" s="164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</row>
  </sheetData>
  <sheetProtection selectLockedCells="1"/>
  <phoneticPr fontId="1" type="noConversion"/>
  <hyperlinks>
    <hyperlink ref="C4" r:id="rId1" xr:uid="{62C56FCB-7798-4428-97F8-F81BA151021E}"/>
  </hyperlinks>
  <pageMargins left="0.7" right="0.7" top="0.75" bottom="0.75" header="0.3" footer="0.3"/>
  <pageSetup paperSize="5" scale="88" orientation="landscape"/>
  <headerFooter differentOddEven="1">
    <oddHeader xml:space="preserve">&amp;L&amp;"Arial,Bold"&amp;16 20-- Exception Requests for Prescription Drugs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471739-20a3-405f-8957-71a2abecc360" xsi:nil="true"/>
    <lcf76f155ced4ddcb4097134ff3c332f xmlns="e86af516-08af-420e-ad5c-d162defa213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3F186D082EA468EA7E4F1F092FC47" ma:contentTypeVersion="15" ma:contentTypeDescription="Create a new document." ma:contentTypeScope="" ma:versionID="798bb614fe29ca17618aa4481046cf4d">
  <xsd:schema xmlns:xsd="http://www.w3.org/2001/XMLSchema" xmlns:xs="http://www.w3.org/2001/XMLSchema" xmlns:p="http://schemas.microsoft.com/office/2006/metadata/properties" xmlns:ns2="e86af516-08af-420e-ad5c-d162defa213f" xmlns:ns3="85471739-20a3-405f-8957-71a2abecc360" targetNamespace="http://schemas.microsoft.com/office/2006/metadata/properties" ma:root="true" ma:fieldsID="a5b01b637e1be5387ae214bfd6b483f4" ns2:_="" ns3:_="">
    <xsd:import namespace="e86af516-08af-420e-ad5c-d162defa213f"/>
    <xsd:import namespace="85471739-20a3-405f-8957-71a2abecc3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af516-08af-420e-ad5c-d162defa2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71739-20a3-405f-8957-71a2abecc3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4ea883f-a43d-4557-89a5-87954ab456b0}" ma:internalName="TaxCatchAll" ma:showField="CatchAllData" ma:web="85471739-20a3-405f-8957-71a2abecc3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216847-CAEC-490D-95ED-1AF1754A6F77}"/>
</file>

<file path=customXml/itemProps2.xml><?xml version="1.0" encoding="utf-8"?>
<ds:datastoreItem xmlns:ds="http://schemas.openxmlformats.org/officeDocument/2006/customXml" ds:itemID="{BC693F57-26C8-4F6A-8F3B-8D681E66BC72}"/>
</file>

<file path=customXml/itemProps3.xml><?xml version="1.0" encoding="utf-8"?>
<ds:datastoreItem xmlns:ds="http://schemas.openxmlformats.org/officeDocument/2006/customXml" ds:itemID="{8506EE11-76E5-4773-B07F-1298FAD39B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Beagan, Kevin  (DOI)</cp:lastModifiedBy>
  <cp:revision/>
  <dcterms:created xsi:type="dcterms:W3CDTF">2025-11-24T06:32:19Z</dcterms:created>
  <dcterms:modified xsi:type="dcterms:W3CDTF">2026-09-06T19:21:14Z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0x010100CC43F186D082EA468EA7E4F1F092FC47</vt:lpwstr>
  </property>
  <property fmtid="{D5CDD505-2E9C-101B-9397-08002B2CF9AE}" pid="3" name="MediaServiceImageTags">
    <vt:lpwstr/>
  </property>
</Properties>
</file>