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massgov-my.sharepoint.com/personal/mary_hosford_mass_gov/Documents/Downloads/Public summaries for 2027 rates/"/>
    </mc:Choice>
  </mc:AlternateContent>
  <xr:revisionPtr revIDLastSave="10" documentId="8_{17413B50-DABC-4FAB-B962-530049462AA7}" xr6:coauthVersionLast="47" xr6:coauthVersionMax="47" xr10:uidLastSave="{AE9D56F4-D5F4-4FBA-85D3-8BEA6F9960E5}"/>
  <bookViews>
    <workbookView xWindow="-110" yWindow="-110" windowWidth="19420" windowHeight="10300" xr2:uid="{79874C71-B2DC-4E55-96C3-12CDC1D9929E}"/>
  </bookViews>
  <sheets>
    <sheet name="Rate Filing Summa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E31" i="1"/>
  <c r="E32" i="1"/>
  <c r="E33" i="1"/>
  <c r="E34" i="1"/>
  <c r="E35" i="1"/>
  <c r="E36" i="1"/>
  <c r="E29" i="1"/>
  <c r="G47" i="1" l="1"/>
  <c r="G46" i="1"/>
  <c r="G45" i="1"/>
  <c r="G44" i="1"/>
  <c r="G43" i="1"/>
  <c r="G42" i="1"/>
  <c r="G41" i="1"/>
  <c r="G40" i="1"/>
  <c r="C15" i="1" l="1"/>
  <c r="E48" i="1" l="1"/>
  <c r="F48" i="1"/>
  <c r="G48" i="1"/>
  <c r="D48" i="1"/>
  <c r="D37" i="1"/>
  <c r="C48" i="1"/>
  <c r="B37" i="1"/>
  <c r="D26" i="1"/>
  <c r="B48" i="1"/>
  <c r="E37" i="1"/>
  <c r="C37" i="1"/>
  <c r="B15" i="1"/>
  <c r="C26" i="1"/>
  <c r="B26" i="1"/>
</calcChain>
</file>

<file path=xl/sharedStrings.xml><?xml version="1.0" encoding="utf-8"?>
<sst xmlns="http://schemas.openxmlformats.org/spreadsheetml/2006/main" count="64" uniqueCount="31">
  <si>
    <t>Average / Total</t>
  </si>
  <si>
    <t>Annual Weighted Average Base Rate Change</t>
  </si>
  <si>
    <t>Blue Cross and Blue Shield of Massachusetts HMO Blue, Inc.</t>
  </si>
  <si>
    <t xml:space="preserve">Harvard Pilgrim Health Care, Inc. </t>
  </si>
  <si>
    <t>Health New England, Inc.</t>
  </si>
  <si>
    <t>Tufts Health Public Plans, Inc.</t>
  </si>
  <si>
    <t>Mass General Brigham Health Plan, Inc.</t>
  </si>
  <si>
    <t>Proposed Rate Change &amp; Key Assumptions</t>
  </si>
  <si>
    <t>Boston Medical Center Health Plan, Inc.</t>
  </si>
  <si>
    <t>Fallon Community Health Plan, Inc.</t>
  </si>
  <si>
    <t>United Healthcare Insurance Company</t>
  </si>
  <si>
    <t>Carrier</t>
  </si>
  <si>
    <t>Medical</t>
  </si>
  <si>
    <t>Pharmacy</t>
  </si>
  <si>
    <t>Total</t>
  </si>
  <si>
    <t>Administrative Charge</t>
  </si>
  <si>
    <t>Taxes and Fees</t>
  </si>
  <si>
    <t>Contribution to Surplus/Profit/Reserve</t>
  </si>
  <si>
    <t>Medical and Pharmacy Claims</t>
  </si>
  <si>
    <t>Administrative/Tax/Fees</t>
  </si>
  <si>
    <t>Benefit/Cost Sharing</t>
  </si>
  <si>
    <t>Other</t>
  </si>
  <si>
    <t>End of Worksheet Data</t>
  </si>
  <si>
    <t>Data as of May 22, 2026</t>
  </si>
  <si>
    <t>Merged Market Summary of Requested 2027 Rates</t>
  </si>
  <si>
    <t>Averages are weighted based on 2027 enrollment by carrier</t>
  </si>
  <si>
    <t>CY 2027 Average Rate Change</t>
  </si>
  <si>
    <t>Annualized CY 2027 Trend Assumptions</t>
  </si>
  <si>
    <t>Renewing Enrollees - 2027 Total</t>
  </si>
  <si>
    <t>CY 2027 Non-Medical Portion of Premium</t>
  </si>
  <si>
    <t>CY 2027 Drivers of Rate Change Summarized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</si>
</sst>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9" fontId="2" fillId="0" borderId="0" applyFon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</cellStyleXfs>
  <cellXfs count="29">
    <xf numFmtId="0" fontId="0" fillId="0" borderId="0" xfId="0"/>
    <xf numFmtId="164" fontId="1" fillId="0" borderId="0" xfId="1" applyNumberFormat="1" applyFont="1"/>
    <xf numFmtId="164" fontId="1" fillId="2" borderId="0" xfId="1" applyNumberFormat="1" applyFont="1" applyFill="1"/>
    <xf numFmtId="164" fontId="1" fillId="2" borderId="0" xfId="1" applyNumberFormat="1" applyFont="1" applyFill="1" applyAlignment="1">
      <alignment horizontal="right"/>
    </xf>
    <xf numFmtId="37" fontId="0" fillId="2" borderId="0" xfId="0" applyNumberFormat="1" applyFill="1"/>
    <xf numFmtId="37" fontId="0" fillId="2" borderId="0" xfId="0" applyNumberFormat="1" applyFill="1" applyAlignment="1">
      <alignment horizontal="right"/>
    </xf>
    <xf numFmtId="0" fontId="4" fillId="0" borderId="0" xfId="0" applyFont="1"/>
    <xf numFmtId="0" fontId="3" fillId="0" borderId="0" xfId="0" applyFont="1"/>
    <xf numFmtId="164" fontId="5" fillId="2" borderId="0" xfId="1" applyNumberFormat="1" applyFont="1" applyFill="1"/>
    <xf numFmtId="0" fontId="6" fillId="0" borderId="1" xfId="2" applyAlignment="1">
      <alignment horizontal="left" vertical="center"/>
    </xf>
    <xf numFmtId="0" fontId="7" fillId="0" borderId="2" xfId="3" applyAlignment="1">
      <alignment horizontal="left" vertical="center"/>
    </xf>
    <xf numFmtId="0" fontId="8" fillId="0" borderId="3" xfId="4" applyAlignment="1">
      <alignment horizontal="left" vertical="center"/>
    </xf>
    <xf numFmtId="0" fontId="8" fillId="0" borderId="0" xfId="5"/>
    <xf numFmtId="164" fontId="1" fillId="3" borderId="0" xfId="1" applyNumberFormat="1" applyFont="1" applyFill="1"/>
    <xf numFmtId="164" fontId="1" fillId="4" borderId="0" xfId="1" applyNumberFormat="1" applyFont="1" applyFill="1"/>
    <xf numFmtId="164" fontId="1" fillId="4" borderId="0" xfId="1" applyNumberFormat="1" applyFont="1" applyFill="1" applyBorder="1"/>
    <xf numFmtId="0" fontId="0" fillId="0" borderId="4" xfId="0" applyBorder="1"/>
    <xf numFmtId="164" fontId="1" fillId="4" borderId="4" xfId="1" applyNumberFormat="1" applyFont="1" applyFill="1" applyBorder="1"/>
    <xf numFmtId="164" fontId="1" fillId="5" borderId="0" xfId="1" applyNumberFormat="1" applyFont="1" applyFill="1"/>
    <xf numFmtId="164" fontId="1" fillId="5" borderId="0" xfId="1" applyNumberFormat="1" applyFont="1" applyFill="1" applyAlignment="1">
      <alignment horizontal="right"/>
    </xf>
    <xf numFmtId="164" fontId="1" fillId="5" borderId="4" xfId="1" applyNumberFormat="1" applyFont="1" applyFill="1" applyBorder="1"/>
    <xf numFmtId="164" fontId="0" fillId="2" borderId="4" xfId="1" applyNumberFormat="1" applyFont="1" applyFill="1" applyBorder="1"/>
    <xf numFmtId="37" fontId="0" fillId="2" borderId="4" xfId="0" applyNumberFormat="1" applyFill="1" applyBorder="1"/>
    <xf numFmtId="164" fontId="1" fillId="6" borderId="0" xfId="1" applyNumberFormat="1" applyFont="1" applyFill="1"/>
    <xf numFmtId="164" fontId="1" fillId="6" borderId="0" xfId="1" applyNumberFormat="1" applyFont="1" applyFill="1" applyAlignment="1">
      <alignment horizontal="right"/>
    </xf>
    <xf numFmtId="164" fontId="1" fillId="6" borderId="4" xfId="1" applyNumberFormat="1" applyFont="1" applyFill="1" applyBorder="1"/>
    <xf numFmtId="0" fontId="8" fillId="0" borderId="3" xfId="4"/>
    <xf numFmtId="164" fontId="0" fillId="5" borderId="0" xfId="1" applyNumberFormat="1" applyFont="1" applyFill="1"/>
    <xf numFmtId="164" fontId="0" fillId="2" borderId="0" xfId="1" applyNumberFormat="1" applyFont="1" applyFill="1"/>
  </cellXfs>
  <cellStyles count="6">
    <cellStyle name="Heading 1" xfId="2" builtinId="16"/>
    <cellStyle name="Heading 2" xfId="3" builtinId="17"/>
    <cellStyle name="Heading 3" xfId="4" builtinId="18"/>
    <cellStyle name="Heading 4" xfId="5" builtinId="19"/>
    <cellStyle name="Normal" xfId="0" builtinId="0"/>
    <cellStyle name="Percent" xfId="1" builtinId="5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indexed="64"/>
          <bgColor theme="9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indexed="64"/>
          <bgColor theme="9" tint="0.79998168889431442"/>
        </patternFill>
      </fill>
    </dxf>
    <dxf>
      <numFmt numFmtId="5" formatCode="#,##0_);\(#,##0\)"/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indexed="64"/>
          <bgColor theme="7" tint="0.59999389629810485"/>
        </patternFill>
      </fill>
    </dxf>
    <dxf>
      <numFmt numFmtId="5" formatCode="#,##0_);\(#,##0\)"/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indexed="64"/>
          <bgColor theme="7" tint="0.59999389629810485"/>
        </patternFill>
      </fill>
    </dxf>
    <dxf>
      <numFmt numFmtId="5" formatCode="#,##0_);\(#,##0\)"/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indexed="64"/>
          <bgColor theme="7" tint="0.59999389629810485"/>
        </patternFill>
      </fill>
    </dxf>
    <dxf>
      <numFmt numFmtId="5" formatCode="#,##0_);\(#,##0\)"/>
      <fill>
        <patternFill patternType="solid">
          <fgColor indexed="64"/>
          <bgColor theme="7" tint="0.5999938962981048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fill>
        <patternFill patternType="solid">
          <fgColor indexed="64"/>
          <bgColor theme="7" tint="0.59999389629810485"/>
        </patternFill>
      </fill>
    </dxf>
  </dxfs>
  <tableStyles count="0" defaultTableStyle="TableStyleMedium2" defaultPivotStyle="PivotStyleLight16"/>
  <colors>
    <mruColors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90FCDF6-4786-4F54-BE63-243DCE86E021}" name="AverageRateChange" displayName="AverageRateChange" ref="A6:C16" totalsRowShown="0">
  <autoFilter ref="A6:C16" xr:uid="{B90FCDF6-4786-4F54-BE63-243DCE86E021}">
    <filterColumn colId="0" hiddenButton="1"/>
    <filterColumn colId="1" hiddenButton="1"/>
    <filterColumn colId="2" hiddenButton="1"/>
  </autoFilter>
  <tableColumns count="3">
    <tableColumn id="1" xr3:uid="{F5981F1F-ECE8-43BC-A710-1FF94C53E017}" name="Carrier"/>
    <tableColumn id="2" xr3:uid="{20162B09-C4B7-4B3A-B4D0-F9F7EEB6A4A1}" name="Annual Weighted Average Base Rate Change" dataDxfId="9" dataCellStyle="Percent"/>
    <tableColumn id="3" xr3:uid="{E9E1ABE2-8E0A-4E8B-BA16-BF62CB70C258}" name="Renewing Enrollees - 2027 Total" dataDxfId="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42B5332-E8C2-44FA-9238-5D12C8180C5E}" name="TrendAssumptions" displayName="TrendAssumptions" ref="A17:D27" totalsRowShown="0">
  <autoFilter ref="A17:D27" xr:uid="{542B5332-E8C2-44FA-9238-5D12C8180C5E}">
    <filterColumn colId="0" hiddenButton="1"/>
    <filterColumn colId="1" hiddenButton="1"/>
    <filterColumn colId="2" hiddenButton="1"/>
    <filterColumn colId="3" hiddenButton="1"/>
  </autoFilter>
  <tableColumns count="4">
    <tableColumn id="1" xr3:uid="{74D5FEC9-4161-4FAE-89E9-5F7CE6262F99}" name="Carrier"/>
    <tableColumn id="2" xr3:uid="{053C8647-D95A-454A-A63A-A0EBB7A9537E}" name="Medical" dataDxfId="7" dataCellStyle="Percent"/>
    <tableColumn id="3" xr3:uid="{D6AF3D9C-89EC-4C1B-8557-601E56A7E852}" name="Pharmacy" dataDxfId="6"/>
    <tableColumn id="4" xr3:uid="{E775FB7F-03D5-4097-B781-DE164F04BE18}" name="Total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F2F7267-BD0D-4FE8-BB10-3E8A481B7118}" name="NonMedicalPremium" displayName="NonMedicalPremium" ref="A28:E38" totalsRowShown="0">
  <autoFilter ref="A28:E38" xr:uid="{3F2F7267-BD0D-4FE8-BB10-3E8A481B7118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692328F9-C8B8-4715-A9D6-D2CA2935ACA3}" name="Carrier"/>
    <tableColumn id="2" xr3:uid="{B352DC5E-4FD3-4CC2-AB2D-32F437C6E67E}" name="Administrative Charge" dataDxfId="5" dataCellStyle="Percent"/>
    <tableColumn id="3" xr3:uid="{FFCF0E9D-0B87-4848-888C-D4ABA8C8592B}" name="Taxes and Fees" dataDxfId="4"/>
    <tableColumn id="4" xr3:uid="{B6C1C025-EB3C-4DE1-A405-6E54EFCCF5B4}" name="Contribution to Surplus/Profit/Reserve"/>
    <tableColumn id="6" xr3:uid="{0CC9DBD8-3FDA-4BE5-AD03-A03F5C9D9073}" name="Total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1C1FF3-8705-4032-8AFC-2D51878951B5}" name="RateChangeDrivers" displayName="RateChangeDrivers" ref="A39:G48" totalsRowShown="0">
  <autoFilter ref="A39:G48" xr:uid="{7A1C1FF3-8705-4032-8AFC-2D51878951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CC5B2D5F-E833-4FD5-830D-4A26CFC4DBA3}" name="Carrier"/>
    <tableColumn id="2" xr3:uid="{438620E1-4E02-4C01-BA20-0879BC76E42D}" name="Medical and Pharmacy Claims" dataDxfId="3" dataCellStyle="Percent"/>
    <tableColumn id="3" xr3:uid="{09D3998C-36D1-41BF-8BC6-447A4A7105F9}" name="Administrative/Tax/Fees" dataDxfId="2"/>
    <tableColumn id="4" xr3:uid="{D5ABAD0A-6213-41A1-9D1E-0D32602D7E00}" name="Contribution to Surplus/Profit/Reserve"/>
    <tableColumn id="7" xr3:uid="{15C92165-94EF-4CA5-81E5-30AB105147AB}" name="Benefit/Cost Sharing" dataDxfId="1" dataCellStyle="Percent"/>
    <tableColumn id="8" xr3:uid="{3B59448B-79EA-4C3D-9CF2-2F239787279A}" name="Other" dataDxfId="0" dataCellStyle="Percent"/>
    <tableColumn id="6" xr3:uid="{5B7A3779-F789-4D28-A690-8236B74E7C82}" name="Total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DF581-1183-491E-BDA2-49F7EA31FEAD}">
  <sheetPr codeName="Sheet1"/>
  <dimension ref="A1:K49"/>
  <sheetViews>
    <sheetView tabSelected="1" zoomScaleNormal="100" workbookViewId="0">
      <selection activeCell="B3" sqref="B3"/>
    </sheetView>
  </sheetViews>
  <sheetFormatPr defaultRowHeight="14.5" x14ac:dyDescent="0.35"/>
  <cols>
    <col min="1" max="1" width="60.90625" bestFit="1" customWidth="1"/>
    <col min="2" max="2" width="41.7265625" bestFit="1" customWidth="1"/>
    <col min="3" max="3" width="30.6328125" bestFit="1" customWidth="1"/>
    <col min="4" max="4" width="36.90625" customWidth="1"/>
    <col min="5" max="5" width="21" bestFit="1" customWidth="1"/>
    <col min="6" max="6" width="8.1796875" bestFit="1" customWidth="1"/>
    <col min="7" max="7" width="7.453125" bestFit="1" customWidth="1"/>
    <col min="8" max="8" width="35.1796875" customWidth="1"/>
    <col min="9" max="9" width="10.36328125" customWidth="1"/>
    <col min="10" max="10" width="15.7265625" customWidth="1"/>
    <col min="254" max="254" width="43.6328125" customWidth="1"/>
    <col min="255" max="264" width="12.6328125" customWidth="1"/>
    <col min="265" max="265" width="2.6328125" customWidth="1"/>
    <col min="266" max="266" width="12.6328125" customWidth="1"/>
    <col min="510" max="510" width="43.6328125" customWidth="1"/>
    <col min="511" max="520" width="12.6328125" customWidth="1"/>
    <col min="521" max="521" width="2.6328125" customWidth="1"/>
    <col min="522" max="522" width="12.6328125" customWidth="1"/>
    <col min="766" max="766" width="43.6328125" customWidth="1"/>
    <col min="767" max="776" width="12.6328125" customWidth="1"/>
    <col min="777" max="777" width="2.6328125" customWidth="1"/>
    <col min="778" max="778" width="12.6328125" customWidth="1"/>
    <col min="1022" max="1022" width="43.6328125" customWidth="1"/>
    <col min="1023" max="1032" width="12.6328125" customWidth="1"/>
    <col min="1033" max="1033" width="2.6328125" customWidth="1"/>
    <col min="1034" max="1034" width="12.6328125" customWidth="1"/>
    <col min="1278" max="1278" width="43.6328125" customWidth="1"/>
    <col min="1279" max="1288" width="12.6328125" customWidth="1"/>
    <col min="1289" max="1289" width="2.6328125" customWidth="1"/>
    <col min="1290" max="1290" width="12.6328125" customWidth="1"/>
    <col min="1534" max="1534" width="43.6328125" customWidth="1"/>
    <col min="1535" max="1544" width="12.6328125" customWidth="1"/>
    <col min="1545" max="1545" width="2.6328125" customWidth="1"/>
    <col min="1546" max="1546" width="12.6328125" customWidth="1"/>
    <col min="1790" max="1790" width="43.6328125" customWidth="1"/>
    <col min="1791" max="1800" width="12.6328125" customWidth="1"/>
    <col min="1801" max="1801" width="2.6328125" customWidth="1"/>
    <col min="1802" max="1802" width="12.6328125" customWidth="1"/>
    <col min="2046" max="2046" width="43.6328125" customWidth="1"/>
    <col min="2047" max="2056" width="12.6328125" customWidth="1"/>
    <col min="2057" max="2057" width="2.6328125" customWidth="1"/>
    <col min="2058" max="2058" width="12.6328125" customWidth="1"/>
    <col min="2302" max="2302" width="43.6328125" customWidth="1"/>
    <col min="2303" max="2312" width="12.6328125" customWidth="1"/>
    <col min="2313" max="2313" width="2.6328125" customWidth="1"/>
    <col min="2314" max="2314" width="12.6328125" customWidth="1"/>
    <col min="2558" max="2558" width="43.6328125" customWidth="1"/>
    <col min="2559" max="2568" width="12.6328125" customWidth="1"/>
    <col min="2569" max="2569" width="2.6328125" customWidth="1"/>
    <col min="2570" max="2570" width="12.6328125" customWidth="1"/>
    <col min="2814" max="2814" width="43.6328125" customWidth="1"/>
    <col min="2815" max="2824" width="12.6328125" customWidth="1"/>
    <col min="2825" max="2825" width="2.6328125" customWidth="1"/>
    <col min="2826" max="2826" width="12.6328125" customWidth="1"/>
    <col min="3070" max="3070" width="43.6328125" customWidth="1"/>
    <col min="3071" max="3080" width="12.6328125" customWidth="1"/>
    <col min="3081" max="3081" width="2.6328125" customWidth="1"/>
    <col min="3082" max="3082" width="12.6328125" customWidth="1"/>
    <col min="3326" max="3326" width="43.6328125" customWidth="1"/>
    <col min="3327" max="3336" width="12.6328125" customWidth="1"/>
    <col min="3337" max="3337" width="2.6328125" customWidth="1"/>
    <col min="3338" max="3338" width="12.6328125" customWidth="1"/>
    <col min="3582" max="3582" width="43.6328125" customWidth="1"/>
    <col min="3583" max="3592" width="12.6328125" customWidth="1"/>
    <col min="3593" max="3593" width="2.6328125" customWidth="1"/>
    <col min="3594" max="3594" width="12.6328125" customWidth="1"/>
    <col min="3838" max="3838" width="43.6328125" customWidth="1"/>
    <col min="3839" max="3848" width="12.6328125" customWidth="1"/>
    <col min="3849" max="3849" width="2.6328125" customWidth="1"/>
    <col min="3850" max="3850" width="12.6328125" customWidth="1"/>
    <col min="4094" max="4094" width="43.6328125" customWidth="1"/>
    <col min="4095" max="4104" width="12.6328125" customWidth="1"/>
    <col min="4105" max="4105" width="2.6328125" customWidth="1"/>
    <col min="4106" max="4106" width="12.6328125" customWidth="1"/>
    <col min="4350" max="4350" width="43.6328125" customWidth="1"/>
    <col min="4351" max="4360" width="12.6328125" customWidth="1"/>
    <col min="4361" max="4361" width="2.6328125" customWidth="1"/>
    <col min="4362" max="4362" width="12.6328125" customWidth="1"/>
    <col min="4606" max="4606" width="43.6328125" customWidth="1"/>
    <col min="4607" max="4616" width="12.6328125" customWidth="1"/>
    <col min="4617" max="4617" width="2.6328125" customWidth="1"/>
    <col min="4618" max="4618" width="12.6328125" customWidth="1"/>
    <col min="4862" max="4862" width="43.6328125" customWidth="1"/>
    <col min="4863" max="4872" width="12.6328125" customWidth="1"/>
    <col min="4873" max="4873" width="2.6328125" customWidth="1"/>
    <col min="4874" max="4874" width="12.6328125" customWidth="1"/>
    <col min="5118" max="5118" width="43.6328125" customWidth="1"/>
    <col min="5119" max="5128" width="12.6328125" customWidth="1"/>
    <col min="5129" max="5129" width="2.6328125" customWidth="1"/>
    <col min="5130" max="5130" width="12.6328125" customWidth="1"/>
    <col min="5374" max="5374" width="43.6328125" customWidth="1"/>
    <col min="5375" max="5384" width="12.6328125" customWidth="1"/>
    <col min="5385" max="5385" width="2.6328125" customWidth="1"/>
    <col min="5386" max="5386" width="12.6328125" customWidth="1"/>
    <col min="5630" max="5630" width="43.6328125" customWidth="1"/>
    <col min="5631" max="5640" width="12.6328125" customWidth="1"/>
    <col min="5641" max="5641" width="2.6328125" customWidth="1"/>
    <col min="5642" max="5642" width="12.6328125" customWidth="1"/>
    <col min="5886" max="5886" width="43.6328125" customWidth="1"/>
    <col min="5887" max="5896" width="12.6328125" customWidth="1"/>
    <col min="5897" max="5897" width="2.6328125" customWidth="1"/>
    <col min="5898" max="5898" width="12.6328125" customWidth="1"/>
    <col min="6142" max="6142" width="43.6328125" customWidth="1"/>
    <col min="6143" max="6152" width="12.6328125" customWidth="1"/>
    <col min="6153" max="6153" width="2.6328125" customWidth="1"/>
    <col min="6154" max="6154" width="12.6328125" customWidth="1"/>
    <col min="6398" max="6398" width="43.6328125" customWidth="1"/>
    <col min="6399" max="6408" width="12.6328125" customWidth="1"/>
    <col min="6409" max="6409" width="2.6328125" customWidth="1"/>
    <col min="6410" max="6410" width="12.6328125" customWidth="1"/>
    <col min="6654" max="6654" width="43.6328125" customWidth="1"/>
    <col min="6655" max="6664" width="12.6328125" customWidth="1"/>
    <col min="6665" max="6665" width="2.6328125" customWidth="1"/>
    <col min="6666" max="6666" width="12.6328125" customWidth="1"/>
    <col min="6910" max="6910" width="43.6328125" customWidth="1"/>
    <col min="6911" max="6920" width="12.6328125" customWidth="1"/>
    <col min="6921" max="6921" width="2.6328125" customWidth="1"/>
    <col min="6922" max="6922" width="12.6328125" customWidth="1"/>
    <col min="7166" max="7166" width="43.6328125" customWidth="1"/>
    <col min="7167" max="7176" width="12.6328125" customWidth="1"/>
    <col min="7177" max="7177" width="2.6328125" customWidth="1"/>
    <col min="7178" max="7178" width="12.6328125" customWidth="1"/>
    <col min="7422" max="7422" width="43.6328125" customWidth="1"/>
    <col min="7423" max="7432" width="12.6328125" customWidth="1"/>
    <col min="7433" max="7433" width="2.6328125" customWidth="1"/>
    <col min="7434" max="7434" width="12.6328125" customWidth="1"/>
    <col min="7678" max="7678" width="43.6328125" customWidth="1"/>
    <col min="7679" max="7688" width="12.6328125" customWidth="1"/>
    <col min="7689" max="7689" width="2.6328125" customWidth="1"/>
    <col min="7690" max="7690" width="12.6328125" customWidth="1"/>
    <col min="7934" max="7934" width="43.6328125" customWidth="1"/>
    <col min="7935" max="7944" width="12.6328125" customWidth="1"/>
    <col min="7945" max="7945" width="2.6328125" customWidth="1"/>
    <col min="7946" max="7946" width="12.6328125" customWidth="1"/>
    <col min="8190" max="8190" width="43.6328125" customWidth="1"/>
    <col min="8191" max="8200" width="12.6328125" customWidth="1"/>
    <col min="8201" max="8201" width="2.6328125" customWidth="1"/>
    <col min="8202" max="8202" width="12.6328125" customWidth="1"/>
    <col min="8446" max="8446" width="43.6328125" customWidth="1"/>
    <col min="8447" max="8456" width="12.6328125" customWidth="1"/>
    <col min="8457" max="8457" width="2.6328125" customWidth="1"/>
    <col min="8458" max="8458" width="12.6328125" customWidth="1"/>
    <col min="8702" max="8702" width="43.6328125" customWidth="1"/>
    <col min="8703" max="8712" width="12.6328125" customWidth="1"/>
    <col min="8713" max="8713" width="2.6328125" customWidth="1"/>
    <col min="8714" max="8714" width="12.6328125" customWidth="1"/>
    <col min="8958" max="8958" width="43.6328125" customWidth="1"/>
    <col min="8959" max="8968" width="12.6328125" customWidth="1"/>
    <col min="8969" max="8969" width="2.6328125" customWidth="1"/>
    <col min="8970" max="8970" width="12.6328125" customWidth="1"/>
    <col min="9214" max="9214" width="43.6328125" customWidth="1"/>
    <col min="9215" max="9224" width="12.6328125" customWidth="1"/>
    <col min="9225" max="9225" width="2.6328125" customWidth="1"/>
    <col min="9226" max="9226" width="12.6328125" customWidth="1"/>
    <col min="9470" max="9470" width="43.6328125" customWidth="1"/>
    <col min="9471" max="9480" width="12.6328125" customWidth="1"/>
    <col min="9481" max="9481" width="2.6328125" customWidth="1"/>
    <col min="9482" max="9482" width="12.6328125" customWidth="1"/>
    <col min="9726" max="9726" width="43.6328125" customWidth="1"/>
    <col min="9727" max="9736" width="12.6328125" customWidth="1"/>
    <col min="9737" max="9737" width="2.6328125" customWidth="1"/>
    <col min="9738" max="9738" width="12.6328125" customWidth="1"/>
    <col min="9982" max="9982" width="43.6328125" customWidth="1"/>
    <col min="9983" max="9992" width="12.6328125" customWidth="1"/>
    <col min="9993" max="9993" width="2.6328125" customWidth="1"/>
    <col min="9994" max="9994" width="12.6328125" customWidth="1"/>
    <col min="10238" max="10238" width="43.6328125" customWidth="1"/>
    <col min="10239" max="10248" width="12.6328125" customWidth="1"/>
    <col min="10249" max="10249" width="2.6328125" customWidth="1"/>
    <col min="10250" max="10250" width="12.6328125" customWidth="1"/>
    <col min="10494" max="10494" width="43.6328125" customWidth="1"/>
    <col min="10495" max="10504" width="12.6328125" customWidth="1"/>
    <col min="10505" max="10505" width="2.6328125" customWidth="1"/>
    <col min="10506" max="10506" width="12.6328125" customWidth="1"/>
    <col min="10750" max="10750" width="43.6328125" customWidth="1"/>
    <col min="10751" max="10760" width="12.6328125" customWidth="1"/>
    <col min="10761" max="10761" width="2.6328125" customWidth="1"/>
    <col min="10762" max="10762" width="12.6328125" customWidth="1"/>
    <col min="11006" max="11006" width="43.6328125" customWidth="1"/>
    <col min="11007" max="11016" width="12.6328125" customWidth="1"/>
    <col min="11017" max="11017" width="2.6328125" customWidth="1"/>
    <col min="11018" max="11018" width="12.6328125" customWidth="1"/>
    <col min="11262" max="11262" width="43.6328125" customWidth="1"/>
    <col min="11263" max="11272" width="12.6328125" customWidth="1"/>
    <col min="11273" max="11273" width="2.6328125" customWidth="1"/>
    <col min="11274" max="11274" width="12.6328125" customWidth="1"/>
    <col min="11518" max="11518" width="43.6328125" customWidth="1"/>
    <col min="11519" max="11528" width="12.6328125" customWidth="1"/>
    <col min="11529" max="11529" width="2.6328125" customWidth="1"/>
    <col min="11530" max="11530" width="12.6328125" customWidth="1"/>
    <col min="11774" max="11774" width="43.6328125" customWidth="1"/>
    <col min="11775" max="11784" width="12.6328125" customWidth="1"/>
    <col min="11785" max="11785" width="2.6328125" customWidth="1"/>
    <col min="11786" max="11786" width="12.6328125" customWidth="1"/>
    <col min="12030" max="12030" width="43.6328125" customWidth="1"/>
    <col min="12031" max="12040" width="12.6328125" customWidth="1"/>
    <col min="12041" max="12041" width="2.6328125" customWidth="1"/>
    <col min="12042" max="12042" width="12.6328125" customWidth="1"/>
    <col min="12286" max="12286" width="43.6328125" customWidth="1"/>
    <col min="12287" max="12296" width="12.6328125" customWidth="1"/>
    <col min="12297" max="12297" width="2.6328125" customWidth="1"/>
    <col min="12298" max="12298" width="12.6328125" customWidth="1"/>
    <col min="12542" max="12542" width="43.6328125" customWidth="1"/>
    <col min="12543" max="12552" width="12.6328125" customWidth="1"/>
    <col min="12553" max="12553" width="2.6328125" customWidth="1"/>
    <col min="12554" max="12554" width="12.6328125" customWidth="1"/>
    <col min="12798" max="12798" width="43.6328125" customWidth="1"/>
    <col min="12799" max="12808" width="12.6328125" customWidth="1"/>
    <col min="12809" max="12809" width="2.6328125" customWidth="1"/>
    <col min="12810" max="12810" width="12.6328125" customWidth="1"/>
    <col min="13054" max="13054" width="43.6328125" customWidth="1"/>
    <col min="13055" max="13064" width="12.6328125" customWidth="1"/>
    <col min="13065" max="13065" width="2.6328125" customWidth="1"/>
    <col min="13066" max="13066" width="12.6328125" customWidth="1"/>
    <col min="13310" max="13310" width="43.6328125" customWidth="1"/>
    <col min="13311" max="13320" width="12.6328125" customWidth="1"/>
    <col min="13321" max="13321" width="2.6328125" customWidth="1"/>
    <col min="13322" max="13322" width="12.6328125" customWidth="1"/>
    <col min="13566" max="13566" width="43.6328125" customWidth="1"/>
    <col min="13567" max="13576" width="12.6328125" customWidth="1"/>
    <col min="13577" max="13577" width="2.6328125" customWidth="1"/>
    <col min="13578" max="13578" width="12.6328125" customWidth="1"/>
    <col min="13822" max="13822" width="43.6328125" customWidth="1"/>
    <col min="13823" max="13832" width="12.6328125" customWidth="1"/>
    <col min="13833" max="13833" width="2.6328125" customWidth="1"/>
    <col min="13834" max="13834" width="12.6328125" customWidth="1"/>
    <col min="14078" max="14078" width="43.6328125" customWidth="1"/>
    <col min="14079" max="14088" width="12.6328125" customWidth="1"/>
    <col min="14089" max="14089" width="2.6328125" customWidth="1"/>
    <col min="14090" max="14090" width="12.6328125" customWidth="1"/>
    <col min="14334" max="14334" width="43.6328125" customWidth="1"/>
    <col min="14335" max="14344" width="12.6328125" customWidth="1"/>
    <col min="14345" max="14345" width="2.6328125" customWidth="1"/>
    <col min="14346" max="14346" width="12.6328125" customWidth="1"/>
    <col min="14590" max="14590" width="43.6328125" customWidth="1"/>
    <col min="14591" max="14600" width="12.6328125" customWidth="1"/>
    <col min="14601" max="14601" width="2.6328125" customWidth="1"/>
    <col min="14602" max="14602" width="12.6328125" customWidth="1"/>
    <col min="14846" max="14846" width="43.6328125" customWidth="1"/>
    <col min="14847" max="14856" width="12.6328125" customWidth="1"/>
    <col min="14857" max="14857" width="2.6328125" customWidth="1"/>
    <col min="14858" max="14858" width="12.6328125" customWidth="1"/>
    <col min="15102" max="15102" width="43.6328125" customWidth="1"/>
    <col min="15103" max="15112" width="12.6328125" customWidth="1"/>
    <col min="15113" max="15113" width="2.6328125" customWidth="1"/>
    <col min="15114" max="15114" width="12.6328125" customWidth="1"/>
    <col min="15358" max="15358" width="43.6328125" customWidth="1"/>
    <col min="15359" max="15368" width="12.6328125" customWidth="1"/>
    <col min="15369" max="15369" width="2.6328125" customWidth="1"/>
    <col min="15370" max="15370" width="12.6328125" customWidth="1"/>
    <col min="15614" max="15614" width="43.6328125" customWidth="1"/>
    <col min="15615" max="15624" width="12.6328125" customWidth="1"/>
    <col min="15625" max="15625" width="2.6328125" customWidth="1"/>
    <col min="15626" max="15626" width="12.6328125" customWidth="1"/>
    <col min="15870" max="15870" width="43.6328125" customWidth="1"/>
    <col min="15871" max="15880" width="12.6328125" customWidth="1"/>
    <col min="15881" max="15881" width="2.6328125" customWidth="1"/>
    <col min="15882" max="15882" width="12.6328125" customWidth="1"/>
    <col min="16126" max="16126" width="43.6328125" customWidth="1"/>
    <col min="16127" max="16136" width="12.6328125" customWidth="1"/>
    <col min="16137" max="16137" width="2.6328125" customWidth="1"/>
    <col min="16138" max="16138" width="12.6328125" customWidth="1"/>
  </cols>
  <sheetData>
    <row r="1" spans="1:11" ht="20" thickBot="1" x14ac:dyDescent="0.4">
      <c r="A1" s="9" t="s">
        <v>24</v>
      </c>
    </row>
    <row r="2" spans="1:11" ht="18" thickTop="1" thickBot="1" x14ac:dyDescent="0.4">
      <c r="A2" s="10" t="s">
        <v>7</v>
      </c>
    </row>
    <row r="3" spans="1:11" ht="15.5" thickTop="1" thickBot="1" x14ac:dyDescent="0.4">
      <c r="A3" s="11" t="s">
        <v>23</v>
      </c>
    </row>
    <row r="4" spans="1:11" ht="15.5" x14ac:dyDescent="0.35">
      <c r="A4" s="6" t="s">
        <v>25</v>
      </c>
    </row>
    <row r="5" spans="1:11" ht="30" customHeight="1" x14ac:dyDescent="0.35">
      <c r="A5" s="12" t="s">
        <v>26</v>
      </c>
    </row>
    <row r="6" spans="1:11" x14ac:dyDescent="0.35">
      <c r="A6" t="s">
        <v>11</v>
      </c>
      <c r="B6" t="s">
        <v>1</v>
      </c>
      <c r="C6" t="s">
        <v>28</v>
      </c>
    </row>
    <row r="7" spans="1:11" x14ac:dyDescent="0.35">
      <c r="A7" t="s">
        <v>2</v>
      </c>
      <c r="B7" s="13">
        <v>0.15271943439009394</v>
      </c>
      <c r="C7" s="4">
        <v>166384</v>
      </c>
    </row>
    <row r="8" spans="1:11" x14ac:dyDescent="0.35">
      <c r="A8" t="s">
        <v>8</v>
      </c>
      <c r="B8" s="8">
        <v>0.11942845446430361</v>
      </c>
      <c r="C8" s="4">
        <v>140088.83333333334</v>
      </c>
    </row>
    <row r="9" spans="1:11" x14ac:dyDescent="0.35">
      <c r="A9" t="s">
        <v>9</v>
      </c>
      <c r="B9" s="3">
        <v>0.25741352659054817</v>
      </c>
      <c r="C9" s="5">
        <v>29641</v>
      </c>
    </row>
    <row r="10" spans="1:11" x14ac:dyDescent="0.35">
      <c r="A10" t="s">
        <v>3</v>
      </c>
      <c r="B10" s="2">
        <v>6.7462319675106297E-2</v>
      </c>
      <c r="C10" s="4">
        <v>79318</v>
      </c>
    </row>
    <row r="11" spans="1:11" x14ac:dyDescent="0.35">
      <c r="A11" t="s">
        <v>4</v>
      </c>
      <c r="B11" s="2">
        <v>0.111</v>
      </c>
      <c r="C11" s="4">
        <v>23143</v>
      </c>
    </row>
    <row r="12" spans="1:11" x14ac:dyDescent="0.35">
      <c r="A12" t="s">
        <v>6</v>
      </c>
      <c r="B12" s="2">
        <v>0.13500668018613671</v>
      </c>
      <c r="C12" s="4">
        <v>78878.10744232763</v>
      </c>
    </row>
    <row r="13" spans="1:11" x14ac:dyDescent="0.35">
      <c r="A13" t="s">
        <v>5</v>
      </c>
      <c r="B13" s="2">
        <v>0.11799930789886701</v>
      </c>
      <c r="C13" s="4">
        <v>160566</v>
      </c>
    </row>
    <row r="14" spans="1:11" x14ac:dyDescent="0.35">
      <c r="A14" t="s">
        <v>10</v>
      </c>
      <c r="B14" s="2">
        <v>0.14199999999999999</v>
      </c>
      <c r="C14" s="4">
        <v>19829</v>
      </c>
    </row>
    <row r="15" spans="1:11" x14ac:dyDescent="0.35">
      <c r="A15" s="16" t="s">
        <v>0</v>
      </c>
      <c r="B15" s="21">
        <f>SUMPRODUCT(B7:B14,$C$7:$C$14)/$C15</f>
        <v>0.12911404887864844</v>
      </c>
      <c r="C15" s="22">
        <f>SUM(C7:C14)</f>
        <v>697847.94077566103</v>
      </c>
    </row>
    <row r="16" spans="1:11" ht="30" customHeight="1" x14ac:dyDescent="0.35">
      <c r="A16" s="12" t="s">
        <v>27</v>
      </c>
      <c r="B16" s="28"/>
      <c r="C16" s="4"/>
      <c r="I16" s="7"/>
      <c r="K16" s="1"/>
    </row>
    <row r="17" spans="1:11" x14ac:dyDescent="0.35">
      <c r="A17" t="s">
        <v>11</v>
      </c>
      <c r="B17" t="s">
        <v>12</v>
      </c>
      <c r="C17" t="s">
        <v>13</v>
      </c>
      <c r="D17" t="s">
        <v>14</v>
      </c>
      <c r="K17" s="1"/>
    </row>
    <row r="18" spans="1:11" x14ac:dyDescent="0.35">
      <c r="A18" t="s">
        <v>2</v>
      </c>
      <c r="B18" s="14">
        <v>0.11375826094432695</v>
      </c>
      <c r="C18" s="15">
        <v>0.15911758924105468</v>
      </c>
      <c r="D18" s="14">
        <v>0.12430225393273606</v>
      </c>
      <c r="K18" s="1"/>
    </row>
    <row r="19" spans="1:11" x14ac:dyDescent="0.35">
      <c r="A19" t="s">
        <v>8</v>
      </c>
      <c r="B19" s="14">
        <v>8.7949094706027103E-2</v>
      </c>
      <c r="C19" s="15">
        <v>0.11627975394332846</v>
      </c>
      <c r="D19" s="14">
        <v>9.8120831394818975E-2</v>
      </c>
      <c r="K19" s="1"/>
    </row>
    <row r="20" spans="1:11" x14ac:dyDescent="0.35">
      <c r="A20" t="s">
        <v>9</v>
      </c>
      <c r="B20" s="14">
        <v>7.3207120216686405E-2</v>
      </c>
      <c r="C20" s="15">
        <v>5.4082611889160193E-2</v>
      </c>
      <c r="D20" s="14">
        <v>6.9055937723992752E-2</v>
      </c>
      <c r="K20" s="1"/>
    </row>
    <row r="21" spans="1:11" x14ac:dyDescent="0.35">
      <c r="A21" t="s">
        <v>3</v>
      </c>
      <c r="B21" s="14">
        <v>0.1067401090135565</v>
      </c>
      <c r="C21" s="15">
        <v>0.11930536192996626</v>
      </c>
      <c r="D21" s="14">
        <v>0.11062960130081718</v>
      </c>
      <c r="K21" s="1"/>
    </row>
    <row r="22" spans="1:11" x14ac:dyDescent="0.35">
      <c r="A22" t="s">
        <v>4</v>
      </c>
      <c r="B22" s="14">
        <v>9.175582357652301E-2</v>
      </c>
      <c r="C22" s="15">
        <v>0.11916226137157171</v>
      </c>
      <c r="D22" s="14">
        <v>9.7751111927702805E-2</v>
      </c>
      <c r="K22" s="1"/>
    </row>
    <row r="23" spans="1:11" x14ac:dyDescent="0.35">
      <c r="A23" t="s">
        <v>6</v>
      </c>
      <c r="B23" s="14">
        <v>9.251604305457406E-2</v>
      </c>
      <c r="C23" s="15">
        <v>0.1372163117974915</v>
      </c>
      <c r="D23" s="14">
        <v>0.10494245989974539</v>
      </c>
      <c r="K23" s="1"/>
    </row>
    <row r="24" spans="1:11" x14ac:dyDescent="0.35">
      <c r="A24" t="s">
        <v>5</v>
      </c>
      <c r="B24" s="14">
        <v>8.6018665976874659E-2</v>
      </c>
      <c r="C24" s="15">
        <v>0.11565388950281139</v>
      </c>
      <c r="D24" s="14">
        <v>9.7441645802835236E-2</v>
      </c>
      <c r="K24" s="1"/>
    </row>
    <row r="25" spans="1:11" x14ac:dyDescent="0.35">
      <c r="A25" t="s">
        <v>10</v>
      </c>
      <c r="B25" s="14">
        <v>0.12</v>
      </c>
      <c r="C25" s="15">
        <v>0.14599999999999999</v>
      </c>
      <c r="D25" s="14">
        <v>0.126</v>
      </c>
      <c r="K25" s="1"/>
    </row>
    <row r="26" spans="1:11" x14ac:dyDescent="0.35">
      <c r="A26" s="16" t="s">
        <v>0</v>
      </c>
      <c r="B26" s="17">
        <f>SUMPRODUCT(B18:B25,$C$7:$C$14)/$C$15</f>
        <v>9.6721261700049257E-2</v>
      </c>
      <c r="C26" s="17">
        <f>SUMPRODUCT(C18:C25,$C$7:$C$14)/$C$15</f>
        <v>0.12735796419762421</v>
      </c>
      <c r="D26" s="17">
        <f>SUMPRODUCT(D18:D25,$C$7:$C$14)/$C$15</f>
        <v>0.10594504385665168</v>
      </c>
    </row>
    <row r="27" spans="1:11" ht="30" customHeight="1" x14ac:dyDescent="0.35">
      <c r="A27" s="12" t="s">
        <v>29</v>
      </c>
      <c r="B27" s="28"/>
      <c r="C27" s="4"/>
      <c r="K27" s="1"/>
    </row>
    <row r="28" spans="1:11" x14ac:dyDescent="0.35">
      <c r="A28" t="s">
        <v>11</v>
      </c>
      <c r="B28" t="s">
        <v>15</v>
      </c>
      <c r="C28" t="s">
        <v>16</v>
      </c>
      <c r="D28" t="s">
        <v>17</v>
      </c>
      <c r="E28" t="s">
        <v>14</v>
      </c>
      <c r="K28" s="1"/>
    </row>
    <row r="29" spans="1:11" x14ac:dyDescent="0.35">
      <c r="A29" t="s">
        <v>2</v>
      </c>
      <c r="B29" s="18">
        <v>8.8848393689068605E-2</v>
      </c>
      <c r="C29" s="18">
        <v>9.1301138103232187E-3</v>
      </c>
      <c r="D29" s="18">
        <v>1.9E-2</v>
      </c>
      <c r="E29" s="27">
        <f t="shared" ref="E29:E36" si="0">B29+C29+D29</f>
        <v>0.11697850749939183</v>
      </c>
      <c r="K29" s="1"/>
    </row>
    <row r="30" spans="1:11" x14ac:dyDescent="0.35">
      <c r="A30" t="s">
        <v>8</v>
      </c>
      <c r="B30" s="18">
        <v>5.5971502712590007E-2</v>
      </c>
      <c r="C30" s="18">
        <v>4.3367094633953059E-2</v>
      </c>
      <c r="D30" s="18">
        <v>1.9E-2</v>
      </c>
      <c r="E30" s="27">
        <f t="shared" si="0"/>
        <v>0.11833859734654308</v>
      </c>
      <c r="K30" s="1"/>
    </row>
    <row r="31" spans="1:11" x14ac:dyDescent="0.35">
      <c r="A31" t="s">
        <v>9</v>
      </c>
      <c r="B31" s="19">
        <v>5.6717837316274271E-2</v>
      </c>
      <c r="C31" s="19">
        <v>4.3837631270420022E-2</v>
      </c>
      <c r="D31" s="19">
        <v>5.000000000000001E-3</v>
      </c>
      <c r="E31" s="27">
        <f t="shared" si="0"/>
        <v>0.10555546858669429</v>
      </c>
      <c r="K31" s="1"/>
    </row>
    <row r="32" spans="1:11" x14ac:dyDescent="0.35">
      <c r="A32" t="s">
        <v>3</v>
      </c>
      <c r="B32" s="18">
        <v>7.8082610098884703E-2</v>
      </c>
      <c r="C32" s="18">
        <v>8.925227201634283E-3</v>
      </c>
      <c r="D32" s="18">
        <v>1.9E-2</v>
      </c>
      <c r="E32" s="27">
        <f t="shared" si="0"/>
        <v>0.10600783730051899</v>
      </c>
      <c r="K32" s="1"/>
    </row>
    <row r="33" spans="1:11" x14ac:dyDescent="0.35">
      <c r="A33" t="s">
        <v>4</v>
      </c>
      <c r="B33" s="18">
        <v>6.904311142852583E-2</v>
      </c>
      <c r="C33" s="18">
        <v>7.9297095058237198E-3</v>
      </c>
      <c r="D33" s="18">
        <v>2.5000000000000001E-2</v>
      </c>
      <c r="E33" s="27">
        <f t="shared" si="0"/>
        <v>0.10197282093434956</v>
      </c>
      <c r="K33" s="1"/>
    </row>
    <row r="34" spans="1:11" x14ac:dyDescent="0.35">
      <c r="A34" t="s">
        <v>6</v>
      </c>
      <c r="B34" s="18">
        <v>6.7677624654950669E-2</v>
      </c>
      <c r="C34" s="18">
        <v>1.2099398619120398E-2</v>
      </c>
      <c r="D34" s="18">
        <v>1.9E-2</v>
      </c>
      <c r="E34" s="27">
        <f t="shared" si="0"/>
        <v>9.8777023274071077E-2</v>
      </c>
    </row>
    <row r="35" spans="1:11" x14ac:dyDescent="0.35">
      <c r="A35" t="s">
        <v>5</v>
      </c>
      <c r="B35" s="18">
        <v>6.7284383914764503E-2</v>
      </c>
      <c r="C35" s="18">
        <v>2.3261841005779483E-2</v>
      </c>
      <c r="D35" s="18">
        <v>1.9E-2</v>
      </c>
      <c r="E35" s="27">
        <f t="shared" si="0"/>
        <v>0.10954622492054399</v>
      </c>
    </row>
    <row r="36" spans="1:11" x14ac:dyDescent="0.35">
      <c r="A36" t="s">
        <v>10</v>
      </c>
      <c r="B36" s="18">
        <v>7.0999999999999994E-2</v>
      </c>
      <c r="C36" s="18">
        <v>2.5974096606293268E-2</v>
      </c>
      <c r="D36" s="18">
        <v>1.9E-2</v>
      </c>
      <c r="E36" s="27">
        <f t="shared" si="0"/>
        <v>0.11597409660629326</v>
      </c>
    </row>
    <row r="37" spans="1:11" x14ac:dyDescent="0.35">
      <c r="A37" s="16" t="s">
        <v>0</v>
      </c>
      <c r="B37" s="20">
        <f>SUMPRODUCT(B29:B36,$C$7:$C$14)/$C$15</f>
        <v>7.1141650921028171E-2</v>
      </c>
      <c r="C37" s="20">
        <f>SUMPRODUCT(C29:C36,$C$7:$C$14)/$C$15</f>
        <v>2.147984987596039E-2</v>
      </c>
      <c r="D37" s="20">
        <f>SUMPRODUCT(D29:D36,$C$7:$C$14)/$C$15</f>
        <v>1.8604332141908882E-2</v>
      </c>
      <c r="E37" s="20">
        <f>SUMPRODUCT(E29:E36,$C$7:$C$14)/$C$15</f>
        <v>0.11122583293889746</v>
      </c>
    </row>
    <row r="38" spans="1:11" ht="30" customHeight="1" x14ac:dyDescent="0.35">
      <c r="A38" s="12" t="s">
        <v>30</v>
      </c>
      <c r="B38" s="28"/>
      <c r="C38" s="4"/>
    </row>
    <row r="39" spans="1:11" x14ac:dyDescent="0.35">
      <c r="A39" t="s">
        <v>11</v>
      </c>
      <c r="B39" t="s">
        <v>18</v>
      </c>
      <c r="C39" t="s">
        <v>19</v>
      </c>
      <c r="D39" t="s">
        <v>17</v>
      </c>
      <c r="E39" t="s">
        <v>20</v>
      </c>
      <c r="F39" t="s">
        <v>21</v>
      </c>
      <c r="G39" t="s">
        <v>14</v>
      </c>
    </row>
    <row r="40" spans="1:11" x14ac:dyDescent="0.35">
      <c r="A40" t="s">
        <v>2</v>
      </c>
      <c r="B40" s="23">
        <v>0.18016187352296381</v>
      </c>
      <c r="C40" s="23">
        <v>6.9218168028514129E-3</v>
      </c>
      <c r="D40" s="23">
        <v>1.1884338276720393E-2</v>
      </c>
      <c r="E40" s="23">
        <v>-5.0612335006673823E-2</v>
      </c>
      <c r="F40" s="23">
        <v>4.3637407942321571E-3</v>
      </c>
      <c r="G40" s="23">
        <f t="shared" ref="G40:G47" si="1">SUM(B40:F40)</f>
        <v>0.15271943439009397</v>
      </c>
    </row>
    <row r="41" spans="1:11" x14ac:dyDescent="0.35">
      <c r="A41" t="s">
        <v>8</v>
      </c>
      <c r="B41" s="23">
        <v>9.453617121016207E-2</v>
      </c>
      <c r="C41" s="23">
        <v>4.9364306991466784E-3</v>
      </c>
      <c r="D41" s="23">
        <v>1.9867429199589587E-2</v>
      </c>
      <c r="E41" s="23">
        <v>1.161456480693627E-3</v>
      </c>
      <c r="F41" s="23">
        <v>-1.0730331252883363E-3</v>
      </c>
      <c r="G41" s="23">
        <f t="shared" si="1"/>
        <v>0.11942845446430363</v>
      </c>
    </row>
    <row r="42" spans="1:11" x14ac:dyDescent="0.35">
      <c r="A42" t="s">
        <v>9</v>
      </c>
      <c r="B42" s="24">
        <v>0.23003462241250089</v>
      </c>
      <c r="C42" s="24">
        <v>1.0948961007731708E-2</v>
      </c>
      <c r="D42" s="24">
        <v>-6.8305694043860471E-3</v>
      </c>
      <c r="E42" s="24">
        <v>1.9596098018338771E-2</v>
      </c>
      <c r="F42" s="24">
        <v>3.6644145563628494E-3</v>
      </c>
      <c r="G42" s="23">
        <f t="shared" si="1"/>
        <v>0.25741352659054817</v>
      </c>
    </row>
    <row r="43" spans="1:11" x14ac:dyDescent="0.35">
      <c r="A43" t="s">
        <v>3</v>
      </c>
      <c r="B43" s="24">
        <v>6.3195836326788032E-2</v>
      </c>
      <c r="C43" s="24">
        <v>-1.2239628882827414E-2</v>
      </c>
      <c r="D43" s="24">
        <v>2.4516444393108554E-2</v>
      </c>
      <c r="E43" s="24">
        <v>-8.3867195269615481E-3</v>
      </c>
      <c r="F43" s="24">
        <v>3.763873649986621E-4</v>
      </c>
      <c r="G43" s="23">
        <f t="shared" si="1"/>
        <v>6.7462319675106297E-2</v>
      </c>
    </row>
    <row r="44" spans="1:11" x14ac:dyDescent="0.35">
      <c r="A44" t="s">
        <v>4</v>
      </c>
      <c r="B44" s="23">
        <v>0.10692901341761853</v>
      </c>
      <c r="C44" s="23">
        <v>5.6277967217209304E-3</v>
      </c>
      <c r="D44" s="23">
        <v>9.1179535841761482E-3</v>
      </c>
      <c r="E44" s="23">
        <v>-8.3581887610805327E-3</v>
      </c>
      <c r="F44" s="23">
        <v>-2.46026597160387E-3</v>
      </c>
      <c r="G44" s="23">
        <f t="shared" si="1"/>
        <v>0.11085630899083121</v>
      </c>
    </row>
    <row r="45" spans="1:11" x14ac:dyDescent="0.35">
      <c r="A45" t="s">
        <v>6</v>
      </c>
      <c r="B45" s="23">
        <v>0.1272862963510355</v>
      </c>
      <c r="C45" s="23">
        <v>2.822405256969081E-3</v>
      </c>
      <c r="D45" s="23">
        <v>1.9E-2</v>
      </c>
      <c r="E45" s="23">
        <v>-1.265738001187571E-2</v>
      </c>
      <c r="F45" s="23">
        <v>-1.4446414099921756E-3</v>
      </c>
      <c r="G45" s="23">
        <f t="shared" si="1"/>
        <v>0.13500668018613668</v>
      </c>
    </row>
    <row r="46" spans="1:11" x14ac:dyDescent="0.35">
      <c r="A46" t="s">
        <v>5</v>
      </c>
      <c r="B46" s="23">
        <v>0.14726091153116386</v>
      </c>
      <c r="C46" s="23">
        <v>-5.6019133899671159E-3</v>
      </c>
      <c r="D46" s="23">
        <v>5.0204022872406438E-3</v>
      </c>
      <c r="E46" s="23">
        <v>-2.8273175486295134E-2</v>
      </c>
      <c r="F46" s="23">
        <v>-4.0691704327500133E-4</v>
      </c>
      <c r="G46" s="23">
        <f t="shared" si="1"/>
        <v>0.11799930789886726</v>
      </c>
    </row>
    <row r="47" spans="1:11" x14ac:dyDescent="0.35">
      <c r="A47" t="s">
        <v>10</v>
      </c>
      <c r="B47" s="23">
        <v>0.13656943086681192</v>
      </c>
      <c r="C47" s="23">
        <v>-1.3399462728163267E-3</v>
      </c>
      <c r="D47" s="23">
        <v>1.3033483959602573E-2</v>
      </c>
      <c r="E47" s="23">
        <v>-1.562617823870216E-2</v>
      </c>
      <c r="F47" s="23">
        <v>9.4918615200436096E-3</v>
      </c>
      <c r="G47" s="23">
        <f t="shared" si="1"/>
        <v>0.14212865183493961</v>
      </c>
    </row>
    <row r="48" spans="1:11" x14ac:dyDescent="0.35">
      <c r="A48" s="16" t="s">
        <v>0</v>
      </c>
      <c r="B48" s="25">
        <f>SUMPRODUCT(B40:B47,$C$7:$C$14)/$C$15</f>
        <v>0.13458294318930106</v>
      </c>
      <c r="C48" s="25">
        <f>SUMPRODUCT(C40:C47,$C$7:$C$14)/$C$15</f>
        <v>8.9382956096044472E-4</v>
      </c>
      <c r="D48" s="25">
        <f>SUMPRODUCT(D40:D47,$C$7:$C$14)/$C$15</f>
        <v>1.3293650826530515E-2</v>
      </c>
      <c r="E48" s="25">
        <f t="shared" ref="E48:F48" si="2">SUMPRODUCT(E40:E47,$C$7:$C$14)/$C$15</f>
        <v>-2.0612128557595248E-2</v>
      </c>
      <c r="F48" s="25">
        <f t="shared" si="2"/>
        <v>9.5464415668565072E-4</v>
      </c>
      <c r="G48" s="25">
        <f>SUMPRODUCT(G40:G47,$C$7:$C$14)/$C$15</f>
        <v>0.12911293917588246</v>
      </c>
    </row>
    <row r="49" spans="1:1" ht="15" thickBot="1" x14ac:dyDescent="0.4">
      <c r="A49" s="26" t="s">
        <v>22</v>
      </c>
    </row>
  </sheetData>
  <phoneticPr fontId="9" type="noConversion"/>
  <pageMargins left="0.7" right="0.7" top="0.75" bottom="0.75" header="0.3" footer="0.3"/>
  <pageSetup orientation="portrait" r:id="rId1"/>
  <tableParts count="4">
    <tablePart r:id="rId2"/>
    <tablePart r:id="rId3"/>
    <tablePart r:id="rId4"/>
    <tablePart r:id="rId5"/>
  </tableParts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Rate Filing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Merged Market Summary of Requested 2026 Rates</dc:title>
  <dc:creator>Robert</dc:creator>
  <cp:lastModifiedBy>Hosford, Mary (DOI)</cp:lastModifiedBy>
  <dcterms:created xsi:type="dcterms:W3CDTF">2023-05-29T22:30:06Z</dcterms:created>
  <dcterms:modified xsi:type="dcterms:W3CDTF">2026-05-22T18:24:29Z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2024-02-16T16:43:10Z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2f979fbb-6128-467d-8218-865c656afb8e</vt:lpwstr>
  </property>
  <property fmtid="{D5CDD505-2E9C-101B-9397-08002B2CF9AE}" pid="8" name="MSIP_Label_38f1469a-2c2a-4aee-b92b-090d4c5468ff_ContentBits">
    <vt:lpwstr>0</vt:lpwstr>
  </property>
</Properties>
</file>