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kpolizzano\Documents\My Tableau Repository\_JJ Website\2_Initial Complaints &amp; Filings with Juvenile Court\Applications for Complaint\Data Downloads\"/>
    </mc:Choice>
  </mc:AlternateContent>
  <xr:revisionPtr revIDLastSave="0" documentId="13_ncr:1_{2C510B70-EFB3-4277-97E4-4308D3470B9E}" xr6:coauthVersionLast="47" xr6:coauthVersionMax="47" xr10:uidLastSave="{00000000-0000-0000-0000-000000000000}"/>
  <bookViews>
    <workbookView xWindow="-108" yWindow="-108" windowWidth="23256" windowHeight="12576" xr2:uid="{00000000-000D-0000-FFFF-FFFF00000000}"/>
  </bookViews>
  <sheets>
    <sheet name="Read me" sheetId="18" r:id="rId1"/>
    <sheet name="Race of MA youth age 12-17" sheetId="2" r:id="rId2"/>
    <sheet name="AC by year" sheetId="1" r:id="rId3"/>
    <sheet name="AC by age" sheetId="4" r:id="rId4"/>
    <sheet name="AC by race" sheetId="3" r:id="rId5"/>
    <sheet name="AC by offense type" sheetId="10" r:id="rId6"/>
    <sheet name="AC by offense severity" sheetId="19" r:id="rId7"/>
    <sheet name="Delinquency filings by year" sheetId="11" r:id="rId8"/>
    <sheet name="Delinquency filings by age" sheetId="13" r:id="rId9"/>
    <sheet name="Delinquency filings by gender" sheetId="14" r:id="rId10"/>
    <sheet name="Delinquency filings by race" sheetId="15" r:id="rId11"/>
    <sheet name="Delinquency filings by court" sheetId="16" r:id="rId12"/>
    <sheet name="Delinquency filings by offense" sheetId="17" r:id="rId13"/>
    <sheet name="Delin by offense severity" sheetId="20" r:id="rId14"/>
    <sheet name="YO filings by year" sheetId="21" r:id="rId15"/>
    <sheet name="YO by age " sheetId="22" r:id="rId16"/>
    <sheet name="YO by gender" sheetId="23" r:id="rId17"/>
    <sheet name="YO by race" sheetId="24" r:id="rId18"/>
    <sheet name="YO by county" sheetId="25" r:id="rId19"/>
    <sheet name="YO by offe" sheetId="26" r:id="rId20"/>
    <sheet name="YO by offense severity " sheetId="27" r:id="rId2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27" l="1"/>
  <c r="D7" i="27"/>
  <c r="D8" i="27"/>
  <c r="D5" i="27"/>
  <c r="D14" i="27"/>
  <c r="D8" i="26"/>
  <c r="D14" i="26"/>
  <c r="D20" i="26"/>
  <c r="D26" i="26"/>
  <c r="D32" i="26"/>
  <c r="D63" i="25"/>
  <c r="D64" i="25"/>
  <c r="D65" i="25"/>
  <c r="D66" i="25"/>
  <c r="D67" i="25"/>
  <c r="D68" i="25"/>
  <c r="D69" i="25"/>
  <c r="D70" i="25"/>
  <c r="D71" i="25"/>
  <c r="D72" i="25"/>
  <c r="D73" i="25"/>
  <c r="D74" i="25"/>
  <c r="C74" i="25"/>
  <c r="D14" i="20" l="1"/>
  <c r="D8" i="20"/>
  <c r="D14" i="19" l="1"/>
  <c r="D8" i="19"/>
  <c r="E50" i="4" l="1"/>
  <c r="D29" i="26"/>
  <c r="D62" i="25"/>
  <c r="E31" i="24"/>
  <c r="E32" i="24"/>
  <c r="E33" i="24"/>
  <c r="E34" i="24"/>
  <c r="E35" i="24"/>
  <c r="E36" i="24"/>
  <c r="D32" i="24"/>
  <c r="D33" i="24"/>
  <c r="D34" i="24"/>
  <c r="D35" i="24"/>
  <c r="D36" i="24"/>
  <c r="D31" i="24"/>
  <c r="E23" i="23"/>
  <c r="E24" i="23"/>
  <c r="E25" i="23"/>
  <c r="E26" i="23"/>
  <c r="D24" i="23"/>
  <c r="D25" i="23"/>
  <c r="D26" i="23"/>
  <c r="D23" i="23"/>
  <c r="E49" i="22"/>
  <c r="E50" i="22"/>
  <c r="E51" i="22"/>
  <c r="E52" i="22"/>
  <c r="E53" i="22"/>
  <c r="E54" i="22"/>
  <c r="E55" i="22"/>
  <c r="E56" i="22"/>
  <c r="E57" i="22"/>
  <c r="E58" i="22"/>
  <c r="D50" i="22"/>
  <c r="D51" i="22"/>
  <c r="D52" i="22"/>
  <c r="D53" i="22"/>
  <c r="D54" i="22"/>
  <c r="D55" i="22"/>
  <c r="D56" i="22"/>
  <c r="D57" i="22"/>
  <c r="D58" i="22"/>
  <c r="D49" i="22"/>
  <c r="D7" i="20"/>
  <c r="D50" i="17"/>
  <c r="D44" i="17"/>
  <c r="D38" i="17"/>
  <c r="D32" i="17"/>
  <c r="D26" i="17"/>
  <c r="D20" i="17"/>
  <c r="D14" i="17"/>
  <c r="D8" i="17"/>
  <c r="D63" i="16"/>
  <c r="D64" i="16"/>
  <c r="D65" i="16"/>
  <c r="D66" i="16"/>
  <c r="D67" i="16"/>
  <c r="D68" i="16"/>
  <c r="D69" i="16"/>
  <c r="D70" i="16"/>
  <c r="D71" i="16"/>
  <c r="D72" i="16"/>
  <c r="D73" i="16"/>
  <c r="D74" i="16"/>
  <c r="E31" i="15"/>
  <c r="E32" i="15"/>
  <c r="E33" i="15"/>
  <c r="E34" i="15"/>
  <c r="E35" i="15"/>
  <c r="E36" i="15"/>
  <c r="D32" i="15"/>
  <c r="D33" i="15"/>
  <c r="D34" i="15"/>
  <c r="D35" i="15"/>
  <c r="D36" i="15"/>
  <c r="D31" i="15"/>
  <c r="E23" i="14"/>
  <c r="E24" i="14"/>
  <c r="E25" i="14"/>
  <c r="E26" i="14"/>
  <c r="D24" i="14"/>
  <c r="D25" i="14"/>
  <c r="D26" i="14"/>
  <c r="D23" i="14"/>
  <c r="D50" i="13"/>
  <c r="D51" i="13"/>
  <c r="D52" i="13"/>
  <c r="D53" i="13"/>
  <c r="D54" i="13"/>
  <c r="D55" i="13"/>
  <c r="D56" i="13"/>
  <c r="D57" i="13"/>
  <c r="D49" i="13"/>
  <c r="E49" i="13"/>
  <c r="E50" i="13"/>
  <c r="E51" i="13"/>
  <c r="E52" i="13"/>
  <c r="E53" i="13"/>
  <c r="E54" i="13"/>
  <c r="E55" i="13"/>
  <c r="E56" i="13"/>
  <c r="E57" i="13"/>
  <c r="D44" i="10"/>
  <c r="D38" i="10"/>
  <c r="D37" i="10"/>
  <c r="D31" i="10"/>
  <c r="D32" i="10"/>
  <c r="D25" i="10"/>
  <c r="D26" i="10"/>
  <c r="D50" i="10"/>
  <c r="D19" i="10"/>
  <c r="D20" i="10"/>
  <c r="D13" i="10"/>
  <c r="D14" i="10"/>
  <c r="D7" i="10"/>
  <c r="D8" i="10"/>
  <c r="E32" i="3"/>
  <c r="E33" i="3"/>
  <c r="E34" i="3"/>
  <c r="E35" i="3"/>
  <c r="E36" i="3"/>
  <c r="E51" i="4"/>
  <c r="E52" i="4"/>
  <c r="E53" i="4"/>
  <c r="E54" i="4"/>
  <c r="E55" i="4"/>
  <c r="E56" i="4"/>
  <c r="E57" i="4"/>
  <c r="E58" i="4"/>
  <c r="E49" i="4"/>
  <c r="E31" i="3"/>
  <c r="D32" i="3"/>
  <c r="D33" i="3"/>
  <c r="D34" i="3"/>
  <c r="D35" i="3"/>
  <c r="D36" i="3"/>
  <c r="D31" i="3"/>
  <c r="D50" i="4"/>
  <c r="D51" i="4"/>
  <c r="D52" i="4"/>
  <c r="D53" i="4"/>
  <c r="D54" i="4"/>
  <c r="D55" i="4"/>
  <c r="D56" i="4"/>
  <c r="D57" i="4"/>
  <c r="D58" i="4"/>
  <c r="D49" i="4"/>
  <c r="D12" i="27"/>
  <c r="D13" i="27"/>
  <c r="D11" i="27"/>
  <c r="D6" i="26"/>
  <c r="D7" i="26"/>
  <c r="D11" i="26"/>
  <c r="D12" i="26"/>
  <c r="D13" i="26"/>
  <c r="D17" i="26"/>
  <c r="D18" i="26"/>
  <c r="D19" i="26"/>
  <c r="D23" i="26"/>
  <c r="D24" i="26"/>
  <c r="D25" i="26"/>
  <c r="D30" i="26"/>
  <c r="D31" i="26"/>
  <c r="D5" i="26"/>
  <c r="D28" i="25"/>
  <c r="D29" i="25"/>
  <c r="D30" i="25"/>
  <c r="D31" i="25"/>
  <c r="D32" i="25"/>
  <c r="D33" i="25"/>
  <c r="D34" i="25"/>
  <c r="D35" i="25"/>
  <c r="D36" i="25"/>
  <c r="D37" i="25"/>
  <c r="D38" i="25"/>
  <c r="D39" i="25"/>
  <c r="D40" i="25"/>
  <c r="D41" i="25"/>
  <c r="D42" i="25"/>
  <c r="D43" i="25"/>
  <c r="D44" i="25"/>
  <c r="D45" i="25"/>
  <c r="D46" i="25"/>
  <c r="D47" i="25"/>
  <c r="D48" i="25"/>
  <c r="D49" i="25"/>
  <c r="D50" i="25"/>
  <c r="D51" i="25"/>
  <c r="D52" i="25"/>
  <c r="D53" i="25"/>
  <c r="D54" i="25"/>
  <c r="D55" i="25"/>
  <c r="D56" i="25"/>
  <c r="D57" i="25"/>
  <c r="D58" i="25"/>
  <c r="D59" i="25"/>
  <c r="D60" i="25"/>
  <c r="D61" i="25"/>
  <c r="D27" i="25"/>
  <c r="E14" i="24"/>
  <c r="E15" i="24"/>
  <c r="E16" i="24"/>
  <c r="E17" i="24"/>
  <c r="E18" i="24"/>
  <c r="E19" i="24"/>
  <c r="E20" i="24"/>
  <c r="E21" i="24"/>
  <c r="E22" i="24"/>
  <c r="E23" i="24"/>
  <c r="E24" i="24"/>
  <c r="E25" i="24"/>
  <c r="E26" i="24"/>
  <c r="E27" i="24"/>
  <c r="E28" i="24"/>
  <c r="E29" i="24"/>
  <c r="E30" i="24"/>
  <c r="E13" i="24"/>
  <c r="D26" i="24"/>
  <c r="D27" i="24"/>
  <c r="D28" i="24"/>
  <c r="D29" i="24"/>
  <c r="D30" i="24"/>
  <c r="D25" i="24"/>
  <c r="D20" i="24"/>
  <c r="D21" i="24"/>
  <c r="D22" i="24"/>
  <c r="D23" i="24"/>
  <c r="D24" i="24"/>
  <c r="D19" i="24"/>
  <c r="D14" i="24"/>
  <c r="D15" i="24"/>
  <c r="D16" i="24"/>
  <c r="D17" i="24"/>
  <c r="D18" i="24"/>
  <c r="D13" i="24"/>
  <c r="D8" i="24"/>
  <c r="D9" i="24"/>
  <c r="D10" i="24"/>
  <c r="D11" i="24"/>
  <c r="D12" i="24"/>
  <c r="D7" i="24"/>
  <c r="E12" i="23"/>
  <c r="E13" i="23"/>
  <c r="E14" i="23"/>
  <c r="E15" i="23"/>
  <c r="E16" i="23"/>
  <c r="E17" i="23"/>
  <c r="E18" i="23"/>
  <c r="E19" i="23"/>
  <c r="E20" i="23"/>
  <c r="E21" i="23"/>
  <c r="E22" i="23"/>
  <c r="E11" i="23"/>
  <c r="D20" i="23"/>
  <c r="D21" i="23"/>
  <c r="D22" i="23"/>
  <c r="D19" i="23"/>
  <c r="D16" i="23"/>
  <c r="D17" i="23"/>
  <c r="D18" i="23"/>
  <c r="D15" i="23"/>
  <c r="D12" i="23"/>
  <c r="D13" i="23"/>
  <c r="D14" i="23"/>
  <c r="D11" i="23"/>
  <c r="D8" i="23"/>
  <c r="D9" i="23"/>
  <c r="D10" i="23"/>
  <c r="D7" i="23"/>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7" i="22"/>
  <c r="E48" i="22"/>
  <c r="E19" i="22"/>
  <c r="D40" i="22"/>
  <c r="D41" i="22"/>
  <c r="D42" i="22"/>
  <c r="D43" i="22"/>
  <c r="D44" i="22"/>
  <c r="D45" i="22"/>
  <c r="D46" i="22"/>
  <c r="D47" i="22"/>
  <c r="D48" i="22"/>
  <c r="D39" i="22"/>
  <c r="D30" i="22"/>
  <c r="D31" i="22"/>
  <c r="D32" i="22"/>
  <c r="D33" i="22"/>
  <c r="D34" i="22"/>
  <c r="D35" i="22"/>
  <c r="D36" i="22"/>
  <c r="D37" i="22"/>
  <c r="D38" i="22"/>
  <c r="D29" i="22"/>
  <c r="D20" i="22"/>
  <c r="D21" i="22"/>
  <c r="D22" i="22"/>
  <c r="D23" i="22"/>
  <c r="D24" i="22"/>
  <c r="D25" i="22"/>
  <c r="D26" i="22"/>
  <c r="D27" i="22"/>
  <c r="D28" i="22"/>
  <c r="D19" i="22"/>
  <c r="D10" i="22"/>
  <c r="D11" i="22"/>
  <c r="D12" i="22"/>
  <c r="D13" i="22"/>
  <c r="D14" i="22"/>
  <c r="D15" i="22"/>
  <c r="D16" i="22"/>
  <c r="D17" i="22"/>
  <c r="D18" i="22"/>
  <c r="D9" i="22"/>
  <c r="D5" i="20"/>
  <c r="D6" i="20"/>
  <c r="D11" i="20"/>
  <c r="D12" i="20"/>
  <c r="D13" i="20"/>
  <c r="D4" i="17"/>
  <c r="D5" i="17"/>
  <c r="D6" i="17"/>
  <c r="D7" i="17"/>
  <c r="D10" i="17"/>
  <c r="D11" i="17"/>
  <c r="D12" i="17"/>
  <c r="D13" i="17"/>
  <c r="D16" i="17"/>
  <c r="D17" i="17"/>
  <c r="D18" i="17"/>
  <c r="D19" i="17"/>
  <c r="D22" i="17"/>
  <c r="D23" i="17"/>
  <c r="D24" i="17"/>
  <c r="D25" i="17"/>
  <c r="D28" i="17"/>
  <c r="D29" i="17"/>
  <c r="D30" i="17"/>
  <c r="D31" i="17"/>
  <c r="D34" i="17"/>
  <c r="D35" i="17"/>
  <c r="D36" i="17"/>
  <c r="D37" i="17"/>
  <c r="D40" i="17"/>
  <c r="D41" i="17"/>
  <c r="D42" i="17"/>
  <c r="D43" i="17"/>
  <c r="D46" i="17"/>
  <c r="D47" i="17"/>
  <c r="D48" i="17"/>
  <c r="D49" i="17"/>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15" i="16"/>
  <c r="E14" i="15"/>
  <c r="E15" i="15"/>
  <c r="E16" i="15"/>
  <c r="E17" i="15"/>
  <c r="E18" i="15"/>
  <c r="E19" i="15"/>
  <c r="E20" i="15"/>
  <c r="E21" i="15"/>
  <c r="E22" i="15"/>
  <c r="E23" i="15"/>
  <c r="E24" i="15"/>
  <c r="E25" i="15"/>
  <c r="E26" i="15"/>
  <c r="E27" i="15"/>
  <c r="E28" i="15"/>
  <c r="E29" i="15"/>
  <c r="E30" i="15"/>
  <c r="E13" i="15"/>
  <c r="D26" i="15"/>
  <c r="D27" i="15"/>
  <c r="D28" i="15"/>
  <c r="D29" i="15"/>
  <c r="D30" i="15"/>
  <c r="D25" i="15"/>
  <c r="D20" i="15"/>
  <c r="D21" i="15"/>
  <c r="D22" i="15"/>
  <c r="D23" i="15"/>
  <c r="D24" i="15"/>
  <c r="D19" i="15"/>
  <c r="D14" i="15"/>
  <c r="D15" i="15"/>
  <c r="D16" i="15"/>
  <c r="D17" i="15"/>
  <c r="D18" i="15"/>
  <c r="D13" i="15"/>
  <c r="D8" i="15"/>
  <c r="D9" i="15"/>
  <c r="D10" i="15"/>
  <c r="D11" i="15"/>
  <c r="D12" i="15"/>
  <c r="D7" i="15"/>
  <c r="E8" i="14"/>
  <c r="E9" i="14"/>
  <c r="E10" i="14"/>
  <c r="E11" i="14"/>
  <c r="E12" i="14"/>
  <c r="E13" i="14"/>
  <c r="E14" i="14"/>
  <c r="E15" i="14"/>
  <c r="E16" i="14"/>
  <c r="E17" i="14"/>
  <c r="E18" i="14"/>
  <c r="E19" i="14"/>
  <c r="E20" i="14"/>
  <c r="E21" i="14"/>
  <c r="E22" i="14"/>
  <c r="E7" i="14"/>
  <c r="D20" i="14"/>
  <c r="D21" i="14"/>
  <c r="D22" i="14"/>
  <c r="D19" i="14"/>
  <c r="D16" i="14"/>
  <c r="D17" i="14"/>
  <c r="D18" i="14"/>
  <c r="D15" i="14"/>
  <c r="D12" i="14"/>
  <c r="D13" i="14"/>
  <c r="D14" i="14"/>
  <c r="D11" i="14"/>
  <c r="D8" i="14"/>
  <c r="D9" i="14"/>
  <c r="D10" i="14"/>
  <c r="D7" i="14"/>
  <c r="D4" i="14"/>
  <c r="D5" i="14"/>
  <c r="D6" i="14"/>
  <c r="D3" i="14"/>
  <c r="E18" i="13"/>
  <c r="E17" i="13"/>
  <c r="E16" i="13"/>
  <c r="E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19" i="13"/>
  <c r="D40" i="13"/>
  <c r="D41" i="13"/>
  <c r="D42" i="13"/>
  <c r="D43" i="13"/>
  <c r="D44" i="13"/>
  <c r="D45" i="13"/>
  <c r="D46" i="13"/>
  <c r="D47" i="13"/>
  <c r="D48" i="13"/>
  <c r="D39" i="13"/>
  <c r="D30" i="13"/>
  <c r="D31" i="13"/>
  <c r="D32" i="13"/>
  <c r="D33" i="13"/>
  <c r="D34" i="13"/>
  <c r="D35" i="13"/>
  <c r="D36" i="13"/>
  <c r="D37" i="13"/>
  <c r="D38" i="13"/>
  <c r="D29" i="13"/>
  <c r="D20" i="13"/>
  <c r="D21" i="13"/>
  <c r="D22" i="13"/>
  <c r="D23" i="13"/>
  <c r="D24" i="13"/>
  <c r="D25" i="13"/>
  <c r="D26" i="13"/>
  <c r="D27" i="13"/>
  <c r="D28" i="13"/>
  <c r="D19" i="13"/>
  <c r="D10" i="13"/>
  <c r="D11" i="13"/>
  <c r="D12" i="13"/>
  <c r="D13" i="13"/>
  <c r="D14" i="13"/>
  <c r="D15" i="13"/>
  <c r="D16" i="13"/>
  <c r="D17" i="13"/>
  <c r="D18" i="13"/>
  <c r="D9" i="13"/>
  <c r="D4" i="13"/>
  <c r="D5" i="13"/>
  <c r="D6" i="13"/>
  <c r="D7" i="13"/>
  <c r="D8" i="13"/>
  <c r="D3" i="13"/>
  <c r="D6" i="19"/>
  <c r="D7" i="19"/>
  <c r="D11" i="19"/>
  <c r="D12" i="19"/>
  <c r="D13" i="19"/>
  <c r="D5" i="19"/>
  <c r="D4" i="10"/>
  <c r="D5" i="10"/>
  <c r="D6" i="10"/>
  <c r="D10" i="10"/>
  <c r="D11" i="10"/>
  <c r="D12" i="10"/>
  <c r="D16" i="10"/>
  <c r="D17" i="10"/>
  <c r="D18" i="10"/>
  <c r="D22" i="10"/>
  <c r="D23" i="10"/>
  <c r="D24" i="10"/>
  <c r="D28" i="10"/>
  <c r="D29" i="10"/>
  <c r="D30" i="10"/>
  <c r="D34" i="10"/>
  <c r="D35" i="10"/>
  <c r="D36" i="10"/>
  <c r="D40" i="10"/>
  <c r="D41" i="10"/>
  <c r="D42" i="10"/>
  <c r="D43" i="10"/>
  <c r="D46" i="10"/>
  <c r="D47" i="10"/>
  <c r="D48" i="10"/>
  <c r="D49" i="10"/>
  <c r="E14" i="3"/>
  <c r="E15" i="3"/>
  <c r="E16" i="3"/>
  <c r="E17" i="3"/>
  <c r="E18" i="3"/>
  <c r="E19" i="3"/>
  <c r="E20" i="3"/>
  <c r="E21" i="3"/>
  <c r="E22" i="3"/>
  <c r="E23" i="3"/>
  <c r="E24" i="3"/>
  <c r="E25" i="3"/>
  <c r="E26" i="3"/>
  <c r="E27" i="3"/>
  <c r="E28" i="3"/>
  <c r="E29" i="3"/>
  <c r="E30" i="3"/>
  <c r="E13" i="3"/>
  <c r="E12" i="3"/>
  <c r="E11" i="3"/>
  <c r="E9" i="3"/>
  <c r="D26" i="3"/>
  <c r="D27" i="3"/>
  <c r="D28" i="3"/>
  <c r="D29" i="3"/>
  <c r="D30" i="3"/>
  <c r="D25" i="3"/>
  <c r="D20" i="3"/>
  <c r="D21" i="3"/>
  <c r="D22" i="3"/>
  <c r="D23" i="3"/>
  <c r="D24" i="3"/>
  <c r="D19" i="3"/>
  <c r="D14" i="3"/>
  <c r="D15" i="3"/>
  <c r="D16" i="3"/>
  <c r="D17" i="3"/>
  <c r="D18" i="3"/>
  <c r="D13" i="3"/>
  <c r="D8" i="3"/>
  <c r="D9" i="3"/>
  <c r="D10" i="3"/>
  <c r="D11" i="3"/>
  <c r="D12" i="3"/>
  <c r="D7" i="3"/>
  <c r="D4" i="3"/>
  <c r="D5" i="3"/>
  <c r="D6" i="3"/>
  <c r="D3" i="3"/>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19" i="4"/>
  <c r="D40" i="4"/>
  <c r="D41" i="4"/>
  <c r="D42" i="4"/>
  <c r="D43" i="4"/>
  <c r="D44" i="4"/>
  <c r="D45" i="4"/>
  <c r="D46" i="4"/>
  <c r="D47" i="4"/>
  <c r="D48" i="4"/>
  <c r="D39" i="4"/>
  <c r="D30" i="4"/>
  <c r="D31" i="4"/>
  <c r="D32" i="4"/>
  <c r="D33" i="4"/>
  <c r="D34" i="4"/>
  <c r="D35" i="4"/>
  <c r="D36" i="4"/>
  <c r="D37" i="4"/>
  <c r="D38" i="4"/>
  <c r="D29" i="4"/>
  <c r="D20" i="4"/>
  <c r="D21" i="4"/>
  <c r="D22" i="4"/>
  <c r="D23" i="4"/>
  <c r="D24" i="4"/>
  <c r="D25" i="4"/>
  <c r="D26" i="4"/>
  <c r="D27" i="4"/>
  <c r="D28" i="4"/>
  <c r="D19" i="4"/>
  <c r="D10" i="4"/>
  <c r="D11" i="4"/>
  <c r="D12" i="4"/>
  <c r="D13" i="4"/>
  <c r="D14" i="4"/>
  <c r="D15" i="4"/>
  <c r="D16" i="4"/>
  <c r="D17" i="4"/>
  <c r="D18" i="4"/>
  <c r="D9" i="4"/>
</calcChain>
</file>

<file path=xl/sharedStrings.xml><?xml version="1.0" encoding="utf-8"?>
<sst xmlns="http://schemas.openxmlformats.org/spreadsheetml/2006/main" count="835" uniqueCount="81">
  <si>
    <t>This file provides the raw data for this page on the Office of the Child Advocate (OCA) interactive data website on the Massachusetts juvenile justice system. The tabs across the bottom of the screen provide data for each visualization on the page in table form. The data is summarized for both complaint applications and delinquency filings by year, by age at filing, by gender, by race, by court/division, and by offense type.</t>
  </si>
  <si>
    <t>Applications for delinquency complaint by fiscal year</t>
  </si>
  <si>
    <t>Fiscal year</t>
  </si>
  <si>
    <t>Number of applications for delinquency complaint</t>
  </si>
  <si>
    <t>Estimated percentages for the race of all Massachusetts youth, ages 12 to 17, in 2019</t>
  </si>
  <si>
    <t>Race/Ethnicity</t>
  </si>
  <si>
    <t>Black</t>
  </si>
  <si>
    <t>Hispanic</t>
  </si>
  <si>
    <t>White</t>
  </si>
  <si>
    <t>Other</t>
  </si>
  <si>
    <t>Applications for delinquency complaint by age at filing</t>
  </si>
  <si>
    <t>Age at filing</t>
  </si>
  <si>
    <t>Number of applications for deliquency complaint</t>
  </si>
  <si>
    <t>Percent of annual total</t>
  </si>
  <si>
    <t>Percent change from previous year</t>
  </si>
  <si>
    <t>Under 12</t>
  </si>
  <si>
    <t>No data</t>
  </si>
  <si>
    <t>12 to 14</t>
  </si>
  <si>
    <t>15 to 17</t>
  </si>
  <si>
    <t>18 plus</t>
  </si>
  <si>
    <t>Not known/Not reported</t>
  </si>
  <si>
    <t>Total</t>
  </si>
  <si>
    <t>Gender</t>
  </si>
  <si>
    <t>Female</t>
  </si>
  <si>
    <t>Male</t>
  </si>
  <si>
    <t>Applications for delinquency complaint by race</t>
  </si>
  <si>
    <t>Race</t>
  </si>
  <si>
    <t>Youth of color</t>
  </si>
  <si>
    <t>Black/African American</t>
  </si>
  <si>
    <t>Hispanic/Latinx</t>
  </si>
  <si>
    <t>Other race / multi race</t>
  </si>
  <si>
    <t>Court/Division</t>
  </si>
  <si>
    <t>Barnstable</t>
  </si>
  <si>
    <t>Berkshire</t>
  </si>
  <si>
    <t>Bristol</t>
  </si>
  <si>
    <t>Essex</t>
  </si>
  <si>
    <t>Franklin/Hampshire</t>
  </si>
  <si>
    <t>Hampden</t>
  </si>
  <si>
    <t>Middlesex</t>
  </si>
  <si>
    <t>Norfolk</t>
  </si>
  <si>
    <t>Plymouth</t>
  </si>
  <si>
    <t>Suffolk</t>
  </si>
  <si>
    <t>Worcester</t>
  </si>
  <si>
    <t>Applications for delinquency complaint by offense type</t>
  </si>
  <si>
    <t>Offense type</t>
  </si>
  <si>
    <t xml:space="preserve">Number of applications for delinquency complaint </t>
  </si>
  <si>
    <t>Alcohol</t>
  </si>
  <si>
    <t>Drug</t>
  </si>
  <si>
    <t>Motor vehicle</t>
  </si>
  <si>
    <t>Person</t>
  </si>
  <si>
    <t>Property</t>
  </si>
  <si>
    <t>Public order/school disturbance</t>
  </si>
  <si>
    <t>Weapons</t>
  </si>
  <si>
    <t>Other/Not available</t>
  </si>
  <si>
    <t>Delinquency filings by fiscal year</t>
  </si>
  <si>
    <t>Number of delinquency filings</t>
  </si>
  <si>
    <t xml:space="preserve">Weapons </t>
  </si>
  <si>
    <t xml:space="preserve">Misdemeanor </t>
  </si>
  <si>
    <t>Felony</t>
  </si>
  <si>
    <t xml:space="preserve">No data </t>
  </si>
  <si>
    <t>Delinquency filings by age at filing</t>
  </si>
  <si>
    <t>Delinquency filings  by gender</t>
  </si>
  <si>
    <t>Delinquency filings  by court/division</t>
  </si>
  <si>
    <t>Delinquency filings  by offense type</t>
  </si>
  <si>
    <t>Number of youthful offender filings</t>
  </si>
  <si>
    <t>Youthful offender filings by fiscal year</t>
  </si>
  <si>
    <t>Youthful offenders filings by age at filing</t>
  </si>
  <si>
    <t>Youthful offenders filings by gender at filing</t>
  </si>
  <si>
    <t>Youthful Offenders filings by court/division</t>
  </si>
  <si>
    <t>Number of applications for youthful offender</t>
  </si>
  <si>
    <t xml:space="preserve">Number of applications for youthful offenders </t>
  </si>
  <si>
    <t>Youthful offenders filings  by offense type</t>
  </si>
  <si>
    <t>Number of deliquency filing</t>
  </si>
  <si>
    <t>Applications for delinquency complaint by offense severity</t>
  </si>
  <si>
    <t>https://public.tableau.com/app/profile/drap4687/viz/DemographicsofSelectedJuvenileMatters/JuvenileMattersbyRaceEthn_</t>
  </si>
  <si>
    <t xml:space="preserve">Property </t>
  </si>
  <si>
    <t>Percentage of MA youth age 12-17 in 2020</t>
  </si>
  <si>
    <t>Delinquency filings  by race</t>
  </si>
  <si>
    <t>Delinquency filings  by offense severity</t>
  </si>
  <si>
    <t>Youthful Offenders filings by race</t>
  </si>
  <si>
    <t>Youthful offender filings  by offense severity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</si>
</sst>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font>
      <sz val="11"/>
      <name val="Calibri"/>
    </font>
    <font>
      <sz val="10"/>
      <color rgb="FF141414"/>
      <name val="Arial"/>
      <family val="2"/>
    </font>
    <font>
      <sz val="11"/>
      <name val="Calibri"/>
      <family val="2"/>
    </font>
    <font>
      <sz val="11"/>
      <name val="Calibri"/>
      <family val="2"/>
      <scheme val="minor"/>
    </font>
    <font>
      <sz val="11"/>
      <color rgb="FF141414"/>
      <name val="Calibri"/>
      <family val="2"/>
      <scheme val="minor"/>
    </font>
    <font>
      <b/>
      <sz val="11"/>
      <color rgb="FF141414"/>
      <name val="Calibri"/>
      <family val="2"/>
      <scheme val="minor"/>
    </font>
    <font>
      <b/>
      <sz val="11"/>
      <name val="Calibri"/>
      <family val="2"/>
    </font>
    <font>
      <b/>
      <sz val="11"/>
      <name val="Calibri"/>
      <family val="2"/>
      <scheme val="minor"/>
    </font>
    <font>
      <sz val="8"/>
      <name val="Calibri"/>
      <family val="2"/>
    </font>
    <font>
      <sz val="11"/>
      <name val="Calibri"/>
    </font>
  </fonts>
  <fills count="2">
    <fill>
      <patternFill patternType="none"/>
    </fill>
    <fill>
      <patternFill patternType="gray125"/>
    </fill>
  </fills>
  <borders count="28">
    <border>
      <left/>
      <right/>
      <top/>
      <bottom/>
      <diagonal/>
    </border>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s>
  <cellStyleXfs count="2">
    <xf numFmtId="0" fontId="0" fillId="0" borderId="0"/>
    <xf numFmtId="9" fontId="2" fillId="0" borderId="0" applyFont="0" applyFill="0" applyBorder="0" applyAlignment="0" applyProtection="0"/>
  </cellStyleXfs>
  <cellXfs count="132">
    <xf numFmtId="0" fontId="0" fillId="0" borderId="0" xfId="0"/>
    <xf numFmtId="0" fontId="1" fillId="0" borderId="1" xfId="0" applyFont="1" applyBorder="1" applyAlignment="1">
      <alignment horizontal="center" vertical="center"/>
    </xf>
    <xf numFmtId="0" fontId="0" fillId="0" borderId="0" xfId="0" applyAlignment="1">
      <alignment horizontal="center"/>
    </xf>
    <xf numFmtId="0" fontId="0" fillId="0" borderId="0" xfId="0" applyAlignment="1">
      <alignment horizontal="left"/>
    </xf>
    <xf numFmtId="0" fontId="3" fillId="0" borderId="0" xfId="0" applyFont="1"/>
    <xf numFmtId="0" fontId="2" fillId="0" borderId="1" xfId="0" applyFont="1" applyBorder="1"/>
    <xf numFmtId="0" fontId="2" fillId="0" borderId="1" xfId="0" applyFont="1" applyBorder="1" applyAlignment="1">
      <alignment horizontal="left"/>
    </xf>
    <xf numFmtId="9" fontId="2" fillId="0" borderId="1" xfId="1" applyFont="1" applyBorder="1" applyAlignment="1">
      <alignment horizontal="center"/>
    </xf>
    <xf numFmtId="0" fontId="2" fillId="0" borderId="3" xfId="0" applyFont="1" applyBorder="1" applyAlignment="1">
      <alignment horizontal="left"/>
    </xf>
    <xf numFmtId="0" fontId="2" fillId="0" borderId="3" xfId="0" applyFont="1" applyBorder="1"/>
    <xf numFmtId="9" fontId="3" fillId="0" borderId="1" xfId="1" applyFont="1" applyBorder="1" applyAlignment="1">
      <alignment horizontal="center"/>
    </xf>
    <xf numFmtId="0" fontId="0" fillId="0" borderId="1" xfId="0" applyBorder="1" applyAlignment="1">
      <alignment horizontal="left"/>
    </xf>
    <xf numFmtId="0" fontId="3" fillId="0" borderId="3" xfId="0" applyFont="1" applyBorder="1" applyAlignment="1">
      <alignment horizontal="left"/>
    </xf>
    <xf numFmtId="0" fontId="3" fillId="0" borderId="3" xfId="0" applyFont="1" applyBorder="1"/>
    <xf numFmtId="9" fontId="3" fillId="0" borderId="3" xfId="1" applyFont="1" applyBorder="1" applyAlignment="1">
      <alignment horizontal="center"/>
    </xf>
    <xf numFmtId="9" fontId="0" fillId="0" borderId="1" xfId="1" applyFont="1" applyBorder="1" applyAlignment="1">
      <alignment horizontal="center"/>
    </xf>
    <xf numFmtId="0" fontId="0" fillId="0" borderId="3" xfId="0" applyBorder="1" applyAlignment="1">
      <alignment horizontal="left"/>
    </xf>
    <xf numFmtId="0" fontId="2" fillId="0" borderId="0" xfId="0" applyFont="1" applyAlignment="1">
      <alignment horizontal="left"/>
    </xf>
    <xf numFmtId="3" fontId="2" fillId="0" borderId="3" xfId="0" applyNumberFormat="1" applyFont="1" applyBorder="1" applyAlignment="1">
      <alignment horizontal="center"/>
    </xf>
    <xf numFmtId="3" fontId="3" fillId="0" borderId="3" xfId="0" applyNumberFormat="1" applyFont="1" applyBorder="1" applyAlignment="1">
      <alignment horizontal="center"/>
    </xf>
    <xf numFmtId="3" fontId="0" fillId="0" borderId="1" xfId="0" applyNumberFormat="1" applyBorder="1" applyAlignment="1">
      <alignment horizontal="center"/>
    </xf>
    <xf numFmtId="3" fontId="0" fillId="0" borderId="3" xfId="0" applyNumberFormat="1" applyBorder="1" applyAlignment="1">
      <alignment horizontal="center"/>
    </xf>
    <xf numFmtId="3" fontId="4" fillId="0" borderId="5" xfId="0" applyNumberFormat="1" applyFont="1" applyBorder="1" applyAlignment="1">
      <alignment horizontal="center" vertical="center"/>
    </xf>
    <xf numFmtId="3" fontId="4" fillId="0" borderId="8" xfId="0" applyNumberFormat="1" applyFont="1" applyBorder="1" applyAlignment="1">
      <alignment horizontal="center" vertical="center"/>
    </xf>
    <xf numFmtId="0" fontId="3" fillId="0" borderId="6" xfId="0" applyFont="1" applyBorder="1" applyAlignment="1">
      <alignment horizontal="left"/>
    </xf>
    <xf numFmtId="9" fontId="3" fillId="0" borderId="5" xfId="0" applyNumberFormat="1" applyFont="1" applyBorder="1" applyAlignment="1">
      <alignment horizontal="center"/>
    </xf>
    <xf numFmtId="0" fontId="5" fillId="0" borderId="4" xfId="0" applyFont="1" applyBorder="1" applyAlignment="1">
      <alignment horizontal="left"/>
    </xf>
    <xf numFmtId="0" fontId="3" fillId="0" borderId="7" xfId="0" applyFont="1" applyBorder="1" applyAlignment="1">
      <alignment horizontal="left"/>
    </xf>
    <xf numFmtId="9" fontId="3" fillId="0" borderId="8" xfId="0" applyNumberFormat="1" applyFont="1" applyBorder="1" applyAlignment="1">
      <alignment horizontal="center"/>
    </xf>
    <xf numFmtId="0" fontId="6" fillId="0" borderId="3" xfId="0" applyFont="1" applyBorder="1" applyAlignment="1">
      <alignment horizontal="left"/>
    </xf>
    <xf numFmtId="9" fontId="0" fillId="0" borderId="3" xfId="1" applyFont="1" applyBorder="1" applyAlignment="1">
      <alignment horizontal="center"/>
    </xf>
    <xf numFmtId="0" fontId="3" fillId="0" borderId="0" xfId="0" applyFont="1" applyAlignment="1">
      <alignment horizontal="center"/>
    </xf>
    <xf numFmtId="0" fontId="5" fillId="0" borderId="2" xfId="0" applyFont="1" applyBorder="1" applyAlignment="1">
      <alignment horizontal="center" wrapText="1"/>
    </xf>
    <xf numFmtId="0" fontId="3" fillId="0" borderId="0" xfId="0" applyFont="1" applyAlignment="1">
      <alignment horizontal="left"/>
    </xf>
    <xf numFmtId="0" fontId="4" fillId="0" borderId="6" xfId="0" applyFont="1" applyBorder="1" applyAlignment="1">
      <alignment horizontal="left" vertical="top"/>
    </xf>
    <xf numFmtId="0" fontId="4" fillId="0" borderId="7" xfId="0" applyFont="1" applyBorder="1" applyAlignment="1">
      <alignment horizontal="left" vertical="top"/>
    </xf>
    <xf numFmtId="0" fontId="7" fillId="0" borderId="3" xfId="0" applyFont="1" applyBorder="1" applyAlignment="1">
      <alignment horizontal="center" wrapText="1"/>
    </xf>
    <xf numFmtId="9" fontId="7" fillId="0" borderId="3" xfId="1" applyFont="1" applyBorder="1" applyAlignment="1">
      <alignment horizontal="center" wrapText="1"/>
    </xf>
    <xf numFmtId="0" fontId="2" fillId="0" borderId="0" xfId="0" applyFont="1" applyAlignment="1">
      <alignment vertical="top" wrapText="1"/>
    </xf>
    <xf numFmtId="0" fontId="1" fillId="0" borderId="1" xfId="0" applyFont="1" applyBorder="1" applyAlignment="1">
      <alignment horizontal="left" vertical="top"/>
    </xf>
    <xf numFmtId="0" fontId="2" fillId="0" borderId="0" xfId="0" applyFont="1" applyAlignment="1">
      <alignment horizontal="center"/>
    </xf>
    <xf numFmtId="0" fontId="2" fillId="0" borderId="0" xfId="0" applyFont="1"/>
    <xf numFmtId="0" fontId="6" fillId="0" borderId="0" xfId="0" applyFont="1" applyAlignment="1">
      <alignment horizontal="left"/>
    </xf>
    <xf numFmtId="0" fontId="7" fillId="0" borderId="0" xfId="0" applyFont="1" applyAlignment="1">
      <alignment horizontal="center" wrapText="1"/>
    </xf>
    <xf numFmtId="0" fontId="0" fillId="0" borderId="9" xfId="0" applyBorder="1" applyAlignment="1">
      <alignment horizontal="left"/>
    </xf>
    <xf numFmtId="0" fontId="2" fillId="0" borderId="10" xfId="0" applyFont="1" applyBorder="1" applyAlignment="1">
      <alignment horizontal="left"/>
    </xf>
    <xf numFmtId="3" fontId="0" fillId="0" borderId="10" xfId="0" applyNumberFormat="1" applyBorder="1" applyAlignment="1">
      <alignment horizontal="center"/>
    </xf>
    <xf numFmtId="9" fontId="0" fillId="0" borderId="10" xfId="1" applyFont="1" applyBorder="1" applyAlignment="1">
      <alignment horizontal="center"/>
    </xf>
    <xf numFmtId="9" fontId="2" fillId="0" borderId="11" xfId="1" applyFont="1" applyBorder="1" applyAlignment="1">
      <alignment horizontal="center"/>
    </xf>
    <xf numFmtId="2" fontId="2" fillId="0" borderId="0" xfId="0" applyNumberFormat="1" applyFont="1"/>
    <xf numFmtId="0" fontId="0" fillId="0" borderId="12" xfId="0" applyBorder="1" applyAlignment="1">
      <alignment horizontal="left"/>
    </xf>
    <xf numFmtId="3" fontId="0" fillId="0" borderId="0" xfId="0" applyNumberFormat="1" applyAlignment="1">
      <alignment horizontal="center"/>
    </xf>
    <xf numFmtId="9" fontId="2" fillId="0" borderId="13" xfId="1" applyFont="1" applyBorder="1" applyAlignment="1">
      <alignment horizontal="center"/>
    </xf>
    <xf numFmtId="0" fontId="2" fillId="0" borderId="9" xfId="0" applyFont="1" applyBorder="1" applyAlignment="1">
      <alignment horizontal="left"/>
    </xf>
    <xf numFmtId="3" fontId="2" fillId="0" borderId="10" xfId="0" applyNumberFormat="1" applyFont="1" applyBorder="1" applyAlignment="1">
      <alignment horizontal="center"/>
    </xf>
    <xf numFmtId="9" fontId="0" fillId="0" borderId="11" xfId="1" applyFont="1" applyBorder="1" applyAlignment="1">
      <alignment horizontal="center"/>
    </xf>
    <xf numFmtId="0" fontId="2" fillId="0" borderId="12" xfId="0" applyFont="1" applyBorder="1" applyAlignment="1">
      <alignment horizontal="left"/>
    </xf>
    <xf numFmtId="3" fontId="2" fillId="0" borderId="0" xfId="0" applyNumberFormat="1" applyFont="1" applyAlignment="1">
      <alignment horizontal="center"/>
    </xf>
    <xf numFmtId="9" fontId="0" fillId="0" borderId="13" xfId="1" applyFont="1" applyBorder="1" applyAlignment="1">
      <alignment horizontal="center"/>
    </xf>
    <xf numFmtId="0" fontId="2" fillId="0" borderId="14" xfId="0" applyFont="1" applyBorder="1" applyAlignment="1">
      <alignment horizontal="left"/>
    </xf>
    <xf numFmtId="0" fontId="2" fillId="0" borderId="15" xfId="0" applyFont="1" applyBorder="1" applyAlignment="1">
      <alignment horizontal="left"/>
    </xf>
    <xf numFmtId="3" fontId="2" fillId="0" borderId="15" xfId="0" applyNumberFormat="1" applyFont="1" applyBorder="1" applyAlignment="1">
      <alignment horizontal="center"/>
    </xf>
    <xf numFmtId="9" fontId="0" fillId="0" borderId="16" xfId="1" applyFont="1" applyBorder="1" applyAlignment="1">
      <alignment horizontal="center"/>
    </xf>
    <xf numFmtId="0" fontId="6" fillId="0" borderId="17" xfId="0" applyFont="1" applyBorder="1" applyAlignment="1">
      <alignment horizontal="left"/>
    </xf>
    <xf numFmtId="0" fontId="3" fillId="0" borderId="9" xfId="0" applyFont="1" applyBorder="1" applyAlignment="1">
      <alignment horizontal="left"/>
    </xf>
    <xf numFmtId="0" fontId="3" fillId="0" borderId="10" xfId="0" applyFont="1" applyBorder="1"/>
    <xf numFmtId="3" fontId="3" fillId="0" borderId="10" xfId="0" applyNumberFormat="1" applyFont="1" applyBorder="1" applyAlignment="1">
      <alignment horizontal="center"/>
    </xf>
    <xf numFmtId="9" fontId="3" fillId="0" borderId="10" xfId="1" applyFont="1" applyBorder="1" applyAlignment="1">
      <alignment horizontal="center"/>
    </xf>
    <xf numFmtId="9" fontId="3" fillId="0" borderId="11" xfId="1" applyFont="1" applyBorder="1" applyAlignment="1">
      <alignment horizontal="center"/>
    </xf>
    <xf numFmtId="2" fontId="0" fillId="0" borderId="0" xfId="0" applyNumberFormat="1"/>
    <xf numFmtId="0" fontId="3" fillId="0" borderId="12" xfId="0" applyFont="1" applyBorder="1" applyAlignment="1">
      <alignment horizontal="left"/>
    </xf>
    <xf numFmtId="3" fontId="3" fillId="0" borderId="0" xfId="0" applyNumberFormat="1" applyFont="1" applyAlignment="1">
      <alignment horizontal="center"/>
    </xf>
    <xf numFmtId="9" fontId="3" fillId="0" borderId="13" xfId="1" applyFont="1" applyBorder="1" applyAlignment="1">
      <alignment horizontal="center"/>
    </xf>
    <xf numFmtId="0" fontId="3" fillId="0" borderId="14" xfId="0" applyFont="1" applyBorder="1" applyAlignment="1">
      <alignment horizontal="left"/>
    </xf>
    <xf numFmtId="0" fontId="3" fillId="0" borderId="15" xfId="0" applyFont="1" applyBorder="1"/>
    <xf numFmtId="3" fontId="3" fillId="0" borderId="15" xfId="0" applyNumberFormat="1" applyFont="1" applyBorder="1" applyAlignment="1">
      <alignment horizontal="center"/>
    </xf>
    <xf numFmtId="9" fontId="3" fillId="0" borderId="15" xfId="1" applyFont="1" applyBorder="1" applyAlignment="1">
      <alignment horizontal="center"/>
    </xf>
    <xf numFmtId="9" fontId="3" fillId="0" borderId="16" xfId="1" applyFont="1" applyBorder="1" applyAlignment="1">
      <alignment horizontal="center"/>
    </xf>
    <xf numFmtId="0" fontId="3" fillId="0" borderId="10" xfId="0" applyFont="1" applyBorder="1" applyAlignment="1">
      <alignment horizontal="left"/>
    </xf>
    <xf numFmtId="0" fontId="0" fillId="0" borderId="0" xfId="0" applyAlignment="1">
      <alignment wrapText="1"/>
    </xf>
    <xf numFmtId="0" fontId="0" fillId="0" borderId="0" xfId="0" applyAlignment="1">
      <alignment horizontal="center" wrapText="1"/>
    </xf>
    <xf numFmtId="0" fontId="0" fillId="0" borderId="0" xfId="0" applyAlignment="1">
      <alignment horizontal="left" wrapText="1"/>
    </xf>
    <xf numFmtId="0" fontId="4" fillId="0" borderId="4" xfId="0" applyFont="1" applyBorder="1" applyAlignment="1">
      <alignment horizontal="left"/>
    </xf>
    <xf numFmtId="0" fontId="6" fillId="0" borderId="18" xfId="0" applyFont="1" applyBorder="1" applyAlignment="1">
      <alignment horizontal="left"/>
    </xf>
    <xf numFmtId="0" fontId="6" fillId="0" borderId="19" xfId="0" applyFont="1" applyBorder="1" applyAlignment="1">
      <alignment horizontal="left"/>
    </xf>
    <xf numFmtId="0" fontId="7" fillId="0" borderId="19" xfId="0" applyFont="1" applyBorder="1" applyAlignment="1">
      <alignment horizontal="center" wrapText="1"/>
    </xf>
    <xf numFmtId="9" fontId="7" fillId="0" borderId="20" xfId="1" applyFont="1" applyBorder="1" applyAlignment="1">
      <alignment horizontal="center" wrapText="1"/>
    </xf>
    <xf numFmtId="0" fontId="2" fillId="0" borderId="12" xfId="0" applyFont="1" applyBorder="1"/>
    <xf numFmtId="3" fontId="7" fillId="0" borderId="0" xfId="0" applyNumberFormat="1" applyFont="1" applyAlignment="1">
      <alignment horizontal="center"/>
    </xf>
    <xf numFmtId="3" fontId="0" fillId="0" borderId="0" xfId="0" applyNumberFormat="1"/>
    <xf numFmtId="0" fontId="2" fillId="0" borderId="9" xfId="0" applyFont="1" applyBorder="1"/>
    <xf numFmtId="0" fontId="0" fillId="0" borderId="10" xfId="0" applyBorder="1" applyAlignment="1">
      <alignment horizontal="left"/>
    </xf>
    <xf numFmtId="9" fontId="9" fillId="0" borderId="11" xfId="1" applyFont="1" applyBorder="1" applyAlignment="1">
      <alignment horizontal="center"/>
    </xf>
    <xf numFmtId="164" fontId="0" fillId="0" borderId="0" xfId="0" applyNumberFormat="1"/>
    <xf numFmtId="9" fontId="9" fillId="0" borderId="13" xfId="1" applyFont="1" applyBorder="1" applyAlignment="1">
      <alignment horizontal="center"/>
    </xf>
    <xf numFmtId="0" fontId="2" fillId="0" borderId="14" xfId="0" applyFont="1" applyBorder="1"/>
    <xf numFmtId="0" fontId="0" fillId="0" borderId="15" xfId="0" applyBorder="1" applyAlignment="1">
      <alignment horizontal="left"/>
    </xf>
    <xf numFmtId="3" fontId="0" fillId="0" borderId="15" xfId="0" applyNumberFormat="1" applyBorder="1" applyAlignment="1">
      <alignment horizontal="center"/>
    </xf>
    <xf numFmtId="0" fontId="2" fillId="0" borderId="21" xfId="0" applyFont="1" applyBorder="1"/>
    <xf numFmtId="0" fontId="2" fillId="0" borderId="22" xfId="0" applyFont="1" applyBorder="1"/>
    <xf numFmtId="0" fontId="2" fillId="0" borderId="23" xfId="0" applyFont="1" applyBorder="1"/>
    <xf numFmtId="0" fontId="3" fillId="0" borderId="1" xfId="0" applyFont="1" applyBorder="1" applyAlignment="1">
      <alignment horizontal="left"/>
    </xf>
    <xf numFmtId="9" fontId="2" fillId="0" borderId="0" xfId="1" applyFont="1" applyAlignment="1">
      <alignment horizontal="center"/>
    </xf>
    <xf numFmtId="0" fontId="2" fillId="0" borderId="24" xfId="0" applyFont="1" applyBorder="1" applyAlignment="1">
      <alignment horizontal="left"/>
    </xf>
    <xf numFmtId="3" fontId="2" fillId="0" borderId="24" xfId="0" applyNumberFormat="1" applyFont="1" applyBorder="1" applyAlignment="1">
      <alignment horizontal="center"/>
    </xf>
    <xf numFmtId="9" fontId="2" fillId="0" borderId="24" xfId="1" applyFont="1" applyBorder="1" applyAlignment="1">
      <alignment horizontal="center"/>
    </xf>
    <xf numFmtId="0" fontId="3" fillId="0" borderId="24" xfId="0" applyFont="1" applyBorder="1" applyAlignment="1">
      <alignment horizontal="left"/>
    </xf>
    <xf numFmtId="0" fontId="3" fillId="0" borderId="24" xfId="0" applyFont="1" applyBorder="1"/>
    <xf numFmtId="3" fontId="3" fillId="0" borderId="24" xfId="0" applyNumberFormat="1" applyFont="1" applyBorder="1" applyAlignment="1">
      <alignment horizontal="center"/>
    </xf>
    <xf numFmtId="9" fontId="3" fillId="0" borderId="24" xfId="1" applyFont="1" applyBorder="1" applyAlignment="1">
      <alignment horizontal="center"/>
    </xf>
    <xf numFmtId="3" fontId="0" fillId="0" borderId="24" xfId="0" applyNumberFormat="1" applyBorder="1" applyAlignment="1">
      <alignment horizontal="center"/>
    </xf>
    <xf numFmtId="9" fontId="0" fillId="0" borderId="24" xfId="1" applyFont="1" applyBorder="1" applyAlignment="1">
      <alignment horizontal="center"/>
    </xf>
    <xf numFmtId="3" fontId="2" fillId="0" borderId="1" xfId="0" applyNumberFormat="1" applyFont="1" applyBorder="1" applyAlignment="1">
      <alignment horizontal="center"/>
    </xf>
    <xf numFmtId="0" fontId="0" fillId="0" borderId="25" xfId="0" applyBorder="1" applyAlignment="1">
      <alignment horizontal="left"/>
    </xf>
    <xf numFmtId="0" fontId="0" fillId="0" borderId="1" xfId="0" applyBorder="1" applyAlignment="1">
      <alignment wrapText="1"/>
    </xf>
    <xf numFmtId="0" fontId="0" fillId="0" borderId="1" xfId="0" applyBorder="1" applyAlignment="1">
      <alignment horizontal="left" wrapText="1"/>
    </xf>
    <xf numFmtId="0" fontId="0" fillId="0" borderId="1" xfId="0" applyBorder="1" applyAlignment="1">
      <alignment horizontal="center" wrapText="1"/>
    </xf>
    <xf numFmtId="9" fontId="0" fillId="0" borderId="0" xfId="0" applyNumberFormat="1" applyAlignment="1">
      <alignment horizontal="center" wrapText="1"/>
    </xf>
    <xf numFmtId="9" fontId="9" fillId="0" borderId="1" xfId="1" applyFont="1" applyBorder="1" applyAlignment="1">
      <alignment horizontal="center"/>
    </xf>
    <xf numFmtId="9" fontId="9" fillId="0" borderId="24" xfId="1" applyFont="1" applyBorder="1" applyAlignment="1">
      <alignment horizontal="center"/>
    </xf>
    <xf numFmtId="0" fontId="0" fillId="0" borderId="24" xfId="0" applyBorder="1" applyAlignment="1">
      <alignment wrapText="1"/>
    </xf>
    <xf numFmtId="3" fontId="3" fillId="0" borderId="1" xfId="0" applyNumberFormat="1" applyFont="1" applyBorder="1" applyAlignment="1">
      <alignment horizontal="center"/>
    </xf>
    <xf numFmtId="9" fontId="2" fillId="0" borderId="26" xfId="1" applyFont="1" applyBorder="1" applyAlignment="1">
      <alignment horizontal="center"/>
    </xf>
    <xf numFmtId="9" fontId="3" fillId="0" borderId="0" xfId="1" applyFont="1" applyAlignment="1">
      <alignment horizontal="center"/>
    </xf>
    <xf numFmtId="0" fontId="0" fillId="0" borderId="24" xfId="0" applyBorder="1" applyAlignment="1">
      <alignment horizontal="left"/>
    </xf>
    <xf numFmtId="9" fontId="0" fillId="0" borderId="24" xfId="0" applyNumberFormat="1" applyBorder="1" applyAlignment="1">
      <alignment horizontal="center" wrapText="1"/>
    </xf>
    <xf numFmtId="0" fontId="0" fillId="0" borderId="24" xfId="0" applyBorder="1" applyAlignment="1">
      <alignment horizontal="left" wrapText="1"/>
    </xf>
    <xf numFmtId="9" fontId="3" fillId="0" borderId="26" xfId="1" applyFont="1" applyBorder="1" applyAlignment="1">
      <alignment horizontal="center"/>
    </xf>
    <xf numFmtId="0" fontId="2" fillId="0" borderId="27" xfId="0" applyFont="1" applyBorder="1"/>
    <xf numFmtId="9" fontId="9" fillId="0" borderId="26" xfId="1" applyFont="1" applyBorder="1" applyAlignment="1">
      <alignment horizontal="center"/>
    </xf>
    <xf numFmtId="0" fontId="2" fillId="0" borderId="1" xfId="0" applyFont="1" applyBorder="1" applyAlignment="1">
      <alignment wrapText="1"/>
    </xf>
    <xf numFmtId="0" fontId="0" fillId="0" borderId="24" xfId="0" applyBorder="1" applyAlignment="1">
      <alignment horizontal="center" wrapText="1"/>
    </xf>
  </cellXfs>
  <cellStyles count="2">
    <cellStyle name="Normal" xfId="0" builtinId="0"/>
    <cellStyle name="Percent" xfId="1" builtinId="5"/>
  </cellStyles>
  <dxfs count="130">
    <dxf>
      <font>
        <b val="0"/>
        <i val="0"/>
        <strike val="0"/>
        <condense val="0"/>
        <extend val="0"/>
        <outline val="0"/>
        <shadow val="0"/>
        <u val="none"/>
        <vertAlign val="baseline"/>
        <sz val="11"/>
        <color auto="1"/>
        <name val="Calibri"/>
        <scheme val="none"/>
      </font>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border outline="0">
        <left style="thin">
          <color rgb="FF000000"/>
        </left>
        <right style="thin">
          <color rgb="FF000000"/>
        </right>
        <top style="thin">
          <color rgb="FF000000"/>
        </top>
        <bottom style="thin">
          <color rgb="FF000000"/>
        </bottom>
      </border>
    </dxf>
    <dxf>
      <border outline="0">
        <bottom style="thin">
          <color rgb="FF000000"/>
        </bottom>
      </border>
    </dxf>
    <dxf>
      <font>
        <b val="0"/>
        <i val="0"/>
        <strike val="0"/>
        <condense val="0"/>
        <extend val="0"/>
        <outline val="0"/>
        <shadow val="0"/>
        <u val="none"/>
        <vertAlign val="baseline"/>
        <sz val="11"/>
        <color auto="1"/>
        <name val="Calibri"/>
        <scheme val="none"/>
      </font>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border outline="0">
        <left style="thin">
          <color rgb="FF000000"/>
        </left>
        <right style="thin">
          <color rgb="FF000000"/>
        </right>
        <top style="thin">
          <color rgb="FF000000"/>
        </top>
        <bottom style="thin">
          <color rgb="FF000000"/>
        </bottom>
      </border>
    </dxf>
    <dxf>
      <border outline="0">
        <bottom style="thin">
          <color rgb="FF000000"/>
        </bottom>
      </border>
    </dxf>
    <dxf>
      <font>
        <b val="0"/>
        <i val="0"/>
        <strike val="0"/>
        <condense val="0"/>
        <extend val="0"/>
        <outline val="0"/>
        <shadow val="0"/>
        <u val="none"/>
        <vertAlign val="baseline"/>
        <sz val="11"/>
        <color auto="1"/>
        <name val="Calibri"/>
        <scheme val="none"/>
      </font>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alignment horizontal="left" vertical="bottom" textRotation="0" wrapText="0" indent="0" justifyLastLine="0" shrinkToFit="0" readingOrder="0"/>
    </dxf>
    <dxf>
      <border outline="0">
        <left style="thin">
          <color rgb="FF000000"/>
        </left>
        <right style="thin">
          <color rgb="FF000000"/>
        </right>
        <top style="thin">
          <color rgb="FF000000"/>
        </top>
        <bottom style="thin">
          <color rgb="FF000000"/>
        </bottom>
      </border>
    </dxf>
    <dxf>
      <border>
        <bottom style="thin">
          <color rgb="FF000000"/>
        </bottom>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border outline="0">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border outline="0">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left" vertical="bottom" textRotation="0" wrapText="0" indent="0" justifyLastLine="0" shrinkToFit="0" readingOrder="0"/>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1"/>
        <color rgb="FF141414"/>
        <name val="Calibri"/>
        <family val="2"/>
        <scheme val="minor"/>
      </font>
      <numFmt numFmtId="3" formatCode="#,##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left"/>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val="0"/>
        <i val="0"/>
        <strike val="0"/>
        <condense val="0"/>
        <extend val="0"/>
        <outline val="0"/>
        <shadow val="0"/>
        <u val="none"/>
        <vertAlign val="baseline"/>
        <sz val="11"/>
        <color auto="1"/>
        <name val="Calibri"/>
        <scheme val="none"/>
      </font>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border outline="0">
        <left style="thin">
          <color rgb="FF000000"/>
        </left>
        <right style="thin">
          <color rgb="FF000000"/>
        </right>
        <top style="thin">
          <color rgb="FF000000"/>
        </top>
        <bottom style="thin">
          <color rgb="FF000000"/>
        </bottom>
      </border>
    </dxf>
    <dxf>
      <border outline="0">
        <bottom style="thin">
          <color rgb="FF000000"/>
        </bottom>
      </border>
    </dxf>
    <dxf>
      <font>
        <b val="0"/>
        <i val="0"/>
        <strike val="0"/>
        <condense val="0"/>
        <extend val="0"/>
        <outline val="0"/>
        <shadow val="0"/>
        <u val="none"/>
        <vertAlign val="baseline"/>
        <sz val="11"/>
        <color auto="1"/>
        <name val="Calibri"/>
        <scheme val="none"/>
      </font>
      <numFmt numFmtId="1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auto="1"/>
        <name val="Calibri"/>
        <scheme val="none"/>
      </font>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alignment horizontal="left" vertical="bottom" textRotation="0" wrapText="0" indent="0" justifyLastLine="0" shrinkToFit="0" readingOrder="0"/>
    </dxf>
    <dxf>
      <border outline="0">
        <left style="thin">
          <color indexed="64"/>
        </left>
        <right style="thin">
          <color indexed="64"/>
        </right>
        <top style="thin">
          <color indexed="64"/>
        </top>
        <bottom style="thin">
          <color indexed="64"/>
        </bottom>
      </border>
    </dxf>
    <dxf>
      <border>
        <bottom style="thin">
          <color rgb="FF000000"/>
        </bottom>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border outline="0">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border outline="0">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left" vertical="bottom" textRotation="0" wrapText="0" indent="0" justifyLastLine="0" shrinkToFit="0" readingOrder="0"/>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1"/>
        <color rgb="FF141414"/>
        <name val="Calibri"/>
        <family val="2"/>
        <scheme val="minor"/>
      </font>
      <numFmt numFmtId="3" formatCode="#,##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left"/>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auto="1"/>
        <name val="Calibri"/>
        <scheme val="none"/>
      </font>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border outline="0">
        <left style="thin">
          <color rgb="FF000000"/>
        </left>
        <right style="thin">
          <color rgb="FF000000"/>
        </right>
        <top style="thin">
          <color rgb="FF000000"/>
        </top>
        <bottom style="thin">
          <color rgb="FF000000"/>
        </bottom>
      </border>
    </dxf>
    <dxf>
      <border outline="0">
        <bottom style="thin">
          <color rgb="FF000000"/>
        </bottom>
      </border>
    </dxf>
    <dxf>
      <font>
        <b val="0"/>
        <i val="0"/>
        <strike val="0"/>
        <condense val="0"/>
        <extend val="0"/>
        <outline val="0"/>
        <shadow val="0"/>
        <u val="none"/>
        <vertAlign val="baseline"/>
        <sz val="11"/>
        <color auto="1"/>
        <name val="Calibri"/>
        <scheme val="none"/>
      </font>
      <numFmt numFmtId="1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border outline="0">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left" vertical="bottom" textRotation="0" wrapText="0" indent="0" justifyLastLine="0" shrinkToFit="0" readingOrder="0"/>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alignment horizontal="left" vertical="bottom" textRotation="0" wrapText="1" indent="0" justifyLastLine="0" shrinkToFit="0" readingOrder="0"/>
    </dxf>
    <dxf>
      <font>
        <b val="0"/>
        <i val="0"/>
        <strike val="0"/>
        <condense val="0"/>
        <extend val="0"/>
        <outline val="0"/>
        <shadow val="0"/>
        <u val="none"/>
        <vertAlign val="baseline"/>
        <sz val="11"/>
        <color rgb="FF141414"/>
        <name val="Calibri"/>
        <family val="2"/>
        <scheme val="minor"/>
      </font>
      <numFmt numFmtId="3" formatCode="#,##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left"/>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auto="1"/>
        <name val="Calibri"/>
        <family val="2"/>
        <scheme val="minor"/>
      </font>
      <numFmt numFmtId="13" formatCode="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782C28-08B6-FA4E-963F-50CFFAE355EC}" name="Table2" displayName="Table2" ref="A2:B6" totalsRowShown="0" headerRowBorderDxfId="129" tableBorderDxfId="128" totalsRowBorderDxfId="127">
  <autoFilter ref="A2:B6" xr:uid="{90B86380-2200-6E46-9F56-83D6D190AA9E}">
    <filterColumn colId="0" hiddenButton="1"/>
    <filterColumn colId="1" hiddenButton="1"/>
  </autoFilter>
  <tableColumns count="2">
    <tableColumn id="1" xr3:uid="{E3C1173F-D671-994C-96FB-0ACCAB5B4D85}" name="Race/Ethnicity" dataDxfId="126"/>
    <tableColumn id="2" xr3:uid="{53550C13-3D42-4F48-9ED0-84512EE9BEC9}" name="Percentage of MA youth age 12-17 in 2020" dataDxfId="12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AE386C5-DD19-4E15-83C5-E82D68AC7D59}" name="Table5" displayName="Table5" ref="A2:E36" totalsRowShown="0" headerRowDxfId="70" headerRowBorderDxfId="69" tableBorderDxfId="68">
  <autoFilter ref="A2:E36" xr:uid="{4C1CB388-1469-4674-BA3C-A695A3287B5D}">
    <filterColumn colId="0" hiddenButton="1"/>
    <filterColumn colId="1" hiddenButton="1"/>
    <filterColumn colId="2" hiddenButton="1"/>
    <filterColumn colId="3" hiddenButton="1"/>
    <filterColumn colId="4" hiddenButton="1"/>
  </autoFilter>
  <tableColumns count="5">
    <tableColumn id="1" xr3:uid="{F81823D1-1842-41DB-BE4B-6160B3A1F9EC}" name="Fiscal year" dataDxfId="67"/>
    <tableColumn id="2" xr3:uid="{04389D20-A7A8-481B-8032-139529DE117F}" name="Race" dataDxfId="66"/>
    <tableColumn id="3" xr3:uid="{76BEF642-D0BB-4FCE-B5AF-4C85B2D8F55B}" name="Number of delinquency filings" dataDxfId="65"/>
    <tableColumn id="4" xr3:uid="{427CCAB5-175F-45DB-9FA0-6324E43BEAA5}" name="Percent of annual total" dataDxfId="64" dataCellStyle="Percent"/>
    <tableColumn id="5" xr3:uid="{19718240-3F99-4333-B9AC-995321923DD1}" name="Percent change from previous year" dataDxfId="63" dataCellStyle="Percent"/>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55C7121-648E-4C61-8F34-8A2D9A9B5639}" name="Table610" displayName="Table610" ref="B2:D74" totalsRowShown="0" headerRowBorderDxfId="62" tableBorderDxfId="61">
  <autoFilter ref="B2:D74" xr:uid="{F81930BE-99BC-485E-8FD8-999CC669F2E6}">
    <filterColumn colId="0" hiddenButton="1"/>
    <filterColumn colId="1" hiddenButton="1"/>
    <filterColumn colId="2" hiddenButton="1"/>
  </autoFilter>
  <tableColumns count="3">
    <tableColumn id="1" xr3:uid="{98D0EC53-BA8C-4DA5-9098-2E490D25233C}" name="Fiscal year" dataDxfId="60"/>
    <tableColumn id="3" xr3:uid="{17940294-52D4-4B47-A50F-FAA8E6F3BBA9}" name="Number of delinquency filings" dataDxfId="59"/>
    <tableColumn id="4" xr3:uid="{FF0C8260-D0AD-46B1-9FCA-860C51752523}" name="Percent change from previous year" dataDxfId="58" dataCellStyle="Percent"/>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9FC1BB3-F495-4CEC-8B2D-3A3577C30272}" name="Table7" displayName="Table7" ref="A2:D50" totalsRowShown="0" headerRowBorderDxfId="57" tableBorderDxfId="56">
  <autoFilter ref="A2:D50" xr:uid="{DAF6AB86-A82F-4DF5-A4CE-0187D9F210DD}">
    <filterColumn colId="0" hiddenButton="1"/>
    <filterColumn colId="1" hiddenButton="1"/>
    <filterColumn colId="2" hiddenButton="1"/>
    <filterColumn colId="3" hiddenButton="1"/>
  </autoFilter>
  <tableColumns count="4">
    <tableColumn id="1" xr3:uid="{74D05EB3-9AA5-415C-9E87-E89B9A47D5D1}" name="Offense type" dataDxfId="55"/>
    <tableColumn id="2" xr3:uid="{443E4FA7-79F1-4148-8EDB-CF869700F872}" name="Fiscal year" dataDxfId="54"/>
    <tableColumn id="3" xr3:uid="{AB269A9D-50F2-4A08-820A-2CBE456CF193}" name="Number of delinquency filings" dataDxfId="53"/>
    <tableColumn id="4" xr3:uid="{C596F10D-6F02-4AD3-958A-A390401176F3}" name="Percent change from previous year" dataDxfId="52" dataCellStyle="Percent">
      <calculatedColumnFormula>(C3-C2)/C2</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57691EE-2B30-482F-96B1-018311DED52B}" name="Table741213" displayName="Table741213" ref="A2:D14" totalsRowShown="0" headerRowBorderDxfId="51" tableBorderDxfId="50">
  <autoFilter ref="A2:D14" xr:uid="{355CE8CA-CF38-4953-B359-0D2C62A384C6}">
    <filterColumn colId="0" hiddenButton="1"/>
    <filterColumn colId="1" hiddenButton="1"/>
    <filterColumn colId="2" hiddenButton="1"/>
    <filterColumn colId="3" hiddenButton="1"/>
  </autoFilter>
  <tableColumns count="4">
    <tableColumn id="1" xr3:uid="{A0262CAE-4FF8-42EC-A99F-30D260F301BB}" name="Offense type" dataDxfId="49"/>
    <tableColumn id="2" xr3:uid="{BFA512FB-EC83-47BD-A883-2E4ACC69AC89}" name="Fiscal year" dataDxfId="48"/>
    <tableColumn id="3" xr3:uid="{9920D640-66D2-4127-B56B-DA98CC141F6D}" name="Number of delinquency filings" dataDxfId="47"/>
    <tableColumn id="4" xr3:uid="{7C1E9557-7B86-476C-A837-299BBD5DFF26}" name="Percent change from previous year" dataDxfId="46" dataCellStyle="Percent"/>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4392909-35AD-42A2-BBB7-C05B19F1D254}" name="Table8514" displayName="Table8514" ref="A2:B8" totalsRowShown="0" headerRowBorderDxfId="45" tableBorderDxfId="44" totalsRowBorderDxfId="43">
  <autoFilter ref="A2:B8" xr:uid="{692AD13C-2BE5-49F9-B239-28EE81CA9E3A}">
    <filterColumn colId="0" hiddenButton="1"/>
    <filterColumn colId="1" hiddenButton="1"/>
  </autoFilter>
  <tableColumns count="2">
    <tableColumn id="1" xr3:uid="{A2C8E22B-09EE-411D-976C-F82755C71608}" name="Fiscal year" dataDxfId="42"/>
    <tableColumn id="2" xr3:uid="{0CBE7CD5-99C1-4F94-BAFA-29F1610D5078}" name="Number of youthful offender filings" dataDxfId="41"/>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D52E792-E1AF-4875-BC36-E8B199EAE102}" name="Table318" displayName="Table318" ref="A2:E58" totalsRowShown="0" headerRowDxfId="40" headerRowBorderDxfId="39" tableBorderDxfId="38">
  <autoFilter ref="A2:E58" xr:uid="{C340B5F5-71B7-4BF1-A93E-394D0AC01441}">
    <filterColumn colId="0" hiddenButton="1"/>
    <filterColumn colId="1" hiddenButton="1"/>
    <filterColumn colId="2" hiddenButton="1"/>
    <filterColumn colId="3" hiddenButton="1"/>
    <filterColumn colId="4" hiddenButton="1"/>
  </autoFilter>
  <tableColumns count="5">
    <tableColumn id="1" xr3:uid="{FFD71803-6ED7-4E31-85AC-9B62DB2B3782}" name="Fiscal year" dataDxfId="37"/>
    <tableColumn id="2" xr3:uid="{A3F7A35B-40D1-4590-9D87-878F4D716145}" name="Age at filing" dataDxfId="36"/>
    <tableColumn id="3" xr3:uid="{F7FFA3B8-A68D-4282-ACCC-845900A0A75A}" name="Number of youthful offender filings" dataDxfId="35"/>
    <tableColumn id="4" xr3:uid="{05ED06A8-8864-44B2-9D73-CF71EC167FD2}" name="Percent of annual total" dataDxfId="34" dataCellStyle="Percent"/>
    <tableColumn id="5" xr3:uid="{B6514D8B-B446-45F4-A1EE-FD9E6899FDAC}" name="Percent change from previous year" dataDxfId="33" dataCellStyle="Percent"/>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4E8678B-189D-435E-AC08-38492325DC23}" name="Table41619" displayName="Table41619" ref="A2:E26" totalsRowShown="0" headerRowDxfId="32" headerRowBorderDxfId="31" tableBorderDxfId="30">
  <autoFilter ref="A2:E26" xr:uid="{90BFDC74-C7F3-47C7-B2E3-C4105D8C0D70}">
    <filterColumn colId="0" hiddenButton="1"/>
    <filterColumn colId="1" hiddenButton="1"/>
    <filterColumn colId="2" hiddenButton="1"/>
    <filterColumn colId="3" hiddenButton="1"/>
    <filterColumn colId="4" hiddenButton="1"/>
  </autoFilter>
  <tableColumns count="5">
    <tableColumn id="1" xr3:uid="{2783C62C-6C3C-454E-B96C-50F00441ADA2}" name="Fiscal year" dataDxfId="29"/>
    <tableColumn id="2" xr3:uid="{31CF267F-E607-4A08-A5DD-56FEDBFD3A44}" name="Gender" dataDxfId="28"/>
    <tableColumn id="3" xr3:uid="{CDC2A161-DDF7-41C8-91B0-72AF7F5B7059}" name="Number of youthful offender filings" dataDxfId="27"/>
    <tableColumn id="4" xr3:uid="{C5241F61-432F-4F64-B78E-3298B455B327}" name="Percent of annual total" dataDxfId="26" dataCellStyle="Percent"/>
    <tableColumn id="5" xr3:uid="{52DD5812-5891-4137-8C0C-2A49738B20C7}" name="Percent change from previous year" dataDxfId="25" dataCellStyle="Percent"/>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9C1A27B-966C-4EFF-82BC-EDF5C30A7878}" name="Table520" displayName="Table520" ref="A2:E36" totalsRowShown="0" headerRowDxfId="24" headerRowBorderDxfId="23" tableBorderDxfId="22">
  <autoFilter ref="A2:E36" xr:uid="{4C1CB388-1469-4674-BA3C-A695A3287B5D}">
    <filterColumn colId="0" hiddenButton="1"/>
    <filterColumn colId="1" hiddenButton="1"/>
    <filterColumn colId="2" hiddenButton="1"/>
    <filterColumn colId="3" hiddenButton="1"/>
    <filterColumn colId="4" hiddenButton="1"/>
  </autoFilter>
  <tableColumns count="5">
    <tableColumn id="1" xr3:uid="{04061BF6-CC02-45A0-9074-33F5D18EFBA2}" name="Fiscal year" dataDxfId="21"/>
    <tableColumn id="2" xr3:uid="{CFAE653B-F77E-4E6D-AC40-83971109B158}" name="Race" dataDxfId="20"/>
    <tableColumn id="3" xr3:uid="{64FBBFA0-C0BD-43EB-AAF0-800EC5809E12}" name="Number of youthful offender filings" dataDxfId="19"/>
    <tableColumn id="4" xr3:uid="{8EE9701F-6C39-4ECA-AA71-FD58F3615C3A}" name="Percent of annual total" dataDxfId="18" dataCellStyle="Percent"/>
    <tableColumn id="5" xr3:uid="{367D73A1-5404-4D43-95CF-AFE53FBC23BE}" name="Percent change from previous year" dataDxfId="17" dataCellStyle="Percent"/>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CF7E9FA-2A76-48A6-90A9-1B635B988689}" name="Table61021" displayName="Table61021" ref="B2:D74" totalsRowShown="0" headerRowBorderDxfId="16" tableBorderDxfId="15">
  <autoFilter ref="B2:D74" xr:uid="{F81930BE-99BC-485E-8FD8-999CC669F2E6}">
    <filterColumn colId="0" hiddenButton="1"/>
    <filterColumn colId="1" hiddenButton="1"/>
    <filterColumn colId="2" hiddenButton="1"/>
  </autoFilter>
  <tableColumns count="3">
    <tableColumn id="1" xr3:uid="{68748A01-169F-482A-AFF1-ACD6E183CC95}" name="Fiscal year" dataDxfId="14"/>
    <tableColumn id="3" xr3:uid="{60F1C6A4-DB27-4AFA-9C87-A81644AFBE79}" name="Number of applications for youthful offender" dataDxfId="13"/>
    <tableColumn id="4" xr3:uid="{685B345F-3E41-42C8-BCA0-59F37B541065}" name="Percent change from previous year" dataDxfId="12" dataCellStyle="Percent"/>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A42F326-6A4B-41AC-9198-F2AA5AC6B533}" name="Table722" displayName="Table722" ref="A2:D32" totalsRowShown="0" headerRowBorderDxfId="11" tableBorderDxfId="10">
  <autoFilter ref="A2:D32" xr:uid="{DAF6AB86-A82F-4DF5-A4CE-0187D9F210DD}">
    <filterColumn colId="0" hiddenButton="1"/>
    <filterColumn colId="1" hiddenButton="1"/>
    <filterColumn colId="2" hiddenButton="1"/>
    <filterColumn colId="3" hiddenButton="1"/>
  </autoFilter>
  <tableColumns count="4">
    <tableColumn id="1" xr3:uid="{B024B8F8-AC86-4068-A0BA-E454815B0B2F}" name="Offense type" dataDxfId="9"/>
    <tableColumn id="2" xr3:uid="{A4663E28-D263-4B90-8733-7B95B64E3719}" name="Fiscal year" dataDxfId="8"/>
    <tableColumn id="3" xr3:uid="{77C60CC0-A5E4-4A52-8187-4798E02DB078}" name="Number of applications for youthful offenders " dataDxfId="7"/>
    <tableColumn id="4" xr3:uid="{08E55E3A-3D72-40D5-AA7A-D1CA90E5576D}" name="Percent change from previous year" dataDxfId="6" dataCellStyle="Percent"/>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1558C5-4239-6A4D-ADAE-A4BB6388BD73}" name="Table1" displayName="Table1" ref="A2:B7" totalsRowShown="0" headerRowBorderDxfId="124" tableBorderDxfId="123" totalsRowBorderDxfId="122">
  <autoFilter ref="A2:B7" xr:uid="{C726F559-A7A3-4C44-87F6-B0C43A4E6DA4}">
    <filterColumn colId="0" hiddenButton="1"/>
    <filterColumn colId="1" hiddenButton="1"/>
  </autoFilter>
  <tableColumns count="2">
    <tableColumn id="1" xr3:uid="{F1D3537D-12FC-8848-82A9-02B06BF51ED9}" name="Fiscal year" dataDxfId="121"/>
    <tableColumn id="2" xr3:uid="{3D1F0C85-28AA-E14A-A4F5-17326BD46BAA}" name="Number of applications for delinquency complaint" dataDxfId="120"/>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AF7B65A-960A-4A41-B365-B2C5E1301A46}" name="Table74121323" displayName="Table74121323" ref="A2:D14" totalsRowShown="0" headerRowBorderDxfId="5" tableBorderDxfId="4">
  <autoFilter ref="A2:D14" xr:uid="{355CE8CA-CF38-4953-B359-0D2C62A384C6}">
    <filterColumn colId="0" hiddenButton="1"/>
    <filterColumn colId="1" hiddenButton="1"/>
    <filterColumn colId="2" hiddenButton="1"/>
    <filterColumn colId="3" hiddenButton="1"/>
  </autoFilter>
  <tableColumns count="4">
    <tableColumn id="1" xr3:uid="{DCD27E5D-6998-4F80-A4E6-73CFB66E26F2}" name="Offense type" dataDxfId="3"/>
    <tableColumn id="2" xr3:uid="{0541DB45-4E0D-473D-9314-8BA8F01B08AC}" name="Fiscal year" dataDxfId="2"/>
    <tableColumn id="3" xr3:uid="{D4B8A524-91DE-4A50-9F5C-485D4C8B901A}" name="Number of applications for youthful offenders " dataDxfId="1"/>
    <tableColumn id="4" xr3:uid="{FCB3CB15-84EB-4249-94AE-BC423F0E2F2D}" name="Percent change from previous year" dataDxfId="0" dataCellStyle="Percent"/>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A66B507-C8B8-422D-BBB9-4F020B9F7851}" name="Table315" displayName="Table315" ref="A2:E58" totalsRowShown="0" headerRowDxfId="119" headerRowBorderDxfId="118" tableBorderDxfId="117">
  <autoFilter ref="A2:E58" xr:uid="{EA2A4733-27EA-4BCA-8FF5-04C250A4611A}">
    <filterColumn colId="0" hiddenButton="1"/>
    <filterColumn colId="1" hiddenButton="1"/>
    <filterColumn colId="2" hiddenButton="1"/>
    <filterColumn colId="3" hiddenButton="1"/>
    <filterColumn colId="4" hiddenButton="1"/>
  </autoFilter>
  <tableColumns count="5">
    <tableColumn id="1" xr3:uid="{45EFDA0F-205C-44A6-9D62-5508798D13D2}" name="Fiscal year" dataDxfId="116"/>
    <tableColumn id="2" xr3:uid="{4376B60F-4AA2-4943-8A2F-C610388C9DAD}" name="Age at filing" dataDxfId="115"/>
    <tableColumn id="3" xr3:uid="{8B93E9BF-1E40-46F8-9EBF-53DB02D99B5A}" name="Number of applications for deliquency complaint" dataDxfId="114"/>
    <tableColumn id="4" xr3:uid="{B8AFE632-49F6-47B3-A42F-E740EC27DB94}" name="Percent of annual total" dataDxfId="113" dataCellStyle="Percent"/>
    <tableColumn id="5" xr3:uid="{2B8EE1C9-5B34-48F0-86B0-1DC039B5E04E}" name="Percent change from previous year" dataDxfId="112" dataCellStyle="Percent"/>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EF91594-4030-4764-83D7-BA1B3AC425C8}" name="Table517" displayName="Table517" ref="A2:E36" totalsRowShown="0" headerRowDxfId="111" headerRowBorderDxfId="110" tableBorderDxfId="109">
  <autoFilter ref="A2:E36" xr:uid="{39BE5912-A98F-4B48-A588-CB86AED998B0}">
    <filterColumn colId="0" hiddenButton="1"/>
    <filterColumn colId="1" hiddenButton="1"/>
    <filterColumn colId="2" hiddenButton="1"/>
    <filterColumn colId="3" hiddenButton="1"/>
    <filterColumn colId="4" hiddenButton="1"/>
  </autoFilter>
  <tableColumns count="5">
    <tableColumn id="1" xr3:uid="{F3EFE008-56E2-4B27-8307-064FD8E3861C}" name="Fiscal year" dataDxfId="108"/>
    <tableColumn id="2" xr3:uid="{6CB1C116-C603-436F-9FE5-3B154A5E9370}" name="Race" dataDxfId="107"/>
    <tableColumn id="3" xr3:uid="{7DFA2DD1-9079-435D-8133-779AE17A12EF}" name="Number of applications for delinquency complaint" dataDxfId="106"/>
    <tableColumn id="4" xr3:uid="{70B30FC4-8934-4306-B5D8-BC550BC7F62B}" name="Percent of annual total" dataDxfId="105" dataCellStyle="Percent"/>
    <tableColumn id="5" xr3:uid="{F7839F1D-AF96-4F84-969F-3D71263BFA85}" name="Percent change from previous year" dataDxfId="104" dataCellStyle="Percent"/>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91069A1-144B-472E-A817-2D991985B6DA}" name="Table74" displayName="Table74" ref="A2:D50" totalsRowShown="0" headerRowBorderDxfId="103" tableBorderDxfId="102">
  <autoFilter ref="A2:D50" xr:uid="{355CE8CA-CF38-4953-B359-0D2C62A384C6}">
    <filterColumn colId="0" hiddenButton="1"/>
    <filterColumn colId="1" hiddenButton="1"/>
    <filterColumn colId="2" hiddenButton="1"/>
    <filterColumn colId="3" hiddenButton="1"/>
  </autoFilter>
  <tableColumns count="4">
    <tableColumn id="1" xr3:uid="{94D1AA99-9B69-48FB-81C2-638D8C252300}" name="Offense type" dataDxfId="101"/>
    <tableColumn id="2" xr3:uid="{3076FAAA-3A30-4020-B695-DB30120B6E2E}" name="Fiscal year" dataDxfId="100"/>
    <tableColumn id="3" xr3:uid="{A97CC60D-932D-4408-BF1B-0C51827F626E}" name="Number of applications for delinquency complaint " dataDxfId="99"/>
    <tableColumn id="4" xr3:uid="{D2F99D43-108F-4930-929E-E85E53F77B53}" name="Percent change from previous year" dataDxfId="98" dataCellStyle="Percent">
      <calculatedColumnFormula>(C3-C2)/C2</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41186F6-0CFB-4166-8008-0115C7A8E852}" name="Table7412" displayName="Table7412" ref="A2:D14" totalsRowShown="0" headerRowBorderDxfId="97" tableBorderDxfId="96">
  <autoFilter ref="A2:D14" xr:uid="{355CE8CA-CF38-4953-B359-0D2C62A384C6}">
    <filterColumn colId="0" hiddenButton="1"/>
    <filterColumn colId="1" hiddenButton="1"/>
    <filterColumn colId="2" hiddenButton="1"/>
    <filterColumn colId="3" hiddenButton="1"/>
  </autoFilter>
  <tableColumns count="4">
    <tableColumn id="1" xr3:uid="{1345850A-93E8-4D3D-9F66-03FF7552D083}" name="Offense type" dataDxfId="95"/>
    <tableColumn id="2" xr3:uid="{A24DFB02-855E-4728-83AF-549BBB6F2A4A}" name="Fiscal year" dataDxfId="94"/>
    <tableColumn id="3" xr3:uid="{068A99BD-4828-4C6B-B648-682FBC742DD8}" name="Number of applications for delinquency complaint " dataDxfId="93"/>
    <tableColumn id="4" xr3:uid="{7699B69B-09CD-4461-BB02-C05761EFAE76}" name="Percent change from previous year" dataDxfId="92" dataCellStyle="Percent"/>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2EC9606-EA93-431C-ABA2-845EC3706883}" name="Table85" displayName="Table85" ref="A2:B8" totalsRowShown="0" headerRowBorderDxfId="91" tableBorderDxfId="90" totalsRowBorderDxfId="89">
  <autoFilter ref="A2:B8" xr:uid="{692AD13C-2BE5-49F9-B239-28EE81CA9E3A}">
    <filterColumn colId="0" hiddenButton="1"/>
    <filterColumn colId="1" hiddenButton="1"/>
  </autoFilter>
  <tableColumns count="2">
    <tableColumn id="1" xr3:uid="{CD8E3C3A-F7EF-410A-9214-0386276CCE30}" name="Fiscal year" dataDxfId="88"/>
    <tableColumn id="2" xr3:uid="{AC141929-702D-412C-B284-FC8F95C89780}" name="Number of delinquency filings" dataDxfId="87"/>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AA94B88-7A4D-4704-9C10-7AA2F6BE1AB3}" name="Table3" displayName="Table3" ref="A2:E57" totalsRowShown="0" headerRowDxfId="86" headerRowBorderDxfId="85" tableBorderDxfId="84">
  <autoFilter ref="A2:E57" xr:uid="{C340B5F5-71B7-4BF1-A93E-394D0AC01441}">
    <filterColumn colId="0" hiddenButton="1"/>
    <filterColumn colId="1" hiddenButton="1"/>
    <filterColumn colId="2" hiddenButton="1"/>
    <filterColumn colId="3" hiddenButton="1"/>
    <filterColumn colId="4" hiddenButton="1"/>
  </autoFilter>
  <tableColumns count="5">
    <tableColumn id="1" xr3:uid="{13013528-92E1-4AD4-807B-122F267286FA}" name="Fiscal year" dataDxfId="83"/>
    <tableColumn id="2" xr3:uid="{8EBAA02F-8721-44FE-B8F0-E3AE4238BF60}" name="Age at filing" dataDxfId="82"/>
    <tableColumn id="3" xr3:uid="{A9BA4B84-6533-4276-86EF-47B550AE07A8}" name="Number of deliquency filing" dataDxfId="81"/>
    <tableColumn id="4" xr3:uid="{C524B358-78C0-4FF2-8005-2D0703BC0864}" name="Percent of annual total" dataDxfId="80" dataCellStyle="Percent"/>
    <tableColumn id="5" xr3:uid="{D63323F0-B800-42F6-8159-0FD7B5D659C5}" name="Percent change from previous year" dataDxfId="79" dataCellStyle="Percent"/>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BF78880-912C-4A47-A3E3-5BE8BC933787}" name="Table4" displayName="Table4" ref="A2:E26" totalsRowShown="0" headerRowDxfId="78" headerRowBorderDxfId="77" tableBorderDxfId="76">
  <autoFilter ref="A2:E26" xr:uid="{EBFD8510-22DF-4ED3-8BC4-38769569215A}">
    <filterColumn colId="0" hiddenButton="1"/>
    <filterColumn colId="1" hiddenButton="1"/>
    <filterColumn colId="2" hiddenButton="1"/>
    <filterColumn colId="3" hiddenButton="1"/>
    <filterColumn colId="4" hiddenButton="1"/>
  </autoFilter>
  <tableColumns count="5">
    <tableColumn id="1" xr3:uid="{502286BC-4857-45A7-97A6-3177D0A11225}" name="Fiscal year" dataDxfId="75"/>
    <tableColumn id="2" xr3:uid="{3EC191F3-AC32-49DA-B5A8-7D4F34A7574F}" name="Gender" dataDxfId="74"/>
    <tableColumn id="3" xr3:uid="{715EE04D-6F19-47BA-BE9E-79D9DA0F93EE}" name="Number of delinquency filings" dataDxfId="73"/>
    <tableColumn id="4" xr3:uid="{F2F52847-0D2F-42FB-BF8D-AE314D9046D9}" name="Percent of annual total" dataDxfId="72" dataCellStyle="Percent"/>
    <tableColumn id="5" xr3:uid="{9D88F472-53CD-44A1-85E8-B0CFF3F01B09}" name="Percent change from previous year" dataDxfId="71" dataCellStyle="Percent"/>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831DF-84AF-0643-A12A-0F6FA3A8F29B}">
  <dimension ref="A1:A3"/>
  <sheetViews>
    <sheetView tabSelected="1" workbookViewId="0">
      <selection activeCell="A7" sqref="A7"/>
    </sheetView>
  </sheetViews>
  <sheetFormatPr defaultColWidth="11.44140625" defaultRowHeight="14.4"/>
  <cols>
    <col min="1" max="1" width="80.77734375" customWidth="1"/>
  </cols>
  <sheetData>
    <row r="1" spans="1:1" ht="84.75" customHeight="1">
      <c r="A1" s="38" t="s">
        <v>0</v>
      </c>
    </row>
    <row r="3" spans="1:1">
      <c r="A3" s="33" t="s">
        <v>74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4843C-7295-8344-AA85-66D70992BCFC}">
  <dimension ref="A1:G26"/>
  <sheetViews>
    <sheetView workbookViewId="0">
      <selection activeCell="G20" sqref="G20"/>
    </sheetView>
  </sheetViews>
  <sheetFormatPr defaultColWidth="11.44140625" defaultRowHeight="14.4"/>
  <cols>
    <col min="1" max="1" width="11.21875" style="3" customWidth="1"/>
    <col min="2" max="2" width="23.77734375" customWidth="1"/>
    <col min="3" max="5" width="12.77734375" style="2" customWidth="1"/>
    <col min="6" max="6" width="12.77734375" customWidth="1"/>
    <col min="7" max="7" width="12.77734375" bestFit="1" customWidth="1"/>
  </cols>
  <sheetData>
    <row r="1" spans="1:7">
      <c r="A1" s="17" t="s">
        <v>61</v>
      </c>
    </row>
    <row r="2" spans="1:7" ht="43.2">
      <c r="A2" s="63" t="s">
        <v>2</v>
      </c>
      <c r="B2" s="42" t="s">
        <v>22</v>
      </c>
      <c r="C2" s="43" t="s">
        <v>55</v>
      </c>
      <c r="D2" s="43" t="s">
        <v>13</v>
      </c>
      <c r="E2" s="43" t="s">
        <v>14</v>
      </c>
    </row>
    <row r="3" spans="1:7">
      <c r="A3" s="64">
        <v>2017</v>
      </c>
      <c r="B3" s="65" t="s">
        <v>23</v>
      </c>
      <c r="C3" s="66">
        <v>3295</v>
      </c>
      <c r="D3" s="67">
        <f>C3/$C$6</f>
        <v>0.26816961015707658</v>
      </c>
      <c r="E3" s="68" t="s">
        <v>16</v>
      </c>
      <c r="G3" s="69"/>
    </row>
    <row r="4" spans="1:7">
      <c r="A4" s="70">
        <v>2017</v>
      </c>
      <c r="B4" s="4" t="s">
        <v>24</v>
      </c>
      <c r="C4" s="71">
        <v>8495</v>
      </c>
      <c r="D4" s="10">
        <f t="shared" ref="D4:D6" si="0">C4/$C$6</f>
        <v>0.69138113453243266</v>
      </c>
      <c r="E4" s="10" t="s">
        <v>16</v>
      </c>
      <c r="G4" s="69"/>
    </row>
    <row r="5" spans="1:7">
      <c r="A5" s="70">
        <v>2017</v>
      </c>
      <c r="B5" s="17" t="s">
        <v>20</v>
      </c>
      <c r="C5" s="71">
        <v>497</v>
      </c>
      <c r="D5" s="10">
        <f t="shared" si="0"/>
        <v>4.0449255310490762E-2</v>
      </c>
      <c r="E5" s="10" t="s">
        <v>16</v>
      </c>
      <c r="G5" s="69"/>
    </row>
    <row r="6" spans="1:7">
      <c r="A6" s="70">
        <v>2017</v>
      </c>
      <c r="B6" s="4" t="s">
        <v>21</v>
      </c>
      <c r="C6" s="71">
        <v>12287</v>
      </c>
      <c r="D6" s="10">
        <f t="shared" si="0"/>
        <v>1</v>
      </c>
      <c r="E6" s="10" t="s">
        <v>16</v>
      </c>
    </row>
    <row r="7" spans="1:7">
      <c r="A7" s="64">
        <v>2018</v>
      </c>
      <c r="B7" s="65" t="s">
        <v>23</v>
      </c>
      <c r="C7" s="66">
        <v>2065</v>
      </c>
      <c r="D7" s="109">
        <f>C7/$C$10</f>
        <v>0.26710645453369553</v>
      </c>
      <c r="E7" s="109">
        <f>(C7-C3)/C3</f>
        <v>-0.37329286798179057</v>
      </c>
      <c r="G7" s="69"/>
    </row>
    <row r="8" spans="1:7">
      <c r="A8" s="70">
        <v>2018</v>
      </c>
      <c r="B8" s="4" t="s">
        <v>24</v>
      </c>
      <c r="C8" s="71">
        <v>5564</v>
      </c>
      <c r="D8" s="10">
        <f t="shared" ref="D8:D10" si="1">C8/$C$10</f>
        <v>0.71969990945543916</v>
      </c>
      <c r="E8" s="10">
        <f t="shared" ref="E8:E26" si="2">(C8-C4)/C4</f>
        <v>-0.34502648616833431</v>
      </c>
      <c r="G8" s="69"/>
    </row>
    <row r="9" spans="1:7">
      <c r="A9" s="70">
        <v>2018</v>
      </c>
      <c r="B9" s="17" t="s">
        <v>20</v>
      </c>
      <c r="C9" s="71">
        <v>102</v>
      </c>
      <c r="D9" s="10">
        <f t="shared" si="1"/>
        <v>1.3193636010865347E-2</v>
      </c>
      <c r="E9" s="10">
        <f t="shared" si="2"/>
        <v>-0.79476861167002011</v>
      </c>
      <c r="G9" s="69"/>
    </row>
    <row r="10" spans="1:7">
      <c r="A10" s="73">
        <v>2018</v>
      </c>
      <c r="B10" s="74" t="s">
        <v>21</v>
      </c>
      <c r="C10" s="75">
        <v>7731</v>
      </c>
      <c r="D10" s="10">
        <f t="shared" si="1"/>
        <v>1</v>
      </c>
      <c r="E10" s="10">
        <f t="shared" si="2"/>
        <v>-0.37079840481810045</v>
      </c>
      <c r="G10" s="69"/>
    </row>
    <row r="11" spans="1:7">
      <c r="A11" s="33">
        <v>2019</v>
      </c>
      <c r="B11" s="4" t="s">
        <v>23</v>
      </c>
      <c r="C11" s="71">
        <v>1342</v>
      </c>
      <c r="D11" s="109">
        <f>C11/$C$14</f>
        <v>0.25445582100872205</v>
      </c>
      <c r="E11" s="109">
        <f t="shared" si="2"/>
        <v>-0.35012106537530269</v>
      </c>
    </row>
    <row r="12" spans="1:7">
      <c r="A12" s="33">
        <v>2019</v>
      </c>
      <c r="B12" s="4" t="s">
        <v>24</v>
      </c>
      <c r="C12" s="71">
        <v>3886</v>
      </c>
      <c r="D12" s="10">
        <f t="shared" ref="D12:D14" si="3">C12/$C$14</f>
        <v>0.73682214637846033</v>
      </c>
      <c r="E12" s="10">
        <f t="shared" si="2"/>
        <v>-0.30158159597411932</v>
      </c>
    </row>
    <row r="13" spans="1:7">
      <c r="A13" s="33">
        <v>2019</v>
      </c>
      <c r="B13" s="17" t="s">
        <v>20</v>
      </c>
      <c r="C13" s="71">
        <v>46</v>
      </c>
      <c r="D13" s="10">
        <f t="shared" si="3"/>
        <v>8.7220326128175964E-3</v>
      </c>
      <c r="E13" s="10">
        <f t="shared" si="2"/>
        <v>-0.5490196078431373</v>
      </c>
    </row>
    <row r="14" spans="1:7">
      <c r="A14" s="12">
        <v>2019</v>
      </c>
      <c r="B14" s="13" t="s">
        <v>21</v>
      </c>
      <c r="C14" s="19">
        <v>5274</v>
      </c>
      <c r="D14" s="10">
        <f t="shared" si="3"/>
        <v>1</v>
      </c>
      <c r="E14" s="10">
        <f t="shared" si="2"/>
        <v>-0.31781140861466822</v>
      </c>
    </row>
    <row r="15" spans="1:7">
      <c r="A15" s="33">
        <v>2020</v>
      </c>
      <c r="B15" s="4" t="s">
        <v>23</v>
      </c>
      <c r="C15" s="71">
        <v>1113</v>
      </c>
      <c r="D15" s="109">
        <f>C15/$C$18</f>
        <v>0.231875</v>
      </c>
      <c r="E15" s="109">
        <f t="shared" si="2"/>
        <v>-0.1706408345752608</v>
      </c>
    </row>
    <row r="16" spans="1:7">
      <c r="A16" s="33">
        <v>2020</v>
      </c>
      <c r="B16" s="4" t="s">
        <v>24</v>
      </c>
      <c r="C16" s="71">
        <v>3651</v>
      </c>
      <c r="D16" s="10">
        <f t="shared" ref="D16:D18" si="4">C16/$C$18</f>
        <v>0.760625</v>
      </c>
      <c r="E16" s="10">
        <f t="shared" si="2"/>
        <v>-6.047349459598559E-2</v>
      </c>
    </row>
    <row r="17" spans="1:5">
      <c r="A17" s="33">
        <v>2020</v>
      </c>
      <c r="B17" s="17" t="s">
        <v>20</v>
      </c>
      <c r="C17" s="71">
        <v>36</v>
      </c>
      <c r="D17" s="10">
        <f t="shared" si="4"/>
        <v>7.4999999999999997E-3</v>
      </c>
      <c r="E17" s="10">
        <f t="shared" si="2"/>
        <v>-0.21739130434782608</v>
      </c>
    </row>
    <row r="18" spans="1:5">
      <c r="A18" s="33">
        <v>2020</v>
      </c>
      <c r="B18" s="4" t="s">
        <v>21</v>
      </c>
      <c r="C18" s="71">
        <v>4800</v>
      </c>
      <c r="D18" s="10">
        <f t="shared" si="4"/>
        <v>1</v>
      </c>
      <c r="E18" s="10">
        <f t="shared" si="2"/>
        <v>-8.987485779294653E-2</v>
      </c>
    </row>
    <row r="19" spans="1:5">
      <c r="A19" s="106">
        <v>2021</v>
      </c>
      <c r="B19" s="107" t="s">
        <v>23</v>
      </c>
      <c r="C19" s="108">
        <v>749</v>
      </c>
      <c r="D19" s="109">
        <f>C19/$C$22</f>
        <v>0.19404145077720208</v>
      </c>
      <c r="E19" s="109">
        <f t="shared" si="2"/>
        <v>-0.32704402515723269</v>
      </c>
    </row>
    <row r="20" spans="1:5">
      <c r="A20" s="101">
        <v>2021</v>
      </c>
      <c r="B20" s="4" t="s">
        <v>24</v>
      </c>
      <c r="C20" s="71">
        <v>3064</v>
      </c>
      <c r="D20" s="10">
        <f t="shared" ref="D20:D22" si="5">C20/$C$22</f>
        <v>0.7937823834196891</v>
      </c>
      <c r="E20" s="10">
        <f t="shared" si="2"/>
        <v>-0.1607778690769652</v>
      </c>
    </row>
    <row r="21" spans="1:5">
      <c r="A21" s="101">
        <v>2021</v>
      </c>
      <c r="B21" s="17" t="s">
        <v>20</v>
      </c>
      <c r="C21" s="71">
        <v>47</v>
      </c>
      <c r="D21" s="10">
        <f t="shared" si="5"/>
        <v>1.2176165803108808E-2</v>
      </c>
      <c r="E21" s="10">
        <f t="shared" si="2"/>
        <v>0.30555555555555558</v>
      </c>
    </row>
    <row r="22" spans="1:5">
      <c r="A22" s="101">
        <v>2021</v>
      </c>
      <c r="B22" s="4" t="s">
        <v>21</v>
      </c>
      <c r="C22" s="71">
        <v>3860</v>
      </c>
      <c r="D22" s="10">
        <f t="shared" si="5"/>
        <v>1</v>
      </c>
      <c r="E22" s="72">
        <f t="shared" si="2"/>
        <v>-0.19583333333333333</v>
      </c>
    </row>
    <row r="23" spans="1:5">
      <c r="A23" s="106">
        <v>2022</v>
      </c>
      <c r="B23" s="107" t="s">
        <v>23</v>
      </c>
      <c r="C23" s="108">
        <v>1269</v>
      </c>
      <c r="D23" s="109">
        <f>C23/$C$26</f>
        <v>0.23508706928492035</v>
      </c>
      <c r="E23" s="127">
        <f t="shared" si="2"/>
        <v>0.69425901201602136</v>
      </c>
    </row>
    <row r="24" spans="1:5">
      <c r="A24" s="33">
        <v>2022</v>
      </c>
      <c r="B24" s="4" t="s">
        <v>24</v>
      </c>
      <c r="C24" s="71">
        <v>4016</v>
      </c>
      <c r="D24" s="123">
        <f t="shared" ref="D24:D26" si="6">C24/$C$26</f>
        <v>0.74397925157465727</v>
      </c>
      <c r="E24" s="72">
        <f t="shared" si="2"/>
        <v>0.31070496083550914</v>
      </c>
    </row>
    <row r="25" spans="1:5">
      <c r="A25" s="33">
        <v>2022</v>
      </c>
      <c r="B25" s="17" t="s">
        <v>20</v>
      </c>
      <c r="C25" s="71">
        <v>113</v>
      </c>
      <c r="D25" s="123">
        <f t="shared" si="6"/>
        <v>2.0933679140422379E-2</v>
      </c>
      <c r="E25" s="72">
        <f t="shared" si="2"/>
        <v>1.4042553191489362</v>
      </c>
    </row>
    <row r="26" spans="1:5">
      <c r="A26" s="33">
        <v>2022</v>
      </c>
      <c r="B26" s="4" t="s">
        <v>21</v>
      </c>
      <c r="C26" s="71">
        <v>5398</v>
      </c>
      <c r="D26" s="123">
        <f t="shared" si="6"/>
        <v>1</v>
      </c>
      <c r="E26" s="72">
        <f t="shared" si="2"/>
        <v>0.39844559585492229</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BCDE7-3D11-734C-9A56-E05D4FE21FB5}">
  <dimension ref="A1:G36"/>
  <sheetViews>
    <sheetView workbookViewId="0">
      <selection activeCell="A2" sqref="A2"/>
    </sheetView>
  </sheetViews>
  <sheetFormatPr defaultColWidth="11.44140625" defaultRowHeight="14.4"/>
  <cols>
    <col min="1" max="1" width="11.21875" style="3" customWidth="1"/>
    <col min="2" max="2" width="24.77734375" customWidth="1"/>
    <col min="3" max="5" width="12.77734375" style="2" customWidth="1"/>
  </cols>
  <sheetData>
    <row r="1" spans="1:7">
      <c r="A1" s="17" t="s">
        <v>77</v>
      </c>
    </row>
    <row r="2" spans="1:7" ht="43.2">
      <c r="A2" s="63" t="s">
        <v>2</v>
      </c>
      <c r="B2" s="42" t="s">
        <v>26</v>
      </c>
      <c r="C2" s="43" t="s">
        <v>55</v>
      </c>
      <c r="D2" s="43" t="s">
        <v>13</v>
      </c>
      <c r="E2" s="43" t="s">
        <v>14</v>
      </c>
    </row>
    <row r="3" spans="1:7">
      <c r="A3" s="64">
        <v>2017</v>
      </c>
      <c r="B3" s="78" t="s">
        <v>27</v>
      </c>
      <c r="C3" s="66">
        <v>4725</v>
      </c>
      <c r="D3" s="67">
        <v>0.38455277936029952</v>
      </c>
      <c r="E3" s="68" t="s">
        <v>16</v>
      </c>
      <c r="G3" s="69"/>
    </row>
    <row r="4" spans="1:7">
      <c r="A4" s="70">
        <v>2017</v>
      </c>
      <c r="B4" s="33" t="s">
        <v>8</v>
      </c>
      <c r="C4" s="71">
        <v>4438</v>
      </c>
      <c r="D4" s="10">
        <v>0.36119475868804429</v>
      </c>
      <c r="E4" s="72" t="s">
        <v>16</v>
      </c>
      <c r="G4" s="69"/>
    </row>
    <row r="5" spans="1:7">
      <c r="A5" s="70">
        <v>2017</v>
      </c>
      <c r="B5" s="4" t="s">
        <v>20</v>
      </c>
      <c r="C5" s="71">
        <v>3124</v>
      </c>
      <c r="D5" s="10">
        <v>0.25425246195165624</v>
      </c>
      <c r="E5" s="72" t="s">
        <v>16</v>
      </c>
      <c r="G5" s="69"/>
    </row>
    <row r="6" spans="1:7">
      <c r="A6" s="73">
        <v>2017</v>
      </c>
      <c r="B6" s="74" t="s">
        <v>21</v>
      </c>
      <c r="C6" s="75">
        <v>12287</v>
      </c>
      <c r="D6" s="76">
        <v>1</v>
      </c>
      <c r="E6" s="77" t="s">
        <v>16</v>
      </c>
    </row>
    <row r="7" spans="1:7">
      <c r="A7" s="33">
        <v>2018</v>
      </c>
      <c r="B7" s="4" t="s">
        <v>28</v>
      </c>
      <c r="C7" s="71">
        <v>1703</v>
      </c>
      <c r="D7" s="10">
        <f>C7/$C$12</f>
        <v>0.22028198163238907</v>
      </c>
      <c r="E7" s="10" t="s">
        <v>16</v>
      </c>
    </row>
    <row r="8" spans="1:7">
      <c r="A8" s="33">
        <v>2018</v>
      </c>
      <c r="B8" s="4" t="s">
        <v>29</v>
      </c>
      <c r="C8" s="71">
        <v>2198</v>
      </c>
      <c r="D8" s="10">
        <f t="shared" ref="D8:D12" si="0">C8/$C$12</f>
        <v>0.28430992109688269</v>
      </c>
      <c r="E8" s="10" t="s">
        <v>16</v>
      </c>
    </row>
    <row r="9" spans="1:7">
      <c r="A9" s="33">
        <v>2018</v>
      </c>
      <c r="B9" s="4" t="s">
        <v>8</v>
      </c>
      <c r="C9" s="71">
        <v>2887</v>
      </c>
      <c r="D9" s="10">
        <f t="shared" si="0"/>
        <v>0.37343163885655156</v>
      </c>
      <c r="E9" s="10">
        <v>-2.0955385308697613E-2</v>
      </c>
      <c r="G9" s="69"/>
    </row>
    <row r="10" spans="1:7">
      <c r="A10" s="33">
        <v>2018</v>
      </c>
      <c r="B10" s="4" t="s">
        <v>30</v>
      </c>
      <c r="C10" s="71">
        <v>226</v>
      </c>
      <c r="D10" s="10">
        <f t="shared" si="0"/>
        <v>2.9232958220152632E-2</v>
      </c>
      <c r="E10" s="10" t="s">
        <v>16</v>
      </c>
    </row>
    <row r="11" spans="1:7">
      <c r="A11" s="33">
        <v>2018</v>
      </c>
      <c r="B11" s="4" t="s">
        <v>20</v>
      </c>
      <c r="C11" s="71">
        <v>717</v>
      </c>
      <c r="D11" s="10">
        <f t="shared" si="0"/>
        <v>9.2743500194024053E-2</v>
      </c>
      <c r="E11" s="10">
        <v>-0.42893725992317544</v>
      </c>
      <c r="G11" s="69"/>
    </row>
    <row r="12" spans="1:7">
      <c r="A12" s="12">
        <v>2018</v>
      </c>
      <c r="B12" s="13" t="s">
        <v>21</v>
      </c>
      <c r="C12" s="19">
        <v>7731</v>
      </c>
      <c r="D12" s="10">
        <f t="shared" si="0"/>
        <v>1</v>
      </c>
      <c r="E12" s="14">
        <v>-8.2933181411247656E-2</v>
      </c>
      <c r="G12" s="69"/>
    </row>
    <row r="13" spans="1:7">
      <c r="A13" s="33">
        <v>2019</v>
      </c>
      <c r="B13" s="4" t="s">
        <v>28</v>
      </c>
      <c r="C13" s="71">
        <v>1241</v>
      </c>
      <c r="D13" s="109">
        <f>C13/$C$18</f>
        <v>0.23530527114144861</v>
      </c>
      <c r="E13" s="10">
        <f>(C13-C7)/C7</f>
        <v>-0.27128596594245447</v>
      </c>
    </row>
    <row r="14" spans="1:7">
      <c r="A14" s="33">
        <v>2019</v>
      </c>
      <c r="B14" s="4" t="s">
        <v>29</v>
      </c>
      <c r="C14" s="71">
        <v>1564</v>
      </c>
      <c r="D14" s="10">
        <f t="shared" ref="D14:D18" si="1">C14/$C$18</f>
        <v>0.29654910883579827</v>
      </c>
      <c r="E14" s="10">
        <f t="shared" ref="E14:E36" si="2">(C14-C8)/C8</f>
        <v>-0.28844404003639673</v>
      </c>
    </row>
    <row r="15" spans="1:7">
      <c r="A15" s="33">
        <v>2019</v>
      </c>
      <c r="B15" s="4" t="s">
        <v>8</v>
      </c>
      <c r="C15" s="71">
        <v>1905</v>
      </c>
      <c r="D15" s="10">
        <f t="shared" si="1"/>
        <v>0.36120591581342437</v>
      </c>
      <c r="E15" s="10">
        <f t="shared" si="2"/>
        <v>-0.34014547973675097</v>
      </c>
    </row>
    <row r="16" spans="1:7">
      <c r="A16" s="33">
        <v>2019</v>
      </c>
      <c r="B16" s="4" t="s">
        <v>30</v>
      </c>
      <c r="C16" s="71">
        <v>214</v>
      </c>
      <c r="D16" s="10">
        <f t="shared" si="1"/>
        <v>4.0576412590064469E-2</v>
      </c>
      <c r="E16" s="10">
        <f t="shared" si="2"/>
        <v>-5.3097345132743362E-2</v>
      </c>
    </row>
    <row r="17" spans="1:5">
      <c r="A17" s="33">
        <v>2019</v>
      </c>
      <c r="B17" s="4" t="s">
        <v>20</v>
      </c>
      <c r="C17" s="71">
        <v>350</v>
      </c>
      <c r="D17" s="10">
        <f t="shared" si="1"/>
        <v>6.6363291619264311E-2</v>
      </c>
      <c r="E17" s="10">
        <f t="shared" si="2"/>
        <v>-0.51185495118549507</v>
      </c>
    </row>
    <row r="18" spans="1:5">
      <c r="A18" s="12">
        <v>2019</v>
      </c>
      <c r="B18" s="13" t="s">
        <v>21</v>
      </c>
      <c r="C18" s="19">
        <v>5274</v>
      </c>
      <c r="D18" s="10">
        <f t="shared" si="1"/>
        <v>1</v>
      </c>
      <c r="E18" s="10">
        <f t="shared" si="2"/>
        <v>-0.31781140861466822</v>
      </c>
    </row>
    <row r="19" spans="1:5">
      <c r="A19" s="33">
        <v>2020</v>
      </c>
      <c r="B19" s="4" t="s">
        <v>28</v>
      </c>
      <c r="C19" s="71">
        <v>1226</v>
      </c>
      <c r="D19" s="109">
        <f>C19/$C$24</f>
        <v>0.25541666666666668</v>
      </c>
      <c r="E19" s="109">
        <f t="shared" si="2"/>
        <v>-1.2087026591458501E-2</v>
      </c>
    </row>
    <row r="20" spans="1:5">
      <c r="A20" s="33">
        <v>2020</v>
      </c>
      <c r="B20" s="4" t="s">
        <v>29</v>
      </c>
      <c r="C20" s="71">
        <v>1325</v>
      </c>
      <c r="D20" s="10">
        <f t="shared" ref="D20:D24" si="3">C20/$C$24</f>
        <v>0.27604166666666669</v>
      </c>
      <c r="E20" s="10">
        <f t="shared" si="2"/>
        <v>-0.15281329923273657</v>
      </c>
    </row>
    <row r="21" spans="1:5">
      <c r="A21" s="33">
        <v>2020</v>
      </c>
      <c r="B21" s="4" t="s">
        <v>8</v>
      </c>
      <c r="C21" s="71">
        <v>1662</v>
      </c>
      <c r="D21" s="10">
        <f t="shared" si="3"/>
        <v>0.34625</v>
      </c>
      <c r="E21" s="10">
        <f t="shared" si="2"/>
        <v>-0.12755905511811025</v>
      </c>
    </row>
    <row r="22" spans="1:5">
      <c r="A22" s="33">
        <v>2020</v>
      </c>
      <c r="B22" s="4" t="s">
        <v>30</v>
      </c>
      <c r="C22" s="71">
        <v>174</v>
      </c>
      <c r="D22" s="10">
        <f t="shared" si="3"/>
        <v>3.6249999999999998E-2</v>
      </c>
      <c r="E22" s="10">
        <f t="shared" si="2"/>
        <v>-0.18691588785046728</v>
      </c>
    </row>
    <row r="23" spans="1:5">
      <c r="A23" s="33">
        <v>2020</v>
      </c>
      <c r="B23" s="4" t="s">
        <v>20</v>
      </c>
      <c r="C23" s="71">
        <v>413</v>
      </c>
      <c r="D23" s="10">
        <f t="shared" si="3"/>
        <v>8.6041666666666669E-2</v>
      </c>
      <c r="E23" s="10">
        <f t="shared" si="2"/>
        <v>0.18</v>
      </c>
    </row>
    <row r="24" spans="1:5">
      <c r="A24" s="33">
        <v>2020</v>
      </c>
      <c r="B24" s="4" t="s">
        <v>21</v>
      </c>
      <c r="C24" s="71">
        <v>4800</v>
      </c>
      <c r="D24" s="10">
        <f t="shared" si="3"/>
        <v>1</v>
      </c>
      <c r="E24" s="10">
        <f t="shared" si="2"/>
        <v>-8.987485779294653E-2</v>
      </c>
    </row>
    <row r="25" spans="1:5">
      <c r="A25" s="106">
        <v>2021</v>
      </c>
      <c r="B25" s="107" t="s">
        <v>28</v>
      </c>
      <c r="C25" s="108">
        <v>859</v>
      </c>
      <c r="D25" s="109">
        <f>C25/$C$30</f>
        <v>0.22253886010362695</v>
      </c>
      <c r="E25" s="109">
        <f t="shared" si="2"/>
        <v>-0.29934747145187601</v>
      </c>
    </row>
    <row r="26" spans="1:5">
      <c r="A26" s="33">
        <v>2021</v>
      </c>
      <c r="B26" s="4" t="s">
        <v>29</v>
      </c>
      <c r="C26" s="71">
        <v>1059</v>
      </c>
      <c r="D26" s="10">
        <f t="shared" ref="D26:D30" si="4">C26/$C$30</f>
        <v>0.27435233160621764</v>
      </c>
      <c r="E26" s="10">
        <f t="shared" si="2"/>
        <v>-0.20075471698113206</v>
      </c>
    </row>
    <row r="27" spans="1:5">
      <c r="A27" s="33">
        <v>2021</v>
      </c>
      <c r="B27" s="4" t="s">
        <v>8</v>
      </c>
      <c r="C27" s="71">
        <v>1466</v>
      </c>
      <c r="D27" s="10">
        <f t="shared" si="4"/>
        <v>0.37979274611398961</v>
      </c>
      <c r="E27" s="10">
        <f t="shared" si="2"/>
        <v>-0.11793020457280386</v>
      </c>
    </row>
    <row r="28" spans="1:5">
      <c r="A28" s="33">
        <v>2021</v>
      </c>
      <c r="B28" s="4" t="s">
        <v>30</v>
      </c>
      <c r="C28" s="71">
        <v>124</v>
      </c>
      <c r="D28" s="10">
        <f t="shared" si="4"/>
        <v>3.2124352331606217E-2</v>
      </c>
      <c r="E28" s="10">
        <f t="shared" si="2"/>
        <v>-0.28735632183908044</v>
      </c>
    </row>
    <row r="29" spans="1:5">
      <c r="A29" s="33">
        <v>2021</v>
      </c>
      <c r="B29" s="4" t="s">
        <v>20</v>
      </c>
      <c r="C29" s="71">
        <v>352</v>
      </c>
      <c r="D29" s="10">
        <f t="shared" si="4"/>
        <v>9.1191709844559585E-2</v>
      </c>
      <c r="E29" s="10">
        <f t="shared" si="2"/>
        <v>-0.14769975786924938</v>
      </c>
    </row>
    <row r="30" spans="1:5">
      <c r="A30" s="33">
        <v>2021</v>
      </c>
      <c r="B30" s="4" t="s">
        <v>21</v>
      </c>
      <c r="C30" s="71">
        <v>3860</v>
      </c>
      <c r="D30" s="10">
        <f t="shared" si="4"/>
        <v>1</v>
      </c>
      <c r="E30" s="10">
        <f t="shared" si="2"/>
        <v>-0.19583333333333333</v>
      </c>
    </row>
    <row r="31" spans="1:5">
      <c r="A31" s="106">
        <v>2022</v>
      </c>
      <c r="B31" s="107" t="s">
        <v>28</v>
      </c>
      <c r="C31" s="108">
        <v>1277</v>
      </c>
      <c r="D31" s="109">
        <f>C31/$C$36</f>
        <v>0.23656909966654316</v>
      </c>
      <c r="E31" s="109">
        <f t="shared" si="2"/>
        <v>0.48661233993015135</v>
      </c>
    </row>
    <row r="32" spans="1:5">
      <c r="A32" s="33">
        <v>2022</v>
      </c>
      <c r="B32" s="4" t="s">
        <v>29</v>
      </c>
      <c r="C32" s="71">
        <v>1480</v>
      </c>
      <c r="D32" s="10">
        <f t="shared" ref="D32:D36" si="5">C32/$C$36</f>
        <v>0.27417562060022233</v>
      </c>
      <c r="E32" s="10">
        <f t="shared" si="2"/>
        <v>0.39754485363550518</v>
      </c>
    </row>
    <row r="33" spans="1:5">
      <c r="A33" s="33">
        <v>2022</v>
      </c>
      <c r="B33" s="4" t="s">
        <v>8</v>
      </c>
      <c r="C33" s="71">
        <v>1868</v>
      </c>
      <c r="D33" s="10">
        <f t="shared" si="5"/>
        <v>0.34605409410892923</v>
      </c>
      <c r="E33" s="10">
        <f t="shared" si="2"/>
        <v>0.27421555252387447</v>
      </c>
    </row>
    <row r="34" spans="1:5">
      <c r="A34" s="33">
        <v>2022</v>
      </c>
      <c r="B34" s="4" t="s">
        <v>30</v>
      </c>
      <c r="C34" s="71">
        <v>178</v>
      </c>
      <c r="D34" s="10">
        <f t="shared" si="5"/>
        <v>3.2975175991107816E-2</v>
      </c>
      <c r="E34" s="10">
        <f t="shared" si="2"/>
        <v>0.43548387096774194</v>
      </c>
    </row>
    <row r="35" spans="1:5">
      <c r="A35" s="33">
        <v>2022</v>
      </c>
      <c r="B35" s="4" t="s">
        <v>20</v>
      </c>
      <c r="C35" s="71">
        <v>595</v>
      </c>
      <c r="D35" s="10">
        <f t="shared" si="5"/>
        <v>0.11022600963319748</v>
      </c>
      <c r="E35" s="10">
        <f t="shared" si="2"/>
        <v>0.69034090909090906</v>
      </c>
    </row>
    <row r="36" spans="1:5">
      <c r="A36" s="33">
        <v>2022</v>
      </c>
      <c r="B36" s="4" t="s">
        <v>21</v>
      </c>
      <c r="C36" s="71">
        <v>5398</v>
      </c>
      <c r="D36" s="10">
        <f t="shared" si="5"/>
        <v>1</v>
      </c>
      <c r="E36" s="10">
        <f t="shared" si="2"/>
        <v>0.39844559585492229</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C69E6-BC7E-0540-AEC9-D21D1F922C50}">
  <dimension ref="A1:G74"/>
  <sheetViews>
    <sheetView workbookViewId="0">
      <selection activeCell="C65" sqref="C65"/>
    </sheetView>
  </sheetViews>
  <sheetFormatPr defaultColWidth="11.44140625" defaultRowHeight="14.4"/>
  <cols>
    <col min="1" max="1" width="20.77734375" customWidth="1"/>
    <col min="2" max="2" width="11.21875" style="3" customWidth="1"/>
    <col min="3" max="3" width="12.77734375" style="2" customWidth="1"/>
    <col min="4" max="4" width="12.77734375" style="15" customWidth="1"/>
  </cols>
  <sheetData>
    <row r="1" spans="1:7">
      <c r="A1" s="17" t="s">
        <v>62</v>
      </c>
    </row>
    <row r="2" spans="1:7" ht="43.2">
      <c r="A2" s="83" t="s">
        <v>31</v>
      </c>
      <c r="B2" s="84" t="s">
        <v>2</v>
      </c>
      <c r="C2" s="85" t="s">
        <v>55</v>
      </c>
      <c r="D2" s="86" t="s">
        <v>14</v>
      </c>
    </row>
    <row r="3" spans="1:7">
      <c r="A3" s="87" t="s">
        <v>32</v>
      </c>
      <c r="B3" s="3">
        <v>2017</v>
      </c>
      <c r="C3" s="71">
        <v>664</v>
      </c>
      <c r="D3" s="52" t="s">
        <v>16</v>
      </c>
      <c r="G3" s="88"/>
    </row>
    <row r="4" spans="1:7">
      <c r="A4" s="87" t="s">
        <v>33</v>
      </c>
      <c r="B4" s="3">
        <v>2017</v>
      </c>
      <c r="C4" s="71">
        <v>350</v>
      </c>
      <c r="D4" s="52" t="s">
        <v>16</v>
      </c>
      <c r="G4" s="88"/>
    </row>
    <row r="5" spans="1:7">
      <c r="A5" s="87" t="s">
        <v>34</v>
      </c>
      <c r="B5" s="3">
        <v>2017</v>
      </c>
      <c r="C5" s="71">
        <v>1508</v>
      </c>
      <c r="D5" s="52" t="s">
        <v>16</v>
      </c>
      <c r="G5" s="88"/>
    </row>
    <row r="6" spans="1:7">
      <c r="A6" s="87" t="s">
        <v>35</v>
      </c>
      <c r="B6" s="3">
        <v>2017</v>
      </c>
      <c r="C6" s="71">
        <v>1687</v>
      </c>
      <c r="D6" s="52" t="s">
        <v>16</v>
      </c>
      <c r="G6" s="88"/>
    </row>
    <row r="7" spans="1:7">
      <c r="A7" s="87" t="s">
        <v>36</v>
      </c>
      <c r="B7" s="3">
        <v>2017</v>
      </c>
      <c r="C7" s="71">
        <v>384</v>
      </c>
      <c r="D7" s="52" t="s">
        <v>16</v>
      </c>
      <c r="G7" s="88"/>
    </row>
    <row r="8" spans="1:7">
      <c r="A8" s="87" t="s">
        <v>37</v>
      </c>
      <c r="B8" s="3">
        <v>2017</v>
      </c>
      <c r="C8" s="71">
        <v>1281</v>
      </c>
      <c r="D8" s="52" t="s">
        <v>16</v>
      </c>
      <c r="G8" s="88"/>
    </row>
    <row r="9" spans="1:7">
      <c r="A9" s="87" t="s">
        <v>38</v>
      </c>
      <c r="B9" s="3">
        <v>2017</v>
      </c>
      <c r="C9" s="71">
        <v>1839</v>
      </c>
      <c r="D9" s="52" t="s">
        <v>16</v>
      </c>
      <c r="G9" s="88"/>
    </row>
    <row r="10" spans="1:7">
      <c r="A10" s="87" t="s">
        <v>39</v>
      </c>
      <c r="B10" s="3">
        <v>2017</v>
      </c>
      <c r="C10" s="71">
        <v>808</v>
      </c>
      <c r="D10" s="52" t="s">
        <v>16</v>
      </c>
      <c r="G10" s="88"/>
    </row>
    <row r="11" spans="1:7">
      <c r="A11" s="87" t="s">
        <v>40</v>
      </c>
      <c r="B11" s="3">
        <v>2017</v>
      </c>
      <c r="C11" s="71">
        <v>685</v>
      </c>
      <c r="D11" s="52" t="s">
        <v>16</v>
      </c>
      <c r="G11" s="88"/>
    </row>
    <row r="12" spans="1:7">
      <c r="A12" s="87" t="s">
        <v>41</v>
      </c>
      <c r="B12" s="3">
        <v>2017</v>
      </c>
      <c r="C12" s="71">
        <v>1403</v>
      </c>
      <c r="D12" s="52" t="s">
        <v>16</v>
      </c>
      <c r="G12" s="88"/>
    </row>
    <row r="13" spans="1:7">
      <c r="A13" s="87" t="s">
        <v>42</v>
      </c>
      <c r="B13" s="3">
        <v>2017</v>
      </c>
      <c r="C13" s="71">
        <v>1678</v>
      </c>
      <c r="D13" s="52" t="s">
        <v>16</v>
      </c>
      <c r="F13" s="89"/>
      <c r="G13" s="88"/>
    </row>
    <row r="14" spans="1:7">
      <c r="A14" s="87" t="s">
        <v>21</v>
      </c>
      <c r="B14" s="3">
        <v>2017</v>
      </c>
      <c r="C14" s="71">
        <v>12287</v>
      </c>
      <c r="D14" s="52" t="s">
        <v>16</v>
      </c>
      <c r="G14" s="89"/>
    </row>
    <row r="15" spans="1:7">
      <c r="A15" s="90" t="s">
        <v>32</v>
      </c>
      <c r="B15" s="91">
        <v>2018</v>
      </c>
      <c r="C15" s="46">
        <v>378</v>
      </c>
      <c r="D15" s="92">
        <f>(C15-C3)/C3</f>
        <v>-0.43072289156626509</v>
      </c>
      <c r="F15" s="93"/>
    </row>
    <row r="16" spans="1:7">
      <c r="A16" s="87" t="s">
        <v>33</v>
      </c>
      <c r="B16" s="3">
        <v>2018</v>
      </c>
      <c r="C16" s="51">
        <v>241</v>
      </c>
      <c r="D16" s="118">
        <f t="shared" ref="D16:D74" si="0">(C16-C4)/C4</f>
        <v>-0.31142857142857144</v>
      </c>
      <c r="F16" s="93"/>
    </row>
    <row r="17" spans="1:6">
      <c r="A17" s="87" t="s">
        <v>34</v>
      </c>
      <c r="B17" s="3">
        <v>2018</v>
      </c>
      <c r="C17" s="51">
        <v>831</v>
      </c>
      <c r="D17" s="118">
        <f t="shared" si="0"/>
        <v>-0.44893899204244031</v>
      </c>
      <c r="F17" s="93"/>
    </row>
    <row r="18" spans="1:6">
      <c r="A18" s="87" t="s">
        <v>35</v>
      </c>
      <c r="B18" s="3">
        <v>2018</v>
      </c>
      <c r="C18" s="51">
        <v>1374</v>
      </c>
      <c r="D18" s="118">
        <f t="shared" si="0"/>
        <v>-0.18553645524599882</v>
      </c>
      <c r="F18" s="93"/>
    </row>
    <row r="19" spans="1:6">
      <c r="A19" s="87" t="s">
        <v>36</v>
      </c>
      <c r="B19" s="3">
        <v>2018</v>
      </c>
      <c r="C19" s="51">
        <v>216</v>
      </c>
      <c r="D19" s="118">
        <f t="shared" si="0"/>
        <v>-0.4375</v>
      </c>
      <c r="F19" s="93"/>
    </row>
    <row r="20" spans="1:6">
      <c r="A20" s="87" t="s">
        <v>37</v>
      </c>
      <c r="B20" s="3">
        <v>2018</v>
      </c>
      <c r="C20" s="51">
        <v>942</v>
      </c>
      <c r="D20" s="118">
        <f t="shared" si="0"/>
        <v>-0.26463700234192039</v>
      </c>
      <c r="F20" s="93"/>
    </row>
    <row r="21" spans="1:6">
      <c r="A21" s="87" t="s">
        <v>38</v>
      </c>
      <c r="B21" s="3">
        <v>2018</v>
      </c>
      <c r="C21" s="51">
        <v>1020</v>
      </c>
      <c r="D21" s="118">
        <f t="shared" si="0"/>
        <v>-0.44535073409461662</v>
      </c>
      <c r="F21" s="93"/>
    </row>
    <row r="22" spans="1:6">
      <c r="A22" s="87" t="s">
        <v>39</v>
      </c>
      <c r="B22" s="3">
        <v>2018</v>
      </c>
      <c r="C22" s="51">
        <v>447</v>
      </c>
      <c r="D22" s="118">
        <f t="shared" si="0"/>
        <v>-0.44678217821782179</v>
      </c>
      <c r="F22" s="93"/>
    </row>
    <row r="23" spans="1:6">
      <c r="A23" s="87" t="s">
        <v>40</v>
      </c>
      <c r="B23" s="3">
        <v>2018</v>
      </c>
      <c r="C23" s="51">
        <v>402</v>
      </c>
      <c r="D23" s="118">
        <f t="shared" si="0"/>
        <v>-0.41313868613138688</v>
      </c>
      <c r="F23" s="93"/>
    </row>
    <row r="24" spans="1:6">
      <c r="A24" s="87" t="s">
        <v>41</v>
      </c>
      <c r="B24" s="3">
        <v>2018</v>
      </c>
      <c r="C24" s="51">
        <v>856</v>
      </c>
      <c r="D24" s="118">
        <f t="shared" si="0"/>
        <v>-0.38987883107626514</v>
      </c>
      <c r="F24" s="93"/>
    </row>
    <row r="25" spans="1:6">
      <c r="A25" s="87" t="s">
        <v>42</v>
      </c>
      <c r="B25" s="3">
        <v>2018</v>
      </c>
      <c r="C25" s="51">
        <v>1024</v>
      </c>
      <c r="D25" s="118">
        <f t="shared" si="0"/>
        <v>-0.38974970202622167</v>
      </c>
      <c r="F25" s="93"/>
    </row>
    <row r="26" spans="1:6">
      <c r="A26" s="95" t="s">
        <v>21</v>
      </c>
      <c r="B26" s="96">
        <v>2018</v>
      </c>
      <c r="C26" s="97">
        <v>7731</v>
      </c>
      <c r="D26" s="118">
        <f t="shared" si="0"/>
        <v>-0.37079840481810045</v>
      </c>
      <c r="F26" s="93"/>
    </row>
    <row r="27" spans="1:6">
      <c r="A27" s="41" t="s">
        <v>32</v>
      </c>
      <c r="B27" s="3">
        <v>2019</v>
      </c>
      <c r="C27" s="51">
        <v>217</v>
      </c>
      <c r="D27" s="119">
        <f t="shared" si="0"/>
        <v>-0.42592592592592593</v>
      </c>
    </row>
    <row r="28" spans="1:6">
      <c r="A28" s="41" t="s">
        <v>33</v>
      </c>
      <c r="B28" s="3">
        <v>2019</v>
      </c>
      <c r="C28" s="51">
        <v>144</v>
      </c>
      <c r="D28" s="118">
        <f t="shared" si="0"/>
        <v>-0.40248962655601661</v>
      </c>
    </row>
    <row r="29" spans="1:6">
      <c r="A29" s="41" t="s">
        <v>34</v>
      </c>
      <c r="B29" s="3">
        <v>2019</v>
      </c>
      <c r="C29" s="51">
        <v>516</v>
      </c>
      <c r="D29" s="118">
        <f t="shared" si="0"/>
        <v>-0.37906137184115524</v>
      </c>
    </row>
    <row r="30" spans="1:6">
      <c r="A30" s="41" t="s">
        <v>35</v>
      </c>
      <c r="B30" s="3">
        <v>2019</v>
      </c>
      <c r="C30" s="51">
        <v>927</v>
      </c>
      <c r="D30" s="118">
        <f t="shared" si="0"/>
        <v>-0.32532751091703055</v>
      </c>
    </row>
    <row r="31" spans="1:6">
      <c r="A31" s="41" t="s">
        <v>36</v>
      </c>
      <c r="B31" s="3">
        <v>2019</v>
      </c>
      <c r="C31" s="51">
        <v>129</v>
      </c>
      <c r="D31" s="118">
        <f t="shared" si="0"/>
        <v>-0.40277777777777779</v>
      </c>
    </row>
    <row r="32" spans="1:6">
      <c r="A32" s="41" t="s">
        <v>37</v>
      </c>
      <c r="B32" s="3">
        <v>2019</v>
      </c>
      <c r="C32" s="51">
        <v>590</v>
      </c>
      <c r="D32" s="118">
        <f t="shared" si="0"/>
        <v>-0.37367303609341823</v>
      </c>
    </row>
    <row r="33" spans="1:4">
      <c r="A33" s="41" t="s">
        <v>38</v>
      </c>
      <c r="B33" s="3">
        <v>2019</v>
      </c>
      <c r="C33" s="51">
        <v>787</v>
      </c>
      <c r="D33" s="118">
        <f t="shared" si="0"/>
        <v>-0.2284313725490196</v>
      </c>
    </row>
    <row r="34" spans="1:4">
      <c r="A34" s="41" t="s">
        <v>39</v>
      </c>
      <c r="B34" s="3">
        <v>2019</v>
      </c>
      <c r="C34" s="51">
        <v>273</v>
      </c>
      <c r="D34" s="118">
        <f t="shared" si="0"/>
        <v>-0.38926174496644295</v>
      </c>
    </row>
    <row r="35" spans="1:4">
      <c r="A35" s="41" t="s">
        <v>40</v>
      </c>
      <c r="B35" s="3">
        <v>2019</v>
      </c>
      <c r="C35" s="51">
        <v>311</v>
      </c>
      <c r="D35" s="118">
        <f t="shared" si="0"/>
        <v>-0.2263681592039801</v>
      </c>
    </row>
    <row r="36" spans="1:4">
      <c r="A36" s="41" t="s">
        <v>41</v>
      </c>
      <c r="B36" s="3">
        <v>2019</v>
      </c>
      <c r="C36" s="51">
        <v>690</v>
      </c>
      <c r="D36" s="118">
        <f t="shared" si="0"/>
        <v>-0.19392523364485981</v>
      </c>
    </row>
    <row r="37" spans="1:4">
      <c r="A37" s="41" t="s">
        <v>42</v>
      </c>
      <c r="B37" s="3">
        <v>2019</v>
      </c>
      <c r="C37" s="51">
        <v>690</v>
      </c>
      <c r="D37" s="118">
        <f t="shared" si="0"/>
        <v>-0.326171875</v>
      </c>
    </row>
    <row r="38" spans="1:4">
      <c r="A38" s="5" t="s">
        <v>21</v>
      </c>
      <c r="B38" s="16">
        <v>2019</v>
      </c>
      <c r="C38" s="21">
        <v>5274</v>
      </c>
      <c r="D38" s="118">
        <f t="shared" si="0"/>
        <v>-0.31781140861466822</v>
      </c>
    </row>
    <row r="39" spans="1:4">
      <c r="A39" s="98" t="s">
        <v>32</v>
      </c>
      <c r="B39" s="11">
        <v>2020</v>
      </c>
      <c r="C39" s="51">
        <v>208</v>
      </c>
      <c r="D39" s="119">
        <f t="shared" si="0"/>
        <v>-4.1474654377880185E-2</v>
      </c>
    </row>
    <row r="40" spans="1:4">
      <c r="A40" s="99" t="s">
        <v>33</v>
      </c>
      <c r="B40" s="11">
        <v>2020</v>
      </c>
      <c r="C40" s="51">
        <v>151</v>
      </c>
      <c r="D40" s="118">
        <f t="shared" si="0"/>
        <v>4.8611111111111112E-2</v>
      </c>
    </row>
    <row r="41" spans="1:4">
      <c r="A41" s="99" t="s">
        <v>34</v>
      </c>
      <c r="B41" s="11">
        <v>2020</v>
      </c>
      <c r="C41" s="51">
        <v>476</v>
      </c>
      <c r="D41" s="118">
        <f t="shared" si="0"/>
        <v>-7.7519379844961239E-2</v>
      </c>
    </row>
    <row r="42" spans="1:4">
      <c r="A42" s="99" t="s">
        <v>35</v>
      </c>
      <c r="B42" s="11">
        <v>2020</v>
      </c>
      <c r="C42" s="51">
        <v>930</v>
      </c>
      <c r="D42" s="118">
        <f t="shared" si="0"/>
        <v>3.2362459546925568E-3</v>
      </c>
    </row>
    <row r="43" spans="1:4">
      <c r="A43" s="99" t="s">
        <v>36</v>
      </c>
      <c r="B43" s="11">
        <v>2020</v>
      </c>
      <c r="C43" s="51">
        <v>136</v>
      </c>
      <c r="D43" s="118">
        <f t="shared" si="0"/>
        <v>5.4263565891472867E-2</v>
      </c>
    </row>
    <row r="44" spans="1:4">
      <c r="A44" s="99" t="s">
        <v>37</v>
      </c>
      <c r="B44" s="11">
        <v>2020</v>
      </c>
      <c r="C44" s="51">
        <v>444</v>
      </c>
      <c r="D44" s="118">
        <f t="shared" si="0"/>
        <v>-0.24745762711864408</v>
      </c>
    </row>
    <row r="45" spans="1:4">
      <c r="A45" s="99" t="s">
        <v>38</v>
      </c>
      <c r="B45" s="11">
        <v>2020</v>
      </c>
      <c r="C45" s="51">
        <v>695</v>
      </c>
      <c r="D45" s="118">
        <f t="shared" si="0"/>
        <v>-0.11689961880559085</v>
      </c>
    </row>
    <row r="46" spans="1:4">
      <c r="A46" s="99" t="s">
        <v>39</v>
      </c>
      <c r="B46" s="11">
        <v>2020</v>
      </c>
      <c r="C46" s="51">
        <v>283</v>
      </c>
      <c r="D46" s="118">
        <f t="shared" si="0"/>
        <v>3.6630036630036632E-2</v>
      </c>
    </row>
    <row r="47" spans="1:4">
      <c r="A47" s="99" t="s">
        <v>40</v>
      </c>
      <c r="B47" s="11">
        <v>2020</v>
      </c>
      <c r="C47" s="51">
        <v>246</v>
      </c>
      <c r="D47" s="118">
        <f t="shared" si="0"/>
        <v>-0.20900321543408359</v>
      </c>
    </row>
    <row r="48" spans="1:4">
      <c r="A48" s="99" t="s">
        <v>41</v>
      </c>
      <c r="B48" s="11">
        <v>2020</v>
      </c>
      <c r="C48" s="51">
        <v>616</v>
      </c>
      <c r="D48" s="118">
        <f t="shared" si="0"/>
        <v>-0.1072463768115942</v>
      </c>
    </row>
    <row r="49" spans="1:4">
      <c r="A49" s="99" t="s">
        <v>42</v>
      </c>
      <c r="B49" s="11">
        <v>2020</v>
      </c>
      <c r="C49" s="51">
        <v>615</v>
      </c>
      <c r="D49" s="118">
        <f t="shared" si="0"/>
        <v>-0.10869565217391304</v>
      </c>
    </row>
    <row r="50" spans="1:4">
      <c r="A50" s="100" t="s">
        <v>21</v>
      </c>
      <c r="B50" s="11">
        <v>2020</v>
      </c>
      <c r="C50" s="51">
        <v>4800</v>
      </c>
      <c r="D50" s="118">
        <f t="shared" si="0"/>
        <v>-8.987485779294653E-2</v>
      </c>
    </row>
    <row r="51" spans="1:4">
      <c r="A51" s="98" t="s">
        <v>32</v>
      </c>
      <c r="B51" s="113">
        <v>2021</v>
      </c>
      <c r="C51" s="110">
        <v>225</v>
      </c>
      <c r="D51" s="119">
        <f t="shared" si="0"/>
        <v>8.1730769230769232E-2</v>
      </c>
    </row>
    <row r="52" spans="1:4">
      <c r="A52" s="99" t="s">
        <v>33</v>
      </c>
      <c r="B52" s="3">
        <v>2021</v>
      </c>
      <c r="C52" s="51">
        <v>88</v>
      </c>
      <c r="D52" s="118">
        <f t="shared" si="0"/>
        <v>-0.41721854304635764</v>
      </c>
    </row>
    <row r="53" spans="1:4">
      <c r="A53" s="99" t="s">
        <v>34</v>
      </c>
      <c r="B53" s="3">
        <v>2021</v>
      </c>
      <c r="C53" s="51">
        <v>378</v>
      </c>
      <c r="D53" s="118">
        <f t="shared" si="0"/>
        <v>-0.20588235294117646</v>
      </c>
    </row>
    <row r="54" spans="1:4">
      <c r="A54" s="99" t="s">
        <v>35</v>
      </c>
      <c r="B54" s="3">
        <v>2021</v>
      </c>
      <c r="C54" s="51">
        <v>672</v>
      </c>
      <c r="D54" s="118">
        <f t="shared" si="0"/>
        <v>-0.27741935483870966</v>
      </c>
    </row>
    <row r="55" spans="1:4">
      <c r="A55" s="99" t="s">
        <v>36</v>
      </c>
      <c r="B55" s="3">
        <v>2021</v>
      </c>
      <c r="C55" s="51">
        <v>125</v>
      </c>
      <c r="D55" s="118">
        <f t="shared" si="0"/>
        <v>-8.0882352941176475E-2</v>
      </c>
    </row>
    <row r="56" spans="1:4">
      <c r="A56" s="99" t="s">
        <v>37</v>
      </c>
      <c r="B56" s="3">
        <v>2021</v>
      </c>
      <c r="C56" s="51">
        <v>411</v>
      </c>
      <c r="D56" s="118">
        <f t="shared" si="0"/>
        <v>-7.4324324324324328E-2</v>
      </c>
    </row>
    <row r="57" spans="1:4">
      <c r="A57" s="99" t="s">
        <v>38</v>
      </c>
      <c r="B57" s="3">
        <v>2021</v>
      </c>
      <c r="C57" s="51">
        <v>570</v>
      </c>
      <c r="D57" s="118">
        <f t="shared" si="0"/>
        <v>-0.17985611510791366</v>
      </c>
    </row>
    <row r="58" spans="1:4">
      <c r="A58" s="99" t="s">
        <v>39</v>
      </c>
      <c r="B58" s="3">
        <v>2021</v>
      </c>
      <c r="C58" s="51">
        <v>259</v>
      </c>
      <c r="D58" s="118">
        <f t="shared" si="0"/>
        <v>-8.4805653710247356E-2</v>
      </c>
    </row>
    <row r="59" spans="1:4">
      <c r="A59" s="99" t="s">
        <v>40</v>
      </c>
      <c r="B59" s="3">
        <v>2021</v>
      </c>
      <c r="C59" s="51">
        <v>221</v>
      </c>
      <c r="D59" s="118">
        <f t="shared" si="0"/>
        <v>-0.1016260162601626</v>
      </c>
    </row>
    <row r="60" spans="1:4">
      <c r="A60" s="99" t="s">
        <v>41</v>
      </c>
      <c r="B60" s="3">
        <v>2021</v>
      </c>
      <c r="C60" s="51">
        <v>405</v>
      </c>
      <c r="D60" s="118">
        <f t="shared" si="0"/>
        <v>-0.34253246753246752</v>
      </c>
    </row>
    <row r="61" spans="1:4">
      <c r="A61" s="99" t="s">
        <v>42</v>
      </c>
      <c r="B61" s="3">
        <v>2021</v>
      </c>
      <c r="C61" s="51">
        <v>506</v>
      </c>
      <c r="D61" s="118">
        <f t="shared" si="0"/>
        <v>-0.17723577235772359</v>
      </c>
    </row>
    <row r="62" spans="1:4">
      <c r="A62" s="99" t="s">
        <v>21</v>
      </c>
      <c r="B62" s="11">
        <v>2021</v>
      </c>
      <c r="C62" s="20">
        <v>3860</v>
      </c>
      <c r="D62" s="94">
        <f t="shared" si="0"/>
        <v>-0.19583333333333333</v>
      </c>
    </row>
    <row r="63" spans="1:4">
      <c r="A63" s="128" t="s">
        <v>32</v>
      </c>
      <c r="B63" s="124">
        <v>2022</v>
      </c>
      <c r="C63" s="110">
        <v>311</v>
      </c>
      <c r="D63" s="129">
        <f t="shared" si="0"/>
        <v>0.38222222222222224</v>
      </c>
    </row>
    <row r="64" spans="1:4">
      <c r="A64" s="99" t="s">
        <v>33</v>
      </c>
      <c r="B64" s="3">
        <v>2022</v>
      </c>
      <c r="C64" s="51">
        <v>105</v>
      </c>
      <c r="D64" s="94">
        <f t="shared" si="0"/>
        <v>0.19318181818181818</v>
      </c>
    </row>
    <row r="65" spans="1:4">
      <c r="A65" s="99" t="s">
        <v>34</v>
      </c>
      <c r="B65" s="3">
        <v>2022</v>
      </c>
      <c r="C65" s="51">
        <v>567</v>
      </c>
      <c r="D65" s="94">
        <f t="shared" si="0"/>
        <v>0.5</v>
      </c>
    </row>
    <row r="66" spans="1:4">
      <c r="A66" s="99" t="s">
        <v>35</v>
      </c>
      <c r="B66" s="3">
        <v>2022</v>
      </c>
      <c r="C66" s="51">
        <v>1050</v>
      </c>
      <c r="D66" s="94">
        <f t="shared" si="0"/>
        <v>0.5625</v>
      </c>
    </row>
    <row r="67" spans="1:4">
      <c r="A67" s="99" t="s">
        <v>36</v>
      </c>
      <c r="B67" s="3">
        <v>2022</v>
      </c>
      <c r="C67" s="51">
        <v>170</v>
      </c>
      <c r="D67" s="94">
        <f t="shared" si="0"/>
        <v>0.36</v>
      </c>
    </row>
    <row r="68" spans="1:4">
      <c r="A68" s="99" t="s">
        <v>37</v>
      </c>
      <c r="B68" s="3">
        <v>2022</v>
      </c>
      <c r="C68" s="51">
        <v>525</v>
      </c>
      <c r="D68" s="94">
        <f t="shared" si="0"/>
        <v>0.27737226277372262</v>
      </c>
    </row>
    <row r="69" spans="1:4">
      <c r="A69" s="99" t="s">
        <v>38</v>
      </c>
      <c r="B69" s="3">
        <v>2022</v>
      </c>
      <c r="C69" s="51">
        <v>768</v>
      </c>
      <c r="D69" s="94">
        <f t="shared" si="0"/>
        <v>0.3473684210526316</v>
      </c>
    </row>
    <row r="70" spans="1:4">
      <c r="A70" s="99" t="s">
        <v>39</v>
      </c>
      <c r="B70" s="3">
        <v>2022</v>
      </c>
      <c r="C70" s="51">
        <v>312</v>
      </c>
      <c r="D70" s="94">
        <f t="shared" si="0"/>
        <v>0.20463320463320464</v>
      </c>
    </row>
    <row r="71" spans="1:4">
      <c r="A71" s="99" t="s">
        <v>40</v>
      </c>
      <c r="B71" s="3">
        <v>2022</v>
      </c>
      <c r="C71" s="51">
        <v>361</v>
      </c>
      <c r="D71" s="94">
        <f t="shared" si="0"/>
        <v>0.63348416289592757</v>
      </c>
    </row>
    <row r="72" spans="1:4">
      <c r="A72" s="99" t="s">
        <v>41</v>
      </c>
      <c r="B72" s="3">
        <v>2022</v>
      </c>
      <c r="C72" s="51">
        <v>680</v>
      </c>
      <c r="D72" s="94">
        <f t="shared" si="0"/>
        <v>0.67901234567901236</v>
      </c>
    </row>
    <row r="73" spans="1:4">
      <c r="A73" s="99" t="s">
        <v>42</v>
      </c>
      <c r="B73" s="3">
        <v>2022</v>
      </c>
      <c r="C73" s="51">
        <v>648</v>
      </c>
      <c r="D73" s="94">
        <f t="shared" si="0"/>
        <v>0.28063241106719367</v>
      </c>
    </row>
    <row r="74" spans="1:4">
      <c r="A74" s="100" t="s">
        <v>21</v>
      </c>
      <c r="B74" s="3">
        <v>2022</v>
      </c>
      <c r="C74" s="51">
        <v>5398</v>
      </c>
      <c r="D74" s="94">
        <f t="shared" si="0"/>
        <v>0.39844559585492229</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DFC8C-7EB2-484C-A8F7-A416E1182842}">
  <dimension ref="A1:F50"/>
  <sheetViews>
    <sheetView workbookViewId="0">
      <selection activeCell="C52" sqref="C52"/>
    </sheetView>
  </sheetViews>
  <sheetFormatPr defaultColWidth="11.44140625" defaultRowHeight="14.4"/>
  <cols>
    <col min="1" max="1" width="30.21875" customWidth="1"/>
    <col min="2" max="2" width="11.21875" style="3" customWidth="1"/>
    <col min="3" max="3" width="12.77734375" style="2" customWidth="1"/>
    <col min="4" max="4" width="12.77734375" style="15" customWidth="1"/>
  </cols>
  <sheetData>
    <row r="1" spans="1:6">
      <c r="A1" s="17" t="s">
        <v>63</v>
      </c>
    </row>
    <row r="2" spans="1:6" ht="43.2">
      <c r="A2" s="29" t="s">
        <v>44</v>
      </c>
      <c r="B2" s="29" t="s">
        <v>2</v>
      </c>
      <c r="C2" s="36" t="s">
        <v>55</v>
      </c>
      <c r="D2" s="37" t="s">
        <v>14</v>
      </c>
    </row>
    <row r="3" spans="1:6">
      <c r="A3" s="79" t="s">
        <v>46</v>
      </c>
      <c r="B3" s="3">
        <v>2017</v>
      </c>
      <c r="C3" s="71">
        <v>601</v>
      </c>
      <c r="D3" s="117" t="s">
        <v>59</v>
      </c>
    </row>
    <row r="4" spans="1:6">
      <c r="A4" s="41" t="s">
        <v>46</v>
      </c>
      <c r="B4" s="3">
        <v>2018</v>
      </c>
      <c r="C4" s="51">
        <v>227</v>
      </c>
      <c r="D4" s="7">
        <f t="shared" ref="D4:D49" si="0">(C4-C3)/C3</f>
        <v>-0.62229617304492513</v>
      </c>
      <c r="F4" s="69"/>
    </row>
    <row r="5" spans="1:6">
      <c r="A5" s="41" t="s">
        <v>46</v>
      </c>
      <c r="B5" s="3">
        <v>2019</v>
      </c>
      <c r="C5" s="51">
        <v>44</v>
      </c>
      <c r="D5" s="15">
        <f t="shared" si="0"/>
        <v>-0.80616740088105732</v>
      </c>
      <c r="F5" s="69"/>
    </row>
    <row r="6" spans="1:6">
      <c r="A6" s="41" t="s">
        <v>46</v>
      </c>
      <c r="B6" s="11">
        <v>2020</v>
      </c>
      <c r="C6" s="20">
        <v>37</v>
      </c>
      <c r="D6" s="15">
        <f t="shared" si="0"/>
        <v>-0.15909090909090909</v>
      </c>
      <c r="F6" s="69"/>
    </row>
    <row r="7" spans="1:6">
      <c r="A7" s="5" t="s">
        <v>46</v>
      </c>
      <c r="B7" s="11">
        <v>2021</v>
      </c>
      <c r="C7" s="20">
        <v>23</v>
      </c>
      <c r="D7" s="15">
        <f t="shared" si="0"/>
        <v>-0.3783783783783784</v>
      </c>
      <c r="F7" s="69"/>
    </row>
    <row r="8" spans="1:6">
      <c r="A8" s="9" t="s">
        <v>46</v>
      </c>
      <c r="B8" s="16">
        <v>2022</v>
      </c>
      <c r="C8" s="21">
        <v>33</v>
      </c>
      <c r="D8" s="30">
        <f>(C8-C7)/C7</f>
        <v>0.43478260869565216</v>
      </c>
      <c r="F8" s="69"/>
    </row>
    <row r="9" spans="1:6">
      <c r="A9" s="79" t="s">
        <v>47</v>
      </c>
      <c r="B9" s="81">
        <v>2017</v>
      </c>
      <c r="C9" s="51">
        <v>335</v>
      </c>
      <c r="D9" s="117" t="s">
        <v>59</v>
      </c>
      <c r="F9" s="69"/>
    </row>
    <row r="10" spans="1:6">
      <c r="A10" s="41" t="s">
        <v>47</v>
      </c>
      <c r="B10" s="3">
        <v>2018</v>
      </c>
      <c r="C10" s="51">
        <v>233</v>
      </c>
      <c r="D10" s="7">
        <f t="shared" si="0"/>
        <v>-0.30447761194029849</v>
      </c>
      <c r="F10" s="69"/>
    </row>
    <row r="11" spans="1:6">
      <c r="A11" s="41" t="s">
        <v>47</v>
      </c>
      <c r="B11" s="3">
        <v>2019</v>
      </c>
      <c r="C11" s="51">
        <v>170</v>
      </c>
      <c r="D11" s="15">
        <f t="shared" si="0"/>
        <v>-0.27038626609442062</v>
      </c>
      <c r="F11" s="69"/>
    </row>
    <row r="12" spans="1:6">
      <c r="A12" s="41" t="s">
        <v>47</v>
      </c>
      <c r="B12" s="3">
        <v>2020</v>
      </c>
      <c r="C12" s="51">
        <v>131</v>
      </c>
      <c r="D12" s="15">
        <f t="shared" si="0"/>
        <v>-0.22941176470588234</v>
      </c>
      <c r="F12" s="69"/>
    </row>
    <row r="13" spans="1:6">
      <c r="A13" s="5" t="s">
        <v>47</v>
      </c>
      <c r="B13" s="11">
        <v>2021</v>
      </c>
      <c r="C13" s="20">
        <v>108</v>
      </c>
      <c r="D13" s="15">
        <f t="shared" si="0"/>
        <v>-0.17557251908396945</v>
      </c>
      <c r="F13" s="69"/>
    </row>
    <row r="14" spans="1:6">
      <c r="A14" s="9" t="s">
        <v>47</v>
      </c>
      <c r="B14" s="16">
        <v>2022</v>
      </c>
      <c r="C14" s="21">
        <v>70</v>
      </c>
      <c r="D14" s="30">
        <f>(C14-C13)/C13</f>
        <v>-0.35185185185185186</v>
      </c>
      <c r="F14" s="69"/>
    </row>
    <row r="15" spans="1:6">
      <c r="A15" s="79" t="s">
        <v>48</v>
      </c>
      <c r="B15" s="81">
        <v>2017</v>
      </c>
      <c r="C15" s="51">
        <v>1188</v>
      </c>
      <c r="D15" s="117" t="s">
        <v>59</v>
      </c>
      <c r="F15" s="69"/>
    </row>
    <row r="16" spans="1:6">
      <c r="A16" s="41" t="s">
        <v>48</v>
      </c>
      <c r="B16" s="3">
        <v>2018</v>
      </c>
      <c r="C16" s="51">
        <v>542</v>
      </c>
      <c r="D16" s="7">
        <f t="shared" si="0"/>
        <v>-0.54377104377104379</v>
      </c>
      <c r="F16" s="69"/>
    </row>
    <row r="17" spans="1:6">
      <c r="A17" s="41" t="s">
        <v>48</v>
      </c>
      <c r="B17" s="3">
        <v>2019</v>
      </c>
      <c r="C17" s="51">
        <v>327</v>
      </c>
      <c r="D17" s="15">
        <f t="shared" si="0"/>
        <v>-0.39667896678966791</v>
      </c>
      <c r="F17" s="69"/>
    </row>
    <row r="18" spans="1:6">
      <c r="A18" s="41" t="s">
        <v>48</v>
      </c>
      <c r="B18" s="3">
        <v>2020</v>
      </c>
      <c r="C18" s="51">
        <v>285</v>
      </c>
      <c r="D18" s="15">
        <f t="shared" si="0"/>
        <v>-0.12844036697247707</v>
      </c>
      <c r="F18" s="69"/>
    </row>
    <row r="19" spans="1:6">
      <c r="A19" s="5" t="s">
        <v>48</v>
      </c>
      <c r="B19" s="11">
        <v>2021</v>
      </c>
      <c r="C19" s="20">
        <v>409</v>
      </c>
      <c r="D19" s="15">
        <f t="shared" si="0"/>
        <v>0.43508771929824563</v>
      </c>
      <c r="F19" s="69"/>
    </row>
    <row r="20" spans="1:6">
      <c r="A20" s="9" t="s">
        <v>48</v>
      </c>
      <c r="B20" s="16">
        <v>2022</v>
      </c>
      <c r="C20" s="21">
        <v>361</v>
      </c>
      <c r="D20" s="30">
        <f>(C20-C19)/C19</f>
        <v>-0.11735941320293398</v>
      </c>
      <c r="F20" s="69"/>
    </row>
    <row r="21" spans="1:6">
      <c r="A21" s="79" t="s">
        <v>49</v>
      </c>
      <c r="B21" s="81">
        <v>2017</v>
      </c>
      <c r="C21" s="51">
        <v>4020</v>
      </c>
      <c r="D21" s="117" t="s">
        <v>59</v>
      </c>
      <c r="F21" s="69"/>
    </row>
    <row r="22" spans="1:6">
      <c r="A22" s="41" t="s">
        <v>49</v>
      </c>
      <c r="B22" s="3">
        <v>2018</v>
      </c>
      <c r="C22" s="51">
        <v>2883</v>
      </c>
      <c r="D22" s="7">
        <f t="shared" si="0"/>
        <v>-0.28283582089552239</v>
      </c>
      <c r="F22" s="69"/>
    </row>
    <row r="23" spans="1:6">
      <c r="A23" s="41" t="s">
        <v>49</v>
      </c>
      <c r="B23" s="3">
        <v>2019</v>
      </c>
      <c r="C23" s="51">
        <v>2590</v>
      </c>
      <c r="D23" s="15">
        <f t="shared" si="0"/>
        <v>-0.10163024627124523</v>
      </c>
      <c r="F23" s="69"/>
    </row>
    <row r="24" spans="1:6">
      <c r="A24" s="41" t="s">
        <v>49</v>
      </c>
      <c r="B24" s="3">
        <v>2020</v>
      </c>
      <c r="C24" s="51">
        <v>2262</v>
      </c>
      <c r="D24" s="15">
        <f t="shared" si="0"/>
        <v>-0.12664092664092663</v>
      </c>
      <c r="F24" s="69"/>
    </row>
    <row r="25" spans="1:6">
      <c r="A25" s="5" t="s">
        <v>49</v>
      </c>
      <c r="B25" s="11">
        <v>2021</v>
      </c>
      <c r="C25" s="20">
        <v>1609</v>
      </c>
      <c r="D25" s="15">
        <f t="shared" si="0"/>
        <v>-0.28868258178603007</v>
      </c>
      <c r="F25" s="69"/>
    </row>
    <row r="26" spans="1:6">
      <c r="A26" s="9" t="s">
        <v>49</v>
      </c>
      <c r="B26" s="16">
        <v>2022</v>
      </c>
      <c r="C26" s="21">
        <v>2765</v>
      </c>
      <c r="D26" s="30">
        <f>(C26-C25)/C25</f>
        <v>0.71845866998135488</v>
      </c>
      <c r="F26" s="69"/>
    </row>
    <row r="27" spans="1:6">
      <c r="A27" s="79" t="s">
        <v>50</v>
      </c>
      <c r="B27" s="81">
        <v>2017</v>
      </c>
      <c r="C27" s="51">
        <v>3581</v>
      </c>
      <c r="D27" s="117" t="s">
        <v>59</v>
      </c>
      <c r="F27" s="69"/>
    </row>
    <row r="28" spans="1:6">
      <c r="A28" s="41" t="s">
        <v>50</v>
      </c>
      <c r="B28" s="3">
        <v>2018</v>
      </c>
      <c r="C28" s="51">
        <v>2224</v>
      </c>
      <c r="D28" s="7">
        <f t="shared" si="0"/>
        <v>-0.37894442893046637</v>
      </c>
      <c r="F28" s="69"/>
    </row>
    <row r="29" spans="1:6">
      <c r="A29" s="41" t="s">
        <v>50</v>
      </c>
      <c r="B29" s="3">
        <v>2019</v>
      </c>
      <c r="C29" s="51">
        <v>1302</v>
      </c>
      <c r="D29" s="15">
        <f t="shared" si="0"/>
        <v>-0.41456834532374098</v>
      </c>
      <c r="F29" s="69"/>
    </row>
    <row r="30" spans="1:6">
      <c r="A30" s="41" t="s">
        <v>50</v>
      </c>
      <c r="B30" s="3">
        <v>2020</v>
      </c>
      <c r="C30" s="51">
        <v>1398</v>
      </c>
      <c r="D30" s="15">
        <f t="shared" si="0"/>
        <v>7.3732718894009217E-2</v>
      </c>
      <c r="F30" s="69"/>
    </row>
    <row r="31" spans="1:6">
      <c r="A31" s="5" t="s">
        <v>50</v>
      </c>
      <c r="B31" s="11">
        <v>2021</v>
      </c>
      <c r="C31" s="20">
        <v>1195</v>
      </c>
      <c r="D31" s="15">
        <f t="shared" si="0"/>
        <v>-0.14520743919885551</v>
      </c>
      <c r="F31" s="69"/>
    </row>
    <row r="32" spans="1:6">
      <c r="A32" s="9" t="s">
        <v>50</v>
      </c>
      <c r="B32" s="16">
        <v>2022</v>
      </c>
      <c r="C32" s="21">
        <v>1347</v>
      </c>
      <c r="D32" s="30">
        <f>(C32-C31)/C31</f>
        <v>0.12719665271966527</v>
      </c>
      <c r="F32" s="69"/>
    </row>
    <row r="33" spans="1:6">
      <c r="A33" s="79" t="s">
        <v>51</v>
      </c>
      <c r="B33" s="81">
        <v>2017</v>
      </c>
      <c r="C33" s="51">
        <v>1151</v>
      </c>
      <c r="D33" s="117" t="s">
        <v>59</v>
      </c>
      <c r="F33" s="69"/>
    </row>
    <row r="34" spans="1:6">
      <c r="A34" s="41" t="s">
        <v>51</v>
      </c>
      <c r="B34" s="3">
        <v>2018</v>
      </c>
      <c r="C34" s="51">
        <v>783</v>
      </c>
      <c r="D34" s="7">
        <f t="shared" si="0"/>
        <v>-0.31972198088618592</v>
      </c>
      <c r="F34" s="69"/>
    </row>
    <row r="35" spans="1:6">
      <c r="A35" s="41" t="s">
        <v>51</v>
      </c>
      <c r="B35" s="3">
        <v>2019</v>
      </c>
      <c r="C35" s="51">
        <v>246</v>
      </c>
      <c r="D35" s="15">
        <f t="shared" si="0"/>
        <v>-0.68582375478927204</v>
      </c>
      <c r="F35" s="69"/>
    </row>
    <row r="36" spans="1:6">
      <c r="A36" s="41" t="s">
        <v>51</v>
      </c>
      <c r="B36" s="3">
        <v>2020</v>
      </c>
      <c r="C36" s="51">
        <v>191</v>
      </c>
      <c r="D36" s="15">
        <f t="shared" si="0"/>
        <v>-0.22357723577235772</v>
      </c>
      <c r="F36" s="69"/>
    </row>
    <row r="37" spans="1:6">
      <c r="A37" s="5" t="s">
        <v>51</v>
      </c>
      <c r="B37" s="11">
        <v>2021</v>
      </c>
      <c r="C37" s="20">
        <v>147</v>
      </c>
      <c r="D37" s="15">
        <f t="shared" si="0"/>
        <v>-0.23036649214659685</v>
      </c>
      <c r="F37" s="69"/>
    </row>
    <row r="38" spans="1:6">
      <c r="A38" s="9" t="s">
        <v>51</v>
      </c>
      <c r="B38" s="16">
        <v>2022</v>
      </c>
      <c r="C38" s="21">
        <v>168</v>
      </c>
      <c r="D38" s="30">
        <f>(C38-C37)/C37</f>
        <v>0.14285714285714285</v>
      </c>
      <c r="F38" s="69"/>
    </row>
    <row r="39" spans="1:6">
      <c r="A39" s="79" t="s">
        <v>52</v>
      </c>
      <c r="B39" s="81">
        <v>2017</v>
      </c>
      <c r="C39" s="51">
        <v>500</v>
      </c>
      <c r="D39" s="117" t="s">
        <v>59</v>
      </c>
      <c r="F39" s="69"/>
    </row>
    <row r="40" spans="1:6">
      <c r="A40" s="41" t="s">
        <v>52</v>
      </c>
      <c r="B40" s="3">
        <v>2018</v>
      </c>
      <c r="C40" s="51">
        <v>338</v>
      </c>
      <c r="D40" s="7">
        <f t="shared" si="0"/>
        <v>-0.32400000000000001</v>
      </c>
      <c r="F40" s="69"/>
    </row>
    <row r="41" spans="1:6">
      <c r="A41" s="41" t="s">
        <v>52</v>
      </c>
      <c r="B41" s="3">
        <v>2019</v>
      </c>
      <c r="C41" s="51">
        <v>275</v>
      </c>
      <c r="D41" s="15">
        <f t="shared" si="0"/>
        <v>-0.18639053254437871</v>
      </c>
      <c r="F41" s="69"/>
    </row>
    <row r="42" spans="1:6">
      <c r="A42" s="41" t="s">
        <v>56</v>
      </c>
      <c r="B42" s="3">
        <v>2020</v>
      </c>
      <c r="C42" s="51">
        <v>259</v>
      </c>
      <c r="D42" s="15">
        <f t="shared" si="0"/>
        <v>-5.8181818181818182E-2</v>
      </c>
      <c r="F42" s="69"/>
    </row>
    <row r="43" spans="1:6">
      <c r="A43" s="5" t="s">
        <v>52</v>
      </c>
      <c r="B43" s="11">
        <v>2021</v>
      </c>
      <c r="C43" s="20">
        <v>198</v>
      </c>
      <c r="D43" s="15">
        <f>(C43-C42)/C42</f>
        <v>-0.23552123552123552</v>
      </c>
      <c r="F43" s="69"/>
    </row>
    <row r="44" spans="1:6">
      <c r="A44" s="9" t="s">
        <v>56</v>
      </c>
      <c r="B44" s="16">
        <v>2022</v>
      </c>
      <c r="C44" s="21">
        <v>410</v>
      </c>
      <c r="D44" s="30">
        <f>(C44-C43)/C43</f>
        <v>1.0707070707070707</v>
      </c>
      <c r="F44" s="69"/>
    </row>
    <row r="45" spans="1:6">
      <c r="A45" s="79" t="s">
        <v>53</v>
      </c>
      <c r="B45" s="81">
        <v>2017</v>
      </c>
      <c r="C45" s="51">
        <v>911</v>
      </c>
      <c r="D45" s="117" t="s">
        <v>59</v>
      </c>
      <c r="F45" s="69"/>
    </row>
    <row r="46" spans="1:6">
      <c r="A46" s="41" t="s">
        <v>53</v>
      </c>
      <c r="B46" s="3">
        <v>2018</v>
      </c>
      <c r="C46" s="51">
        <v>501</v>
      </c>
      <c r="D46" s="7">
        <f t="shared" si="0"/>
        <v>-0.45005488474204169</v>
      </c>
      <c r="F46" s="69"/>
    </row>
    <row r="47" spans="1:6">
      <c r="A47" s="41" t="s">
        <v>53</v>
      </c>
      <c r="B47" s="3">
        <v>2019</v>
      </c>
      <c r="C47" s="51">
        <v>320</v>
      </c>
      <c r="D47" s="15">
        <f t="shared" si="0"/>
        <v>-0.36127744510978044</v>
      </c>
      <c r="F47" s="69"/>
    </row>
    <row r="48" spans="1:6">
      <c r="A48" s="41" t="s">
        <v>53</v>
      </c>
      <c r="B48" s="3">
        <v>2020</v>
      </c>
      <c r="C48" s="51">
        <v>237</v>
      </c>
      <c r="D48" s="15">
        <f t="shared" si="0"/>
        <v>-0.25937500000000002</v>
      </c>
      <c r="F48" s="69"/>
    </row>
    <row r="49" spans="1:6">
      <c r="A49" s="41" t="s">
        <v>53</v>
      </c>
      <c r="B49" s="3">
        <v>2021</v>
      </c>
      <c r="C49" s="51">
        <v>171</v>
      </c>
      <c r="D49" s="15">
        <f t="shared" si="0"/>
        <v>-0.27848101265822783</v>
      </c>
      <c r="F49" s="69"/>
    </row>
    <row r="50" spans="1:6">
      <c r="A50" s="41" t="s">
        <v>53</v>
      </c>
      <c r="B50" s="3">
        <v>2022</v>
      </c>
      <c r="C50" s="51">
        <v>244</v>
      </c>
      <c r="D50" s="15">
        <f>(C50-C49)/C49</f>
        <v>0.42690058479532161</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9ABB3-F055-4DB0-BC0C-6251564D0555}">
  <dimension ref="A1:F43"/>
  <sheetViews>
    <sheetView workbookViewId="0">
      <selection activeCell="F8" sqref="F8"/>
    </sheetView>
  </sheetViews>
  <sheetFormatPr defaultColWidth="11.44140625" defaultRowHeight="14.4"/>
  <cols>
    <col min="1" max="1" width="30.21875" customWidth="1"/>
    <col min="2" max="2" width="11.21875" style="3" customWidth="1"/>
    <col min="3" max="3" width="12.77734375" style="2" customWidth="1"/>
    <col min="4" max="4" width="12.77734375" style="15" customWidth="1"/>
  </cols>
  <sheetData>
    <row r="1" spans="1:6">
      <c r="A1" s="17" t="s">
        <v>78</v>
      </c>
    </row>
    <row r="2" spans="1:6" ht="43.2">
      <c r="A2" s="29" t="s">
        <v>44</v>
      </c>
      <c r="B2" s="29" t="s">
        <v>2</v>
      </c>
      <c r="C2" s="36" t="s">
        <v>55</v>
      </c>
      <c r="D2" s="37" t="s">
        <v>14</v>
      </c>
    </row>
    <row r="3" spans="1:6">
      <c r="A3" s="79" t="s">
        <v>57</v>
      </c>
      <c r="B3" s="3">
        <v>2017</v>
      </c>
      <c r="C3" s="71" t="s">
        <v>59</v>
      </c>
      <c r="D3" s="80" t="s">
        <v>16</v>
      </c>
    </row>
    <row r="4" spans="1:6">
      <c r="A4" s="79" t="s">
        <v>57</v>
      </c>
      <c r="B4" s="3">
        <v>2018</v>
      </c>
      <c r="C4" s="51">
        <v>4024</v>
      </c>
      <c r="D4" s="7" t="s">
        <v>16</v>
      </c>
      <c r="F4" s="69"/>
    </row>
    <row r="5" spans="1:6">
      <c r="A5" s="79" t="s">
        <v>57</v>
      </c>
      <c r="B5" s="3">
        <v>2019</v>
      </c>
      <c r="C5" s="51">
        <v>2431</v>
      </c>
      <c r="D5" s="7">
        <f t="shared" ref="D5:D14" si="0">(C5-C4)/C4</f>
        <v>-0.39587475149105367</v>
      </c>
      <c r="F5" s="69"/>
    </row>
    <row r="6" spans="1:6">
      <c r="A6" s="79" t="s">
        <v>57</v>
      </c>
      <c r="B6" s="11">
        <v>2020</v>
      </c>
      <c r="C6" s="20">
        <v>1968</v>
      </c>
      <c r="D6" s="7">
        <f t="shared" si="0"/>
        <v>-0.19045660222130811</v>
      </c>
      <c r="F6" s="69"/>
    </row>
    <row r="7" spans="1:6">
      <c r="A7" s="79" t="s">
        <v>57</v>
      </c>
      <c r="B7" s="11">
        <v>2021</v>
      </c>
      <c r="C7" s="20">
        <v>1609</v>
      </c>
      <c r="D7" s="7">
        <f t="shared" si="0"/>
        <v>-0.18241869918699186</v>
      </c>
      <c r="F7" s="69"/>
    </row>
    <row r="8" spans="1:6">
      <c r="A8" s="79" t="s">
        <v>57</v>
      </c>
      <c r="B8" s="11">
        <v>2022</v>
      </c>
      <c r="C8" s="20">
        <v>2249</v>
      </c>
      <c r="D8" s="7">
        <f t="shared" si="0"/>
        <v>0.39776258545680548</v>
      </c>
      <c r="F8" s="69"/>
    </row>
    <row r="9" spans="1:6">
      <c r="A9" s="120" t="s">
        <v>58</v>
      </c>
      <c r="B9" s="126">
        <v>2017</v>
      </c>
      <c r="C9" s="110" t="s">
        <v>59</v>
      </c>
      <c r="D9" s="105" t="s">
        <v>16</v>
      </c>
      <c r="F9" s="69"/>
    </row>
    <row r="10" spans="1:6">
      <c r="A10" s="79" t="s">
        <v>58</v>
      </c>
      <c r="B10" s="3">
        <v>2018</v>
      </c>
      <c r="C10" s="51">
        <v>3707</v>
      </c>
      <c r="D10" s="7" t="s">
        <v>16</v>
      </c>
      <c r="F10" s="69"/>
    </row>
    <row r="11" spans="1:6">
      <c r="A11" s="79" t="s">
        <v>58</v>
      </c>
      <c r="B11" s="3">
        <v>2019</v>
      </c>
      <c r="C11" s="51">
        <v>2843</v>
      </c>
      <c r="D11" s="7">
        <f t="shared" si="0"/>
        <v>-0.23307256541677907</v>
      </c>
      <c r="F11" s="69"/>
    </row>
    <row r="12" spans="1:6">
      <c r="A12" s="79" t="s">
        <v>58</v>
      </c>
      <c r="B12" s="11">
        <v>2020</v>
      </c>
      <c r="C12" s="20">
        <v>2832</v>
      </c>
      <c r="D12" s="7">
        <f t="shared" si="0"/>
        <v>-3.8691523039043265E-3</v>
      </c>
      <c r="F12" s="69"/>
    </row>
    <row r="13" spans="1:6">
      <c r="A13" s="114" t="s">
        <v>58</v>
      </c>
      <c r="B13" s="11">
        <v>2021</v>
      </c>
      <c r="C13" s="20">
        <v>2243</v>
      </c>
      <c r="D13" s="7">
        <f t="shared" si="0"/>
        <v>-0.20798022598870056</v>
      </c>
      <c r="F13" s="69"/>
    </row>
    <row r="14" spans="1:6">
      <c r="A14" s="130" t="s">
        <v>58</v>
      </c>
      <c r="B14" s="11">
        <v>2022</v>
      </c>
      <c r="C14" s="20">
        <v>3149</v>
      </c>
      <c r="D14" s="7">
        <f t="shared" si="0"/>
        <v>0.40392331698617923</v>
      </c>
      <c r="F14" s="69"/>
    </row>
    <row r="15" spans="1:6">
      <c r="A15" s="5"/>
      <c r="B15" s="11"/>
      <c r="C15" s="20"/>
      <c r="D15" s="7"/>
      <c r="F15" s="69"/>
    </row>
    <row r="16" spans="1:6">
      <c r="A16" s="5"/>
      <c r="B16" s="11"/>
      <c r="C16" s="20"/>
      <c r="F16" s="69"/>
    </row>
    <row r="17" spans="1:6">
      <c r="A17" s="5"/>
      <c r="B17" s="11"/>
      <c r="C17" s="20"/>
      <c r="F17" s="69"/>
    </row>
    <row r="18" spans="1:6">
      <c r="A18" s="5"/>
      <c r="B18" s="11"/>
      <c r="C18" s="20"/>
      <c r="F18" s="69"/>
    </row>
    <row r="19" spans="1:6">
      <c r="A19" s="114"/>
      <c r="B19" s="115"/>
      <c r="C19" s="20"/>
      <c r="D19" s="116"/>
      <c r="F19" s="69"/>
    </row>
    <row r="20" spans="1:6">
      <c r="A20" s="5"/>
      <c r="B20" s="11"/>
      <c r="C20" s="20"/>
      <c r="D20" s="7"/>
      <c r="F20" s="69"/>
    </row>
    <row r="21" spans="1:6">
      <c r="A21" s="5"/>
      <c r="B21" s="11"/>
      <c r="C21" s="20"/>
      <c r="F21" s="69"/>
    </row>
    <row r="22" spans="1:6">
      <c r="A22" s="5"/>
      <c r="B22" s="11"/>
      <c r="C22" s="20"/>
      <c r="F22" s="69"/>
    </row>
    <row r="23" spans="1:6">
      <c r="A23" s="5"/>
      <c r="B23" s="11"/>
      <c r="C23" s="20"/>
      <c r="F23" s="69"/>
    </row>
    <row r="24" spans="1:6">
      <c r="A24" s="114"/>
      <c r="B24" s="115"/>
      <c r="C24" s="20"/>
      <c r="D24" s="116"/>
      <c r="F24" s="69"/>
    </row>
    <row r="25" spans="1:6">
      <c r="A25" s="5"/>
      <c r="B25" s="11"/>
      <c r="C25" s="20"/>
      <c r="D25" s="7"/>
      <c r="F25" s="69"/>
    </row>
    <row r="26" spans="1:6">
      <c r="A26" s="5"/>
      <c r="B26" s="11"/>
      <c r="C26" s="20"/>
      <c r="F26" s="69"/>
    </row>
    <row r="27" spans="1:6">
      <c r="A27" s="5"/>
      <c r="B27" s="11"/>
      <c r="C27" s="20"/>
      <c r="F27" s="69"/>
    </row>
    <row r="28" spans="1:6">
      <c r="A28" s="5"/>
      <c r="B28" s="11"/>
      <c r="C28" s="20"/>
      <c r="F28" s="69"/>
    </row>
    <row r="29" spans="1:6">
      <c r="A29" s="114"/>
      <c r="B29" s="115"/>
      <c r="C29" s="20"/>
      <c r="D29" s="116"/>
      <c r="F29" s="69"/>
    </row>
    <row r="30" spans="1:6">
      <c r="A30" s="5"/>
      <c r="B30" s="11"/>
      <c r="C30" s="20"/>
      <c r="D30" s="7"/>
      <c r="F30" s="69"/>
    </row>
    <row r="31" spans="1:6">
      <c r="A31" s="5"/>
      <c r="B31" s="11"/>
      <c r="C31" s="20"/>
      <c r="F31" s="69"/>
    </row>
    <row r="32" spans="1:6">
      <c r="A32" s="5"/>
      <c r="B32" s="11"/>
      <c r="C32" s="20"/>
      <c r="F32" s="69"/>
    </row>
    <row r="33" spans="1:6">
      <c r="A33" s="5"/>
      <c r="B33" s="11"/>
      <c r="C33" s="20"/>
      <c r="F33" s="69"/>
    </row>
    <row r="34" spans="1:6">
      <c r="A34" s="114"/>
      <c r="B34" s="115"/>
      <c r="C34" s="20"/>
      <c r="D34" s="116"/>
      <c r="F34" s="69"/>
    </row>
    <row r="35" spans="1:6">
      <c r="A35" s="5"/>
      <c r="B35" s="11"/>
      <c r="C35" s="20"/>
      <c r="D35" s="7"/>
      <c r="F35" s="69"/>
    </row>
    <row r="36" spans="1:6">
      <c r="A36" s="5"/>
      <c r="B36" s="11"/>
      <c r="C36" s="20"/>
      <c r="F36" s="69"/>
    </row>
    <row r="37" spans="1:6">
      <c r="A37" s="5"/>
      <c r="B37" s="11"/>
      <c r="C37" s="20"/>
      <c r="F37" s="69"/>
    </row>
    <row r="38" spans="1:6">
      <c r="A38" s="5"/>
      <c r="B38" s="11"/>
      <c r="C38" s="20"/>
      <c r="F38" s="69"/>
    </row>
    <row r="39" spans="1:6">
      <c r="A39" s="79"/>
      <c r="B39" s="81"/>
      <c r="C39" s="51"/>
      <c r="D39" s="80"/>
      <c r="F39" s="69"/>
    </row>
    <row r="40" spans="1:6">
      <c r="A40" s="41"/>
      <c r="C40" s="51"/>
      <c r="D40" s="7"/>
      <c r="F40" s="69"/>
    </row>
    <row r="41" spans="1:6">
      <c r="A41" s="41"/>
      <c r="C41" s="51"/>
      <c r="F41" s="69"/>
    </row>
    <row r="42" spans="1:6">
      <c r="A42" s="41"/>
      <c r="C42" s="51"/>
      <c r="F42" s="69"/>
    </row>
    <row r="43" spans="1:6">
      <c r="A43" s="41"/>
      <c r="C43" s="51"/>
      <c r="F43" s="69"/>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9592-4048-4474-B6EC-B87CB8191BEE}">
  <dimension ref="A1:B8"/>
  <sheetViews>
    <sheetView workbookViewId="0">
      <selection activeCell="F13" sqref="F13"/>
    </sheetView>
  </sheetViews>
  <sheetFormatPr defaultColWidth="8.77734375" defaultRowHeight="14.4"/>
  <cols>
    <col min="1" max="1" width="11.21875" style="33" customWidth="1"/>
    <col min="2" max="2" width="13.44140625" style="31" customWidth="1"/>
    <col min="3" max="16384" width="8.77734375" style="4"/>
  </cols>
  <sheetData>
    <row r="1" spans="1:2">
      <c r="A1" s="33" t="s">
        <v>65</v>
      </c>
    </row>
    <row r="2" spans="1:2" ht="57.6">
      <c r="A2" s="26" t="s">
        <v>2</v>
      </c>
      <c r="B2" s="32" t="s">
        <v>64</v>
      </c>
    </row>
    <row r="3" spans="1:2">
      <c r="A3" s="82">
        <v>2017</v>
      </c>
      <c r="B3" s="22" t="s">
        <v>59</v>
      </c>
    </row>
    <row r="4" spans="1:2">
      <c r="A4" s="34">
        <v>2018</v>
      </c>
      <c r="B4" s="22">
        <v>138</v>
      </c>
    </row>
    <row r="5" spans="1:2">
      <c r="A5" s="34">
        <v>2019</v>
      </c>
      <c r="B5" s="22">
        <v>153</v>
      </c>
    </row>
    <row r="6" spans="1:2">
      <c r="A6" s="35">
        <v>2020</v>
      </c>
      <c r="B6" s="23">
        <v>115</v>
      </c>
    </row>
    <row r="7" spans="1:2">
      <c r="A7" s="101">
        <v>2021</v>
      </c>
      <c r="B7" s="23">
        <v>101</v>
      </c>
    </row>
    <row r="8" spans="1:2">
      <c r="A8" s="101">
        <v>2022</v>
      </c>
      <c r="B8" s="23">
        <v>100</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CA776-DDF1-470B-A4DD-EB36BA894AE7}">
  <dimension ref="A1:G58"/>
  <sheetViews>
    <sheetView workbookViewId="0">
      <selection activeCell="E52" sqref="E52"/>
    </sheetView>
  </sheetViews>
  <sheetFormatPr defaultColWidth="10.77734375" defaultRowHeight="14.4"/>
  <cols>
    <col min="1" max="1" width="11.21875" style="17" customWidth="1"/>
    <col min="2" max="2" width="20.21875" style="17" bestFit="1" customWidth="1"/>
    <col min="3" max="5" width="12.77734375" style="40" customWidth="1"/>
    <col min="6" max="16384" width="10.77734375" style="41"/>
  </cols>
  <sheetData>
    <row r="1" spans="1:7">
      <c r="A1" s="17" t="s">
        <v>66</v>
      </c>
    </row>
    <row r="2" spans="1:7" ht="57.6">
      <c r="A2" s="42" t="s">
        <v>2</v>
      </c>
      <c r="B2" s="42" t="s">
        <v>11</v>
      </c>
      <c r="C2" s="43" t="s">
        <v>64</v>
      </c>
      <c r="D2" s="43" t="s">
        <v>13</v>
      </c>
      <c r="E2" s="43" t="s">
        <v>14</v>
      </c>
    </row>
    <row r="3" spans="1:7">
      <c r="A3" s="44">
        <v>2017</v>
      </c>
      <c r="B3" s="45" t="s">
        <v>15</v>
      </c>
      <c r="C3" s="110" t="s">
        <v>59</v>
      </c>
      <c r="D3" s="111" t="s">
        <v>59</v>
      </c>
      <c r="E3" s="105" t="s">
        <v>16</v>
      </c>
      <c r="G3" s="49"/>
    </row>
    <row r="4" spans="1:7">
      <c r="A4" s="50">
        <v>2017</v>
      </c>
      <c r="B4" s="17" t="s">
        <v>17</v>
      </c>
      <c r="C4" s="20" t="s">
        <v>59</v>
      </c>
      <c r="D4" s="15" t="s">
        <v>59</v>
      </c>
      <c r="E4" s="7" t="s">
        <v>16</v>
      </c>
      <c r="G4" s="49"/>
    </row>
    <row r="5" spans="1:7">
      <c r="A5" s="50">
        <v>2017</v>
      </c>
      <c r="B5" s="17" t="s">
        <v>18</v>
      </c>
      <c r="C5" s="20" t="s">
        <v>59</v>
      </c>
      <c r="D5" s="15" t="s">
        <v>59</v>
      </c>
      <c r="E5" s="7" t="s">
        <v>16</v>
      </c>
      <c r="G5" s="49"/>
    </row>
    <row r="6" spans="1:7">
      <c r="A6" s="50">
        <v>2017</v>
      </c>
      <c r="B6" s="17" t="s">
        <v>19</v>
      </c>
      <c r="C6" s="20" t="s">
        <v>59</v>
      </c>
      <c r="D6" s="15" t="s">
        <v>59</v>
      </c>
      <c r="E6" s="7" t="s">
        <v>16</v>
      </c>
      <c r="G6" s="49"/>
    </row>
    <row r="7" spans="1:7">
      <c r="A7" s="50">
        <v>2017</v>
      </c>
      <c r="B7" s="17" t="s">
        <v>20</v>
      </c>
      <c r="C7" s="20" t="s">
        <v>59</v>
      </c>
      <c r="D7" s="15" t="s">
        <v>59</v>
      </c>
      <c r="E7" s="7" t="s">
        <v>16</v>
      </c>
      <c r="G7" s="49"/>
    </row>
    <row r="8" spans="1:7">
      <c r="A8" s="50">
        <v>2017</v>
      </c>
      <c r="B8" s="17" t="s">
        <v>21</v>
      </c>
      <c r="C8" s="20" t="s">
        <v>59</v>
      </c>
      <c r="D8" s="15" t="s">
        <v>59</v>
      </c>
      <c r="E8" s="7" t="s">
        <v>16</v>
      </c>
    </row>
    <row r="9" spans="1:7">
      <c r="A9" s="53">
        <v>2018</v>
      </c>
      <c r="B9" s="45" t="s">
        <v>15</v>
      </c>
      <c r="C9" s="104">
        <v>0</v>
      </c>
      <c r="D9" s="105">
        <f>C9/$C$18</f>
        <v>0</v>
      </c>
      <c r="E9" s="111" t="s">
        <v>16</v>
      </c>
      <c r="G9" s="49"/>
    </row>
    <row r="10" spans="1:7">
      <c r="A10" s="56">
        <v>2018</v>
      </c>
      <c r="B10" s="6">
        <v>12</v>
      </c>
      <c r="C10" s="112">
        <v>0</v>
      </c>
      <c r="D10" s="7">
        <f t="shared" ref="D10:D18" si="0">C10/$C$18</f>
        <v>0</v>
      </c>
      <c r="E10" s="15" t="s">
        <v>16</v>
      </c>
      <c r="G10" s="49"/>
    </row>
    <row r="11" spans="1:7">
      <c r="A11" s="56">
        <v>2018</v>
      </c>
      <c r="B11" s="6">
        <v>13</v>
      </c>
      <c r="C11" s="112">
        <v>0</v>
      </c>
      <c r="D11" s="7">
        <f t="shared" si="0"/>
        <v>0</v>
      </c>
      <c r="E11" s="15" t="s">
        <v>16</v>
      </c>
      <c r="G11" s="49"/>
    </row>
    <row r="12" spans="1:7">
      <c r="A12" s="56">
        <v>2018</v>
      </c>
      <c r="B12" s="17">
        <v>14</v>
      </c>
      <c r="C12" s="112">
        <v>2</v>
      </c>
      <c r="D12" s="7">
        <f t="shared" si="0"/>
        <v>1.4492753623188406E-2</v>
      </c>
      <c r="E12" s="15" t="s">
        <v>16</v>
      </c>
      <c r="G12" s="49"/>
    </row>
    <row r="13" spans="1:7">
      <c r="A13" s="56">
        <v>2018</v>
      </c>
      <c r="B13" s="17">
        <v>15</v>
      </c>
      <c r="C13" s="112">
        <v>10</v>
      </c>
      <c r="D13" s="7">
        <f t="shared" si="0"/>
        <v>7.2463768115942032E-2</v>
      </c>
      <c r="E13" s="15" t="s">
        <v>16</v>
      </c>
      <c r="G13" s="49"/>
    </row>
    <row r="14" spans="1:7">
      <c r="A14" s="56">
        <v>2018</v>
      </c>
      <c r="B14" s="17">
        <v>16</v>
      </c>
      <c r="C14" s="112">
        <v>42</v>
      </c>
      <c r="D14" s="7">
        <f t="shared" si="0"/>
        <v>0.30434782608695654</v>
      </c>
      <c r="E14" s="15" t="s">
        <v>16</v>
      </c>
      <c r="G14" s="49"/>
    </row>
    <row r="15" spans="1:7">
      <c r="A15" s="56">
        <v>2018</v>
      </c>
      <c r="B15" s="17">
        <v>17</v>
      </c>
      <c r="C15" s="112">
        <v>65</v>
      </c>
      <c r="D15" s="7">
        <f t="shared" si="0"/>
        <v>0.47101449275362317</v>
      </c>
      <c r="E15" s="15" t="s">
        <v>16</v>
      </c>
      <c r="G15" s="49"/>
    </row>
    <row r="16" spans="1:7">
      <c r="A16" s="56">
        <v>2018</v>
      </c>
      <c r="B16" s="17" t="s">
        <v>19</v>
      </c>
      <c r="C16" s="112">
        <v>19</v>
      </c>
      <c r="D16" s="7">
        <f t="shared" si="0"/>
        <v>0.13768115942028986</v>
      </c>
      <c r="E16" s="15" t="s">
        <v>16</v>
      </c>
      <c r="G16" s="49"/>
    </row>
    <row r="17" spans="1:7">
      <c r="A17" s="56">
        <v>2018</v>
      </c>
      <c r="B17" s="17" t="s">
        <v>20</v>
      </c>
      <c r="C17" s="112">
        <v>0</v>
      </c>
      <c r="D17" s="7">
        <f t="shared" si="0"/>
        <v>0</v>
      </c>
      <c r="E17" s="15" t="s">
        <v>16</v>
      </c>
      <c r="G17" s="49"/>
    </row>
    <row r="18" spans="1:7">
      <c r="A18" s="59">
        <v>2018</v>
      </c>
      <c r="B18" s="60" t="s">
        <v>21</v>
      </c>
      <c r="C18" s="112">
        <v>138</v>
      </c>
      <c r="D18" s="7">
        <f t="shared" si="0"/>
        <v>1</v>
      </c>
      <c r="E18" s="15" t="s">
        <v>16</v>
      </c>
      <c r="G18" s="49"/>
    </row>
    <row r="19" spans="1:7">
      <c r="A19" s="17">
        <v>2019</v>
      </c>
      <c r="B19" s="17" t="s">
        <v>15</v>
      </c>
      <c r="C19" s="104">
        <v>0</v>
      </c>
      <c r="D19" s="105">
        <f>C19/$C$28</f>
        <v>0</v>
      </c>
      <c r="E19" s="105" t="e">
        <f>(C19-C9)/C9</f>
        <v>#DIV/0!</v>
      </c>
    </row>
    <row r="20" spans="1:7">
      <c r="A20" s="17">
        <v>2019</v>
      </c>
      <c r="B20" s="17">
        <v>12</v>
      </c>
      <c r="C20" s="112">
        <v>0</v>
      </c>
      <c r="D20" s="7">
        <f t="shared" ref="D20:D28" si="1">C20/$C$28</f>
        <v>0</v>
      </c>
      <c r="E20" s="7" t="e">
        <f t="shared" ref="E20:E58" si="2">(C20-C10)/C10</f>
        <v>#DIV/0!</v>
      </c>
    </row>
    <row r="21" spans="1:7">
      <c r="A21" s="17">
        <v>2019</v>
      </c>
      <c r="B21" s="17">
        <v>13</v>
      </c>
      <c r="C21" s="112">
        <v>0</v>
      </c>
      <c r="D21" s="7">
        <f t="shared" si="1"/>
        <v>0</v>
      </c>
      <c r="E21" s="7" t="e">
        <f t="shared" si="2"/>
        <v>#DIV/0!</v>
      </c>
    </row>
    <row r="22" spans="1:7">
      <c r="A22" s="17">
        <v>2019</v>
      </c>
      <c r="B22" s="17">
        <v>14</v>
      </c>
      <c r="C22" s="112">
        <v>1</v>
      </c>
      <c r="D22" s="7">
        <f t="shared" si="1"/>
        <v>6.5359477124183009E-3</v>
      </c>
      <c r="E22" s="7">
        <f t="shared" si="2"/>
        <v>-0.5</v>
      </c>
    </row>
    <row r="23" spans="1:7">
      <c r="A23" s="17">
        <v>2019</v>
      </c>
      <c r="B23" s="17">
        <v>15</v>
      </c>
      <c r="C23" s="112">
        <v>4</v>
      </c>
      <c r="D23" s="7">
        <f t="shared" si="1"/>
        <v>2.6143790849673203E-2</v>
      </c>
      <c r="E23" s="7">
        <f t="shared" si="2"/>
        <v>-0.6</v>
      </c>
    </row>
    <row r="24" spans="1:7">
      <c r="A24" s="17">
        <v>2019</v>
      </c>
      <c r="B24" s="17">
        <v>16</v>
      </c>
      <c r="C24" s="112">
        <v>47</v>
      </c>
      <c r="D24" s="7">
        <f t="shared" si="1"/>
        <v>0.30718954248366015</v>
      </c>
      <c r="E24" s="7">
        <f t="shared" si="2"/>
        <v>0.11904761904761904</v>
      </c>
    </row>
    <row r="25" spans="1:7">
      <c r="A25" s="17">
        <v>2019</v>
      </c>
      <c r="B25" s="17">
        <v>17</v>
      </c>
      <c r="C25" s="112">
        <v>75</v>
      </c>
      <c r="D25" s="7">
        <f t="shared" si="1"/>
        <v>0.49019607843137253</v>
      </c>
      <c r="E25" s="7">
        <f t="shared" si="2"/>
        <v>0.15384615384615385</v>
      </c>
    </row>
    <row r="26" spans="1:7">
      <c r="A26" s="17">
        <v>2019</v>
      </c>
      <c r="B26" s="17" t="s">
        <v>19</v>
      </c>
      <c r="C26" s="112">
        <v>26</v>
      </c>
      <c r="D26" s="7">
        <f t="shared" si="1"/>
        <v>0.16993464052287582</v>
      </c>
      <c r="E26" s="7">
        <f t="shared" si="2"/>
        <v>0.36842105263157893</v>
      </c>
    </row>
    <row r="27" spans="1:7">
      <c r="A27" s="17">
        <v>2019</v>
      </c>
      <c r="B27" s="17" t="s">
        <v>20</v>
      </c>
      <c r="C27" s="112">
        <v>0</v>
      </c>
      <c r="D27" s="7">
        <f t="shared" si="1"/>
        <v>0</v>
      </c>
      <c r="E27" s="7" t="e">
        <f t="shared" si="2"/>
        <v>#DIV/0!</v>
      </c>
    </row>
    <row r="28" spans="1:7">
      <c r="A28" s="8">
        <v>2019</v>
      </c>
      <c r="B28" s="8" t="s">
        <v>21</v>
      </c>
      <c r="C28" s="112">
        <v>153</v>
      </c>
      <c r="D28" s="7">
        <f t="shared" si="1"/>
        <v>1</v>
      </c>
      <c r="E28" s="7">
        <f t="shared" si="2"/>
        <v>0.10869565217391304</v>
      </c>
    </row>
    <row r="29" spans="1:7">
      <c r="A29" s="17">
        <v>2020</v>
      </c>
      <c r="B29" s="17" t="s">
        <v>15</v>
      </c>
      <c r="C29" s="104">
        <v>0</v>
      </c>
      <c r="D29" s="105">
        <f>C29/$C$38</f>
        <v>0</v>
      </c>
      <c r="E29" s="105" t="e">
        <f t="shared" si="2"/>
        <v>#DIV/0!</v>
      </c>
    </row>
    <row r="30" spans="1:7">
      <c r="A30" s="17">
        <v>2020</v>
      </c>
      <c r="B30" s="17">
        <v>12</v>
      </c>
      <c r="C30" s="112">
        <v>0</v>
      </c>
      <c r="D30" s="7">
        <f t="shared" ref="D30:D38" si="3">C30/$C$38</f>
        <v>0</v>
      </c>
      <c r="E30" s="7" t="e">
        <f t="shared" si="2"/>
        <v>#DIV/0!</v>
      </c>
    </row>
    <row r="31" spans="1:7">
      <c r="A31" s="17">
        <v>2020</v>
      </c>
      <c r="B31" s="17">
        <v>13</v>
      </c>
      <c r="C31" s="112">
        <v>0</v>
      </c>
      <c r="D31" s="7">
        <f t="shared" si="3"/>
        <v>0</v>
      </c>
      <c r="E31" s="7" t="e">
        <f t="shared" si="2"/>
        <v>#DIV/0!</v>
      </c>
    </row>
    <row r="32" spans="1:7">
      <c r="A32" s="17">
        <v>2020</v>
      </c>
      <c r="B32" s="17">
        <v>14</v>
      </c>
      <c r="C32" s="112">
        <v>1</v>
      </c>
      <c r="D32" s="7">
        <f t="shared" si="3"/>
        <v>8.6956521739130436E-3</v>
      </c>
      <c r="E32" s="7">
        <f t="shared" si="2"/>
        <v>0</v>
      </c>
    </row>
    <row r="33" spans="1:5">
      <c r="A33" s="17">
        <v>2020</v>
      </c>
      <c r="B33" s="17">
        <v>15</v>
      </c>
      <c r="C33" s="112">
        <v>8</v>
      </c>
      <c r="D33" s="7">
        <f t="shared" si="3"/>
        <v>6.9565217391304349E-2</v>
      </c>
      <c r="E33" s="7">
        <f t="shared" si="2"/>
        <v>1</v>
      </c>
    </row>
    <row r="34" spans="1:5">
      <c r="A34" s="17">
        <v>2020</v>
      </c>
      <c r="B34" s="17">
        <v>16</v>
      </c>
      <c r="C34" s="112">
        <v>28</v>
      </c>
      <c r="D34" s="7">
        <f t="shared" si="3"/>
        <v>0.24347826086956523</v>
      </c>
      <c r="E34" s="7">
        <f t="shared" si="2"/>
        <v>-0.40425531914893614</v>
      </c>
    </row>
    <row r="35" spans="1:5">
      <c r="A35" s="17">
        <v>2020</v>
      </c>
      <c r="B35" s="17">
        <v>17</v>
      </c>
      <c r="C35" s="112">
        <v>52</v>
      </c>
      <c r="D35" s="7">
        <f t="shared" si="3"/>
        <v>0.45217391304347826</v>
      </c>
      <c r="E35" s="7">
        <f t="shared" si="2"/>
        <v>-0.30666666666666664</v>
      </c>
    </row>
    <row r="36" spans="1:5">
      <c r="A36" s="17">
        <v>2020</v>
      </c>
      <c r="B36" s="17" t="s">
        <v>19</v>
      </c>
      <c r="C36" s="112">
        <v>26</v>
      </c>
      <c r="D36" s="7">
        <f t="shared" si="3"/>
        <v>0.22608695652173913</v>
      </c>
      <c r="E36" s="7">
        <f t="shared" si="2"/>
        <v>0</v>
      </c>
    </row>
    <row r="37" spans="1:5">
      <c r="A37" s="17">
        <v>2020</v>
      </c>
      <c r="B37" s="17" t="s">
        <v>20</v>
      </c>
      <c r="C37" s="112">
        <v>0</v>
      </c>
      <c r="D37" s="7">
        <f t="shared" si="3"/>
        <v>0</v>
      </c>
      <c r="E37" s="7" t="e">
        <f t="shared" si="2"/>
        <v>#DIV/0!</v>
      </c>
    </row>
    <row r="38" spans="1:5">
      <c r="A38" s="17">
        <v>2020</v>
      </c>
      <c r="B38" s="17" t="s">
        <v>21</v>
      </c>
      <c r="C38" s="112">
        <v>115</v>
      </c>
      <c r="D38" s="7">
        <f t="shared" si="3"/>
        <v>1</v>
      </c>
      <c r="E38" s="7">
        <f t="shared" si="2"/>
        <v>-0.24836601307189543</v>
      </c>
    </row>
    <row r="39" spans="1:5">
      <c r="A39" s="103">
        <v>2021</v>
      </c>
      <c r="B39" s="103" t="s">
        <v>15</v>
      </c>
      <c r="C39" s="104">
        <v>0</v>
      </c>
      <c r="D39" s="105">
        <f>C39/$C$48</f>
        <v>0</v>
      </c>
      <c r="E39" s="105" t="e">
        <f t="shared" si="2"/>
        <v>#DIV/0!</v>
      </c>
    </row>
    <row r="40" spans="1:5">
      <c r="A40" s="17">
        <v>2021</v>
      </c>
      <c r="B40" s="17">
        <v>12</v>
      </c>
      <c r="C40" s="112">
        <v>0</v>
      </c>
      <c r="D40" s="7">
        <f t="shared" ref="D40:D48" si="4">C40/$C$48</f>
        <v>0</v>
      </c>
      <c r="E40" s="7" t="e">
        <f t="shared" si="2"/>
        <v>#DIV/0!</v>
      </c>
    </row>
    <row r="41" spans="1:5">
      <c r="A41" s="17">
        <v>2021</v>
      </c>
      <c r="B41" s="17">
        <v>13</v>
      </c>
      <c r="C41" s="112">
        <v>0</v>
      </c>
      <c r="D41" s="7">
        <f t="shared" si="4"/>
        <v>0</v>
      </c>
      <c r="E41" s="7" t="e">
        <f t="shared" si="2"/>
        <v>#DIV/0!</v>
      </c>
    </row>
    <row r="42" spans="1:5">
      <c r="A42" s="17">
        <v>2021</v>
      </c>
      <c r="B42" s="17">
        <v>14</v>
      </c>
      <c r="C42" s="112">
        <v>1</v>
      </c>
      <c r="D42" s="7">
        <f t="shared" si="4"/>
        <v>9.9009900990099011E-3</v>
      </c>
      <c r="E42" s="7">
        <f t="shared" si="2"/>
        <v>0</v>
      </c>
    </row>
    <row r="43" spans="1:5">
      <c r="A43" s="17">
        <v>2021</v>
      </c>
      <c r="B43" s="17">
        <v>15</v>
      </c>
      <c r="C43" s="112">
        <v>5</v>
      </c>
      <c r="D43" s="7">
        <f t="shared" si="4"/>
        <v>4.9504950495049507E-2</v>
      </c>
      <c r="E43" s="7">
        <f t="shared" si="2"/>
        <v>-0.375</v>
      </c>
    </row>
    <row r="44" spans="1:5">
      <c r="A44" s="17">
        <v>2021</v>
      </c>
      <c r="B44" s="17">
        <v>16</v>
      </c>
      <c r="C44" s="112">
        <v>28</v>
      </c>
      <c r="D44" s="7">
        <f t="shared" si="4"/>
        <v>0.27722772277227725</v>
      </c>
      <c r="E44" s="7">
        <f t="shared" si="2"/>
        <v>0</v>
      </c>
    </row>
    <row r="45" spans="1:5">
      <c r="A45" s="17">
        <v>2021</v>
      </c>
      <c r="B45" s="17">
        <v>17</v>
      </c>
      <c r="C45" s="112">
        <v>30</v>
      </c>
      <c r="D45" s="7">
        <f t="shared" si="4"/>
        <v>0.29702970297029702</v>
      </c>
      <c r="E45" s="7">
        <f t="shared" si="2"/>
        <v>-0.42307692307692307</v>
      </c>
    </row>
    <row r="46" spans="1:5">
      <c r="A46" s="17">
        <v>2021</v>
      </c>
      <c r="B46" s="17" t="s">
        <v>19</v>
      </c>
      <c r="C46" s="112">
        <v>37</v>
      </c>
      <c r="D46" s="7">
        <f t="shared" si="4"/>
        <v>0.36633663366336633</v>
      </c>
      <c r="E46" s="7">
        <f t="shared" si="2"/>
        <v>0.42307692307692307</v>
      </c>
    </row>
    <row r="47" spans="1:5">
      <c r="A47" s="17">
        <v>2021</v>
      </c>
      <c r="B47" s="17" t="s">
        <v>20</v>
      </c>
      <c r="C47" s="112">
        <v>0</v>
      </c>
      <c r="D47" s="7">
        <f t="shared" si="4"/>
        <v>0</v>
      </c>
      <c r="E47" s="7" t="e">
        <f t="shared" si="2"/>
        <v>#DIV/0!</v>
      </c>
    </row>
    <row r="48" spans="1:5">
      <c r="A48" s="17">
        <v>2021</v>
      </c>
      <c r="B48" s="17" t="s">
        <v>21</v>
      </c>
      <c r="C48" s="112">
        <v>101</v>
      </c>
      <c r="D48" s="7">
        <f t="shared" si="4"/>
        <v>1</v>
      </c>
      <c r="E48" s="7">
        <f t="shared" si="2"/>
        <v>-0.12173913043478261</v>
      </c>
    </row>
    <row r="49" spans="1:5">
      <c r="A49" s="103">
        <v>2022</v>
      </c>
      <c r="B49" s="103" t="s">
        <v>15</v>
      </c>
      <c r="C49" s="104">
        <v>0</v>
      </c>
      <c r="D49" s="105">
        <f>C49/$C$58</f>
        <v>0</v>
      </c>
      <c r="E49" s="105" t="e">
        <f t="shared" si="2"/>
        <v>#DIV/0!</v>
      </c>
    </row>
    <row r="50" spans="1:5">
      <c r="A50" s="17">
        <v>2022</v>
      </c>
      <c r="B50" s="17">
        <v>12</v>
      </c>
      <c r="C50" s="57">
        <v>0</v>
      </c>
      <c r="D50" s="102">
        <f t="shared" ref="D50:D58" si="5">C50/$C$58</f>
        <v>0</v>
      </c>
      <c r="E50" s="7" t="e">
        <f t="shared" si="2"/>
        <v>#DIV/0!</v>
      </c>
    </row>
    <row r="51" spans="1:5">
      <c r="A51" s="17">
        <v>2022</v>
      </c>
      <c r="B51" s="17">
        <v>13</v>
      </c>
      <c r="C51" s="57">
        <v>0</v>
      </c>
      <c r="D51" s="102">
        <f t="shared" si="5"/>
        <v>0</v>
      </c>
      <c r="E51" s="7" t="e">
        <f t="shared" si="2"/>
        <v>#DIV/0!</v>
      </c>
    </row>
    <row r="52" spans="1:5">
      <c r="A52" s="17">
        <v>2022</v>
      </c>
      <c r="B52" s="17">
        <v>14</v>
      </c>
      <c r="C52" s="57">
        <v>2</v>
      </c>
      <c r="D52" s="102">
        <f t="shared" si="5"/>
        <v>0.02</v>
      </c>
      <c r="E52" s="7">
        <f t="shared" si="2"/>
        <v>1</v>
      </c>
    </row>
    <row r="53" spans="1:5">
      <c r="A53" s="17">
        <v>2022</v>
      </c>
      <c r="B53" s="17">
        <v>15</v>
      </c>
      <c r="C53" s="57">
        <v>15</v>
      </c>
      <c r="D53" s="102">
        <f t="shared" si="5"/>
        <v>0.15</v>
      </c>
      <c r="E53" s="7">
        <f t="shared" si="2"/>
        <v>2</v>
      </c>
    </row>
    <row r="54" spans="1:5">
      <c r="A54" s="17">
        <v>2022</v>
      </c>
      <c r="B54" s="17">
        <v>16</v>
      </c>
      <c r="C54" s="57">
        <v>15</v>
      </c>
      <c r="D54" s="102">
        <f t="shared" si="5"/>
        <v>0.15</v>
      </c>
      <c r="E54" s="7">
        <f t="shared" si="2"/>
        <v>-0.4642857142857143</v>
      </c>
    </row>
    <row r="55" spans="1:5">
      <c r="A55" s="17">
        <v>2022</v>
      </c>
      <c r="B55" s="17">
        <v>17</v>
      </c>
      <c r="C55" s="57">
        <v>36</v>
      </c>
      <c r="D55" s="102">
        <f t="shared" si="5"/>
        <v>0.36</v>
      </c>
      <c r="E55" s="7">
        <f t="shared" si="2"/>
        <v>0.2</v>
      </c>
    </row>
    <row r="56" spans="1:5">
      <c r="A56" s="17">
        <v>2022</v>
      </c>
      <c r="B56" s="17" t="s">
        <v>19</v>
      </c>
      <c r="C56" s="57">
        <v>32</v>
      </c>
      <c r="D56" s="102">
        <f t="shared" si="5"/>
        <v>0.32</v>
      </c>
      <c r="E56" s="7">
        <f t="shared" si="2"/>
        <v>-0.13513513513513514</v>
      </c>
    </row>
    <row r="57" spans="1:5">
      <c r="A57" s="17">
        <v>2022</v>
      </c>
      <c r="B57" s="17" t="s">
        <v>20</v>
      </c>
      <c r="C57" s="57">
        <v>0</v>
      </c>
      <c r="D57" s="102">
        <f t="shared" si="5"/>
        <v>0</v>
      </c>
      <c r="E57" s="7" t="e">
        <f t="shared" si="2"/>
        <v>#DIV/0!</v>
      </c>
    </row>
    <row r="58" spans="1:5">
      <c r="A58" s="17">
        <v>2022</v>
      </c>
      <c r="B58" s="17" t="s">
        <v>21</v>
      </c>
      <c r="C58" s="57">
        <v>100</v>
      </c>
      <c r="D58" s="102">
        <f t="shared" si="5"/>
        <v>1</v>
      </c>
      <c r="E58" s="7">
        <f t="shared" si="2"/>
        <v>-9.9009900990099011E-3</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5BA7E-0EE2-466A-A66C-CE2DABFABC02}">
  <dimension ref="A1:I26"/>
  <sheetViews>
    <sheetView workbookViewId="0">
      <selection activeCell="B16" sqref="B16"/>
    </sheetView>
  </sheetViews>
  <sheetFormatPr defaultColWidth="11.44140625" defaultRowHeight="14.4"/>
  <cols>
    <col min="1" max="1" width="11.21875" style="3" customWidth="1"/>
    <col min="2" max="2" width="23.77734375" customWidth="1"/>
    <col min="3" max="5" width="12.77734375" style="2" customWidth="1"/>
    <col min="6" max="6" width="12.77734375" customWidth="1"/>
    <col min="7" max="7" width="12.77734375" bestFit="1" customWidth="1"/>
  </cols>
  <sheetData>
    <row r="1" spans="1:9">
      <c r="A1" s="17" t="s">
        <v>67</v>
      </c>
    </row>
    <row r="2" spans="1:9" ht="57.6">
      <c r="A2" s="63" t="s">
        <v>2</v>
      </c>
      <c r="B2" s="42" t="s">
        <v>22</v>
      </c>
      <c r="C2" s="43" t="s">
        <v>64</v>
      </c>
      <c r="D2" s="43" t="s">
        <v>13</v>
      </c>
      <c r="E2" s="43" t="s">
        <v>14</v>
      </c>
    </row>
    <row r="3" spans="1:9">
      <c r="A3" s="64">
        <v>2017</v>
      </c>
      <c r="B3" s="65" t="s">
        <v>23</v>
      </c>
      <c r="C3" s="108" t="s">
        <v>59</v>
      </c>
      <c r="D3" s="108" t="s">
        <v>59</v>
      </c>
      <c r="E3" s="108" t="s">
        <v>59</v>
      </c>
      <c r="G3" s="69"/>
    </row>
    <row r="4" spans="1:9">
      <c r="A4" s="70">
        <v>2017</v>
      </c>
      <c r="B4" s="4" t="s">
        <v>24</v>
      </c>
      <c r="C4" s="121" t="s">
        <v>59</v>
      </c>
      <c r="D4" s="121" t="s">
        <v>59</v>
      </c>
      <c r="E4" s="121" t="s">
        <v>59</v>
      </c>
      <c r="G4" s="69"/>
    </row>
    <row r="5" spans="1:9">
      <c r="A5" s="70">
        <v>2017</v>
      </c>
      <c r="B5" s="17" t="s">
        <v>20</v>
      </c>
      <c r="C5" s="121" t="s">
        <v>59</v>
      </c>
      <c r="D5" s="121" t="s">
        <v>59</v>
      </c>
      <c r="E5" s="121" t="s">
        <v>59</v>
      </c>
      <c r="G5" s="69"/>
    </row>
    <row r="6" spans="1:9">
      <c r="A6" s="70">
        <v>2017</v>
      </c>
      <c r="B6" s="4" t="s">
        <v>21</v>
      </c>
      <c r="C6" s="121" t="s">
        <v>59</v>
      </c>
      <c r="D6" s="121" t="s">
        <v>59</v>
      </c>
      <c r="E6" s="121" t="s">
        <v>59</v>
      </c>
    </row>
    <row r="7" spans="1:9">
      <c r="A7" s="64">
        <v>2018</v>
      </c>
      <c r="B7" s="65" t="s">
        <v>23</v>
      </c>
      <c r="C7" s="108">
        <v>6</v>
      </c>
      <c r="D7" s="109">
        <f>C7/$C$10</f>
        <v>4.3478260869565216E-2</v>
      </c>
      <c r="E7" s="108" t="s">
        <v>59</v>
      </c>
      <c r="G7" s="69"/>
    </row>
    <row r="8" spans="1:9">
      <c r="A8" s="70">
        <v>2018</v>
      </c>
      <c r="B8" s="4" t="s">
        <v>24</v>
      </c>
      <c r="C8" s="121">
        <v>132</v>
      </c>
      <c r="D8" s="10">
        <f t="shared" ref="D8:D10" si="0">C8/$C$10</f>
        <v>0.95652173913043481</v>
      </c>
      <c r="E8" s="121" t="s">
        <v>59</v>
      </c>
      <c r="G8" s="69"/>
    </row>
    <row r="9" spans="1:9">
      <c r="A9" s="70">
        <v>2018</v>
      </c>
      <c r="B9" s="17" t="s">
        <v>20</v>
      </c>
      <c r="C9" s="121">
        <v>0</v>
      </c>
      <c r="D9" s="10">
        <f t="shared" si="0"/>
        <v>0</v>
      </c>
      <c r="E9" s="121" t="s">
        <v>59</v>
      </c>
      <c r="G9" s="69"/>
    </row>
    <row r="10" spans="1:9">
      <c r="A10" s="73">
        <v>2018</v>
      </c>
      <c r="B10" s="74" t="s">
        <v>21</v>
      </c>
      <c r="C10" s="121">
        <v>138</v>
      </c>
      <c r="D10" s="10">
        <f t="shared" si="0"/>
        <v>1</v>
      </c>
      <c r="E10" s="121" t="s">
        <v>59</v>
      </c>
      <c r="G10" s="69"/>
    </row>
    <row r="11" spans="1:9">
      <c r="A11" s="33">
        <v>2019</v>
      </c>
      <c r="B11" s="4" t="s">
        <v>23</v>
      </c>
      <c r="C11" s="108">
        <v>9</v>
      </c>
      <c r="D11" s="109">
        <f>C11/$C$14</f>
        <v>5.8823529411764705E-2</v>
      </c>
      <c r="E11" s="109">
        <f>(C11-C7)/C7</f>
        <v>0.5</v>
      </c>
      <c r="I11" s="89"/>
    </row>
    <row r="12" spans="1:9">
      <c r="A12" s="33">
        <v>2019</v>
      </c>
      <c r="B12" s="4" t="s">
        <v>24</v>
      </c>
      <c r="C12" s="121">
        <v>144</v>
      </c>
      <c r="D12" s="10">
        <f t="shared" ref="D12:D14" si="1">C12/$C$14</f>
        <v>0.94117647058823528</v>
      </c>
      <c r="E12" s="10">
        <f t="shared" ref="E12:E26" si="2">(C12-C8)/C8</f>
        <v>9.0909090909090912E-2</v>
      </c>
    </row>
    <row r="13" spans="1:9">
      <c r="A13" s="33">
        <v>2019</v>
      </c>
      <c r="B13" s="17" t="s">
        <v>20</v>
      </c>
      <c r="C13" s="121">
        <v>0</v>
      </c>
      <c r="D13" s="10">
        <f t="shared" si="1"/>
        <v>0</v>
      </c>
      <c r="E13" s="10" t="e">
        <f t="shared" si="2"/>
        <v>#DIV/0!</v>
      </c>
    </row>
    <row r="14" spans="1:9">
      <c r="A14" s="12">
        <v>2019</v>
      </c>
      <c r="B14" s="13" t="s">
        <v>21</v>
      </c>
      <c r="C14" s="121">
        <v>153</v>
      </c>
      <c r="D14" s="10">
        <f t="shared" si="1"/>
        <v>1</v>
      </c>
      <c r="E14" s="10">
        <f t="shared" si="2"/>
        <v>0.10869565217391304</v>
      </c>
    </row>
    <row r="15" spans="1:9">
      <c r="A15" s="33">
        <v>2020</v>
      </c>
      <c r="B15" s="4" t="s">
        <v>23</v>
      </c>
      <c r="C15" s="108">
        <v>9</v>
      </c>
      <c r="D15" s="109">
        <f>C15/$C$18</f>
        <v>7.8260869565217397E-2</v>
      </c>
      <c r="E15" s="109">
        <f t="shared" si="2"/>
        <v>0</v>
      </c>
    </row>
    <row r="16" spans="1:9">
      <c r="A16" s="33">
        <v>2020</v>
      </c>
      <c r="B16" s="4" t="s">
        <v>24</v>
      </c>
      <c r="C16" s="121">
        <v>106</v>
      </c>
      <c r="D16" s="10">
        <f t="shared" ref="D16:D18" si="3">C16/$C$18</f>
        <v>0.92173913043478262</v>
      </c>
      <c r="E16" s="10">
        <f t="shared" si="2"/>
        <v>-0.2638888888888889</v>
      </c>
    </row>
    <row r="17" spans="1:5">
      <c r="A17" s="33">
        <v>2020</v>
      </c>
      <c r="B17" s="17" t="s">
        <v>20</v>
      </c>
      <c r="C17" s="121">
        <v>0</v>
      </c>
      <c r="D17" s="10">
        <f t="shared" si="3"/>
        <v>0</v>
      </c>
      <c r="E17" s="10" t="e">
        <f t="shared" si="2"/>
        <v>#DIV/0!</v>
      </c>
    </row>
    <row r="18" spans="1:5">
      <c r="A18" s="33">
        <v>2020</v>
      </c>
      <c r="B18" s="4" t="s">
        <v>21</v>
      </c>
      <c r="C18" s="121">
        <v>115</v>
      </c>
      <c r="D18" s="10">
        <f t="shared" si="3"/>
        <v>1</v>
      </c>
      <c r="E18" s="10">
        <f t="shared" si="2"/>
        <v>-0.24836601307189543</v>
      </c>
    </row>
    <row r="19" spans="1:5">
      <c r="A19" s="106">
        <v>2021</v>
      </c>
      <c r="B19" s="107" t="s">
        <v>23</v>
      </c>
      <c r="C19" s="108">
        <v>2</v>
      </c>
      <c r="D19" s="109">
        <f>C19/$C$22</f>
        <v>1.9801980198019802E-2</v>
      </c>
      <c r="E19" s="109">
        <f t="shared" si="2"/>
        <v>-0.77777777777777779</v>
      </c>
    </row>
    <row r="20" spans="1:5">
      <c r="A20" s="101">
        <v>2021</v>
      </c>
      <c r="B20" s="4" t="s">
        <v>24</v>
      </c>
      <c r="C20" s="121">
        <v>99</v>
      </c>
      <c r="D20" s="10">
        <f t="shared" ref="D20:D22" si="4">C20/$C$22</f>
        <v>0.98019801980198018</v>
      </c>
      <c r="E20" s="10">
        <f t="shared" si="2"/>
        <v>-6.6037735849056603E-2</v>
      </c>
    </row>
    <row r="21" spans="1:5">
      <c r="A21" s="101">
        <v>2021</v>
      </c>
      <c r="B21" s="17" t="s">
        <v>20</v>
      </c>
      <c r="C21" s="121">
        <v>0</v>
      </c>
      <c r="D21" s="10">
        <f t="shared" si="4"/>
        <v>0</v>
      </c>
      <c r="E21" s="10" t="e">
        <f t="shared" si="2"/>
        <v>#DIV/0!</v>
      </c>
    </row>
    <row r="22" spans="1:5">
      <c r="A22" s="101">
        <v>2021</v>
      </c>
      <c r="B22" s="4" t="s">
        <v>21</v>
      </c>
      <c r="C22" s="121">
        <v>101</v>
      </c>
      <c r="D22" s="10">
        <f t="shared" si="4"/>
        <v>1</v>
      </c>
      <c r="E22" s="10">
        <f t="shared" si="2"/>
        <v>-0.12173913043478261</v>
      </c>
    </row>
    <row r="23" spans="1:5">
      <c r="A23" s="106">
        <v>2022</v>
      </c>
      <c r="B23" s="107" t="s">
        <v>23</v>
      </c>
      <c r="C23" s="108">
        <v>6</v>
      </c>
      <c r="D23" s="109">
        <f>C23/$C$26</f>
        <v>0.06</v>
      </c>
      <c r="E23" s="109">
        <f t="shared" si="2"/>
        <v>2</v>
      </c>
    </row>
    <row r="24" spans="1:5">
      <c r="A24" s="33">
        <v>2022</v>
      </c>
      <c r="B24" s="4" t="s">
        <v>24</v>
      </c>
      <c r="C24" s="71">
        <v>94</v>
      </c>
      <c r="D24" s="123">
        <f t="shared" ref="D24:D26" si="5">C24/$C$26</f>
        <v>0.94</v>
      </c>
      <c r="E24" s="10">
        <f t="shared" si="2"/>
        <v>-5.0505050505050504E-2</v>
      </c>
    </row>
    <row r="25" spans="1:5">
      <c r="A25" s="33">
        <v>2022</v>
      </c>
      <c r="B25" s="17" t="s">
        <v>20</v>
      </c>
      <c r="C25" s="71">
        <v>0</v>
      </c>
      <c r="D25" s="123">
        <f t="shared" si="5"/>
        <v>0</v>
      </c>
      <c r="E25" s="10" t="e">
        <f t="shared" si="2"/>
        <v>#DIV/0!</v>
      </c>
    </row>
    <row r="26" spans="1:5">
      <c r="A26" s="33">
        <v>2022</v>
      </c>
      <c r="B26" s="4" t="s">
        <v>21</v>
      </c>
      <c r="C26" s="71">
        <v>100</v>
      </c>
      <c r="D26" s="123">
        <f t="shared" si="5"/>
        <v>1</v>
      </c>
      <c r="E26" s="10">
        <f t="shared" si="2"/>
        <v>-9.9009900990099011E-3</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51E51-3195-48C6-9E3F-A893E19B6A75}">
  <dimension ref="A1:G36"/>
  <sheetViews>
    <sheetView workbookViewId="0">
      <selection activeCell="F6" sqref="F6"/>
    </sheetView>
  </sheetViews>
  <sheetFormatPr defaultColWidth="11.44140625" defaultRowHeight="14.4"/>
  <cols>
    <col min="1" max="1" width="11.21875" style="3" customWidth="1"/>
    <col min="2" max="2" width="24.77734375" customWidth="1"/>
    <col min="3" max="5" width="12.77734375" style="2" customWidth="1"/>
  </cols>
  <sheetData>
    <row r="1" spans="1:7">
      <c r="A1" s="17" t="s">
        <v>79</v>
      </c>
    </row>
    <row r="2" spans="1:7" ht="57.6">
      <c r="A2" s="63" t="s">
        <v>2</v>
      </c>
      <c r="B2" s="42" t="s">
        <v>26</v>
      </c>
      <c r="C2" s="43" t="s">
        <v>64</v>
      </c>
      <c r="D2" s="43" t="s">
        <v>13</v>
      </c>
      <c r="E2" s="43" t="s">
        <v>14</v>
      </c>
    </row>
    <row r="3" spans="1:7">
      <c r="A3" s="64">
        <v>2017</v>
      </c>
      <c r="B3" s="78" t="s">
        <v>27</v>
      </c>
      <c r="C3" s="108" t="s">
        <v>59</v>
      </c>
      <c r="D3" s="108" t="s">
        <v>59</v>
      </c>
      <c r="E3" s="108" t="s">
        <v>59</v>
      </c>
      <c r="G3" s="69"/>
    </row>
    <row r="4" spans="1:7">
      <c r="A4" s="70">
        <v>2017</v>
      </c>
      <c r="B4" s="33" t="s">
        <v>8</v>
      </c>
      <c r="C4" s="121" t="s">
        <v>59</v>
      </c>
      <c r="D4" s="121" t="s">
        <v>59</v>
      </c>
      <c r="E4" s="121" t="s">
        <v>59</v>
      </c>
      <c r="G4" s="69"/>
    </row>
    <row r="5" spans="1:7">
      <c r="A5" s="70">
        <v>2017</v>
      </c>
      <c r="B5" s="4" t="s">
        <v>20</v>
      </c>
      <c r="C5" s="121" t="s">
        <v>59</v>
      </c>
      <c r="D5" s="121" t="s">
        <v>59</v>
      </c>
      <c r="E5" s="121" t="s">
        <v>59</v>
      </c>
      <c r="G5" s="69"/>
    </row>
    <row r="6" spans="1:7">
      <c r="A6" s="73">
        <v>2017</v>
      </c>
      <c r="B6" s="74" t="s">
        <v>21</v>
      </c>
      <c r="C6" s="121" t="s">
        <v>59</v>
      </c>
      <c r="D6" s="121" t="s">
        <v>59</v>
      </c>
      <c r="E6" s="121" t="s">
        <v>59</v>
      </c>
    </row>
    <row r="7" spans="1:7">
      <c r="A7" s="33">
        <v>2018</v>
      </c>
      <c r="B7" s="4" t="s">
        <v>28</v>
      </c>
      <c r="C7" s="108">
        <v>54</v>
      </c>
      <c r="D7" s="109">
        <f>C7/$C$12</f>
        <v>0.39130434782608697</v>
      </c>
      <c r="E7" s="108" t="s">
        <v>59</v>
      </c>
    </row>
    <row r="8" spans="1:7">
      <c r="A8" s="33">
        <v>2018</v>
      </c>
      <c r="B8" s="4" t="s">
        <v>29</v>
      </c>
      <c r="C8" s="121">
        <v>46</v>
      </c>
      <c r="D8" s="10">
        <f t="shared" ref="D8:D12" si="0">C8/$C$12</f>
        <v>0.33333333333333331</v>
      </c>
      <c r="E8" s="121" t="s">
        <v>59</v>
      </c>
    </row>
    <row r="9" spans="1:7">
      <c r="A9" s="33">
        <v>2018</v>
      </c>
      <c r="B9" s="4" t="s">
        <v>8</v>
      </c>
      <c r="C9" s="121">
        <v>32</v>
      </c>
      <c r="D9" s="10">
        <f t="shared" si="0"/>
        <v>0.2318840579710145</v>
      </c>
      <c r="E9" s="121" t="s">
        <v>59</v>
      </c>
      <c r="G9" s="69"/>
    </row>
    <row r="10" spans="1:7">
      <c r="A10" s="33">
        <v>2018</v>
      </c>
      <c r="B10" s="4" t="s">
        <v>30</v>
      </c>
      <c r="C10" s="121">
        <v>3</v>
      </c>
      <c r="D10" s="10">
        <f t="shared" si="0"/>
        <v>2.1739130434782608E-2</v>
      </c>
      <c r="E10" s="121" t="s">
        <v>59</v>
      </c>
    </row>
    <row r="11" spans="1:7">
      <c r="A11" s="33">
        <v>2018</v>
      </c>
      <c r="B11" s="4" t="s">
        <v>20</v>
      </c>
      <c r="C11" s="121">
        <v>3</v>
      </c>
      <c r="D11" s="10">
        <f t="shared" si="0"/>
        <v>2.1739130434782608E-2</v>
      </c>
      <c r="E11" s="121" t="s">
        <v>59</v>
      </c>
      <c r="G11" s="69"/>
    </row>
    <row r="12" spans="1:7">
      <c r="A12" s="12">
        <v>2018</v>
      </c>
      <c r="B12" s="13" t="s">
        <v>21</v>
      </c>
      <c r="C12" s="121">
        <v>138</v>
      </c>
      <c r="D12" s="10">
        <f t="shared" si="0"/>
        <v>1</v>
      </c>
      <c r="E12" s="121" t="s">
        <v>59</v>
      </c>
      <c r="G12" s="69"/>
    </row>
    <row r="13" spans="1:7">
      <c r="A13" s="33">
        <v>2019</v>
      </c>
      <c r="B13" s="4" t="s">
        <v>28</v>
      </c>
      <c r="C13" s="108">
        <v>46</v>
      </c>
      <c r="D13" s="109">
        <f>C13/$C$18</f>
        <v>0.30065359477124182</v>
      </c>
      <c r="E13" s="109">
        <f>(C13-C7)/C7</f>
        <v>-0.14814814814814814</v>
      </c>
    </row>
    <row r="14" spans="1:7">
      <c r="A14" s="33">
        <v>2019</v>
      </c>
      <c r="B14" s="4" t="s">
        <v>29</v>
      </c>
      <c r="C14" s="121">
        <v>63</v>
      </c>
      <c r="D14" s="10">
        <f t="shared" ref="D14:D18" si="1">C14/$C$18</f>
        <v>0.41176470588235292</v>
      </c>
      <c r="E14" s="10">
        <f t="shared" ref="E14:E36" si="2">(C14-C8)/C8</f>
        <v>0.36956521739130432</v>
      </c>
    </row>
    <row r="15" spans="1:7">
      <c r="A15" s="33">
        <v>2019</v>
      </c>
      <c r="B15" s="4" t="s">
        <v>8</v>
      </c>
      <c r="C15" s="121">
        <v>24</v>
      </c>
      <c r="D15" s="10">
        <f t="shared" si="1"/>
        <v>0.15686274509803921</v>
      </c>
      <c r="E15" s="10">
        <f t="shared" si="2"/>
        <v>-0.25</v>
      </c>
    </row>
    <row r="16" spans="1:7">
      <c r="A16" s="33">
        <v>2019</v>
      </c>
      <c r="B16" s="4" t="s">
        <v>30</v>
      </c>
      <c r="C16" s="121">
        <v>16</v>
      </c>
      <c r="D16" s="10">
        <f t="shared" si="1"/>
        <v>0.10457516339869281</v>
      </c>
      <c r="E16" s="10">
        <f t="shared" si="2"/>
        <v>4.333333333333333</v>
      </c>
    </row>
    <row r="17" spans="1:5">
      <c r="A17" s="33">
        <v>2019</v>
      </c>
      <c r="B17" s="4" t="s">
        <v>20</v>
      </c>
      <c r="C17" s="121">
        <v>4</v>
      </c>
      <c r="D17" s="10">
        <f t="shared" si="1"/>
        <v>2.6143790849673203E-2</v>
      </c>
      <c r="E17" s="10">
        <f t="shared" si="2"/>
        <v>0.33333333333333331</v>
      </c>
    </row>
    <row r="18" spans="1:5">
      <c r="A18" s="12">
        <v>2019</v>
      </c>
      <c r="B18" s="13" t="s">
        <v>21</v>
      </c>
      <c r="C18" s="121">
        <v>153</v>
      </c>
      <c r="D18" s="10">
        <f t="shared" si="1"/>
        <v>1</v>
      </c>
      <c r="E18" s="10">
        <f t="shared" si="2"/>
        <v>0.10869565217391304</v>
      </c>
    </row>
    <row r="19" spans="1:5">
      <c r="A19" s="33">
        <v>2020</v>
      </c>
      <c r="B19" s="4" t="s">
        <v>28</v>
      </c>
      <c r="C19" s="108">
        <v>34</v>
      </c>
      <c r="D19" s="109">
        <f>C19/$C$24</f>
        <v>0.29565217391304349</v>
      </c>
      <c r="E19" s="109">
        <f t="shared" si="2"/>
        <v>-0.2608695652173913</v>
      </c>
    </row>
    <row r="20" spans="1:5">
      <c r="A20" s="33">
        <v>2020</v>
      </c>
      <c r="B20" s="4" t="s">
        <v>29</v>
      </c>
      <c r="C20" s="121">
        <v>51</v>
      </c>
      <c r="D20" s="10">
        <f t="shared" ref="D20:D24" si="3">C20/$C$24</f>
        <v>0.44347826086956521</v>
      </c>
      <c r="E20" s="10">
        <f t="shared" si="2"/>
        <v>-0.19047619047619047</v>
      </c>
    </row>
    <row r="21" spans="1:5">
      <c r="A21" s="33">
        <v>2020</v>
      </c>
      <c r="B21" s="4" t="s">
        <v>8</v>
      </c>
      <c r="C21" s="121">
        <v>18</v>
      </c>
      <c r="D21" s="10">
        <f t="shared" si="3"/>
        <v>0.15652173913043479</v>
      </c>
      <c r="E21" s="10">
        <f t="shared" si="2"/>
        <v>-0.25</v>
      </c>
    </row>
    <row r="22" spans="1:5">
      <c r="A22" s="33">
        <v>2020</v>
      </c>
      <c r="B22" s="4" t="s">
        <v>30</v>
      </c>
      <c r="C22" s="121">
        <v>3</v>
      </c>
      <c r="D22" s="10">
        <f t="shared" si="3"/>
        <v>2.6086956521739129E-2</v>
      </c>
      <c r="E22" s="10">
        <f t="shared" si="2"/>
        <v>-0.8125</v>
      </c>
    </row>
    <row r="23" spans="1:5">
      <c r="A23" s="33">
        <v>2020</v>
      </c>
      <c r="B23" s="4" t="s">
        <v>20</v>
      </c>
      <c r="C23" s="121">
        <v>9</v>
      </c>
      <c r="D23" s="10">
        <f t="shared" si="3"/>
        <v>7.8260869565217397E-2</v>
      </c>
      <c r="E23" s="10">
        <f t="shared" si="2"/>
        <v>1.25</v>
      </c>
    </row>
    <row r="24" spans="1:5">
      <c r="A24" s="33">
        <v>2020</v>
      </c>
      <c r="B24" s="4" t="s">
        <v>21</v>
      </c>
      <c r="C24" s="121">
        <v>115</v>
      </c>
      <c r="D24" s="10">
        <f t="shared" si="3"/>
        <v>1</v>
      </c>
      <c r="E24" s="10">
        <f t="shared" si="2"/>
        <v>-0.24836601307189543</v>
      </c>
    </row>
    <row r="25" spans="1:5">
      <c r="A25" s="106">
        <v>2021</v>
      </c>
      <c r="B25" s="107" t="s">
        <v>28</v>
      </c>
      <c r="C25" s="108">
        <v>34</v>
      </c>
      <c r="D25" s="109">
        <f>C25/$C$30</f>
        <v>0.33663366336633666</v>
      </c>
      <c r="E25" s="109">
        <f t="shared" si="2"/>
        <v>0</v>
      </c>
    </row>
    <row r="26" spans="1:5">
      <c r="A26" s="33">
        <v>2021</v>
      </c>
      <c r="B26" s="4" t="s">
        <v>29</v>
      </c>
      <c r="C26" s="121">
        <v>35</v>
      </c>
      <c r="D26" s="10">
        <f t="shared" ref="D26:D30" si="4">C26/$C$30</f>
        <v>0.34653465346534651</v>
      </c>
      <c r="E26" s="10">
        <f t="shared" si="2"/>
        <v>-0.31372549019607843</v>
      </c>
    </row>
    <row r="27" spans="1:5">
      <c r="A27" s="33">
        <v>2021</v>
      </c>
      <c r="B27" s="4" t="s">
        <v>8</v>
      </c>
      <c r="C27" s="121">
        <v>19</v>
      </c>
      <c r="D27" s="10">
        <f t="shared" si="4"/>
        <v>0.18811881188118812</v>
      </c>
      <c r="E27" s="10">
        <f t="shared" si="2"/>
        <v>5.5555555555555552E-2</v>
      </c>
    </row>
    <row r="28" spans="1:5">
      <c r="A28" s="33">
        <v>2021</v>
      </c>
      <c r="B28" s="4" t="s">
        <v>30</v>
      </c>
      <c r="C28" s="121">
        <v>4</v>
      </c>
      <c r="D28" s="10">
        <f t="shared" si="4"/>
        <v>3.9603960396039604E-2</v>
      </c>
      <c r="E28" s="10">
        <f t="shared" si="2"/>
        <v>0.33333333333333331</v>
      </c>
    </row>
    <row r="29" spans="1:5">
      <c r="A29" s="33">
        <v>2021</v>
      </c>
      <c r="B29" s="4" t="s">
        <v>20</v>
      </c>
      <c r="C29" s="121">
        <v>9</v>
      </c>
      <c r="D29" s="10">
        <f t="shared" si="4"/>
        <v>8.9108910891089105E-2</v>
      </c>
      <c r="E29" s="10">
        <f t="shared" si="2"/>
        <v>0</v>
      </c>
    </row>
    <row r="30" spans="1:5">
      <c r="A30" s="33">
        <v>2021</v>
      </c>
      <c r="B30" s="4" t="s">
        <v>21</v>
      </c>
      <c r="C30" s="121">
        <v>101</v>
      </c>
      <c r="D30" s="10">
        <f t="shared" si="4"/>
        <v>1</v>
      </c>
      <c r="E30" s="10">
        <f t="shared" si="2"/>
        <v>-0.12173913043478261</v>
      </c>
    </row>
    <row r="31" spans="1:5">
      <c r="A31" s="106">
        <v>2022</v>
      </c>
      <c r="B31" s="107" t="s">
        <v>28</v>
      </c>
      <c r="C31" s="108">
        <v>49</v>
      </c>
      <c r="D31" s="109">
        <f>C31/$C$36</f>
        <v>0.49</v>
      </c>
      <c r="E31" s="109">
        <f t="shared" si="2"/>
        <v>0.44117647058823528</v>
      </c>
    </row>
    <row r="32" spans="1:5">
      <c r="A32" s="33">
        <v>2022</v>
      </c>
      <c r="B32" s="4" t="s">
        <v>29</v>
      </c>
      <c r="C32" s="71">
        <v>30</v>
      </c>
      <c r="D32" s="123">
        <f t="shared" ref="D32:D36" si="5">C32/$C$36</f>
        <v>0.3</v>
      </c>
      <c r="E32" s="10">
        <f t="shared" si="2"/>
        <v>-0.14285714285714285</v>
      </c>
    </row>
    <row r="33" spans="1:5">
      <c r="A33" s="33">
        <v>2022</v>
      </c>
      <c r="B33" s="4" t="s">
        <v>8</v>
      </c>
      <c r="C33" s="71">
        <v>15</v>
      </c>
      <c r="D33" s="123">
        <f t="shared" si="5"/>
        <v>0.15</v>
      </c>
      <c r="E33" s="10">
        <f t="shared" si="2"/>
        <v>-0.21052631578947367</v>
      </c>
    </row>
    <row r="34" spans="1:5">
      <c r="A34" s="33">
        <v>2022</v>
      </c>
      <c r="B34" s="4" t="s">
        <v>30</v>
      </c>
      <c r="C34" s="71">
        <v>1</v>
      </c>
      <c r="D34" s="123">
        <f t="shared" si="5"/>
        <v>0.01</v>
      </c>
      <c r="E34" s="10">
        <f t="shared" si="2"/>
        <v>-0.75</v>
      </c>
    </row>
    <row r="35" spans="1:5">
      <c r="A35" s="33">
        <v>2022</v>
      </c>
      <c r="B35" s="4" t="s">
        <v>20</v>
      </c>
      <c r="C35" s="71">
        <v>5</v>
      </c>
      <c r="D35" s="123">
        <f t="shared" si="5"/>
        <v>0.05</v>
      </c>
      <c r="E35" s="10">
        <f t="shared" si="2"/>
        <v>-0.44444444444444442</v>
      </c>
    </row>
    <row r="36" spans="1:5">
      <c r="A36" s="33">
        <v>2022</v>
      </c>
      <c r="B36" s="4" t="s">
        <v>21</v>
      </c>
      <c r="C36" s="71">
        <v>100</v>
      </c>
      <c r="D36" s="123">
        <f t="shared" si="5"/>
        <v>1</v>
      </c>
      <c r="E36" s="10">
        <f t="shared" si="2"/>
        <v>-9.9009900990099011E-3</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CA6B9-6B99-4289-833C-121DC628089D}">
  <dimension ref="A1:G74"/>
  <sheetViews>
    <sheetView workbookViewId="0">
      <selection activeCell="F71" sqref="F71"/>
    </sheetView>
  </sheetViews>
  <sheetFormatPr defaultColWidth="11.44140625" defaultRowHeight="14.4"/>
  <cols>
    <col min="1" max="1" width="20.77734375" customWidth="1"/>
    <col min="2" max="2" width="11.21875" style="3" customWidth="1"/>
    <col min="3" max="3" width="12.77734375" style="2" customWidth="1"/>
    <col min="4" max="4" width="12.77734375" style="15" customWidth="1"/>
  </cols>
  <sheetData>
    <row r="1" spans="1:7">
      <c r="A1" s="17" t="s">
        <v>68</v>
      </c>
    </row>
    <row r="2" spans="1:7" ht="57.6">
      <c r="A2" s="83" t="s">
        <v>31</v>
      </c>
      <c r="B2" s="84" t="s">
        <v>2</v>
      </c>
      <c r="C2" s="85" t="s">
        <v>69</v>
      </c>
      <c r="D2" s="86" t="s">
        <v>14</v>
      </c>
    </row>
    <row r="3" spans="1:7">
      <c r="A3" s="87" t="s">
        <v>32</v>
      </c>
      <c r="B3" s="3">
        <v>2017</v>
      </c>
      <c r="C3" s="71" t="s">
        <v>59</v>
      </c>
      <c r="D3" s="52" t="s">
        <v>59</v>
      </c>
      <c r="G3" s="88"/>
    </row>
    <row r="4" spans="1:7">
      <c r="A4" s="87" t="s">
        <v>33</v>
      </c>
      <c r="B4" s="3">
        <v>2017</v>
      </c>
      <c r="C4" s="71" t="s">
        <v>59</v>
      </c>
      <c r="D4" s="52" t="s">
        <v>59</v>
      </c>
      <c r="G4" s="88"/>
    </row>
    <row r="5" spans="1:7">
      <c r="A5" s="87" t="s">
        <v>34</v>
      </c>
      <c r="B5" s="3">
        <v>2017</v>
      </c>
      <c r="C5" s="71" t="s">
        <v>59</v>
      </c>
      <c r="D5" s="52" t="s">
        <v>59</v>
      </c>
      <c r="G5" s="88"/>
    </row>
    <row r="6" spans="1:7">
      <c r="A6" s="87" t="s">
        <v>35</v>
      </c>
      <c r="B6" s="3">
        <v>2017</v>
      </c>
      <c r="C6" s="71" t="s">
        <v>59</v>
      </c>
      <c r="D6" s="52" t="s">
        <v>59</v>
      </c>
      <c r="G6" s="88"/>
    </row>
    <row r="7" spans="1:7">
      <c r="A7" s="87" t="s">
        <v>36</v>
      </c>
      <c r="B7" s="3">
        <v>2017</v>
      </c>
      <c r="C7" s="71" t="s">
        <v>59</v>
      </c>
      <c r="D7" s="52" t="s">
        <v>59</v>
      </c>
      <c r="G7" s="88"/>
    </row>
    <row r="8" spans="1:7">
      <c r="A8" s="87" t="s">
        <v>37</v>
      </c>
      <c r="B8" s="3">
        <v>2017</v>
      </c>
      <c r="C8" s="71" t="s">
        <v>59</v>
      </c>
      <c r="D8" s="52" t="s">
        <v>59</v>
      </c>
      <c r="G8" s="88"/>
    </row>
    <row r="9" spans="1:7">
      <c r="A9" s="87" t="s">
        <v>38</v>
      </c>
      <c r="B9" s="3">
        <v>2017</v>
      </c>
      <c r="C9" s="71" t="s">
        <v>59</v>
      </c>
      <c r="D9" s="52" t="s">
        <v>59</v>
      </c>
      <c r="G9" s="88"/>
    </row>
    <row r="10" spans="1:7">
      <c r="A10" s="87" t="s">
        <v>39</v>
      </c>
      <c r="B10" s="3">
        <v>2017</v>
      </c>
      <c r="C10" s="71" t="s">
        <v>59</v>
      </c>
      <c r="D10" s="52" t="s">
        <v>59</v>
      </c>
      <c r="G10" s="88"/>
    </row>
    <row r="11" spans="1:7">
      <c r="A11" s="87" t="s">
        <v>40</v>
      </c>
      <c r="B11" s="3">
        <v>2017</v>
      </c>
      <c r="C11" s="71" t="s">
        <v>59</v>
      </c>
      <c r="D11" s="52" t="s">
        <v>59</v>
      </c>
      <c r="G11" s="88"/>
    </row>
    <row r="12" spans="1:7">
      <c r="A12" s="87" t="s">
        <v>41</v>
      </c>
      <c r="B12" s="3">
        <v>2017</v>
      </c>
      <c r="C12" s="71" t="s">
        <v>59</v>
      </c>
      <c r="D12" s="52" t="s">
        <v>59</v>
      </c>
      <c r="G12" s="88"/>
    </row>
    <row r="13" spans="1:7">
      <c r="A13" s="87" t="s">
        <v>42</v>
      </c>
      <c r="B13" s="3">
        <v>2017</v>
      </c>
      <c r="C13" s="71" t="s">
        <v>59</v>
      </c>
      <c r="D13" s="52" t="s">
        <v>59</v>
      </c>
      <c r="F13" s="89"/>
      <c r="G13" s="88"/>
    </row>
    <row r="14" spans="1:7">
      <c r="A14" s="87" t="s">
        <v>21</v>
      </c>
      <c r="B14" s="3">
        <v>2017</v>
      </c>
      <c r="C14" s="71" t="s">
        <v>59</v>
      </c>
      <c r="D14" s="52" t="s">
        <v>59</v>
      </c>
      <c r="G14" s="89"/>
    </row>
    <row r="15" spans="1:7">
      <c r="A15" s="90" t="s">
        <v>32</v>
      </c>
      <c r="B15" s="91">
        <v>2018</v>
      </c>
      <c r="C15" s="46">
        <v>1</v>
      </c>
      <c r="D15" s="122" t="s">
        <v>59</v>
      </c>
      <c r="F15" s="93"/>
    </row>
    <row r="16" spans="1:7">
      <c r="A16" s="87" t="s">
        <v>33</v>
      </c>
      <c r="B16" s="3">
        <v>2018</v>
      </c>
      <c r="C16" s="51">
        <v>1</v>
      </c>
      <c r="D16" s="52" t="s">
        <v>59</v>
      </c>
      <c r="F16" s="93"/>
    </row>
    <row r="17" spans="1:6">
      <c r="A17" s="87" t="s">
        <v>34</v>
      </c>
      <c r="B17" s="3">
        <v>2018</v>
      </c>
      <c r="C17" s="51">
        <v>13</v>
      </c>
      <c r="D17" s="52" t="s">
        <v>59</v>
      </c>
      <c r="F17" s="93"/>
    </row>
    <row r="18" spans="1:6">
      <c r="A18" s="87" t="s">
        <v>35</v>
      </c>
      <c r="B18" s="3">
        <v>2018</v>
      </c>
      <c r="C18" s="51">
        <v>29</v>
      </c>
      <c r="D18" s="52" t="s">
        <v>59</v>
      </c>
      <c r="F18" s="93"/>
    </row>
    <row r="19" spans="1:6">
      <c r="A19" s="87" t="s">
        <v>36</v>
      </c>
      <c r="B19" s="3">
        <v>2018</v>
      </c>
      <c r="C19" s="51">
        <v>3</v>
      </c>
      <c r="D19" s="52" t="s">
        <v>59</v>
      </c>
      <c r="F19" s="93"/>
    </row>
    <row r="20" spans="1:6">
      <c r="A20" s="87" t="s">
        <v>37</v>
      </c>
      <c r="B20" s="3">
        <v>2018</v>
      </c>
      <c r="C20" s="51">
        <v>24</v>
      </c>
      <c r="D20" s="52" t="s">
        <v>59</v>
      </c>
      <c r="F20" s="93"/>
    </row>
    <row r="21" spans="1:6">
      <c r="A21" s="87" t="s">
        <v>38</v>
      </c>
      <c r="B21" s="3">
        <v>2018</v>
      </c>
      <c r="C21" s="51">
        <v>10</v>
      </c>
      <c r="D21" s="52" t="s">
        <v>59</v>
      </c>
      <c r="F21" s="93"/>
    </row>
    <row r="22" spans="1:6">
      <c r="A22" s="87" t="s">
        <v>39</v>
      </c>
      <c r="B22" s="3">
        <v>2018</v>
      </c>
      <c r="C22" s="51">
        <v>13</v>
      </c>
      <c r="D22" s="52" t="s">
        <v>59</v>
      </c>
      <c r="F22" s="93"/>
    </row>
    <row r="23" spans="1:6">
      <c r="A23" s="87" t="s">
        <v>40</v>
      </c>
      <c r="B23" s="3">
        <v>2018</v>
      </c>
      <c r="C23" s="51">
        <v>7</v>
      </c>
      <c r="D23" s="52" t="s">
        <v>59</v>
      </c>
      <c r="F23" s="93"/>
    </row>
    <row r="24" spans="1:6">
      <c r="A24" s="87" t="s">
        <v>41</v>
      </c>
      <c r="B24" s="3">
        <v>2018</v>
      </c>
      <c r="C24" s="51">
        <v>30</v>
      </c>
      <c r="D24" s="52" t="s">
        <v>59</v>
      </c>
      <c r="F24" s="93"/>
    </row>
    <row r="25" spans="1:6">
      <c r="A25" s="87" t="s">
        <v>42</v>
      </c>
      <c r="B25" s="3">
        <v>2018</v>
      </c>
      <c r="C25" s="51">
        <v>7</v>
      </c>
      <c r="D25" s="52" t="s">
        <v>59</v>
      </c>
      <c r="F25" s="93"/>
    </row>
    <row r="26" spans="1:6">
      <c r="A26" s="95" t="s">
        <v>21</v>
      </c>
      <c r="B26" s="96">
        <v>2018</v>
      </c>
      <c r="C26" s="97">
        <v>138</v>
      </c>
      <c r="D26" s="52" t="s">
        <v>59</v>
      </c>
      <c r="F26" s="93"/>
    </row>
    <row r="27" spans="1:6">
      <c r="A27" s="41" t="s">
        <v>32</v>
      </c>
      <c r="B27" s="3">
        <v>2019</v>
      </c>
      <c r="C27" s="51">
        <v>5</v>
      </c>
      <c r="D27" s="111">
        <f>(C27-C15)/C15</f>
        <v>4</v>
      </c>
    </row>
    <row r="28" spans="1:6">
      <c r="A28" s="41" t="s">
        <v>33</v>
      </c>
      <c r="B28" s="3">
        <v>2019</v>
      </c>
      <c r="C28" s="51">
        <v>0</v>
      </c>
      <c r="D28" s="15">
        <f t="shared" ref="D28:D61" si="0">(C28-C16)/C16</f>
        <v>-1</v>
      </c>
    </row>
    <row r="29" spans="1:6">
      <c r="A29" s="41" t="s">
        <v>34</v>
      </c>
      <c r="B29" s="3">
        <v>2019</v>
      </c>
      <c r="C29" s="51">
        <v>14</v>
      </c>
      <c r="D29" s="15">
        <f t="shared" si="0"/>
        <v>7.6923076923076927E-2</v>
      </c>
    </row>
    <row r="30" spans="1:6">
      <c r="A30" s="41" t="s">
        <v>35</v>
      </c>
      <c r="B30" s="3">
        <v>2019</v>
      </c>
      <c r="C30" s="51">
        <v>44</v>
      </c>
      <c r="D30" s="15">
        <f t="shared" si="0"/>
        <v>0.51724137931034486</v>
      </c>
    </row>
    <row r="31" spans="1:6">
      <c r="A31" s="41" t="s">
        <v>36</v>
      </c>
      <c r="B31" s="3">
        <v>2019</v>
      </c>
      <c r="C31" s="51">
        <v>1</v>
      </c>
      <c r="D31" s="15">
        <f t="shared" si="0"/>
        <v>-0.66666666666666663</v>
      </c>
    </row>
    <row r="32" spans="1:6">
      <c r="A32" s="41" t="s">
        <v>37</v>
      </c>
      <c r="B32" s="3">
        <v>2019</v>
      </c>
      <c r="C32" s="51">
        <v>13</v>
      </c>
      <c r="D32" s="15">
        <f t="shared" si="0"/>
        <v>-0.45833333333333331</v>
      </c>
    </row>
    <row r="33" spans="1:4">
      <c r="A33" s="41" t="s">
        <v>38</v>
      </c>
      <c r="B33" s="3">
        <v>2019</v>
      </c>
      <c r="C33" s="51">
        <v>15</v>
      </c>
      <c r="D33" s="15">
        <f t="shared" si="0"/>
        <v>0.5</v>
      </c>
    </row>
    <row r="34" spans="1:4">
      <c r="A34" s="41" t="s">
        <v>39</v>
      </c>
      <c r="B34" s="3">
        <v>2019</v>
      </c>
      <c r="C34" s="51">
        <v>7</v>
      </c>
      <c r="D34" s="15">
        <f t="shared" si="0"/>
        <v>-0.46153846153846156</v>
      </c>
    </row>
    <row r="35" spans="1:4">
      <c r="A35" s="41" t="s">
        <v>40</v>
      </c>
      <c r="B35" s="3">
        <v>2019</v>
      </c>
      <c r="C35" s="51">
        <v>14</v>
      </c>
      <c r="D35" s="15">
        <f t="shared" si="0"/>
        <v>1</v>
      </c>
    </row>
    <row r="36" spans="1:4">
      <c r="A36" s="41" t="s">
        <v>41</v>
      </c>
      <c r="B36" s="3">
        <v>2019</v>
      </c>
      <c r="C36" s="51">
        <v>35</v>
      </c>
      <c r="D36" s="15">
        <f t="shared" si="0"/>
        <v>0.16666666666666666</v>
      </c>
    </row>
    <row r="37" spans="1:4">
      <c r="A37" s="41" t="s">
        <v>42</v>
      </c>
      <c r="B37" s="3">
        <v>2019</v>
      </c>
      <c r="C37" s="51">
        <v>5</v>
      </c>
      <c r="D37" s="15">
        <f t="shared" si="0"/>
        <v>-0.2857142857142857</v>
      </c>
    </row>
    <row r="38" spans="1:4">
      <c r="A38" s="5" t="s">
        <v>21</v>
      </c>
      <c r="B38" s="16">
        <v>2019</v>
      </c>
      <c r="C38" s="21">
        <v>153</v>
      </c>
      <c r="D38" s="15">
        <f t="shared" si="0"/>
        <v>0.10869565217391304</v>
      </c>
    </row>
    <row r="39" spans="1:4">
      <c r="A39" s="98" t="s">
        <v>32</v>
      </c>
      <c r="B39" s="11">
        <v>2020</v>
      </c>
      <c r="C39" s="51">
        <v>0</v>
      </c>
      <c r="D39" s="111">
        <f t="shared" si="0"/>
        <v>-1</v>
      </c>
    </row>
    <row r="40" spans="1:4">
      <c r="A40" s="99" t="s">
        <v>33</v>
      </c>
      <c r="B40" s="11">
        <v>2020</v>
      </c>
      <c r="C40" s="51">
        <v>2</v>
      </c>
      <c r="D40" s="15" t="e">
        <f t="shared" si="0"/>
        <v>#DIV/0!</v>
      </c>
    </row>
    <row r="41" spans="1:4">
      <c r="A41" s="99" t="s">
        <v>34</v>
      </c>
      <c r="B41" s="11">
        <v>2020</v>
      </c>
      <c r="C41" s="51">
        <v>12</v>
      </c>
      <c r="D41" s="15">
        <f t="shared" si="0"/>
        <v>-0.14285714285714285</v>
      </c>
    </row>
    <row r="42" spans="1:4">
      <c r="A42" s="99" t="s">
        <v>35</v>
      </c>
      <c r="B42" s="11">
        <v>2020</v>
      </c>
      <c r="C42" s="51">
        <v>39</v>
      </c>
      <c r="D42" s="15">
        <f t="shared" si="0"/>
        <v>-0.11363636363636363</v>
      </c>
    </row>
    <row r="43" spans="1:4">
      <c r="A43" s="99" t="s">
        <v>36</v>
      </c>
      <c r="B43" s="11">
        <v>2020</v>
      </c>
      <c r="C43" s="51">
        <v>0</v>
      </c>
      <c r="D43" s="15">
        <f t="shared" si="0"/>
        <v>-1</v>
      </c>
    </row>
    <row r="44" spans="1:4">
      <c r="A44" s="99" t="s">
        <v>37</v>
      </c>
      <c r="B44" s="11">
        <v>2020</v>
      </c>
      <c r="C44" s="51">
        <v>6</v>
      </c>
      <c r="D44" s="15">
        <f t="shared" si="0"/>
        <v>-0.53846153846153844</v>
      </c>
    </row>
    <row r="45" spans="1:4">
      <c r="A45" s="99" t="s">
        <v>38</v>
      </c>
      <c r="B45" s="11">
        <v>2020</v>
      </c>
      <c r="C45" s="51">
        <v>12</v>
      </c>
      <c r="D45" s="15">
        <f t="shared" si="0"/>
        <v>-0.2</v>
      </c>
    </row>
    <row r="46" spans="1:4">
      <c r="A46" s="99" t="s">
        <v>39</v>
      </c>
      <c r="B46" s="11">
        <v>2020</v>
      </c>
      <c r="C46" s="51">
        <v>4</v>
      </c>
      <c r="D46" s="15">
        <f t="shared" si="0"/>
        <v>-0.42857142857142855</v>
      </c>
    </row>
    <row r="47" spans="1:4">
      <c r="A47" s="99" t="s">
        <v>40</v>
      </c>
      <c r="B47" s="11">
        <v>2020</v>
      </c>
      <c r="C47" s="51">
        <v>10</v>
      </c>
      <c r="D47" s="15">
        <f t="shared" si="0"/>
        <v>-0.2857142857142857</v>
      </c>
    </row>
    <row r="48" spans="1:4">
      <c r="A48" s="99" t="s">
        <v>41</v>
      </c>
      <c r="B48" s="11">
        <v>2020</v>
      </c>
      <c r="C48" s="51">
        <v>29</v>
      </c>
      <c r="D48" s="15">
        <f t="shared" si="0"/>
        <v>-0.17142857142857143</v>
      </c>
    </row>
    <row r="49" spans="1:4">
      <c r="A49" s="99" t="s">
        <v>42</v>
      </c>
      <c r="B49" s="11">
        <v>2020</v>
      </c>
      <c r="C49" s="51">
        <v>1</v>
      </c>
      <c r="D49" s="15">
        <f t="shared" si="0"/>
        <v>-0.8</v>
      </c>
    </row>
    <row r="50" spans="1:4">
      <c r="A50" s="100" t="s">
        <v>21</v>
      </c>
      <c r="B50" s="11">
        <v>2020</v>
      </c>
      <c r="C50" s="51">
        <v>115</v>
      </c>
      <c r="D50" s="15">
        <f t="shared" si="0"/>
        <v>-0.24836601307189543</v>
      </c>
    </row>
    <row r="51" spans="1:4">
      <c r="A51" s="98" t="s">
        <v>32</v>
      </c>
      <c r="B51" s="113">
        <v>2021</v>
      </c>
      <c r="C51" s="110">
        <v>2</v>
      </c>
      <c r="D51" s="111" t="e">
        <f t="shared" si="0"/>
        <v>#DIV/0!</v>
      </c>
    </row>
    <row r="52" spans="1:4">
      <c r="A52" s="99" t="s">
        <v>33</v>
      </c>
      <c r="B52" s="3">
        <v>2021</v>
      </c>
      <c r="C52" s="51">
        <v>1</v>
      </c>
      <c r="D52" s="15">
        <f t="shared" si="0"/>
        <v>-0.5</v>
      </c>
    </row>
    <row r="53" spans="1:4">
      <c r="A53" s="99" t="s">
        <v>34</v>
      </c>
      <c r="B53" s="3">
        <v>2021</v>
      </c>
      <c r="C53" s="51">
        <v>4</v>
      </c>
      <c r="D53" s="15">
        <f t="shared" si="0"/>
        <v>-0.66666666666666663</v>
      </c>
    </row>
    <row r="54" spans="1:4">
      <c r="A54" s="99" t="s">
        <v>35</v>
      </c>
      <c r="B54" s="3">
        <v>2021</v>
      </c>
      <c r="C54" s="51">
        <v>31</v>
      </c>
      <c r="D54" s="15">
        <f t="shared" si="0"/>
        <v>-0.20512820512820512</v>
      </c>
    </row>
    <row r="55" spans="1:4">
      <c r="A55" s="99" t="s">
        <v>36</v>
      </c>
      <c r="B55" s="3">
        <v>2021</v>
      </c>
      <c r="C55" s="51">
        <v>0</v>
      </c>
      <c r="D55" s="15" t="e">
        <f t="shared" si="0"/>
        <v>#DIV/0!</v>
      </c>
    </row>
    <row r="56" spans="1:4">
      <c r="A56" s="99" t="s">
        <v>37</v>
      </c>
      <c r="B56" s="3">
        <v>2021</v>
      </c>
      <c r="C56" s="51">
        <v>5</v>
      </c>
      <c r="D56" s="15">
        <f t="shared" si="0"/>
        <v>-0.16666666666666666</v>
      </c>
    </row>
    <row r="57" spans="1:4">
      <c r="A57" s="99" t="s">
        <v>38</v>
      </c>
      <c r="B57" s="3">
        <v>2021</v>
      </c>
      <c r="C57" s="51">
        <v>9</v>
      </c>
      <c r="D57" s="15">
        <f t="shared" si="0"/>
        <v>-0.25</v>
      </c>
    </row>
    <row r="58" spans="1:4">
      <c r="A58" s="99" t="s">
        <v>39</v>
      </c>
      <c r="B58" s="3">
        <v>2021</v>
      </c>
      <c r="C58" s="51">
        <v>8</v>
      </c>
      <c r="D58" s="15">
        <f t="shared" si="0"/>
        <v>1</v>
      </c>
    </row>
    <row r="59" spans="1:4">
      <c r="A59" s="99" t="s">
        <v>40</v>
      </c>
      <c r="B59" s="3">
        <v>2021</v>
      </c>
      <c r="C59" s="51">
        <v>9</v>
      </c>
      <c r="D59" s="15">
        <f t="shared" si="0"/>
        <v>-0.1</v>
      </c>
    </row>
    <row r="60" spans="1:4">
      <c r="A60" s="99" t="s">
        <v>41</v>
      </c>
      <c r="B60" s="3">
        <v>2021</v>
      </c>
      <c r="C60" s="51">
        <v>22</v>
      </c>
      <c r="D60" s="15">
        <f t="shared" si="0"/>
        <v>-0.2413793103448276</v>
      </c>
    </row>
    <row r="61" spans="1:4">
      <c r="A61" s="99" t="s">
        <v>42</v>
      </c>
      <c r="B61" s="3">
        <v>2021</v>
      </c>
      <c r="C61" s="51">
        <v>10</v>
      </c>
      <c r="D61" s="15">
        <f t="shared" si="0"/>
        <v>9</v>
      </c>
    </row>
    <row r="62" spans="1:4">
      <c r="A62" s="100" t="s">
        <v>21</v>
      </c>
      <c r="B62" s="3">
        <v>2021</v>
      </c>
      <c r="C62" s="51">
        <v>101</v>
      </c>
      <c r="D62" s="15">
        <f>(C62-C50)/C50</f>
        <v>-0.12173913043478261</v>
      </c>
    </row>
    <row r="63" spans="1:4">
      <c r="A63" s="98" t="s">
        <v>32</v>
      </c>
      <c r="B63" s="113">
        <v>2022</v>
      </c>
      <c r="C63" s="110">
        <v>0</v>
      </c>
      <c r="D63" s="111">
        <f t="shared" ref="D63:D74" si="1">(C63-C51)/C51</f>
        <v>-1</v>
      </c>
    </row>
    <row r="64" spans="1:4">
      <c r="A64" s="99" t="s">
        <v>33</v>
      </c>
      <c r="B64" s="3">
        <v>2022</v>
      </c>
      <c r="C64" s="51">
        <v>1</v>
      </c>
      <c r="D64" s="15">
        <f t="shared" si="1"/>
        <v>0</v>
      </c>
    </row>
    <row r="65" spans="1:4">
      <c r="A65" s="99" t="s">
        <v>34</v>
      </c>
      <c r="B65" s="3">
        <v>2022</v>
      </c>
      <c r="C65" s="51">
        <v>16</v>
      </c>
      <c r="D65" s="15">
        <f t="shared" si="1"/>
        <v>3</v>
      </c>
    </row>
    <row r="66" spans="1:4">
      <c r="A66" s="99" t="s">
        <v>35</v>
      </c>
      <c r="B66" s="3">
        <v>2022</v>
      </c>
      <c r="C66" s="51">
        <v>26</v>
      </c>
      <c r="D66" s="15">
        <f t="shared" si="1"/>
        <v>-0.16129032258064516</v>
      </c>
    </row>
    <row r="67" spans="1:4">
      <c r="A67" s="99" t="s">
        <v>36</v>
      </c>
      <c r="B67" s="3">
        <v>2022</v>
      </c>
      <c r="C67" s="51">
        <v>0</v>
      </c>
      <c r="D67" s="15" t="e">
        <f t="shared" si="1"/>
        <v>#DIV/0!</v>
      </c>
    </row>
    <row r="68" spans="1:4">
      <c r="A68" s="99" t="s">
        <v>37</v>
      </c>
      <c r="B68" s="3">
        <v>2022</v>
      </c>
      <c r="C68" s="51">
        <v>4</v>
      </c>
      <c r="D68" s="15">
        <f t="shared" si="1"/>
        <v>-0.2</v>
      </c>
    </row>
    <row r="69" spans="1:4">
      <c r="A69" s="99" t="s">
        <v>38</v>
      </c>
      <c r="B69" s="3">
        <v>2022</v>
      </c>
      <c r="C69" s="51">
        <v>9</v>
      </c>
      <c r="D69" s="15">
        <f t="shared" si="1"/>
        <v>0</v>
      </c>
    </row>
    <row r="70" spans="1:4">
      <c r="A70" s="99" t="s">
        <v>39</v>
      </c>
      <c r="B70" s="3">
        <v>2022</v>
      </c>
      <c r="C70" s="51">
        <v>4</v>
      </c>
      <c r="D70" s="15">
        <f t="shared" si="1"/>
        <v>-0.5</v>
      </c>
    </row>
    <row r="71" spans="1:4">
      <c r="A71" s="99" t="s">
        <v>40</v>
      </c>
      <c r="B71" s="3">
        <v>2022</v>
      </c>
      <c r="C71" s="51">
        <v>9</v>
      </c>
      <c r="D71" s="15">
        <f t="shared" si="1"/>
        <v>0</v>
      </c>
    </row>
    <row r="72" spans="1:4">
      <c r="A72" s="99" t="s">
        <v>41</v>
      </c>
      <c r="B72" s="3">
        <v>2022</v>
      </c>
      <c r="C72" s="51">
        <v>31</v>
      </c>
      <c r="D72" s="15">
        <f t="shared" si="1"/>
        <v>0.40909090909090912</v>
      </c>
    </row>
    <row r="73" spans="1:4">
      <c r="A73" s="99" t="s">
        <v>42</v>
      </c>
      <c r="B73" s="3">
        <v>2022</v>
      </c>
      <c r="C73" s="51">
        <v>0</v>
      </c>
      <c r="D73" s="15">
        <f t="shared" si="1"/>
        <v>-1</v>
      </c>
    </row>
    <row r="74" spans="1:4">
      <c r="A74" s="100" t="s">
        <v>21</v>
      </c>
      <c r="B74" s="3">
        <v>2022</v>
      </c>
      <c r="C74" s="51">
        <f>SUM(C63:C73)</f>
        <v>100</v>
      </c>
      <c r="D74" s="15">
        <f t="shared" si="1"/>
        <v>-9.9009900990099011E-3</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096AC-5029-054A-862E-092286BF0C09}">
  <dimension ref="A1:B8"/>
  <sheetViews>
    <sheetView workbookViewId="0">
      <selection activeCell="B4" sqref="B4"/>
    </sheetView>
  </sheetViews>
  <sheetFormatPr defaultColWidth="8.77734375" defaultRowHeight="14.4"/>
  <cols>
    <col min="1" max="1" width="14.77734375" style="3" customWidth="1"/>
    <col min="2" max="2" width="20.44140625" style="2" customWidth="1"/>
  </cols>
  <sheetData>
    <row r="1" spans="1:2">
      <c r="A1" s="17" t="s">
        <v>4</v>
      </c>
    </row>
    <row r="2" spans="1:2" ht="48" customHeight="1">
      <c r="A2" s="26" t="s">
        <v>5</v>
      </c>
      <c r="B2" s="32" t="s">
        <v>76</v>
      </c>
    </row>
    <row r="3" spans="1:2">
      <c r="A3" s="24" t="s">
        <v>6</v>
      </c>
      <c r="B3" s="25">
        <v>0.1</v>
      </c>
    </row>
    <row r="4" spans="1:2">
      <c r="A4" s="24" t="s">
        <v>7</v>
      </c>
      <c r="B4" s="25">
        <v>0.18</v>
      </c>
    </row>
    <row r="5" spans="1:2">
      <c r="A5" s="24" t="s">
        <v>8</v>
      </c>
      <c r="B5" s="25">
        <v>0.64</v>
      </c>
    </row>
    <row r="6" spans="1:2">
      <c r="A6" s="27" t="s">
        <v>9</v>
      </c>
      <c r="B6" s="28">
        <v>0.08</v>
      </c>
    </row>
    <row r="7" spans="1:2">
      <c r="A7" s="39"/>
      <c r="B7" s="1"/>
    </row>
    <row r="8" spans="1:2">
      <c r="A8" s="39"/>
      <c r="B8" s="1"/>
    </row>
  </sheetData>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738DD-938C-42D8-A365-8FF728AA2FC5}">
  <dimension ref="A1:F32"/>
  <sheetViews>
    <sheetView workbookViewId="0">
      <selection activeCell="D11" sqref="D11"/>
    </sheetView>
  </sheetViews>
  <sheetFormatPr defaultColWidth="11.44140625" defaultRowHeight="14.4"/>
  <cols>
    <col min="1" max="1" width="30.21875" customWidth="1"/>
    <col min="2" max="2" width="11.21875" style="3" customWidth="1"/>
    <col min="3" max="3" width="12.77734375" style="2" customWidth="1"/>
    <col min="4" max="4" width="12.77734375" style="15" customWidth="1"/>
  </cols>
  <sheetData>
    <row r="1" spans="1:6">
      <c r="A1" s="17" t="s">
        <v>71</v>
      </c>
    </row>
    <row r="2" spans="1:6" ht="57.6">
      <c r="A2" s="29" t="s">
        <v>44</v>
      </c>
      <c r="B2" s="29" t="s">
        <v>2</v>
      </c>
      <c r="C2" s="36" t="s">
        <v>70</v>
      </c>
      <c r="D2" s="37" t="s">
        <v>14</v>
      </c>
    </row>
    <row r="3" spans="1:6">
      <c r="A3" s="79" t="s">
        <v>47</v>
      </c>
      <c r="B3" s="81">
        <v>2017</v>
      </c>
      <c r="C3" s="51" t="s">
        <v>59</v>
      </c>
      <c r="D3" s="80" t="s">
        <v>59</v>
      </c>
      <c r="F3" s="69"/>
    </row>
    <row r="4" spans="1:6">
      <c r="A4" s="41" t="s">
        <v>47</v>
      </c>
      <c r="B4" s="3">
        <v>2018</v>
      </c>
      <c r="C4" s="51">
        <v>5</v>
      </c>
      <c r="D4" s="7" t="s">
        <v>59</v>
      </c>
      <c r="F4" s="69"/>
    </row>
    <row r="5" spans="1:6">
      <c r="A5" s="41" t="s">
        <v>47</v>
      </c>
      <c r="B5" s="3">
        <v>2019</v>
      </c>
      <c r="C5" s="51">
        <v>1</v>
      </c>
      <c r="D5" s="15">
        <f>(C5-C4)/C4</f>
        <v>-0.8</v>
      </c>
      <c r="F5" s="69"/>
    </row>
    <row r="6" spans="1:6">
      <c r="A6" s="41" t="s">
        <v>47</v>
      </c>
      <c r="B6" s="3">
        <v>2020</v>
      </c>
      <c r="C6" s="51">
        <v>1</v>
      </c>
      <c r="D6" s="15">
        <f t="shared" ref="D6:D32" si="0">(C6-C5)/C5</f>
        <v>0</v>
      </c>
      <c r="F6" s="69"/>
    </row>
    <row r="7" spans="1:6">
      <c r="A7" s="5" t="s">
        <v>47</v>
      </c>
      <c r="B7" s="11">
        <v>2021</v>
      </c>
      <c r="C7" s="20">
        <v>0</v>
      </c>
      <c r="D7" s="15">
        <f>(C7-C6)/C6</f>
        <v>-1</v>
      </c>
      <c r="F7" s="69"/>
    </row>
    <row r="8" spans="1:6">
      <c r="A8" s="9" t="s">
        <v>47</v>
      </c>
      <c r="B8" s="16">
        <v>2022</v>
      </c>
      <c r="C8" s="21">
        <v>1</v>
      </c>
      <c r="D8" s="15" t="e">
        <f>(C8-C7)/C7</f>
        <v>#DIV/0!</v>
      </c>
      <c r="F8" s="69"/>
    </row>
    <row r="9" spans="1:6">
      <c r="A9" s="114" t="s">
        <v>48</v>
      </c>
      <c r="B9" s="115">
        <v>2017</v>
      </c>
      <c r="C9" s="20" t="s">
        <v>59</v>
      </c>
      <c r="D9" s="15" t="s">
        <v>59</v>
      </c>
      <c r="F9" s="69"/>
    </row>
    <row r="10" spans="1:6">
      <c r="A10" s="41" t="s">
        <v>48</v>
      </c>
      <c r="B10" s="3">
        <v>2018</v>
      </c>
      <c r="C10" s="51">
        <v>1</v>
      </c>
      <c r="D10" s="15" t="s">
        <v>59</v>
      </c>
      <c r="F10" s="69"/>
    </row>
    <row r="11" spans="1:6">
      <c r="A11" s="41" t="s">
        <v>48</v>
      </c>
      <c r="B11" s="3">
        <v>2019</v>
      </c>
      <c r="C11" s="51">
        <v>1</v>
      </c>
      <c r="D11" s="15">
        <f t="shared" si="0"/>
        <v>0</v>
      </c>
      <c r="F11" s="69"/>
    </row>
    <row r="12" spans="1:6">
      <c r="A12" s="41" t="s">
        <v>48</v>
      </c>
      <c r="B12" s="3">
        <v>2020</v>
      </c>
      <c r="C12" s="51">
        <v>0</v>
      </c>
      <c r="D12" s="15">
        <f t="shared" si="0"/>
        <v>-1</v>
      </c>
      <c r="F12" s="69"/>
    </row>
    <row r="13" spans="1:6">
      <c r="A13" s="5" t="s">
        <v>48</v>
      </c>
      <c r="B13" s="11">
        <v>2021</v>
      </c>
      <c r="C13" s="20">
        <v>1</v>
      </c>
      <c r="D13" s="15" t="e">
        <f t="shared" si="0"/>
        <v>#DIV/0!</v>
      </c>
      <c r="F13" s="69"/>
    </row>
    <row r="14" spans="1:6">
      <c r="A14" s="5" t="s">
        <v>48</v>
      </c>
      <c r="B14" s="11">
        <v>2022</v>
      </c>
      <c r="C14" s="20">
        <v>0</v>
      </c>
      <c r="D14" s="15">
        <f t="shared" si="0"/>
        <v>-1</v>
      </c>
      <c r="F14" s="69"/>
    </row>
    <row r="15" spans="1:6">
      <c r="A15" s="120" t="s">
        <v>49</v>
      </c>
      <c r="B15" s="126">
        <v>2017</v>
      </c>
      <c r="C15" s="110" t="s">
        <v>59</v>
      </c>
      <c r="D15" s="111" t="s">
        <v>59</v>
      </c>
      <c r="F15" s="69"/>
    </row>
    <row r="16" spans="1:6">
      <c r="A16" s="41" t="s">
        <v>49</v>
      </c>
      <c r="B16" s="3">
        <v>2018</v>
      </c>
      <c r="C16" s="51">
        <v>81</v>
      </c>
      <c r="D16" s="15" t="s">
        <v>59</v>
      </c>
      <c r="F16" s="69"/>
    </row>
    <row r="17" spans="1:6">
      <c r="A17" s="41" t="s">
        <v>49</v>
      </c>
      <c r="B17" s="3">
        <v>2019</v>
      </c>
      <c r="C17" s="51">
        <v>89</v>
      </c>
      <c r="D17" s="15">
        <f t="shared" si="0"/>
        <v>9.8765432098765427E-2</v>
      </c>
      <c r="F17" s="69"/>
    </row>
    <row r="18" spans="1:6">
      <c r="A18" s="41" t="s">
        <v>49</v>
      </c>
      <c r="B18" s="3">
        <v>2020</v>
      </c>
      <c r="C18" s="51">
        <v>66</v>
      </c>
      <c r="D18" s="15">
        <f t="shared" si="0"/>
        <v>-0.25842696629213485</v>
      </c>
      <c r="F18" s="69"/>
    </row>
    <row r="19" spans="1:6">
      <c r="A19" s="5" t="s">
        <v>49</v>
      </c>
      <c r="B19" s="11">
        <v>2021</v>
      </c>
      <c r="C19" s="20">
        <v>66</v>
      </c>
      <c r="D19" s="15">
        <f t="shared" si="0"/>
        <v>0</v>
      </c>
      <c r="F19" s="69"/>
    </row>
    <row r="20" spans="1:6">
      <c r="A20" s="5" t="s">
        <v>49</v>
      </c>
      <c r="B20" s="11">
        <v>2022</v>
      </c>
      <c r="C20" s="20">
        <v>49</v>
      </c>
      <c r="D20" s="15">
        <f t="shared" si="0"/>
        <v>-0.25757575757575757</v>
      </c>
      <c r="F20" s="69"/>
    </row>
    <row r="21" spans="1:6">
      <c r="A21" s="120" t="s">
        <v>50</v>
      </c>
      <c r="B21" s="126">
        <v>2017</v>
      </c>
      <c r="C21" s="110" t="s">
        <v>59</v>
      </c>
      <c r="D21" s="111" t="s">
        <v>59</v>
      </c>
      <c r="F21" s="69"/>
    </row>
    <row r="22" spans="1:6">
      <c r="A22" s="41" t="s">
        <v>50</v>
      </c>
      <c r="B22" s="3">
        <v>2018</v>
      </c>
      <c r="C22" s="51">
        <v>12</v>
      </c>
      <c r="D22" s="15" t="s">
        <v>59</v>
      </c>
      <c r="F22" s="69"/>
    </row>
    <row r="23" spans="1:6">
      <c r="A23" s="41" t="s">
        <v>50</v>
      </c>
      <c r="B23" s="3">
        <v>2019</v>
      </c>
      <c r="C23" s="51">
        <v>16</v>
      </c>
      <c r="D23" s="15">
        <f t="shared" si="0"/>
        <v>0.33333333333333331</v>
      </c>
      <c r="F23" s="69"/>
    </row>
    <row r="24" spans="1:6">
      <c r="A24" s="41" t="s">
        <v>50</v>
      </c>
      <c r="B24" s="3">
        <v>2020</v>
      </c>
      <c r="C24" s="51">
        <v>4</v>
      </c>
      <c r="D24" s="15">
        <f t="shared" si="0"/>
        <v>-0.75</v>
      </c>
      <c r="F24" s="69"/>
    </row>
    <row r="25" spans="1:6">
      <c r="A25" s="5" t="s">
        <v>50</v>
      </c>
      <c r="B25" s="11">
        <v>2021</v>
      </c>
      <c r="C25" s="20">
        <v>2</v>
      </c>
      <c r="D25" s="15">
        <f t="shared" si="0"/>
        <v>-0.5</v>
      </c>
      <c r="F25" s="69"/>
    </row>
    <row r="26" spans="1:6">
      <c r="A26" s="5" t="s">
        <v>75</v>
      </c>
      <c r="B26" s="11">
        <v>2022</v>
      </c>
      <c r="C26" s="20">
        <v>1</v>
      </c>
      <c r="D26" s="15">
        <f t="shared" si="0"/>
        <v>-0.5</v>
      </c>
      <c r="F26" s="69"/>
    </row>
    <row r="27" spans="1:6">
      <c r="A27" s="120" t="s">
        <v>52</v>
      </c>
      <c r="B27" s="126">
        <v>2017</v>
      </c>
      <c r="C27" s="110" t="s">
        <v>59</v>
      </c>
      <c r="D27" s="111" t="s">
        <v>59</v>
      </c>
      <c r="F27" s="69"/>
    </row>
    <row r="28" spans="1:6">
      <c r="A28" s="41" t="s">
        <v>52</v>
      </c>
      <c r="B28" s="3">
        <v>2018</v>
      </c>
      <c r="C28" s="51">
        <v>36</v>
      </c>
      <c r="D28" s="15" t="s">
        <v>59</v>
      </c>
      <c r="F28" s="69"/>
    </row>
    <row r="29" spans="1:6">
      <c r="A29" s="41" t="s">
        <v>52</v>
      </c>
      <c r="B29" s="3">
        <v>2019</v>
      </c>
      <c r="C29" s="51">
        <v>45</v>
      </c>
      <c r="D29" s="15">
        <f>(C29-C28)/C28</f>
        <v>0.25</v>
      </c>
      <c r="F29" s="69"/>
    </row>
    <row r="30" spans="1:6">
      <c r="A30" s="41" t="s">
        <v>56</v>
      </c>
      <c r="B30" s="3">
        <v>2020</v>
      </c>
      <c r="C30" s="51">
        <v>43</v>
      </c>
      <c r="D30" s="15">
        <f t="shared" si="0"/>
        <v>-4.4444444444444446E-2</v>
      </c>
      <c r="F30" s="69"/>
    </row>
    <row r="31" spans="1:6">
      <c r="A31" s="5" t="s">
        <v>52</v>
      </c>
      <c r="B31" s="11">
        <v>2021</v>
      </c>
      <c r="C31" s="20">
        <v>32</v>
      </c>
      <c r="D31" s="15">
        <f t="shared" si="0"/>
        <v>-0.2558139534883721</v>
      </c>
      <c r="F31" s="69"/>
    </row>
    <row r="32" spans="1:6">
      <c r="A32" s="5" t="s">
        <v>56</v>
      </c>
      <c r="B32" s="11">
        <v>2022</v>
      </c>
      <c r="C32" s="20">
        <v>49</v>
      </c>
      <c r="D32" s="15">
        <f t="shared" si="0"/>
        <v>0.53125</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A8300-28BC-4E6E-803E-2DFCD14F9BFF}">
  <dimension ref="A1:F43"/>
  <sheetViews>
    <sheetView workbookViewId="0">
      <selection activeCell="A2" sqref="A2"/>
    </sheetView>
  </sheetViews>
  <sheetFormatPr defaultColWidth="11.44140625" defaultRowHeight="14.4"/>
  <cols>
    <col min="1" max="1" width="30.21875" customWidth="1"/>
    <col min="2" max="2" width="11.21875" style="3" customWidth="1"/>
    <col min="3" max="3" width="12.77734375" style="2" customWidth="1"/>
    <col min="4" max="4" width="12.77734375" style="15" customWidth="1"/>
  </cols>
  <sheetData>
    <row r="1" spans="1:6">
      <c r="A1" s="17" t="s">
        <v>80</v>
      </c>
    </row>
    <row r="2" spans="1:6" ht="57.6">
      <c r="A2" s="29" t="s">
        <v>44</v>
      </c>
      <c r="B2" s="29" t="s">
        <v>2</v>
      </c>
      <c r="C2" s="36" t="s">
        <v>70</v>
      </c>
      <c r="D2" s="37" t="s">
        <v>14</v>
      </c>
    </row>
    <row r="3" spans="1:6">
      <c r="A3" s="79" t="s">
        <v>57</v>
      </c>
      <c r="B3" s="3">
        <v>2017</v>
      </c>
      <c r="C3" s="71" t="s">
        <v>59</v>
      </c>
      <c r="D3" s="80" t="s">
        <v>16</v>
      </c>
    </row>
    <row r="4" spans="1:6">
      <c r="A4" s="79" t="s">
        <v>57</v>
      </c>
      <c r="B4" s="3">
        <v>2018</v>
      </c>
      <c r="C4" s="51">
        <v>0</v>
      </c>
      <c r="D4" s="7" t="s">
        <v>59</v>
      </c>
      <c r="F4" s="69"/>
    </row>
    <row r="5" spans="1:6">
      <c r="A5" s="79" t="s">
        <v>57</v>
      </c>
      <c r="B5" s="3">
        <v>2019</v>
      </c>
      <c r="C5" s="51">
        <v>2</v>
      </c>
      <c r="D5" s="15" t="e">
        <f>(C5-C4)/C4</f>
        <v>#DIV/0!</v>
      </c>
      <c r="F5" s="69"/>
    </row>
    <row r="6" spans="1:6">
      <c r="A6" s="79" t="s">
        <v>57</v>
      </c>
      <c r="B6" s="11">
        <v>2020</v>
      </c>
      <c r="C6" s="20">
        <v>0</v>
      </c>
      <c r="D6" s="15">
        <f t="shared" ref="D6:D8" si="0">(C6-C5)/C5</f>
        <v>-1</v>
      </c>
      <c r="F6" s="69"/>
    </row>
    <row r="7" spans="1:6">
      <c r="A7" s="114" t="s">
        <v>57</v>
      </c>
      <c r="B7" s="11">
        <v>2021</v>
      </c>
      <c r="C7" s="20">
        <v>1</v>
      </c>
      <c r="D7" s="15" t="e">
        <f t="shared" si="0"/>
        <v>#DIV/0!</v>
      </c>
      <c r="F7" s="69"/>
    </row>
    <row r="8" spans="1:6">
      <c r="A8" s="130" t="s">
        <v>57</v>
      </c>
      <c r="B8" s="11">
        <v>2022</v>
      </c>
      <c r="C8" s="20">
        <v>0</v>
      </c>
      <c r="D8" s="15">
        <f t="shared" si="0"/>
        <v>-1</v>
      </c>
      <c r="F8" s="69"/>
    </row>
    <row r="9" spans="1:6">
      <c r="A9" s="120" t="s">
        <v>58</v>
      </c>
      <c r="B9" s="126">
        <v>2017</v>
      </c>
      <c r="C9" s="110" t="s">
        <v>59</v>
      </c>
      <c r="D9" s="131" t="s">
        <v>16</v>
      </c>
      <c r="F9" s="69"/>
    </row>
    <row r="10" spans="1:6">
      <c r="A10" s="79" t="s">
        <v>58</v>
      </c>
      <c r="B10" s="3">
        <v>2018</v>
      </c>
      <c r="C10" s="51">
        <v>138</v>
      </c>
      <c r="D10" s="7" t="s">
        <v>16</v>
      </c>
      <c r="F10" s="69"/>
    </row>
    <row r="11" spans="1:6">
      <c r="A11" s="79" t="s">
        <v>58</v>
      </c>
      <c r="B11" s="3">
        <v>2019</v>
      </c>
      <c r="C11" s="51">
        <v>151</v>
      </c>
      <c r="D11" s="15">
        <f>(C11-C10)/C10</f>
        <v>9.420289855072464E-2</v>
      </c>
      <c r="F11" s="69"/>
    </row>
    <row r="12" spans="1:6">
      <c r="A12" s="79" t="s">
        <v>58</v>
      </c>
      <c r="B12" s="11">
        <v>2020</v>
      </c>
      <c r="C12" s="20">
        <v>115</v>
      </c>
      <c r="D12" s="15">
        <f t="shared" ref="D12:D14" si="1">(C12-C11)/C11</f>
        <v>-0.23841059602649006</v>
      </c>
      <c r="F12" s="69"/>
    </row>
    <row r="13" spans="1:6">
      <c r="A13" s="114" t="s">
        <v>58</v>
      </c>
      <c r="B13" s="11">
        <v>2021</v>
      </c>
      <c r="C13" s="20">
        <v>100</v>
      </c>
      <c r="D13" s="15">
        <f t="shared" si="1"/>
        <v>-0.13043478260869565</v>
      </c>
      <c r="F13" s="69"/>
    </row>
    <row r="14" spans="1:6">
      <c r="A14" s="130" t="s">
        <v>58</v>
      </c>
      <c r="B14" s="11">
        <v>2022</v>
      </c>
      <c r="C14" s="20">
        <v>100</v>
      </c>
      <c r="D14" s="15">
        <f t="shared" si="1"/>
        <v>0</v>
      </c>
      <c r="F14" s="69"/>
    </row>
    <row r="15" spans="1:6">
      <c r="A15" s="5"/>
      <c r="B15" s="11"/>
      <c r="C15" s="20"/>
      <c r="D15" s="7"/>
      <c r="F15" s="69"/>
    </row>
    <row r="16" spans="1:6">
      <c r="A16" s="5"/>
      <c r="B16" s="11"/>
      <c r="C16" s="20"/>
      <c r="F16" s="69"/>
    </row>
    <row r="17" spans="1:6">
      <c r="A17" s="5"/>
      <c r="B17" s="11"/>
      <c r="C17" s="20"/>
      <c r="F17" s="69"/>
    </row>
    <row r="18" spans="1:6">
      <c r="A18" s="5"/>
      <c r="B18" s="11"/>
      <c r="C18" s="20"/>
      <c r="F18" s="69"/>
    </row>
    <row r="19" spans="1:6">
      <c r="A19" s="114"/>
      <c r="B19" s="115"/>
      <c r="C19" s="20"/>
      <c r="D19" s="116"/>
      <c r="F19" s="69"/>
    </row>
    <row r="20" spans="1:6">
      <c r="A20" s="5"/>
      <c r="B20" s="11"/>
      <c r="C20" s="20"/>
      <c r="D20" s="7"/>
      <c r="F20" s="69"/>
    </row>
    <row r="21" spans="1:6">
      <c r="A21" s="5"/>
      <c r="B21" s="11"/>
      <c r="C21" s="20"/>
      <c r="F21" s="69"/>
    </row>
    <row r="22" spans="1:6">
      <c r="A22" s="5"/>
      <c r="B22" s="11"/>
      <c r="C22" s="20"/>
      <c r="F22" s="69"/>
    </row>
    <row r="23" spans="1:6">
      <c r="A23" s="5"/>
      <c r="B23" s="11"/>
      <c r="C23" s="20"/>
      <c r="F23" s="69"/>
    </row>
    <row r="24" spans="1:6">
      <c r="A24" s="114"/>
      <c r="B24" s="115"/>
      <c r="C24" s="20"/>
      <c r="D24" s="116"/>
      <c r="F24" s="69"/>
    </row>
    <row r="25" spans="1:6">
      <c r="A25" s="5"/>
      <c r="B25" s="11"/>
      <c r="C25" s="20"/>
      <c r="D25" s="7"/>
      <c r="F25" s="69"/>
    </row>
    <row r="26" spans="1:6">
      <c r="A26" s="5"/>
      <c r="B26" s="11"/>
      <c r="C26" s="20"/>
      <c r="F26" s="69"/>
    </row>
    <row r="27" spans="1:6">
      <c r="A27" s="5"/>
      <c r="B27" s="11"/>
      <c r="C27" s="20"/>
      <c r="F27" s="69"/>
    </row>
    <row r="28" spans="1:6">
      <c r="A28" s="5"/>
      <c r="B28" s="11"/>
      <c r="C28" s="20"/>
      <c r="F28" s="69"/>
    </row>
    <row r="29" spans="1:6">
      <c r="A29" s="114"/>
      <c r="B29" s="115"/>
      <c r="C29" s="20"/>
      <c r="D29" s="116"/>
      <c r="F29" s="69"/>
    </row>
    <row r="30" spans="1:6">
      <c r="A30" s="5"/>
      <c r="B30" s="11"/>
      <c r="C30" s="20"/>
      <c r="D30" s="7"/>
      <c r="F30" s="69"/>
    </row>
    <row r="31" spans="1:6">
      <c r="A31" s="5"/>
      <c r="B31" s="11"/>
      <c r="C31" s="20"/>
      <c r="F31" s="69"/>
    </row>
    <row r="32" spans="1:6">
      <c r="A32" s="5"/>
      <c r="B32" s="11"/>
      <c r="C32" s="20"/>
      <c r="F32" s="69"/>
    </row>
    <row r="33" spans="1:6">
      <c r="A33" s="5"/>
      <c r="B33" s="11"/>
      <c r="C33" s="20"/>
      <c r="F33" s="69"/>
    </row>
    <row r="34" spans="1:6">
      <c r="A34" s="114"/>
      <c r="B34" s="115"/>
      <c r="C34" s="20"/>
      <c r="D34" s="116"/>
      <c r="F34" s="69"/>
    </row>
    <row r="35" spans="1:6">
      <c r="A35" s="5"/>
      <c r="B35" s="11"/>
      <c r="C35" s="20"/>
      <c r="D35" s="7"/>
      <c r="F35" s="69"/>
    </row>
    <row r="36" spans="1:6">
      <c r="A36" s="5"/>
      <c r="B36" s="11"/>
      <c r="C36" s="20"/>
      <c r="F36" s="69"/>
    </row>
    <row r="37" spans="1:6">
      <c r="A37" s="5"/>
      <c r="B37" s="11"/>
      <c r="C37" s="20"/>
      <c r="F37" s="69"/>
    </row>
    <row r="38" spans="1:6">
      <c r="A38" s="5"/>
      <c r="B38" s="11"/>
      <c r="C38" s="20"/>
      <c r="F38" s="69"/>
    </row>
    <row r="39" spans="1:6">
      <c r="A39" s="79"/>
      <c r="B39" s="81"/>
      <c r="C39" s="51"/>
      <c r="D39" s="80"/>
      <c r="F39" s="69"/>
    </row>
    <row r="40" spans="1:6">
      <c r="A40" s="41"/>
      <c r="C40" s="51"/>
      <c r="D40" s="7"/>
      <c r="F40" s="69"/>
    </row>
    <row r="41" spans="1:6">
      <c r="A41" s="41"/>
      <c r="C41" s="51"/>
      <c r="F41" s="69"/>
    </row>
    <row r="42" spans="1:6">
      <c r="A42" s="41"/>
      <c r="C42" s="51"/>
      <c r="F42" s="69"/>
    </row>
    <row r="43" spans="1:6">
      <c r="A43" s="41"/>
      <c r="C43" s="51"/>
      <c r="F43" s="69"/>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activeCell="B14" sqref="B14"/>
    </sheetView>
  </sheetViews>
  <sheetFormatPr defaultColWidth="8.77734375" defaultRowHeight="14.4"/>
  <cols>
    <col min="1" max="1" width="11.21875" style="33" customWidth="1"/>
    <col min="2" max="2" width="22" style="31" customWidth="1"/>
    <col min="3" max="16384" width="8.77734375" style="4"/>
  </cols>
  <sheetData>
    <row r="1" spans="1:2">
      <c r="A1" s="33" t="s">
        <v>1</v>
      </c>
    </row>
    <row r="2" spans="1:2" ht="43.2">
      <c r="A2" s="26" t="s">
        <v>2</v>
      </c>
      <c r="B2" s="32" t="s">
        <v>3</v>
      </c>
    </row>
    <row r="3" spans="1:2">
      <c r="A3" s="34">
        <v>2018</v>
      </c>
      <c r="B3" s="22">
        <v>11033</v>
      </c>
    </row>
    <row r="4" spans="1:2">
      <c r="A4" s="34">
        <v>2019</v>
      </c>
      <c r="B4" s="22">
        <v>8360</v>
      </c>
    </row>
    <row r="5" spans="1:2">
      <c r="A5" s="35">
        <v>2020</v>
      </c>
      <c r="B5" s="23">
        <v>7754</v>
      </c>
    </row>
    <row r="6" spans="1:2">
      <c r="A6" s="101">
        <v>2021</v>
      </c>
      <c r="B6" s="23">
        <v>6010</v>
      </c>
    </row>
    <row r="7" spans="1:2">
      <c r="A7" s="101">
        <v>2022</v>
      </c>
      <c r="B7" s="23">
        <v>8807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99993-4530-604A-94AD-5A099D3646AF}">
  <dimension ref="A1:G62"/>
  <sheetViews>
    <sheetView workbookViewId="0">
      <selection activeCell="D50" sqref="D50"/>
    </sheetView>
  </sheetViews>
  <sheetFormatPr defaultColWidth="10.77734375" defaultRowHeight="14.4"/>
  <cols>
    <col min="1" max="1" width="11.21875" style="17" customWidth="1"/>
    <col min="2" max="2" width="20.21875" style="17" bestFit="1" customWidth="1"/>
    <col min="3" max="5" width="12.77734375" style="40" customWidth="1"/>
    <col min="6" max="16384" width="10.77734375" style="41"/>
  </cols>
  <sheetData>
    <row r="1" spans="1:7">
      <c r="A1" s="17" t="s">
        <v>10</v>
      </c>
    </row>
    <row r="2" spans="1:7" ht="72">
      <c r="A2" s="42" t="s">
        <v>2</v>
      </c>
      <c r="B2" s="42" t="s">
        <v>11</v>
      </c>
      <c r="C2" s="43" t="s">
        <v>12</v>
      </c>
      <c r="D2" s="43" t="s">
        <v>13</v>
      </c>
      <c r="E2" s="43" t="s">
        <v>14</v>
      </c>
    </row>
    <row r="3" spans="1:7">
      <c r="A3" s="44">
        <v>2017</v>
      </c>
      <c r="B3" s="45" t="s">
        <v>15</v>
      </c>
      <c r="C3" s="46">
        <v>273</v>
      </c>
      <c r="D3" s="47">
        <v>2.2218605029706195E-2</v>
      </c>
      <c r="E3" s="48" t="s">
        <v>16</v>
      </c>
      <c r="G3" s="49"/>
    </row>
    <row r="4" spans="1:7">
      <c r="A4" s="50">
        <v>2017</v>
      </c>
      <c r="B4" s="17" t="s">
        <v>17</v>
      </c>
      <c r="C4" s="51">
        <v>2718</v>
      </c>
      <c r="D4" s="15">
        <v>0.2212094083177342</v>
      </c>
      <c r="E4" s="52" t="s">
        <v>16</v>
      </c>
      <c r="G4" s="49"/>
    </row>
    <row r="5" spans="1:7">
      <c r="A5" s="50">
        <v>2017</v>
      </c>
      <c r="B5" s="17" t="s">
        <v>18</v>
      </c>
      <c r="C5" s="51">
        <v>9065</v>
      </c>
      <c r="D5" s="15">
        <v>0.73777162855050049</v>
      </c>
      <c r="E5" s="52" t="s">
        <v>16</v>
      </c>
      <c r="G5" s="49"/>
    </row>
    <row r="6" spans="1:7">
      <c r="A6" s="50">
        <v>2017</v>
      </c>
      <c r="B6" s="17" t="s">
        <v>19</v>
      </c>
      <c r="C6" s="51">
        <v>196</v>
      </c>
      <c r="D6" s="15">
        <v>1.5951818995686498E-2</v>
      </c>
      <c r="E6" s="52" t="s">
        <v>16</v>
      </c>
      <c r="G6" s="49"/>
    </row>
    <row r="7" spans="1:7">
      <c r="A7" s="50">
        <v>2017</v>
      </c>
      <c r="B7" s="17" t="s">
        <v>20</v>
      </c>
      <c r="C7" s="51">
        <v>35</v>
      </c>
      <c r="D7" s="15">
        <v>2.8485391063725889E-3</v>
      </c>
      <c r="E7" s="52" t="s">
        <v>16</v>
      </c>
      <c r="G7" s="49"/>
    </row>
    <row r="8" spans="1:7">
      <c r="A8" s="50">
        <v>2017</v>
      </c>
      <c r="B8" s="17" t="s">
        <v>21</v>
      </c>
      <c r="C8" s="51">
        <v>12287</v>
      </c>
      <c r="D8" s="15">
        <v>1</v>
      </c>
      <c r="E8" s="52" t="s">
        <v>16</v>
      </c>
    </row>
    <row r="9" spans="1:7">
      <c r="A9" s="53">
        <v>2018</v>
      </c>
      <c r="B9" s="45" t="s">
        <v>15</v>
      </c>
      <c r="C9" s="54">
        <v>0</v>
      </c>
      <c r="D9" s="105">
        <f>C9/$C$18</f>
        <v>0</v>
      </c>
      <c r="E9" s="55"/>
      <c r="G9" s="49"/>
    </row>
    <row r="10" spans="1:7">
      <c r="A10" s="56">
        <v>2018</v>
      </c>
      <c r="B10" s="6">
        <v>12</v>
      </c>
      <c r="C10" s="112">
        <v>419</v>
      </c>
      <c r="D10" s="7">
        <f t="shared" ref="D10:D18" si="0">C10/$C$18</f>
        <v>3.7976978156439772E-2</v>
      </c>
      <c r="E10" s="52"/>
      <c r="G10" s="49"/>
    </row>
    <row r="11" spans="1:7">
      <c r="A11" s="56">
        <v>2018</v>
      </c>
      <c r="B11" s="6">
        <v>13</v>
      </c>
      <c r="C11" s="112">
        <v>859</v>
      </c>
      <c r="D11" s="7">
        <f t="shared" si="0"/>
        <v>7.7857337079670075E-2</v>
      </c>
      <c r="E11" s="52"/>
      <c r="G11" s="49"/>
    </row>
    <row r="12" spans="1:7">
      <c r="A12" s="56">
        <v>2018</v>
      </c>
      <c r="B12" s="17">
        <v>14</v>
      </c>
      <c r="C12" s="57">
        <v>1278</v>
      </c>
      <c r="D12" s="7">
        <f t="shared" si="0"/>
        <v>0.11583431523610985</v>
      </c>
      <c r="E12" s="58"/>
      <c r="G12" s="49"/>
    </row>
    <row r="13" spans="1:7">
      <c r="A13" s="56">
        <v>2018</v>
      </c>
      <c r="B13" s="17">
        <v>15</v>
      </c>
      <c r="C13" s="57">
        <v>2022</v>
      </c>
      <c r="D13" s="7">
        <f t="shared" si="0"/>
        <v>0.18326837668811746</v>
      </c>
      <c r="E13" s="52"/>
      <c r="G13" s="49"/>
    </row>
    <row r="14" spans="1:7">
      <c r="A14" s="56">
        <v>2018</v>
      </c>
      <c r="B14" s="17">
        <v>16</v>
      </c>
      <c r="C14" s="57">
        <v>2623</v>
      </c>
      <c r="D14" s="7">
        <f t="shared" si="0"/>
        <v>0.23774132149007524</v>
      </c>
      <c r="E14" s="52"/>
      <c r="G14" s="49"/>
    </row>
    <row r="15" spans="1:7">
      <c r="A15" s="56">
        <v>2018</v>
      </c>
      <c r="B15" s="17">
        <v>17</v>
      </c>
      <c r="C15" s="57">
        <v>3592</v>
      </c>
      <c r="D15" s="7">
        <f t="shared" si="0"/>
        <v>0.32556874830055288</v>
      </c>
      <c r="E15" s="58"/>
      <c r="G15" s="49"/>
    </row>
    <row r="16" spans="1:7">
      <c r="A16" s="56">
        <v>2018</v>
      </c>
      <c r="B16" s="17" t="s">
        <v>19</v>
      </c>
      <c r="C16" s="57">
        <v>222</v>
      </c>
      <c r="D16" s="7">
        <f t="shared" si="0"/>
        <v>2.012145382035711E-2</v>
      </c>
      <c r="E16" s="58"/>
      <c r="G16" s="49"/>
    </row>
    <row r="17" spans="1:7">
      <c r="A17" s="56">
        <v>2018</v>
      </c>
      <c r="B17" s="17" t="s">
        <v>20</v>
      </c>
      <c r="C17" s="57">
        <v>18</v>
      </c>
      <c r="D17" s="7">
        <f t="shared" si="0"/>
        <v>1.6314692286776035E-3</v>
      </c>
      <c r="E17" s="58"/>
      <c r="G17" s="49"/>
    </row>
    <row r="18" spans="1:7">
      <c r="A18" s="59">
        <v>2018</v>
      </c>
      <c r="B18" s="60" t="s">
        <v>21</v>
      </c>
      <c r="C18" s="61">
        <v>11033</v>
      </c>
      <c r="D18" s="7">
        <f t="shared" si="0"/>
        <v>1</v>
      </c>
      <c r="E18" s="62"/>
      <c r="G18" s="49"/>
    </row>
    <row r="19" spans="1:7">
      <c r="A19" s="17">
        <v>2019</v>
      </c>
      <c r="B19" s="17" t="s">
        <v>15</v>
      </c>
      <c r="C19" s="57">
        <v>0</v>
      </c>
      <c r="D19" s="105">
        <f>C19/$C$28</f>
        <v>0</v>
      </c>
      <c r="E19" s="7" t="e">
        <f>(C19-C9)/C9</f>
        <v>#DIV/0!</v>
      </c>
    </row>
    <row r="20" spans="1:7">
      <c r="A20" s="17">
        <v>2019</v>
      </c>
      <c r="B20" s="17">
        <v>12</v>
      </c>
      <c r="C20" s="57">
        <v>318</v>
      </c>
      <c r="D20" s="7">
        <f t="shared" ref="D20:D28" si="1">C20/$C$28</f>
        <v>3.8038277511961725E-2</v>
      </c>
      <c r="E20" s="7">
        <f t="shared" ref="E20:E48" si="2">(C20-C10)/C10</f>
        <v>-0.24105011933174225</v>
      </c>
    </row>
    <row r="21" spans="1:7">
      <c r="A21" s="17">
        <v>2019</v>
      </c>
      <c r="B21" s="17">
        <v>13</v>
      </c>
      <c r="C21" s="57">
        <v>672</v>
      </c>
      <c r="D21" s="7">
        <f t="shared" si="1"/>
        <v>8.0382775119617222E-2</v>
      </c>
      <c r="E21" s="7">
        <f t="shared" si="2"/>
        <v>-0.21769499417927823</v>
      </c>
    </row>
    <row r="22" spans="1:7" ht="15" customHeight="1">
      <c r="A22" s="17">
        <v>2019</v>
      </c>
      <c r="B22" s="17">
        <v>14</v>
      </c>
      <c r="C22" s="57">
        <v>1037</v>
      </c>
      <c r="D22" s="7">
        <f t="shared" si="1"/>
        <v>0.12404306220095694</v>
      </c>
      <c r="E22" s="7">
        <f t="shared" si="2"/>
        <v>-0.18857589984350548</v>
      </c>
    </row>
    <row r="23" spans="1:7" ht="15" customHeight="1">
      <c r="A23" s="17">
        <v>2019</v>
      </c>
      <c r="B23" s="17">
        <v>15</v>
      </c>
      <c r="C23" s="57">
        <v>1539</v>
      </c>
      <c r="D23" s="7">
        <f t="shared" si="1"/>
        <v>0.18409090909090908</v>
      </c>
      <c r="E23" s="7">
        <f t="shared" si="2"/>
        <v>-0.23887240356083086</v>
      </c>
    </row>
    <row r="24" spans="1:7" ht="15" customHeight="1">
      <c r="A24" s="17">
        <v>2019</v>
      </c>
      <c r="B24" s="17">
        <v>16</v>
      </c>
      <c r="C24" s="57">
        <v>2011</v>
      </c>
      <c r="D24" s="7">
        <f t="shared" si="1"/>
        <v>0.24055023923444976</v>
      </c>
      <c r="E24" s="7">
        <f t="shared" si="2"/>
        <v>-0.23332062523827679</v>
      </c>
    </row>
    <row r="25" spans="1:7">
      <c r="A25" s="17">
        <v>2019</v>
      </c>
      <c r="B25" s="17">
        <v>17</v>
      </c>
      <c r="C25" s="57">
        <v>2594</v>
      </c>
      <c r="D25" s="7">
        <f t="shared" si="1"/>
        <v>0.31028708133971294</v>
      </c>
      <c r="E25" s="7">
        <f t="shared" si="2"/>
        <v>-0.27783964365256125</v>
      </c>
    </row>
    <row r="26" spans="1:7">
      <c r="A26" s="17">
        <v>2019</v>
      </c>
      <c r="B26" s="17" t="s">
        <v>19</v>
      </c>
      <c r="C26" s="57">
        <v>171</v>
      </c>
      <c r="D26" s="7">
        <f t="shared" si="1"/>
        <v>2.0454545454545454E-2</v>
      </c>
      <c r="E26" s="7">
        <f t="shared" si="2"/>
        <v>-0.22972972972972974</v>
      </c>
    </row>
    <row r="27" spans="1:7">
      <c r="A27" s="17">
        <v>2019</v>
      </c>
      <c r="B27" s="17" t="s">
        <v>20</v>
      </c>
      <c r="C27" s="57">
        <v>18</v>
      </c>
      <c r="D27" s="7">
        <f t="shared" si="1"/>
        <v>2.1531100478468898E-3</v>
      </c>
      <c r="E27" s="7">
        <f t="shared" si="2"/>
        <v>0</v>
      </c>
    </row>
    <row r="28" spans="1:7">
      <c r="A28" s="8">
        <v>2019</v>
      </c>
      <c r="B28" s="8" t="s">
        <v>21</v>
      </c>
      <c r="C28" s="18">
        <v>8360</v>
      </c>
      <c r="D28" s="7">
        <f t="shared" si="1"/>
        <v>1</v>
      </c>
      <c r="E28" s="7">
        <f t="shared" si="2"/>
        <v>-0.24227318045862412</v>
      </c>
    </row>
    <row r="29" spans="1:7">
      <c r="A29" s="17">
        <v>2020</v>
      </c>
      <c r="B29" s="17" t="s">
        <v>15</v>
      </c>
      <c r="C29" s="57">
        <v>0</v>
      </c>
      <c r="D29" s="105">
        <f>C29/$C$38</f>
        <v>0</v>
      </c>
      <c r="E29" s="105" t="e">
        <f t="shared" si="2"/>
        <v>#DIV/0!</v>
      </c>
    </row>
    <row r="30" spans="1:7">
      <c r="A30" s="17">
        <v>2020</v>
      </c>
      <c r="B30" s="17">
        <v>12</v>
      </c>
      <c r="C30" s="57">
        <v>314</v>
      </c>
      <c r="D30" s="7">
        <f t="shared" ref="D30:D38" si="3">C30/$C$38</f>
        <v>4.049522826928037E-2</v>
      </c>
      <c r="E30" s="7">
        <f t="shared" si="2"/>
        <v>-1.2578616352201259E-2</v>
      </c>
    </row>
    <row r="31" spans="1:7">
      <c r="A31" s="17">
        <v>2020</v>
      </c>
      <c r="B31" s="17">
        <v>13</v>
      </c>
      <c r="C31" s="57">
        <v>671</v>
      </c>
      <c r="D31" s="7">
        <f t="shared" si="3"/>
        <v>8.6535981428939895E-2</v>
      </c>
      <c r="E31" s="7">
        <f t="shared" si="2"/>
        <v>-1.488095238095238E-3</v>
      </c>
    </row>
    <row r="32" spans="1:7">
      <c r="A32" s="17">
        <v>2020</v>
      </c>
      <c r="B32" s="17">
        <v>14</v>
      </c>
      <c r="C32" s="57">
        <v>1116</v>
      </c>
      <c r="D32" s="7">
        <f t="shared" si="3"/>
        <v>0.14392571575960794</v>
      </c>
      <c r="E32" s="7">
        <f t="shared" si="2"/>
        <v>7.6181292189006752E-2</v>
      </c>
    </row>
    <row r="33" spans="1:5">
      <c r="A33" s="17">
        <v>2020</v>
      </c>
      <c r="B33" s="17">
        <v>15</v>
      </c>
      <c r="C33" s="57">
        <v>1354</v>
      </c>
      <c r="D33" s="7">
        <f t="shared" si="3"/>
        <v>0.17461955119938097</v>
      </c>
      <c r="E33" s="7">
        <f t="shared" si="2"/>
        <v>-0.12020792722547108</v>
      </c>
    </row>
    <row r="34" spans="1:5">
      <c r="A34" s="17">
        <v>2020</v>
      </c>
      <c r="B34" s="17">
        <v>16</v>
      </c>
      <c r="C34" s="57">
        <v>1750</v>
      </c>
      <c r="D34" s="7">
        <f t="shared" si="3"/>
        <v>0.22568996646891926</v>
      </c>
      <c r="E34" s="7">
        <f t="shared" si="2"/>
        <v>-0.12978617603182496</v>
      </c>
    </row>
    <row r="35" spans="1:5">
      <c r="A35" s="17">
        <v>2020</v>
      </c>
      <c r="B35" s="17">
        <v>17</v>
      </c>
      <c r="C35" s="57">
        <v>2365</v>
      </c>
      <c r="D35" s="7">
        <f t="shared" si="3"/>
        <v>0.30500386897085374</v>
      </c>
      <c r="E35" s="7">
        <f t="shared" si="2"/>
        <v>-8.8280647648419433E-2</v>
      </c>
    </row>
    <row r="36" spans="1:5">
      <c r="A36" s="17">
        <v>2020</v>
      </c>
      <c r="B36" s="17" t="s">
        <v>19</v>
      </c>
      <c r="C36" s="57">
        <v>174</v>
      </c>
      <c r="D36" s="7">
        <f t="shared" si="3"/>
        <v>2.2440030951766832E-2</v>
      </c>
      <c r="E36" s="7">
        <f t="shared" si="2"/>
        <v>1.7543859649122806E-2</v>
      </c>
    </row>
    <row r="37" spans="1:5">
      <c r="A37" s="17">
        <v>2020</v>
      </c>
      <c r="B37" s="17" t="s">
        <v>20</v>
      </c>
      <c r="C37" s="57">
        <v>10</v>
      </c>
      <c r="D37" s="7">
        <f t="shared" si="3"/>
        <v>1.2896569512509672E-3</v>
      </c>
      <c r="E37" s="7">
        <f t="shared" si="2"/>
        <v>-0.44444444444444442</v>
      </c>
    </row>
    <row r="38" spans="1:5">
      <c r="A38" s="17">
        <v>2020</v>
      </c>
      <c r="B38" s="17" t="s">
        <v>21</v>
      </c>
      <c r="C38" s="57">
        <v>7754</v>
      </c>
      <c r="D38" s="7">
        <f t="shared" si="3"/>
        <v>1</v>
      </c>
      <c r="E38" s="7">
        <f t="shared" si="2"/>
        <v>-7.2488038277511962E-2</v>
      </c>
    </row>
    <row r="39" spans="1:5">
      <c r="A39" s="103">
        <v>2021</v>
      </c>
      <c r="B39" s="103" t="s">
        <v>15</v>
      </c>
      <c r="C39" s="104">
        <v>0</v>
      </c>
      <c r="D39" s="105">
        <f>C39/$C$48</f>
        <v>0</v>
      </c>
      <c r="E39" s="105" t="e">
        <f t="shared" si="2"/>
        <v>#DIV/0!</v>
      </c>
    </row>
    <row r="40" spans="1:5">
      <c r="A40" s="6">
        <v>2021</v>
      </c>
      <c r="B40" s="17">
        <v>12</v>
      </c>
      <c r="C40" s="57">
        <v>149</v>
      </c>
      <c r="D40" s="7">
        <f t="shared" ref="D40:D48" si="4">C40/$C$48</f>
        <v>2.4792013311148088E-2</v>
      </c>
      <c r="E40" s="7">
        <f t="shared" si="2"/>
        <v>-0.52547770700636942</v>
      </c>
    </row>
    <row r="41" spans="1:5">
      <c r="A41" s="6">
        <v>2021</v>
      </c>
      <c r="B41" s="17">
        <v>13</v>
      </c>
      <c r="C41" s="57">
        <v>365</v>
      </c>
      <c r="D41" s="7">
        <f t="shared" si="4"/>
        <v>6.0732113144758737E-2</v>
      </c>
      <c r="E41" s="7">
        <f t="shared" si="2"/>
        <v>-0.45603576751117736</v>
      </c>
    </row>
    <row r="42" spans="1:5">
      <c r="A42" s="6">
        <v>2021</v>
      </c>
      <c r="B42" s="17">
        <v>14</v>
      </c>
      <c r="C42" s="57">
        <v>691</v>
      </c>
      <c r="D42" s="7">
        <f t="shared" si="4"/>
        <v>0.11497504159733778</v>
      </c>
      <c r="E42" s="7">
        <f t="shared" si="2"/>
        <v>-0.38082437275985664</v>
      </c>
    </row>
    <row r="43" spans="1:5">
      <c r="A43" s="6">
        <v>2021</v>
      </c>
      <c r="B43" s="17">
        <v>15</v>
      </c>
      <c r="C43" s="57">
        <v>941</v>
      </c>
      <c r="D43" s="7">
        <f t="shared" si="4"/>
        <v>0.15657237936772048</v>
      </c>
      <c r="E43" s="7">
        <f t="shared" si="2"/>
        <v>-0.30502215657311671</v>
      </c>
    </row>
    <row r="44" spans="1:5">
      <c r="A44" s="6">
        <v>2021</v>
      </c>
      <c r="B44" s="17">
        <v>16</v>
      </c>
      <c r="C44" s="57">
        <v>1501</v>
      </c>
      <c r="D44" s="7">
        <f t="shared" si="4"/>
        <v>0.24975041597337772</v>
      </c>
      <c r="E44" s="7">
        <f t="shared" si="2"/>
        <v>-0.14228571428571429</v>
      </c>
    </row>
    <row r="45" spans="1:5">
      <c r="A45" s="6">
        <v>2021</v>
      </c>
      <c r="B45" s="17">
        <v>17</v>
      </c>
      <c r="C45" s="57">
        <v>2078</v>
      </c>
      <c r="D45" s="7">
        <f t="shared" si="4"/>
        <v>0.34575707154742097</v>
      </c>
      <c r="E45" s="7">
        <f t="shared" si="2"/>
        <v>-0.12135306553911206</v>
      </c>
    </row>
    <row r="46" spans="1:5">
      <c r="A46" s="6">
        <v>2021</v>
      </c>
      <c r="B46" s="17" t="s">
        <v>19</v>
      </c>
      <c r="C46" s="57">
        <v>276</v>
      </c>
      <c r="D46" s="7">
        <f t="shared" si="4"/>
        <v>4.5923460898502494E-2</v>
      </c>
      <c r="E46" s="7">
        <f t="shared" si="2"/>
        <v>0.58620689655172409</v>
      </c>
    </row>
    <row r="47" spans="1:5">
      <c r="A47" s="6">
        <v>2021</v>
      </c>
      <c r="B47" s="17" t="s">
        <v>20</v>
      </c>
      <c r="C47" s="57">
        <v>11</v>
      </c>
      <c r="D47" s="7">
        <f t="shared" si="4"/>
        <v>1.8302828618968385E-3</v>
      </c>
      <c r="E47" s="7">
        <f t="shared" si="2"/>
        <v>0.1</v>
      </c>
    </row>
    <row r="48" spans="1:5">
      <c r="A48" s="6">
        <v>2021</v>
      </c>
      <c r="B48" s="17" t="s">
        <v>21</v>
      </c>
      <c r="C48" s="57">
        <v>6010</v>
      </c>
      <c r="D48" s="7">
        <f t="shared" si="4"/>
        <v>1</v>
      </c>
      <c r="E48" s="7">
        <f t="shared" si="2"/>
        <v>-0.22491617229816868</v>
      </c>
    </row>
    <row r="49" spans="1:5">
      <c r="A49" s="103">
        <v>2022</v>
      </c>
      <c r="B49" s="103" t="s">
        <v>15</v>
      </c>
      <c r="C49" s="104">
        <v>0</v>
      </c>
      <c r="D49" s="105">
        <f>Table315[[#This Row],[Number of applications for deliquency complaint]]/$C$58</f>
        <v>0</v>
      </c>
      <c r="E49" s="105" t="e">
        <f>(C49-C39)/C49</f>
        <v>#DIV/0!</v>
      </c>
    </row>
    <row r="50" spans="1:5">
      <c r="A50" s="6">
        <v>2022</v>
      </c>
      <c r="B50" s="17">
        <v>12</v>
      </c>
      <c r="C50" s="57">
        <v>368</v>
      </c>
      <c r="D50" s="7">
        <f>Table315[[#This Row],[Number of applications for deliquency complaint]]/$C$58</f>
        <v>4.1784943794708755E-2</v>
      </c>
      <c r="E50" s="105">
        <f>(C50-C40)/C50</f>
        <v>0.59510869565217395</v>
      </c>
    </row>
    <row r="51" spans="1:5">
      <c r="A51" s="6">
        <v>2022</v>
      </c>
      <c r="B51" s="17">
        <v>13</v>
      </c>
      <c r="C51" s="57">
        <v>846</v>
      </c>
      <c r="D51" s="7">
        <f>Table315[[#This Row],[Number of applications for deliquency complaint]]/$C$58</f>
        <v>9.6059952310661972E-2</v>
      </c>
      <c r="E51" s="105">
        <f t="shared" ref="E51:E58" si="5">(C51-C41)/C51</f>
        <v>0.5685579196217494</v>
      </c>
    </row>
    <row r="52" spans="1:5">
      <c r="A52" s="6">
        <v>2022</v>
      </c>
      <c r="B52" s="17">
        <v>14</v>
      </c>
      <c r="C52" s="57">
        <v>1266</v>
      </c>
      <c r="D52" s="7">
        <f>Table315[[#This Row],[Number of applications for deliquency complaint]]/$C$58</f>
        <v>0.14374929033723174</v>
      </c>
      <c r="E52" s="105">
        <f t="shared" si="5"/>
        <v>0.45418641390205372</v>
      </c>
    </row>
    <row r="53" spans="1:5">
      <c r="A53" s="6">
        <v>2022</v>
      </c>
      <c r="B53" s="17">
        <v>15</v>
      </c>
      <c r="C53" s="57">
        <v>1713</v>
      </c>
      <c r="D53" s="7">
        <f>Table315[[#This Row],[Number of applications for deliquency complaint]]/$C$58</f>
        <v>0.19450437152265243</v>
      </c>
      <c r="E53" s="105">
        <f t="shared" si="5"/>
        <v>0.45067133683596028</v>
      </c>
    </row>
    <row r="54" spans="1:5">
      <c r="A54" s="6">
        <v>2022</v>
      </c>
      <c r="B54" s="17">
        <v>16</v>
      </c>
      <c r="C54" s="57">
        <v>1981</v>
      </c>
      <c r="D54" s="7">
        <f>Table315[[#This Row],[Number of applications for deliquency complaint]]/$C$58</f>
        <v>0.22493471102532075</v>
      </c>
      <c r="E54" s="105">
        <f t="shared" si="5"/>
        <v>0.24230186774356385</v>
      </c>
    </row>
    <row r="55" spans="1:5">
      <c r="A55" s="6">
        <v>2022</v>
      </c>
      <c r="B55" s="17">
        <v>17</v>
      </c>
      <c r="C55" s="57">
        <v>2412</v>
      </c>
      <c r="D55" s="7">
        <f>Table315[[#This Row],[Number of applications for deliquency complaint]]/$C$58</f>
        <v>0.27387305552401497</v>
      </c>
      <c r="E55" s="105">
        <f t="shared" si="5"/>
        <v>0.13847429519071311</v>
      </c>
    </row>
    <row r="56" spans="1:5">
      <c r="A56" s="6">
        <v>2022</v>
      </c>
      <c r="B56" s="17" t="s">
        <v>19</v>
      </c>
      <c r="C56" s="57">
        <v>204</v>
      </c>
      <c r="D56" s="7">
        <f>Table315[[#This Row],[Number of applications for deliquency complaint]]/$C$58</f>
        <v>2.3163392755762461E-2</v>
      </c>
      <c r="E56" s="105">
        <f t="shared" si="5"/>
        <v>-0.35294117647058826</v>
      </c>
    </row>
    <row r="57" spans="1:5">
      <c r="A57" s="6">
        <v>2022</v>
      </c>
      <c r="B57" s="17" t="s">
        <v>20</v>
      </c>
      <c r="C57" s="57">
        <v>18</v>
      </c>
      <c r="D57" s="7">
        <f>Table315[[#This Row],[Number of applications for deliquency complaint]]/$C$58</f>
        <v>2.0438287725672759E-3</v>
      </c>
      <c r="E57" s="105">
        <f t="shared" si="5"/>
        <v>0.3888888888888889</v>
      </c>
    </row>
    <row r="58" spans="1:5">
      <c r="A58" s="6">
        <v>2022</v>
      </c>
      <c r="B58" s="17" t="s">
        <v>21</v>
      </c>
      <c r="C58" s="57">
        <v>8807</v>
      </c>
      <c r="D58" s="7">
        <f>Table315[[#This Row],[Number of applications for deliquency complaint]]/$C$58</f>
        <v>1</v>
      </c>
      <c r="E58" s="105">
        <f t="shared" si="5"/>
        <v>0.31758828204837064</v>
      </c>
    </row>
    <row r="59" spans="1:5">
      <c r="A59" s="6"/>
      <c r="C59" s="57"/>
      <c r="D59" s="102"/>
      <c r="E59" s="102"/>
    </row>
    <row r="60" spans="1:5">
      <c r="A60" s="6"/>
      <c r="C60" s="57"/>
      <c r="D60" s="102"/>
      <c r="E60" s="102"/>
    </row>
    <row r="61" spans="1:5">
      <c r="A61" s="6"/>
      <c r="C61" s="57"/>
      <c r="D61" s="102"/>
      <c r="E61" s="102"/>
    </row>
    <row r="62" spans="1:5">
      <c r="A62" s="6"/>
      <c r="C62" s="57"/>
      <c r="D62" s="102"/>
      <c r="E62" s="102"/>
    </row>
  </sheetData>
  <phoneticPr fontId="8"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075A7-8BD7-DD40-9945-37D613ACE35A}">
  <dimension ref="A1:G36"/>
  <sheetViews>
    <sheetView workbookViewId="0">
      <selection activeCell="D32" sqref="D32"/>
    </sheetView>
  </sheetViews>
  <sheetFormatPr defaultColWidth="11.44140625" defaultRowHeight="14.4"/>
  <cols>
    <col min="1" max="1" width="11.21875" style="3" customWidth="1"/>
    <col min="2" max="2" width="24.77734375" customWidth="1"/>
    <col min="3" max="5" width="12.77734375" style="2" customWidth="1"/>
  </cols>
  <sheetData>
    <row r="1" spans="1:7">
      <c r="A1" s="17" t="s">
        <v>25</v>
      </c>
    </row>
    <row r="2" spans="1:7" ht="72">
      <c r="A2" s="63" t="s">
        <v>2</v>
      </c>
      <c r="B2" s="42" t="s">
        <v>26</v>
      </c>
      <c r="C2" s="43" t="s">
        <v>3</v>
      </c>
      <c r="D2" s="43" t="s">
        <v>13</v>
      </c>
      <c r="E2" s="43" t="s">
        <v>14</v>
      </c>
    </row>
    <row r="3" spans="1:7">
      <c r="A3" s="64">
        <v>2017</v>
      </c>
      <c r="B3" s="78" t="s">
        <v>27</v>
      </c>
      <c r="C3" s="66">
        <v>4725</v>
      </c>
      <c r="D3" s="10">
        <f>C3/$C$6</f>
        <v>0.38455277936029952</v>
      </c>
      <c r="E3" s="68" t="s">
        <v>16</v>
      </c>
      <c r="G3" s="69"/>
    </row>
    <row r="4" spans="1:7">
      <c r="A4" s="70">
        <v>2017</v>
      </c>
      <c r="B4" s="33" t="s">
        <v>8</v>
      </c>
      <c r="C4" s="71">
        <v>4438</v>
      </c>
      <c r="D4" s="10">
        <f t="shared" ref="D4:D6" si="0">C4/$C$6</f>
        <v>0.36119475868804429</v>
      </c>
      <c r="E4" s="72" t="s">
        <v>16</v>
      </c>
      <c r="G4" s="69"/>
    </row>
    <row r="5" spans="1:7">
      <c r="A5" s="70">
        <v>2017</v>
      </c>
      <c r="B5" s="4" t="s">
        <v>20</v>
      </c>
      <c r="C5" s="71">
        <v>3124</v>
      </c>
      <c r="D5" s="10">
        <f t="shared" si="0"/>
        <v>0.25425246195165624</v>
      </c>
      <c r="E5" s="72" t="s">
        <v>16</v>
      </c>
      <c r="G5" s="69"/>
    </row>
    <row r="6" spans="1:7">
      <c r="A6" s="73">
        <v>2017</v>
      </c>
      <c r="B6" s="74" t="s">
        <v>21</v>
      </c>
      <c r="C6" s="75">
        <v>12287</v>
      </c>
      <c r="D6" s="10">
        <f t="shared" si="0"/>
        <v>1</v>
      </c>
      <c r="E6" s="77" t="s">
        <v>16</v>
      </c>
    </row>
    <row r="7" spans="1:7">
      <c r="A7" s="33">
        <v>2018</v>
      </c>
      <c r="B7" s="4" t="s">
        <v>28</v>
      </c>
      <c r="C7" s="71">
        <v>2198</v>
      </c>
      <c r="D7" s="109">
        <f>C7/$C$12</f>
        <v>0.19922052025740958</v>
      </c>
      <c r="E7" s="10" t="s">
        <v>16</v>
      </c>
    </row>
    <row r="8" spans="1:7">
      <c r="A8" s="33">
        <v>2018</v>
      </c>
      <c r="B8" s="4" t="s">
        <v>29</v>
      </c>
      <c r="C8" s="71">
        <v>2640</v>
      </c>
      <c r="D8" s="10">
        <f t="shared" ref="D8:D12" si="1">C8/$C$12</f>
        <v>0.23928215353938184</v>
      </c>
      <c r="E8" s="10" t="s">
        <v>16</v>
      </c>
    </row>
    <row r="9" spans="1:7">
      <c r="A9" s="33">
        <v>2018</v>
      </c>
      <c r="B9" s="4" t="s">
        <v>8</v>
      </c>
      <c r="C9" s="71">
        <v>4283</v>
      </c>
      <c r="D9" s="10">
        <f t="shared" si="1"/>
        <v>0.38819903924589866</v>
      </c>
      <c r="E9" s="10">
        <f>(C9-C4)/C4</f>
        <v>-3.4925642181162689E-2</v>
      </c>
      <c r="G9" s="69"/>
    </row>
    <row r="10" spans="1:7">
      <c r="A10" s="33">
        <v>2018</v>
      </c>
      <c r="B10" s="4" t="s">
        <v>30</v>
      </c>
      <c r="C10" s="71">
        <v>282</v>
      </c>
      <c r="D10" s="10">
        <f t="shared" si="1"/>
        <v>2.5559684582615788E-2</v>
      </c>
      <c r="E10" s="10" t="s">
        <v>16</v>
      </c>
    </row>
    <row r="11" spans="1:7">
      <c r="A11" s="33">
        <v>2018</v>
      </c>
      <c r="B11" s="4" t="s">
        <v>20</v>
      </c>
      <c r="C11" s="71">
        <v>1630</v>
      </c>
      <c r="D11" s="10">
        <f t="shared" si="1"/>
        <v>0.14773860237469411</v>
      </c>
      <c r="E11" s="10">
        <f>(C11-C5)/C5</f>
        <v>-0.47823303457106275</v>
      </c>
      <c r="G11" s="69"/>
    </row>
    <row r="12" spans="1:7">
      <c r="A12" s="12">
        <v>2018</v>
      </c>
      <c r="B12" s="13" t="s">
        <v>21</v>
      </c>
      <c r="C12" s="19">
        <v>11033</v>
      </c>
      <c r="D12" s="10">
        <f t="shared" si="1"/>
        <v>1</v>
      </c>
      <c r="E12" s="14">
        <f>(C12-C6)/C6</f>
        <v>-0.10205908683974933</v>
      </c>
      <c r="G12" s="69"/>
    </row>
    <row r="13" spans="1:7">
      <c r="A13" s="33">
        <v>2019</v>
      </c>
      <c r="B13" s="4" t="s">
        <v>28</v>
      </c>
      <c r="C13" s="71">
        <v>1770</v>
      </c>
      <c r="D13" s="109">
        <f>C13/$C$18</f>
        <v>0.21172248803827751</v>
      </c>
      <c r="E13" s="10">
        <f>(C13-C7)/C7</f>
        <v>-0.19472247497725204</v>
      </c>
    </row>
    <row r="14" spans="1:7">
      <c r="A14" s="33">
        <v>2019</v>
      </c>
      <c r="B14" s="4" t="s">
        <v>29</v>
      </c>
      <c r="C14" s="71">
        <v>2034</v>
      </c>
      <c r="D14" s="10">
        <f t="shared" ref="D14:D18" si="2">C14/$C$18</f>
        <v>0.24330143540669857</v>
      </c>
      <c r="E14" s="10">
        <f t="shared" ref="E14:E30" si="3">(C14-C8)/C8</f>
        <v>-0.22954545454545455</v>
      </c>
    </row>
    <row r="15" spans="1:7">
      <c r="A15" s="33">
        <v>2019</v>
      </c>
      <c r="B15" s="4" t="s">
        <v>8</v>
      </c>
      <c r="C15" s="71">
        <v>3203</v>
      </c>
      <c r="D15" s="10">
        <f t="shared" si="2"/>
        <v>0.38313397129186605</v>
      </c>
      <c r="E15" s="10">
        <f t="shared" si="3"/>
        <v>-0.25215970114405789</v>
      </c>
    </row>
    <row r="16" spans="1:7">
      <c r="A16" s="33">
        <v>2019</v>
      </c>
      <c r="B16" s="4" t="s">
        <v>30</v>
      </c>
      <c r="C16" s="71">
        <v>265</v>
      </c>
      <c r="D16" s="10">
        <f t="shared" si="2"/>
        <v>3.1698564593301434E-2</v>
      </c>
      <c r="E16" s="10">
        <f t="shared" si="3"/>
        <v>-6.0283687943262408E-2</v>
      </c>
    </row>
    <row r="17" spans="1:5">
      <c r="A17" s="33">
        <v>2019</v>
      </c>
      <c r="B17" s="4" t="s">
        <v>20</v>
      </c>
      <c r="C17" s="71">
        <v>1088</v>
      </c>
      <c r="D17" s="10">
        <f t="shared" si="2"/>
        <v>0.13014354066985645</v>
      </c>
      <c r="E17" s="10">
        <f t="shared" si="3"/>
        <v>-0.33251533742331291</v>
      </c>
    </row>
    <row r="18" spans="1:5">
      <c r="A18" s="12">
        <v>2019</v>
      </c>
      <c r="B18" s="13" t="s">
        <v>21</v>
      </c>
      <c r="C18" s="19">
        <v>8360</v>
      </c>
      <c r="D18" s="10">
        <f t="shared" si="2"/>
        <v>1</v>
      </c>
      <c r="E18" s="10">
        <f t="shared" si="3"/>
        <v>-0.24227318045862412</v>
      </c>
    </row>
    <row r="19" spans="1:5">
      <c r="A19" s="33">
        <v>2020</v>
      </c>
      <c r="B19" s="4" t="s">
        <v>28</v>
      </c>
      <c r="C19" s="71">
        <v>1738</v>
      </c>
      <c r="D19" s="109">
        <f>C19/$C$24</f>
        <v>0.22414237812741811</v>
      </c>
      <c r="E19" s="109">
        <f t="shared" si="3"/>
        <v>-1.8079096045197741E-2</v>
      </c>
    </row>
    <row r="20" spans="1:5">
      <c r="A20" s="33">
        <v>2020</v>
      </c>
      <c r="B20" s="4" t="s">
        <v>29</v>
      </c>
      <c r="C20" s="71">
        <v>1783</v>
      </c>
      <c r="D20" s="10">
        <f t="shared" ref="D20:D24" si="4">C20/$C$24</f>
        <v>0.22994583440804747</v>
      </c>
      <c r="E20" s="10">
        <f t="shared" si="3"/>
        <v>-0.12340216322517207</v>
      </c>
    </row>
    <row r="21" spans="1:5">
      <c r="A21" s="33">
        <v>2020</v>
      </c>
      <c r="B21" s="4" t="s">
        <v>8</v>
      </c>
      <c r="C21" s="71">
        <v>2971</v>
      </c>
      <c r="D21" s="10">
        <f t="shared" si="4"/>
        <v>0.38315708021666239</v>
      </c>
      <c r="E21" s="10">
        <f t="shared" si="3"/>
        <v>-7.2432094911020914E-2</v>
      </c>
    </row>
    <row r="22" spans="1:5">
      <c r="A22" s="33">
        <v>2020</v>
      </c>
      <c r="B22" s="4" t="s">
        <v>30</v>
      </c>
      <c r="C22" s="71">
        <v>244</v>
      </c>
      <c r="D22" s="10">
        <f t="shared" si="4"/>
        <v>3.1467629610523601E-2</v>
      </c>
      <c r="E22" s="10">
        <f t="shared" si="3"/>
        <v>-7.9245283018867921E-2</v>
      </c>
    </row>
    <row r="23" spans="1:5">
      <c r="A23" s="33">
        <v>2020</v>
      </c>
      <c r="B23" s="4" t="s">
        <v>20</v>
      </c>
      <c r="C23" s="71">
        <v>1018</v>
      </c>
      <c r="D23" s="10">
        <f t="shared" si="4"/>
        <v>0.13128707763734845</v>
      </c>
      <c r="E23" s="10">
        <f t="shared" si="3"/>
        <v>-6.4338235294117641E-2</v>
      </c>
    </row>
    <row r="24" spans="1:5">
      <c r="A24" s="33">
        <v>2020</v>
      </c>
      <c r="B24" s="4" t="s">
        <v>21</v>
      </c>
      <c r="C24" s="71">
        <v>7754</v>
      </c>
      <c r="D24" s="10">
        <f t="shared" si="4"/>
        <v>1</v>
      </c>
      <c r="E24" s="10">
        <f t="shared" si="3"/>
        <v>-7.2488038277511962E-2</v>
      </c>
    </row>
    <row r="25" spans="1:5">
      <c r="A25" s="106">
        <v>2021</v>
      </c>
      <c r="B25" s="107" t="s">
        <v>28</v>
      </c>
      <c r="C25" s="108">
        <v>1146</v>
      </c>
      <c r="D25" s="109">
        <f>C25/$C$30</f>
        <v>0.19068219633943428</v>
      </c>
      <c r="E25" s="109">
        <f t="shared" si="3"/>
        <v>-0.34062140391254314</v>
      </c>
    </row>
    <row r="26" spans="1:5">
      <c r="A26" s="101">
        <v>2021</v>
      </c>
      <c r="B26" s="4" t="s">
        <v>29</v>
      </c>
      <c r="C26" s="71">
        <v>1357</v>
      </c>
      <c r="D26" s="10">
        <f t="shared" ref="D26:D30" si="5">C26/$C$30</f>
        <v>0.22579034941763726</v>
      </c>
      <c r="E26" s="10">
        <f t="shared" si="3"/>
        <v>-0.23892316320807627</v>
      </c>
    </row>
    <row r="27" spans="1:5">
      <c r="A27" s="101">
        <v>2021</v>
      </c>
      <c r="B27" s="4" t="s">
        <v>8</v>
      </c>
      <c r="C27" s="71">
        <v>2492</v>
      </c>
      <c r="D27" s="10">
        <f t="shared" si="5"/>
        <v>0.4146422628951747</v>
      </c>
      <c r="E27" s="10">
        <f t="shared" si="3"/>
        <v>-0.16122517670817907</v>
      </c>
    </row>
    <row r="28" spans="1:5">
      <c r="A28" s="101">
        <v>2021</v>
      </c>
      <c r="B28" s="4" t="s">
        <v>30</v>
      </c>
      <c r="C28" s="71">
        <v>179</v>
      </c>
      <c r="D28" s="10">
        <f t="shared" si="5"/>
        <v>2.9783693843594011E-2</v>
      </c>
      <c r="E28" s="10">
        <f t="shared" si="3"/>
        <v>-0.26639344262295084</v>
      </c>
    </row>
    <row r="29" spans="1:5">
      <c r="A29" s="101">
        <v>2021</v>
      </c>
      <c r="B29" s="4" t="s">
        <v>20</v>
      </c>
      <c r="C29" s="71">
        <v>836</v>
      </c>
      <c r="D29" s="10">
        <f t="shared" si="5"/>
        <v>0.13910149750415973</v>
      </c>
      <c r="E29" s="10">
        <f t="shared" si="3"/>
        <v>-0.1787819253438114</v>
      </c>
    </row>
    <row r="30" spans="1:5">
      <c r="A30" s="101">
        <v>2021</v>
      </c>
      <c r="B30" s="4" t="s">
        <v>21</v>
      </c>
      <c r="C30" s="71">
        <v>6010</v>
      </c>
      <c r="D30" s="10">
        <f t="shared" si="5"/>
        <v>1</v>
      </c>
      <c r="E30" s="10">
        <f t="shared" si="3"/>
        <v>-0.22491617229816868</v>
      </c>
    </row>
    <row r="31" spans="1:5">
      <c r="A31" s="106">
        <v>2022</v>
      </c>
      <c r="B31" s="107" t="s">
        <v>28</v>
      </c>
      <c r="C31" s="108">
        <v>1781</v>
      </c>
      <c r="D31" s="109">
        <f>C31/$C$36</f>
        <v>0.20222550244123993</v>
      </c>
      <c r="E31" s="109">
        <f>(C31-C25)/C25</f>
        <v>0.55410122164048869</v>
      </c>
    </row>
    <row r="32" spans="1:5">
      <c r="A32" s="33">
        <v>2022</v>
      </c>
      <c r="B32" s="4" t="s">
        <v>29</v>
      </c>
      <c r="C32" s="71">
        <v>1943</v>
      </c>
      <c r="D32" s="123">
        <f t="shared" ref="D32:D36" si="6">C32/$C$36</f>
        <v>0.22061996139434542</v>
      </c>
      <c r="E32" s="123">
        <f t="shared" ref="E32:E36" si="7">(C32-C26)/C26</f>
        <v>0.43183492999263079</v>
      </c>
    </row>
    <row r="33" spans="1:5">
      <c r="A33" s="33">
        <v>2022</v>
      </c>
      <c r="B33" s="4" t="s">
        <v>8</v>
      </c>
      <c r="C33" s="71">
        <v>3426</v>
      </c>
      <c r="D33" s="123">
        <f t="shared" si="6"/>
        <v>0.38900874304530486</v>
      </c>
      <c r="E33" s="123">
        <f t="shared" si="7"/>
        <v>0.37479935794542535</v>
      </c>
    </row>
    <row r="34" spans="1:5">
      <c r="A34" s="33">
        <v>2022</v>
      </c>
      <c r="B34" s="4" t="s">
        <v>30</v>
      </c>
      <c r="C34" s="71">
        <v>261</v>
      </c>
      <c r="D34" s="123">
        <f t="shared" si="6"/>
        <v>2.9635517202225504E-2</v>
      </c>
      <c r="E34" s="123">
        <f t="shared" si="7"/>
        <v>0.45810055865921789</v>
      </c>
    </row>
    <row r="35" spans="1:5">
      <c r="A35" s="33">
        <v>2022</v>
      </c>
      <c r="B35" s="4" t="s">
        <v>20</v>
      </c>
      <c r="C35" s="71">
        <v>1397</v>
      </c>
      <c r="D35" s="123">
        <f t="shared" si="6"/>
        <v>0.15862382195980471</v>
      </c>
      <c r="E35" s="123">
        <f t="shared" si="7"/>
        <v>0.67105263157894735</v>
      </c>
    </row>
    <row r="36" spans="1:5">
      <c r="A36" s="33">
        <v>2022</v>
      </c>
      <c r="B36" s="4" t="s">
        <v>21</v>
      </c>
      <c r="C36" s="71">
        <v>8807</v>
      </c>
      <c r="D36" s="123">
        <f t="shared" si="6"/>
        <v>1</v>
      </c>
      <c r="E36" s="123">
        <f t="shared" si="7"/>
        <v>0.46539101497504159</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AE1B6-C282-864D-906C-5FB160F40DC1}">
  <dimension ref="A1:F50"/>
  <sheetViews>
    <sheetView workbookViewId="0">
      <selection activeCell="F20" sqref="F20"/>
    </sheetView>
  </sheetViews>
  <sheetFormatPr defaultColWidth="11.44140625" defaultRowHeight="14.4"/>
  <cols>
    <col min="1" max="1" width="30.21875" customWidth="1"/>
    <col min="2" max="2" width="11.21875" style="3" customWidth="1"/>
    <col min="3" max="3" width="12.77734375" style="2" customWidth="1"/>
    <col min="4" max="4" width="12.77734375" style="15" customWidth="1"/>
  </cols>
  <sheetData>
    <row r="1" spans="1:6">
      <c r="A1" s="17" t="s">
        <v>43</v>
      </c>
    </row>
    <row r="2" spans="1:6" ht="72">
      <c r="A2" s="29" t="s">
        <v>44</v>
      </c>
      <c r="B2" s="29" t="s">
        <v>2</v>
      </c>
      <c r="C2" s="36" t="s">
        <v>45</v>
      </c>
      <c r="D2" s="37" t="s">
        <v>14</v>
      </c>
    </row>
    <row r="3" spans="1:6">
      <c r="A3" s="79" t="s">
        <v>46</v>
      </c>
      <c r="B3" s="3">
        <v>2017</v>
      </c>
      <c r="C3" s="71">
        <v>601</v>
      </c>
      <c r="D3" s="117" t="s">
        <v>16</v>
      </c>
    </row>
    <row r="4" spans="1:6">
      <c r="A4" s="41" t="s">
        <v>46</v>
      </c>
      <c r="B4" s="3">
        <v>2018</v>
      </c>
      <c r="C4" s="51">
        <v>420</v>
      </c>
      <c r="D4" s="7">
        <f t="shared" ref="D4:D49" si="0">(C4-C3)/C3</f>
        <v>-0.30116472545757073</v>
      </c>
      <c r="F4" s="69"/>
    </row>
    <row r="5" spans="1:6">
      <c r="A5" s="41" t="s">
        <v>46</v>
      </c>
      <c r="B5" s="3">
        <v>2019</v>
      </c>
      <c r="C5" s="51">
        <v>188</v>
      </c>
      <c r="D5" s="15">
        <f t="shared" si="0"/>
        <v>-0.55238095238095242</v>
      </c>
      <c r="F5" s="69"/>
    </row>
    <row r="6" spans="1:6">
      <c r="A6" s="5" t="s">
        <v>46</v>
      </c>
      <c r="B6" s="11">
        <v>2020</v>
      </c>
      <c r="C6" s="20">
        <v>132</v>
      </c>
      <c r="D6" s="15">
        <f t="shared" si="0"/>
        <v>-0.2978723404255319</v>
      </c>
      <c r="F6" s="69"/>
    </row>
    <row r="7" spans="1:6">
      <c r="A7" s="5" t="s">
        <v>46</v>
      </c>
      <c r="B7" s="11">
        <v>2021</v>
      </c>
      <c r="C7" s="20">
        <v>136</v>
      </c>
      <c r="D7" s="15">
        <f t="shared" si="0"/>
        <v>3.0303030303030304E-2</v>
      </c>
      <c r="F7" s="69"/>
    </row>
    <row r="8" spans="1:6">
      <c r="A8" s="9" t="s">
        <v>46</v>
      </c>
      <c r="B8" s="16">
        <v>2022</v>
      </c>
      <c r="C8" s="21">
        <v>197</v>
      </c>
      <c r="D8" s="15">
        <f t="shared" si="0"/>
        <v>0.4485294117647059</v>
      </c>
      <c r="F8" s="69"/>
    </row>
    <row r="9" spans="1:6">
      <c r="A9" s="79" t="s">
        <v>47</v>
      </c>
      <c r="B9" s="81">
        <v>2017</v>
      </c>
      <c r="C9" s="51">
        <v>335</v>
      </c>
      <c r="D9" s="125" t="s">
        <v>16</v>
      </c>
      <c r="F9" s="69"/>
    </row>
    <row r="10" spans="1:6">
      <c r="A10" s="41" t="s">
        <v>47</v>
      </c>
      <c r="B10" s="3">
        <v>2018</v>
      </c>
      <c r="C10" s="51">
        <v>285</v>
      </c>
      <c r="D10" s="7">
        <f t="shared" si="0"/>
        <v>-0.14925373134328357</v>
      </c>
      <c r="F10" s="69"/>
    </row>
    <row r="11" spans="1:6">
      <c r="A11" s="41" t="s">
        <v>47</v>
      </c>
      <c r="B11" s="3">
        <v>2019</v>
      </c>
      <c r="C11" s="51">
        <v>222</v>
      </c>
      <c r="D11" s="15">
        <f t="shared" si="0"/>
        <v>-0.22105263157894736</v>
      </c>
      <c r="F11" s="69"/>
    </row>
    <row r="12" spans="1:6">
      <c r="A12" s="5" t="s">
        <v>47</v>
      </c>
      <c r="B12" s="11">
        <v>2020</v>
      </c>
      <c r="C12" s="20">
        <v>171</v>
      </c>
      <c r="D12" s="15">
        <f t="shared" si="0"/>
        <v>-0.22972972972972974</v>
      </c>
      <c r="F12" s="69"/>
    </row>
    <row r="13" spans="1:6">
      <c r="A13" s="5" t="s">
        <v>47</v>
      </c>
      <c r="B13" s="11">
        <v>2021</v>
      </c>
      <c r="C13" s="20">
        <v>136</v>
      </c>
      <c r="D13" s="15">
        <f t="shared" si="0"/>
        <v>-0.2046783625730994</v>
      </c>
      <c r="F13" s="69"/>
    </row>
    <row r="14" spans="1:6">
      <c r="A14" s="9" t="s">
        <v>47</v>
      </c>
      <c r="B14" s="16">
        <v>2022</v>
      </c>
      <c r="C14" s="21">
        <v>118</v>
      </c>
      <c r="D14" s="15">
        <f t="shared" si="0"/>
        <v>-0.13235294117647059</v>
      </c>
      <c r="F14" s="69"/>
    </row>
    <row r="15" spans="1:6">
      <c r="A15" s="79" t="s">
        <v>48</v>
      </c>
      <c r="B15" s="81">
        <v>2017</v>
      </c>
      <c r="C15" s="51">
        <v>1188</v>
      </c>
      <c r="D15" s="125" t="s">
        <v>16</v>
      </c>
      <c r="F15" s="69"/>
    </row>
    <row r="16" spans="1:6">
      <c r="A16" s="41" t="s">
        <v>48</v>
      </c>
      <c r="B16" s="3">
        <v>2018</v>
      </c>
      <c r="C16" s="51">
        <v>1158</v>
      </c>
      <c r="D16" s="7">
        <f t="shared" si="0"/>
        <v>-2.5252525252525252E-2</v>
      </c>
      <c r="F16" s="69"/>
    </row>
    <row r="17" spans="1:6">
      <c r="A17" s="41" t="s">
        <v>48</v>
      </c>
      <c r="B17" s="3">
        <v>2019</v>
      </c>
      <c r="C17" s="51">
        <v>848</v>
      </c>
      <c r="D17" s="15">
        <f t="shared" si="0"/>
        <v>-0.26770293609671847</v>
      </c>
      <c r="F17" s="69"/>
    </row>
    <row r="18" spans="1:6">
      <c r="A18" s="5" t="s">
        <v>48</v>
      </c>
      <c r="B18" s="11">
        <v>2020</v>
      </c>
      <c r="C18" s="20">
        <v>844</v>
      </c>
      <c r="D18" s="15">
        <f t="shared" si="0"/>
        <v>-4.7169811320754715E-3</v>
      </c>
      <c r="F18" s="69"/>
    </row>
    <row r="19" spans="1:6">
      <c r="A19" s="5" t="s">
        <v>48</v>
      </c>
      <c r="B19" s="11">
        <v>2021</v>
      </c>
      <c r="C19" s="20">
        <v>1181</v>
      </c>
      <c r="D19" s="15">
        <f t="shared" si="0"/>
        <v>0.39928909952606634</v>
      </c>
      <c r="F19" s="69"/>
    </row>
    <row r="20" spans="1:6">
      <c r="A20" s="5" t="s">
        <v>48</v>
      </c>
      <c r="B20" s="11">
        <v>2022</v>
      </c>
      <c r="C20" s="20">
        <v>1210</v>
      </c>
      <c r="D20" s="15">
        <f t="shared" si="0"/>
        <v>2.4555461473327687E-2</v>
      </c>
      <c r="F20" s="69"/>
    </row>
    <row r="21" spans="1:6">
      <c r="A21" s="120" t="s">
        <v>49</v>
      </c>
      <c r="B21" s="126">
        <v>2017</v>
      </c>
      <c r="C21" s="110">
        <v>4020</v>
      </c>
      <c r="D21" s="125" t="s">
        <v>16</v>
      </c>
      <c r="F21" s="69"/>
    </row>
    <row r="22" spans="1:6">
      <c r="A22" s="41" t="s">
        <v>49</v>
      </c>
      <c r="B22" s="3">
        <v>2018</v>
      </c>
      <c r="C22" s="51">
        <v>3935</v>
      </c>
      <c r="D22" s="7">
        <f t="shared" si="0"/>
        <v>-2.1144278606965175E-2</v>
      </c>
      <c r="F22" s="69"/>
    </row>
    <row r="23" spans="1:6">
      <c r="A23" s="41" t="s">
        <v>49</v>
      </c>
      <c r="B23" s="3">
        <v>2019</v>
      </c>
      <c r="C23" s="51">
        <v>3679</v>
      </c>
      <c r="D23" s="15">
        <f t="shared" si="0"/>
        <v>-6.5057179161372297E-2</v>
      </c>
      <c r="F23" s="69"/>
    </row>
    <row r="24" spans="1:6">
      <c r="A24" s="5" t="s">
        <v>49</v>
      </c>
      <c r="B24" s="11">
        <v>2020</v>
      </c>
      <c r="C24" s="20">
        <v>3278</v>
      </c>
      <c r="D24" s="15">
        <f t="shared" si="0"/>
        <v>-0.10899701005708073</v>
      </c>
      <c r="F24" s="69"/>
    </row>
    <row r="25" spans="1:6">
      <c r="A25" s="5" t="s">
        <v>49</v>
      </c>
      <c r="B25" s="11">
        <v>2021</v>
      </c>
      <c r="C25" s="20">
        <v>2193</v>
      </c>
      <c r="D25" s="15">
        <f t="shared" si="0"/>
        <v>-0.33099450884685783</v>
      </c>
      <c r="F25" s="69"/>
    </row>
    <row r="26" spans="1:6">
      <c r="A26" s="5" t="s">
        <v>49</v>
      </c>
      <c r="B26" s="11">
        <v>2022</v>
      </c>
      <c r="C26" s="20">
        <v>3854</v>
      </c>
      <c r="D26" s="15">
        <f t="shared" si="0"/>
        <v>0.75740994072047418</v>
      </c>
      <c r="F26" s="69"/>
    </row>
    <row r="27" spans="1:6">
      <c r="A27" s="120" t="s">
        <v>50</v>
      </c>
      <c r="B27" s="126">
        <v>2017</v>
      </c>
      <c r="C27" s="110">
        <v>3581</v>
      </c>
      <c r="D27" s="125" t="s">
        <v>16</v>
      </c>
      <c r="F27" s="69"/>
    </row>
    <row r="28" spans="1:6">
      <c r="A28" s="41" t="s">
        <v>50</v>
      </c>
      <c r="B28" s="3">
        <v>2018</v>
      </c>
      <c r="C28" s="51">
        <v>3007</v>
      </c>
      <c r="D28" s="7">
        <f t="shared" si="0"/>
        <v>-0.1602904216699246</v>
      </c>
      <c r="F28" s="69"/>
    </row>
    <row r="29" spans="1:6">
      <c r="A29" s="41" t="s">
        <v>50</v>
      </c>
      <c r="B29" s="3">
        <v>2019</v>
      </c>
      <c r="C29" s="51">
        <v>2159</v>
      </c>
      <c r="D29" s="15">
        <f t="shared" si="0"/>
        <v>-0.2820086464915198</v>
      </c>
      <c r="F29" s="69"/>
    </row>
    <row r="30" spans="1:6">
      <c r="A30" s="5" t="s">
        <v>50</v>
      </c>
      <c r="B30" s="11">
        <v>2020</v>
      </c>
      <c r="C30" s="20">
        <v>2245</v>
      </c>
      <c r="D30" s="15">
        <f t="shared" si="0"/>
        <v>3.9833256137100509E-2</v>
      </c>
      <c r="F30" s="69"/>
    </row>
    <row r="31" spans="1:6">
      <c r="A31" s="5" t="s">
        <v>50</v>
      </c>
      <c r="B31" s="11">
        <v>2021</v>
      </c>
      <c r="C31" s="20">
        <v>1692</v>
      </c>
      <c r="D31" s="15">
        <f t="shared" si="0"/>
        <v>-0.24632516703786192</v>
      </c>
      <c r="F31" s="69"/>
    </row>
    <row r="32" spans="1:6">
      <c r="A32" s="5" t="s">
        <v>50</v>
      </c>
      <c r="B32" s="11">
        <v>2022</v>
      </c>
      <c r="C32" s="20">
        <v>2155</v>
      </c>
      <c r="D32" s="15">
        <f t="shared" si="0"/>
        <v>0.27364066193853426</v>
      </c>
      <c r="F32" s="69"/>
    </row>
    <row r="33" spans="1:6">
      <c r="A33" s="120" t="s">
        <v>51</v>
      </c>
      <c r="B33" s="126">
        <v>2017</v>
      </c>
      <c r="C33" s="110">
        <v>1151</v>
      </c>
      <c r="D33" s="125" t="s">
        <v>16</v>
      </c>
      <c r="F33" s="69"/>
    </row>
    <row r="34" spans="1:6">
      <c r="A34" s="41" t="s">
        <v>51</v>
      </c>
      <c r="B34" s="3">
        <v>2018</v>
      </c>
      <c r="C34" s="51">
        <v>1019</v>
      </c>
      <c r="D34" s="7">
        <f t="shared" si="0"/>
        <v>-0.11468288444830582</v>
      </c>
      <c r="F34" s="69"/>
    </row>
    <row r="35" spans="1:6">
      <c r="A35" s="41" t="s">
        <v>51</v>
      </c>
      <c r="B35" s="3">
        <v>2019</v>
      </c>
      <c r="C35" s="51">
        <v>337</v>
      </c>
      <c r="D35" s="15">
        <f t="shared" si="0"/>
        <v>-0.66928361138370951</v>
      </c>
      <c r="F35" s="69"/>
    </row>
    <row r="36" spans="1:6">
      <c r="A36" s="5" t="s">
        <v>51</v>
      </c>
      <c r="B36" s="11">
        <v>2020</v>
      </c>
      <c r="C36" s="20">
        <v>303</v>
      </c>
      <c r="D36" s="15">
        <f t="shared" si="0"/>
        <v>-0.10089020771513353</v>
      </c>
      <c r="F36" s="69"/>
    </row>
    <row r="37" spans="1:6">
      <c r="A37" s="5" t="s">
        <v>51</v>
      </c>
      <c r="B37" s="11">
        <v>2021</v>
      </c>
      <c r="C37" s="20">
        <v>188</v>
      </c>
      <c r="D37" s="15">
        <f>(C37-C36)/C36</f>
        <v>-0.37953795379537952</v>
      </c>
      <c r="F37" s="69"/>
    </row>
    <row r="38" spans="1:6">
      <c r="A38" s="9" t="s">
        <v>51</v>
      </c>
      <c r="B38" s="16">
        <v>2022</v>
      </c>
      <c r="C38" s="21">
        <v>277</v>
      </c>
      <c r="D38" s="15">
        <f>(C38-C37)/C37</f>
        <v>0.47340425531914893</v>
      </c>
      <c r="F38" s="69"/>
    </row>
    <row r="39" spans="1:6">
      <c r="A39" s="114" t="s">
        <v>52</v>
      </c>
      <c r="B39" s="115">
        <v>2017</v>
      </c>
      <c r="C39" s="20">
        <v>500</v>
      </c>
      <c r="D39" s="125" t="s">
        <v>16</v>
      </c>
      <c r="F39" s="69"/>
    </row>
    <row r="40" spans="1:6">
      <c r="A40" s="41" t="s">
        <v>52</v>
      </c>
      <c r="B40" s="3">
        <v>2018</v>
      </c>
      <c r="C40" s="51">
        <v>462</v>
      </c>
      <c r="D40" s="7">
        <f t="shared" si="0"/>
        <v>-7.5999999999999998E-2</v>
      </c>
      <c r="F40" s="69"/>
    </row>
    <row r="41" spans="1:6">
      <c r="A41" s="41" t="s">
        <v>52</v>
      </c>
      <c r="B41" s="3">
        <v>2019</v>
      </c>
      <c r="C41" s="51">
        <v>380</v>
      </c>
      <c r="D41" s="15">
        <f t="shared" si="0"/>
        <v>-0.1774891774891775</v>
      </c>
      <c r="F41" s="69"/>
    </row>
    <row r="42" spans="1:6">
      <c r="A42" s="5" t="s">
        <v>52</v>
      </c>
      <c r="B42" s="11">
        <v>2020</v>
      </c>
      <c r="C42" s="20">
        <v>335</v>
      </c>
      <c r="D42" s="15">
        <f t="shared" si="0"/>
        <v>-0.11842105263157894</v>
      </c>
      <c r="F42" s="69"/>
    </row>
    <row r="43" spans="1:6">
      <c r="A43" s="5" t="s">
        <v>52</v>
      </c>
      <c r="B43" s="11">
        <v>2021</v>
      </c>
      <c r="C43" s="20">
        <v>220</v>
      </c>
      <c r="D43" s="15">
        <f t="shared" si="0"/>
        <v>-0.34328358208955223</v>
      </c>
      <c r="F43" s="69"/>
    </row>
    <row r="44" spans="1:6">
      <c r="A44" s="5" t="s">
        <v>52</v>
      </c>
      <c r="B44" s="11">
        <v>2022</v>
      </c>
      <c r="C44" s="20">
        <v>540</v>
      </c>
      <c r="D44" s="15">
        <f>(C44-C43)/C43</f>
        <v>1.4545454545454546</v>
      </c>
      <c r="F44" s="69"/>
    </row>
    <row r="45" spans="1:6">
      <c r="A45" s="120" t="s">
        <v>53</v>
      </c>
      <c r="B45" s="126">
        <v>2017</v>
      </c>
      <c r="C45" s="110">
        <v>911</v>
      </c>
      <c r="D45" s="125" t="s">
        <v>16</v>
      </c>
      <c r="F45" s="69"/>
    </row>
    <row r="46" spans="1:6">
      <c r="A46" s="41" t="s">
        <v>53</v>
      </c>
      <c r="B46" s="3">
        <v>2018</v>
      </c>
      <c r="C46" s="51">
        <v>747</v>
      </c>
      <c r="D46" s="7">
        <f t="shared" si="0"/>
        <v>-0.18002195389681669</v>
      </c>
      <c r="F46" s="69"/>
    </row>
    <row r="47" spans="1:6">
      <c r="A47" s="41" t="s">
        <v>53</v>
      </c>
      <c r="B47" s="3">
        <v>2019</v>
      </c>
      <c r="C47" s="51">
        <v>547</v>
      </c>
      <c r="D47" s="15">
        <f t="shared" si="0"/>
        <v>-0.2677376171352075</v>
      </c>
      <c r="F47" s="69"/>
    </row>
    <row r="48" spans="1:6">
      <c r="A48" s="41" t="s">
        <v>53</v>
      </c>
      <c r="B48" s="3">
        <v>2020</v>
      </c>
      <c r="C48" s="51">
        <v>446</v>
      </c>
      <c r="D48" s="15">
        <f t="shared" si="0"/>
        <v>-0.18464351005484461</v>
      </c>
      <c r="F48" s="69"/>
    </row>
    <row r="49" spans="1:4">
      <c r="A49" s="41" t="s">
        <v>53</v>
      </c>
      <c r="B49" s="3">
        <v>2021</v>
      </c>
      <c r="C49" s="51">
        <v>264</v>
      </c>
      <c r="D49" s="15">
        <f t="shared" si="0"/>
        <v>-0.40807174887892378</v>
      </c>
    </row>
    <row r="50" spans="1:4">
      <c r="A50" s="41" t="s">
        <v>53</v>
      </c>
      <c r="B50" s="3">
        <v>2022</v>
      </c>
      <c r="C50" s="51">
        <v>456</v>
      </c>
      <c r="D50" s="15">
        <f>(C50-C49)/C49</f>
        <v>0.72727272727272729</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5A0F7-5C96-4118-887E-7311657751AE}">
  <dimension ref="A1:F43"/>
  <sheetViews>
    <sheetView workbookViewId="0">
      <selection activeCell="F9" sqref="F9"/>
    </sheetView>
  </sheetViews>
  <sheetFormatPr defaultColWidth="11.44140625" defaultRowHeight="14.4"/>
  <cols>
    <col min="1" max="1" width="30.21875" customWidth="1"/>
    <col min="2" max="2" width="11.21875" style="3" customWidth="1"/>
    <col min="3" max="3" width="12.77734375" style="2" customWidth="1"/>
    <col min="4" max="4" width="12.77734375" style="15" customWidth="1"/>
  </cols>
  <sheetData>
    <row r="1" spans="1:6">
      <c r="A1" s="17" t="s">
        <v>73</v>
      </c>
    </row>
    <row r="2" spans="1:6" ht="72">
      <c r="A2" s="29" t="s">
        <v>44</v>
      </c>
      <c r="B2" s="29" t="s">
        <v>2</v>
      </c>
      <c r="C2" s="36" t="s">
        <v>45</v>
      </c>
      <c r="D2" s="37" t="s">
        <v>14</v>
      </c>
    </row>
    <row r="3" spans="1:6">
      <c r="A3" s="79" t="s">
        <v>57</v>
      </c>
      <c r="B3" s="3">
        <v>2017</v>
      </c>
      <c r="C3" s="71" t="s">
        <v>59</v>
      </c>
      <c r="D3" s="80" t="s">
        <v>16</v>
      </c>
    </row>
    <row r="4" spans="1:6">
      <c r="A4" s="79" t="s">
        <v>57</v>
      </c>
      <c r="B4" s="3">
        <v>2018</v>
      </c>
      <c r="C4" s="51">
        <v>6873</v>
      </c>
      <c r="D4" s="7" t="s">
        <v>16</v>
      </c>
      <c r="F4" s="69"/>
    </row>
    <row r="5" spans="1:6">
      <c r="A5" s="79" t="s">
        <v>57</v>
      </c>
      <c r="B5" s="3">
        <v>2019</v>
      </c>
      <c r="C5" s="51">
        <v>5023</v>
      </c>
      <c r="D5" s="15">
        <f>(C5-C4)/C4</f>
        <v>-0.26916921286192347</v>
      </c>
      <c r="F5" s="69"/>
    </row>
    <row r="6" spans="1:6">
      <c r="A6" s="79" t="s">
        <v>57</v>
      </c>
      <c r="B6" s="11">
        <v>2020</v>
      </c>
      <c r="C6" s="20">
        <v>4412</v>
      </c>
      <c r="D6" s="15">
        <f t="shared" ref="D6:D14" si="0">(C6-C5)/C5</f>
        <v>-0.12164045391200477</v>
      </c>
      <c r="F6" s="69"/>
    </row>
    <row r="7" spans="1:6">
      <c r="A7" s="114" t="s">
        <v>57</v>
      </c>
      <c r="B7" s="11">
        <v>2021</v>
      </c>
      <c r="C7" s="20">
        <v>3520</v>
      </c>
      <c r="D7" s="15">
        <f>(C7-C6)/C6</f>
        <v>-0.20217588395285585</v>
      </c>
      <c r="F7" s="69"/>
    </row>
    <row r="8" spans="1:6">
      <c r="A8" s="130" t="s">
        <v>57</v>
      </c>
      <c r="B8" s="11">
        <v>2022</v>
      </c>
      <c r="C8" s="20">
        <v>3584</v>
      </c>
      <c r="D8" s="15">
        <f>(C8-C7)/C7</f>
        <v>1.8181818181818181E-2</v>
      </c>
      <c r="F8" s="69"/>
    </row>
    <row r="9" spans="1:6">
      <c r="A9" s="120" t="s">
        <v>58</v>
      </c>
      <c r="B9" s="126">
        <v>2017</v>
      </c>
      <c r="C9" s="110" t="s">
        <v>59</v>
      </c>
      <c r="D9" s="111" t="s">
        <v>16</v>
      </c>
      <c r="F9" s="69"/>
    </row>
    <row r="10" spans="1:6">
      <c r="A10" s="79" t="s">
        <v>58</v>
      </c>
      <c r="B10" s="3">
        <v>2018</v>
      </c>
      <c r="C10" s="51">
        <v>4160</v>
      </c>
      <c r="D10" s="15" t="s">
        <v>16</v>
      </c>
      <c r="F10" s="69"/>
    </row>
    <row r="11" spans="1:6">
      <c r="A11" s="79" t="s">
        <v>58</v>
      </c>
      <c r="B11" s="3">
        <v>2019</v>
      </c>
      <c r="C11" s="51">
        <v>3337</v>
      </c>
      <c r="D11" s="15">
        <f t="shared" si="0"/>
        <v>-0.19783653846153845</v>
      </c>
      <c r="F11" s="69"/>
    </row>
    <row r="12" spans="1:6">
      <c r="A12" s="79" t="s">
        <v>58</v>
      </c>
      <c r="B12" s="11">
        <v>2020</v>
      </c>
      <c r="C12" s="20">
        <v>3342</v>
      </c>
      <c r="D12" s="15">
        <f t="shared" si="0"/>
        <v>1.4983518130056938E-3</v>
      </c>
      <c r="F12" s="69"/>
    </row>
    <row r="13" spans="1:6">
      <c r="A13" s="114" t="s">
        <v>58</v>
      </c>
      <c r="B13" s="11">
        <v>2021</v>
      </c>
      <c r="C13" s="20">
        <v>2488</v>
      </c>
      <c r="D13" s="15">
        <f t="shared" si="0"/>
        <v>-0.25553560742070619</v>
      </c>
      <c r="F13" s="69"/>
    </row>
    <row r="14" spans="1:6">
      <c r="A14" s="130" t="s">
        <v>58</v>
      </c>
      <c r="B14" s="11">
        <v>2022</v>
      </c>
      <c r="C14" s="20">
        <v>5223</v>
      </c>
      <c r="D14" s="15">
        <f t="shared" si="0"/>
        <v>1.0992765273311897</v>
      </c>
      <c r="F14" s="69"/>
    </row>
    <row r="15" spans="1:6">
      <c r="A15" s="5"/>
      <c r="B15" s="11"/>
      <c r="C15" s="20"/>
      <c r="D15" s="7"/>
      <c r="F15" s="69"/>
    </row>
    <row r="16" spans="1:6">
      <c r="A16" s="5"/>
      <c r="B16" s="11"/>
      <c r="C16" s="20"/>
      <c r="F16" s="69"/>
    </row>
    <row r="17" spans="1:6">
      <c r="A17" s="5"/>
      <c r="B17" s="11"/>
      <c r="C17" s="20"/>
      <c r="F17" s="69"/>
    </row>
    <row r="18" spans="1:6">
      <c r="A18" s="5"/>
      <c r="B18" s="11"/>
      <c r="C18" s="20"/>
      <c r="F18" s="69"/>
    </row>
    <row r="19" spans="1:6">
      <c r="A19" s="114"/>
      <c r="B19" s="115"/>
      <c r="C19" s="20"/>
      <c r="D19" s="116"/>
      <c r="F19" s="69"/>
    </row>
    <row r="20" spans="1:6">
      <c r="A20" s="5"/>
      <c r="B20" s="11"/>
      <c r="C20" s="20"/>
      <c r="D20" s="7"/>
      <c r="F20" s="69"/>
    </row>
    <row r="21" spans="1:6">
      <c r="A21" s="5"/>
      <c r="B21" s="11"/>
      <c r="C21" s="20"/>
      <c r="F21" s="69"/>
    </row>
    <row r="22" spans="1:6">
      <c r="A22" s="5"/>
      <c r="B22" s="11"/>
      <c r="C22" s="20"/>
      <c r="F22" s="69"/>
    </row>
    <row r="23" spans="1:6">
      <c r="A23" s="5"/>
      <c r="B23" s="11"/>
      <c r="C23" s="20"/>
      <c r="F23" s="69"/>
    </row>
    <row r="24" spans="1:6">
      <c r="A24" s="114"/>
      <c r="B24" s="115"/>
      <c r="C24" s="20"/>
      <c r="D24" s="116"/>
      <c r="F24" s="69"/>
    </row>
    <row r="25" spans="1:6">
      <c r="A25" s="5"/>
      <c r="B25" s="11"/>
      <c r="C25" s="20"/>
      <c r="D25" s="7"/>
      <c r="F25" s="69"/>
    </row>
    <row r="26" spans="1:6">
      <c r="A26" s="5"/>
      <c r="B26" s="11"/>
      <c r="C26" s="20"/>
      <c r="F26" s="69"/>
    </row>
    <row r="27" spans="1:6">
      <c r="A27" s="5"/>
      <c r="B27" s="11"/>
      <c r="C27" s="20"/>
      <c r="F27" s="69"/>
    </row>
    <row r="28" spans="1:6">
      <c r="A28" s="5"/>
      <c r="B28" s="11"/>
      <c r="C28" s="20"/>
      <c r="F28" s="69"/>
    </row>
    <row r="29" spans="1:6">
      <c r="A29" s="114"/>
      <c r="B29" s="115"/>
      <c r="C29" s="20"/>
      <c r="D29" s="116"/>
      <c r="F29" s="69"/>
    </row>
    <row r="30" spans="1:6">
      <c r="A30" s="5"/>
      <c r="B30" s="11"/>
      <c r="C30" s="20"/>
      <c r="D30" s="7"/>
      <c r="F30" s="69"/>
    </row>
    <row r="31" spans="1:6">
      <c r="A31" s="5"/>
      <c r="B31" s="11"/>
      <c r="C31" s="20"/>
      <c r="F31" s="69"/>
    </row>
    <row r="32" spans="1:6">
      <c r="A32" s="5"/>
      <c r="B32" s="11"/>
      <c r="C32" s="20"/>
      <c r="F32" s="69"/>
    </row>
    <row r="33" spans="1:6">
      <c r="A33" s="5"/>
      <c r="B33" s="11"/>
      <c r="C33" s="20"/>
      <c r="F33" s="69"/>
    </row>
    <row r="34" spans="1:6">
      <c r="A34" s="114"/>
      <c r="B34" s="115"/>
      <c r="C34" s="20"/>
      <c r="D34" s="116"/>
      <c r="F34" s="69"/>
    </row>
    <row r="35" spans="1:6">
      <c r="A35" s="5"/>
      <c r="B35" s="11"/>
      <c r="C35" s="20"/>
      <c r="D35" s="7"/>
      <c r="F35" s="69"/>
    </row>
    <row r="36" spans="1:6">
      <c r="A36" s="5"/>
      <c r="B36" s="11"/>
      <c r="C36" s="20"/>
      <c r="F36" s="69"/>
    </row>
    <row r="37" spans="1:6">
      <c r="A37" s="5"/>
      <c r="B37" s="11"/>
      <c r="C37" s="20"/>
      <c r="F37" s="69"/>
    </row>
    <row r="38" spans="1:6">
      <c r="A38" s="5"/>
      <c r="B38" s="11"/>
      <c r="C38" s="20"/>
      <c r="F38" s="69"/>
    </row>
    <row r="39" spans="1:6">
      <c r="A39" s="79"/>
      <c r="B39" s="81"/>
      <c r="C39" s="51"/>
      <c r="D39" s="80"/>
      <c r="F39" s="69"/>
    </row>
    <row r="40" spans="1:6">
      <c r="A40" s="41"/>
      <c r="C40" s="51"/>
      <c r="D40" s="7"/>
      <c r="F40" s="69"/>
    </row>
    <row r="41" spans="1:6">
      <c r="A41" s="41"/>
      <c r="C41" s="51"/>
      <c r="F41" s="69"/>
    </row>
    <row r="42" spans="1:6">
      <c r="A42" s="41"/>
      <c r="C42" s="51"/>
      <c r="F42" s="69"/>
    </row>
    <row r="43" spans="1:6">
      <c r="A43" s="41"/>
      <c r="C43" s="51"/>
      <c r="F43" s="69"/>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82FB4-E90A-BD48-B76B-30FBD3D21604}">
  <dimension ref="A1:B8"/>
  <sheetViews>
    <sheetView workbookViewId="0">
      <selection activeCell="A14" sqref="A14"/>
    </sheetView>
  </sheetViews>
  <sheetFormatPr defaultColWidth="8.77734375" defaultRowHeight="14.4"/>
  <cols>
    <col min="1" max="1" width="11.21875" style="33" customWidth="1"/>
    <col min="2" max="2" width="13.44140625" style="31" customWidth="1"/>
    <col min="3" max="16384" width="8.77734375" style="4"/>
  </cols>
  <sheetData>
    <row r="1" spans="1:2">
      <c r="A1" s="33" t="s">
        <v>54</v>
      </c>
    </row>
    <row r="2" spans="1:2" ht="43.2">
      <c r="A2" s="26" t="s">
        <v>2</v>
      </c>
      <c r="B2" s="32" t="s">
        <v>55</v>
      </c>
    </row>
    <row r="3" spans="1:2">
      <c r="A3" s="82">
        <v>2017</v>
      </c>
      <c r="B3" s="22">
        <v>8649</v>
      </c>
    </row>
    <row r="4" spans="1:2">
      <c r="A4" s="34">
        <v>2018</v>
      </c>
      <c r="B4" s="22">
        <v>7731</v>
      </c>
    </row>
    <row r="5" spans="1:2">
      <c r="A5" s="34">
        <v>2019</v>
      </c>
      <c r="B5" s="22">
        <v>5274</v>
      </c>
    </row>
    <row r="6" spans="1:2">
      <c r="A6" s="35">
        <v>2020</v>
      </c>
      <c r="B6" s="23">
        <v>4800</v>
      </c>
    </row>
    <row r="7" spans="1:2">
      <c r="A7" s="101">
        <v>2021</v>
      </c>
      <c r="B7" s="23">
        <v>3860</v>
      </c>
    </row>
    <row r="8" spans="1:2">
      <c r="A8" s="101">
        <v>2022</v>
      </c>
      <c r="B8" s="23">
        <v>5398</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3D093-E972-FA45-86BD-48B3F72617CF}">
  <dimension ref="A1:G57"/>
  <sheetViews>
    <sheetView workbookViewId="0">
      <selection activeCell="H52" sqref="H52"/>
    </sheetView>
  </sheetViews>
  <sheetFormatPr defaultColWidth="10.77734375" defaultRowHeight="14.4"/>
  <cols>
    <col min="1" max="1" width="11.21875" style="17" customWidth="1"/>
    <col min="2" max="2" width="20.21875" style="17" bestFit="1" customWidth="1"/>
    <col min="3" max="5" width="12.77734375" style="40" customWidth="1"/>
    <col min="6" max="16384" width="10.77734375" style="41"/>
  </cols>
  <sheetData>
    <row r="1" spans="1:7">
      <c r="A1" s="17" t="s">
        <v>60</v>
      </c>
    </row>
    <row r="2" spans="1:7" ht="43.2">
      <c r="A2" s="42" t="s">
        <v>2</v>
      </c>
      <c r="B2" s="42" t="s">
        <v>11</v>
      </c>
      <c r="C2" s="43" t="s">
        <v>72</v>
      </c>
      <c r="D2" s="43" t="s">
        <v>13</v>
      </c>
      <c r="E2" s="43" t="s">
        <v>14</v>
      </c>
    </row>
    <row r="3" spans="1:7">
      <c r="A3" s="44">
        <v>2017</v>
      </c>
      <c r="B3" s="45" t="s">
        <v>15</v>
      </c>
      <c r="C3" s="46">
        <v>273</v>
      </c>
      <c r="D3" s="15">
        <f>C3/$C$8</f>
        <v>2.2218605029706195E-2</v>
      </c>
      <c r="E3" s="48" t="s">
        <v>16</v>
      </c>
      <c r="G3" s="49"/>
    </row>
    <row r="4" spans="1:7">
      <c r="A4" s="50">
        <v>2017</v>
      </c>
      <c r="B4" s="17" t="s">
        <v>17</v>
      </c>
      <c r="C4" s="51">
        <v>2718</v>
      </c>
      <c r="D4" s="15">
        <f t="shared" ref="D4:D8" si="0">C4/$C$8</f>
        <v>0.2212094083177342</v>
      </c>
      <c r="E4" s="52" t="s">
        <v>16</v>
      </c>
      <c r="G4" s="49"/>
    </row>
    <row r="5" spans="1:7">
      <c r="A5" s="50">
        <v>2017</v>
      </c>
      <c r="B5" s="17" t="s">
        <v>18</v>
      </c>
      <c r="C5" s="51">
        <v>9065</v>
      </c>
      <c r="D5" s="15">
        <f t="shared" si="0"/>
        <v>0.73777162855050049</v>
      </c>
      <c r="E5" s="52" t="s">
        <v>16</v>
      </c>
      <c r="G5" s="49"/>
    </row>
    <row r="6" spans="1:7">
      <c r="A6" s="50">
        <v>2017</v>
      </c>
      <c r="B6" s="17" t="s">
        <v>19</v>
      </c>
      <c r="C6" s="51">
        <v>196</v>
      </c>
      <c r="D6" s="15">
        <f t="shared" si="0"/>
        <v>1.5951818995686498E-2</v>
      </c>
      <c r="E6" s="52" t="s">
        <v>16</v>
      </c>
      <c r="G6" s="49"/>
    </row>
    <row r="7" spans="1:7">
      <c r="A7" s="50">
        <v>2017</v>
      </c>
      <c r="B7" s="17" t="s">
        <v>20</v>
      </c>
      <c r="C7" s="51">
        <v>35</v>
      </c>
      <c r="D7" s="15">
        <f t="shared" si="0"/>
        <v>2.8485391063725889E-3</v>
      </c>
      <c r="E7" s="52" t="s">
        <v>16</v>
      </c>
      <c r="G7" s="49"/>
    </row>
    <row r="8" spans="1:7">
      <c r="A8" s="50">
        <v>2017</v>
      </c>
      <c r="B8" s="17" t="s">
        <v>21</v>
      </c>
      <c r="C8" s="51">
        <v>12287</v>
      </c>
      <c r="D8" s="15">
        <f t="shared" si="0"/>
        <v>1</v>
      </c>
      <c r="E8" s="52" t="s">
        <v>16</v>
      </c>
    </row>
    <row r="9" spans="1:7">
      <c r="A9" s="53">
        <v>2018</v>
      </c>
      <c r="B9" s="45" t="s">
        <v>15</v>
      </c>
      <c r="C9" s="54">
        <v>0</v>
      </c>
      <c r="D9" s="105">
        <f>C9/$C$18</f>
        <v>0</v>
      </c>
      <c r="E9" s="55">
        <f>(C9-C3)/C3</f>
        <v>-1</v>
      </c>
      <c r="G9" s="49"/>
    </row>
    <row r="10" spans="1:7">
      <c r="A10" s="56">
        <v>2018</v>
      </c>
      <c r="B10" s="6">
        <v>12</v>
      </c>
      <c r="C10" s="112">
        <v>248</v>
      </c>
      <c r="D10" s="7">
        <f t="shared" ref="D10:D18" si="1">C10/$C$18</f>
        <v>3.2078644418574567E-2</v>
      </c>
      <c r="E10" s="52" t="s">
        <v>16</v>
      </c>
      <c r="G10" s="49"/>
    </row>
    <row r="11" spans="1:7">
      <c r="A11" s="56">
        <v>2018</v>
      </c>
      <c r="B11" s="6">
        <v>13</v>
      </c>
      <c r="C11" s="112">
        <v>550</v>
      </c>
      <c r="D11" s="7">
        <f t="shared" si="1"/>
        <v>7.1142154960548445E-2</v>
      </c>
      <c r="E11" s="52" t="s">
        <v>16</v>
      </c>
      <c r="G11" s="49"/>
    </row>
    <row r="12" spans="1:7">
      <c r="A12" s="56">
        <v>2018</v>
      </c>
      <c r="B12" s="17">
        <v>14</v>
      </c>
      <c r="C12" s="57">
        <v>926</v>
      </c>
      <c r="D12" s="7">
        <f t="shared" si="1"/>
        <v>0.11977751907903246</v>
      </c>
      <c r="E12" s="52" t="s">
        <v>16</v>
      </c>
      <c r="G12" s="49"/>
    </row>
    <row r="13" spans="1:7">
      <c r="A13" s="56">
        <v>2018</v>
      </c>
      <c r="B13" s="17">
        <v>15</v>
      </c>
      <c r="C13" s="57">
        <v>1444</v>
      </c>
      <c r="D13" s="7">
        <f t="shared" si="1"/>
        <v>0.18678049411460354</v>
      </c>
      <c r="E13" s="52" t="s">
        <v>16</v>
      </c>
      <c r="G13" s="49"/>
    </row>
    <row r="14" spans="1:7">
      <c r="A14" s="56">
        <v>2018</v>
      </c>
      <c r="B14" s="17">
        <v>16</v>
      </c>
      <c r="C14" s="57">
        <v>1917</v>
      </c>
      <c r="D14" s="7">
        <f t="shared" si="1"/>
        <v>0.2479627473806752</v>
      </c>
      <c r="E14" s="52" t="s">
        <v>16</v>
      </c>
      <c r="G14" s="49"/>
    </row>
    <row r="15" spans="1:7">
      <c r="A15" s="56">
        <v>2018</v>
      </c>
      <c r="B15" s="17">
        <v>17</v>
      </c>
      <c r="C15" s="57">
        <v>2455</v>
      </c>
      <c r="D15" s="7">
        <f t="shared" si="1"/>
        <v>0.31755270986935713</v>
      </c>
      <c r="E15" s="52" t="s">
        <v>16</v>
      </c>
      <c r="G15" s="49"/>
    </row>
    <row r="16" spans="1:7">
      <c r="A16" s="56">
        <v>2018</v>
      </c>
      <c r="B16" s="17" t="s">
        <v>19</v>
      </c>
      <c r="C16" s="57">
        <v>189</v>
      </c>
      <c r="D16" s="7">
        <f t="shared" si="1"/>
        <v>2.4447031431897557E-2</v>
      </c>
      <c r="E16" s="58">
        <f>(C16-C6)/C6</f>
        <v>-3.5714285714285712E-2</v>
      </c>
      <c r="G16" s="49"/>
    </row>
    <row r="17" spans="1:7">
      <c r="A17" s="56">
        <v>2018</v>
      </c>
      <c r="B17" s="17" t="s">
        <v>20</v>
      </c>
      <c r="C17" s="57">
        <v>2</v>
      </c>
      <c r="D17" s="7">
        <f t="shared" si="1"/>
        <v>2.5869874531108522E-4</v>
      </c>
      <c r="E17" s="58">
        <f>(C17-C7)/C7</f>
        <v>-0.94285714285714284</v>
      </c>
      <c r="G17" s="49"/>
    </row>
    <row r="18" spans="1:7">
      <c r="A18" s="59">
        <v>2018</v>
      </c>
      <c r="B18" s="60" t="s">
        <v>21</v>
      </c>
      <c r="C18" s="61">
        <v>7731</v>
      </c>
      <c r="D18" s="7">
        <f t="shared" si="1"/>
        <v>1</v>
      </c>
      <c r="E18" s="62">
        <f>(C18-C8)/C8</f>
        <v>-0.37079840481810045</v>
      </c>
      <c r="G18" s="49"/>
    </row>
    <row r="19" spans="1:7">
      <c r="A19" s="17">
        <v>2019</v>
      </c>
      <c r="B19" s="17" t="s">
        <v>15</v>
      </c>
      <c r="C19" s="57">
        <v>0</v>
      </c>
      <c r="D19" s="105">
        <f>C19/$C$28</f>
        <v>0</v>
      </c>
      <c r="E19" s="7" t="e">
        <f>(C19-C9)/C9</f>
        <v>#DIV/0!</v>
      </c>
    </row>
    <row r="20" spans="1:7">
      <c r="A20" s="17">
        <v>2019</v>
      </c>
      <c r="B20" s="17">
        <v>12</v>
      </c>
      <c r="C20" s="112">
        <v>153</v>
      </c>
      <c r="D20" s="7">
        <f t="shared" ref="D20:D28" si="2">C20/$C$28</f>
        <v>2.9010238907849831E-2</v>
      </c>
      <c r="E20" s="7">
        <f t="shared" ref="E20:E48" si="3">(C20-C10)/C10</f>
        <v>-0.38306451612903225</v>
      </c>
    </row>
    <row r="21" spans="1:7">
      <c r="A21" s="17">
        <v>2019</v>
      </c>
      <c r="B21" s="17">
        <v>13</v>
      </c>
      <c r="C21" s="112">
        <v>421</v>
      </c>
      <c r="D21" s="7">
        <f t="shared" si="2"/>
        <v>7.9825559347743644E-2</v>
      </c>
      <c r="E21" s="7">
        <f t="shared" si="3"/>
        <v>-0.23454545454545456</v>
      </c>
    </row>
    <row r="22" spans="1:7">
      <c r="A22" s="17">
        <v>2019</v>
      </c>
      <c r="B22" s="17">
        <v>14</v>
      </c>
      <c r="C22" s="57">
        <v>677</v>
      </c>
      <c r="D22" s="7">
        <f t="shared" si="2"/>
        <v>0.12836556693211984</v>
      </c>
      <c r="E22" s="7">
        <f t="shared" si="3"/>
        <v>-0.2688984881209503</v>
      </c>
    </row>
    <row r="23" spans="1:7">
      <c r="A23" s="17">
        <v>2019</v>
      </c>
      <c r="B23" s="17">
        <v>15</v>
      </c>
      <c r="C23" s="57">
        <v>1010</v>
      </c>
      <c r="D23" s="7">
        <f t="shared" si="2"/>
        <v>0.19150549867273417</v>
      </c>
      <c r="E23" s="7">
        <f t="shared" si="3"/>
        <v>-0.30055401662049863</v>
      </c>
    </row>
    <row r="24" spans="1:7">
      <c r="A24" s="17">
        <v>2019</v>
      </c>
      <c r="B24" s="17">
        <v>16</v>
      </c>
      <c r="C24" s="57">
        <v>1260</v>
      </c>
      <c r="D24" s="7">
        <f t="shared" si="2"/>
        <v>0.23890784982935154</v>
      </c>
      <c r="E24" s="7">
        <f t="shared" si="3"/>
        <v>-0.34272300469483569</v>
      </c>
    </row>
    <row r="25" spans="1:7">
      <c r="A25" s="17">
        <v>2019</v>
      </c>
      <c r="B25" s="17">
        <v>17</v>
      </c>
      <c r="C25" s="57">
        <v>1604</v>
      </c>
      <c r="D25" s="7">
        <f t="shared" si="2"/>
        <v>0.30413348502085702</v>
      </c>
      <c r="E25" s="7">
        <f t="shared" si="3"/>
        <v>-0.34663951120162934</v>
      </c>
    </row>
    <row r="26" spans="1:7">
      <c r="A26" s="17">
        <v>2019</v>
      </c>
      <c r="B26" s="17" t="s">
        <v>19</v>
      </c>
      <c r="C26" s="57">
        <v>146</v>
      </c>
      <c r="D26" s="7">
        <f t="shared" si="2"/>
        <v>2.7682973075464544E-2</v>
      </c>
      <c r="E26" s="7">
        <f t="shared" si="3"/>
        <v>-0.2275132275132275</v>
      </c>
    </row>
    <row r="27" spans="1:7">
      <c r="A27" s="17">
        <v>2019</v>
      </c>
      <c r="B27" s="17" t="s">
        <v>20</v>
      </c>
      <c r="C27" s="57">
        <v>3</v>
      </c>
      <c r="D27" s="7">
        <f t="shared" si="2"/>
        <v>5.6882821387940839E-4</v>
      </c>
      <c r="E27" s="7">
        <f t="shared" si="3"/>
        <v>0.5</v>
      </c>
    </row>
    <row r="28" spans="1:7">
      <c r="A28" s="8">
        <v>2019</v>
      </c>
      <c r="B28" s="8" t="s">
        <v>21</v>
      </c>
      <c r="C28" s="61">
        <v>5274</v>
      </c>
      <c r="D28" s="7">
        <f t="shared" si="2"/>
        <v>1</v>
      </c>
      <c r="E28" s="7">
        <f t="shared" si="3"/>
        <v>-0.31781140861466822</v>
      </c>
    </row>
    <row r="29" spans="1:7">
      <c r="A29" s="17">
        <v>2020</v>
      </c>
      <c r="B29" s="17" t="s">
        <v>15</v>
      </c>
      <c r="C29" s="57">
        <v>0</v>
      </c>
      <c r="D29" s="105">
        <f>C29/$C$38</f>
        <v>0</v>
      </c>
      <c r="E29" s="105" t="e">
        <f t="shared" si="3"/>
        <v>#DIV/0!</v>
      </c>
    </row>
    <row r="30" spans="1:7">
      <c r="A30" s="17">
        <v>2020</v>
      </c>
      <c r="B30" s="17">
        <v>12</v>
      </c>
      <c r="C30" s="57">
        <v>167</v>
      </c>
      <c r="D30" s="7">
        <f t="shared" ref="D30:D38" si="4">C30/$C$38</f>
        <v>3.4791666666666665E-2</v>
      </c>
      <c r="E30" s="7">
        <f t="shared" si="3"/>
        <v>9.1503267973856203E-2</v>
      </c>
    </row>
    <row r="31" spans="1:7">
      <c r="A31" s="17">
        <v>2020</v>
      </c>
      <c r="B31" s="17">
        <v>13</v>
      </c>
      <c r="C31" s="57">
        <v>379</v>
      </c>
      <c r="D31" s="7">
        <f t="shared" si="4"/>
        <v>7.8958333333333339E-2</v>
      </c>
      <c r="E31" s="7">
        <f t="shared" si="3"/>
        <v>-9.9762470308788598E-2</v>
      </c>
    </row>
    <row r="32" spans="1:7">
      <c r="A32" s="17">
        <v>2020</v>
      </c>
      <c r="B32" s="17">
        <v>14</v>
      </c>
      <c r="C32" s="57">
        <v>716</v>
      </c>
      <c r="D32" s="7">
        <f t="shared" si="4"/>
        <v>0.14916666666666667</v>
      </c>
      <c r="E32" s="7">
        <f t="shared" si="3"/>
        <v>5.7607090103397339E-2</v>
      </c>
    </row>
    <row r="33" spans="1:5">
      <c r="A33" s="17">
        <v>2020</v>
      </c>
      <c r="B33" s="17">
        <v>15</v>
      </c>
      <c r="C33" s="57">
        <v>878</v>
      </c>
      <c r="D33" s="7">
        <f t="shared" si="4"/>
        <v>0.18291666666666667</v>
      </c>
      <c r="E33" s="7">
        <f t="shared" si="3"/>
        <v>-0.1306930693069307</v>
      </c>
    </row>
    <row r="34" spans="1:5">
      <c r="A34" s="17">
        <v>2020</v>
      </c>
      <c r="B34" s="17">
        <v>16</v>
      </c>
      <c r="C34" s="57">
        <v>1086</v>
      </c>
      <c r="D34" s="7">
        <f t="shared" si="4"/>
        <v>0.22625000000000001</v>
      </c>
      <c r="E34" s="7">
        <f t="shared" si="3"/>
        <v>-0.1380952380952381</v>
      </c>
    </row>
    <row r="35" spans="1:5">
      <c r="A35" s="17">
        <v>2020</v>
      </c>
      <c r="B35" s="17">
        <v>17</v>
      </c>
      <c r="C35" s="57">
        <v>1445</v>
      </c>
      <c r="D35" s="7">
        <f t="shared" si="4"/>
        <v>0.30104166666666665</v>
      </c>
      <c r="E35" s="7">
        <f t="shared" si="3"/>
        <v>-9.9127182044887782E-2</v>
      </c>
    </row>
    <row r="36" spans="1:5">
      <c r="A36" s="17">
        <v>2020</v>
      </c>
      <c r="B36" s="17" t="s">
        <v>19</v>
      </c>
      <c r="C36" s="57">
        <v>128</v>
      </c>
      <c r="D36" s="7">
        <f t="shared" si="4"/>
        <v>2.6666666666666668E-2</v>
      </c>
      <c r="E36" s="7">
        <f t="shared" si="3"/>
        <v>-0.12328767123287671</v>
      </c>
    </row>
    <row r="37" spans="1:5">
      <c r="A37" s="17">
        <v>2020</v>
      </c>
      <c r="B37" s="17" t="s">
        <v>20</v>
      </c>
      <c r="C37" s="57">
        <v>1</v>
      </c>
      <c r="D37" s="7">
        <f t="shared" si="4"/>
        <v>2.0833333333333335E-4</v>
      </c>
      <c r="E37" s="7">
        <f t="shared" si="3"/>
        <v>-0.66666666666666663</v>
      </c>
    </row>
    <row r="38" spans="1:5">
      <c r="A38" s="17">
        <v>2020</v>
      </c>
      <c r="B38" s="17" t="s">
        <v>21</v>
      </c>
      <c r="C38" s="57">
        <v>4800</v>
      </c>
      <c r="D38" s="7">
        <f t="shared" si="4"/>
        <v>1</v>
      </c>
      <c r="E38" s="7">
        <f t="shared" si="3"/>
        <v>-8.987485779294653E-2</v>
      </c>
    </row>
    <row r="39" spans="1:5">
      <c r="A39" s="103">
        <v>2021</v>
      </c>
      <c r="B39" s="103" t="s">
        <v>15</v>
      </c>
      <c r="C39" s="104">
        <v>0</v>
      </c>
      <c r="D39" s="105">
        <f>C39/$C$48</f>
        <v>0</v>
      </c>
      <c r="E39" s="105" t="e">
        <f t="shared" si="3"/>
        <v>#DIV/0!</v>
      </c>
    </row>
    <row r="40" spans="1:5">
      <c r="A40" s="17">
        <v>2021</v>
      </c>
      <c r="B40" s="17">
        <v>12</v>
      </c>
      <c r="C40" s="57">
        <v>90</v>
      </c>
      <c r="D40" s="7">
        <f t="shared" ref="D40:D48" si="5">C40/$C$48</f>
        <v>2.3316062176165803E-2</v>
      </c>
      <c r="E40" s="7">
        <f t="shared" si="3"/>
        <v>-0.46107784431137727</v>
      </c>
    </row>
    <row r="41" spans="1:5">
      <c r="A41" s="17">
        <v>2021</v>
      </c>
      <c r="B41" s="17">
        <v>13</v>
      </c>
      <c r="C41" s="57">
        <v>227</v>
      </c>
      <c r="D41" s="7">
        <f t="shared" si="5"/>
        <v>5.8808290155440417E-2</v>
      </c>
      <c r="E41" s="7">
        <f t="shared" si="3"/>
        <v>-0.40105540897097625</v>
      </c>
    </row>
    <row r="42" spans="1:5">
      <c r="A42" s="17">
        <v>2021</v>
      </c>
      <c r="B42" s="17">
        <v>14</v>
      </c>
      <c r="C42" s="57">
        <v>451</v>
      </c>
      <c r="D42" s="7">
        <f t="shared" si="5"/>
        <v>0.11683937823834196</v>
      </c>
      <c r="E42" s="7">
        <f t="shared" si="3"/>
        <v>-0.37011173184357543</v>
      </c>
    </row>
    <row r="43" spans="1:5">
      <c r="A43" s="17">
        <v>2021</v>
      </c>
      <c r="B43" s="17">
        <v>15</v>
      </c>
      <c r="C43" s="57">
        <v>634</v>
      </c>
      <c r="D43" s="7">
        <f t="shared" si="5"/>
        <v>0.16424870466321242</v>
      </c>
      <c r="E43" s="7">
        <f t="shared" si="3"/>
        <v>-0.27790432801822323</v>
      </c>
    </row>
    <row r="44" spans="1:5">
      <c r="A44" s="17">
        <v>2021</v>
      </c>
      <c r="B44" s="17">
        <v>16</v>
      </c>
      <c r="C44" s="57">
        <v>967</v>
      </c>
      <c r="D44" s="7">
        <f t="shared" si="5"/>
        <v>0.25051813471502593</v>
      </c>
      <c r="E44" s="7">
        <f t="shared" si="3"/>
        <v>-0.10957642725598526</v>
      </c>
    </row>
    <row r="45" spans="1:5">
      <c r="A45" s="17">
        <v>2021</v>
      </c>
      <c r="B45" s="17">
        <v>17</v>
      </c>
      <c r="C45" s="57">
        <v>1252</v>
      </c>
      <c r="D45" s="7">
        <f t="shared" si="5"/>
        <v>0.32435233160621763</v>
      </c>
      <c r="E45" s="7">
        <f t="shared" si="3"/>
        <v>-0.13356401384083044</v>
      </c>
    </row>
    <row r="46" spans="1:5">
      <c r="A46" s="17">
        <v>2021</v>
      </c>
      <c r="B46" s="17" t="s">
        <v>19</v>
      </c>
      <c r="C46" s="57">
        <v>234</v>
      </c>
      <c r="D46" s="7">
        <f t="shared" si="5"/>
        <v>6.0621761658031091E-2</v>
      </c>
      <c r="E46" s="7">
        <f t="shared" si="3"/>
        <v>0.828125</v>
      </c>
    </row>
    <row r="47" spans="1:5">
      <c r="A47" s="17">
        <v>2021</v>
      </c>
      <c r="B47" s="17" t="s">
        <v>20</v>
      </c>
      <c r="C47" s="57">
        <v>5</v>
      </c>
      <c r="D47" s="7">
        <f t="shared" si="5"/>
        <v>1.2953367875647669E-3</v>
      </c>
      <c r="E47" s="7">
        <f t="shared" si="3"/>
        <v>4</v>
      </c>
    </row>
    <row r="48" spans="1:5">
      <c r="A48" s="17">
        <v>2021</v>
      </c>
      <c r="B48" s="17" t="s">
        <v>21</v>
      </c>
      <c r="C48" s="57">
        <v>3860</v>
      </c>
      <c r="D48" s="7">
        <f t="shared" si="5"/>
        <v>1</v>
      </c>
      <c r="E48" s="7">
        <f t="shared" si="3"/>
        <v>-0.19583333333333333</v>
      </c>
    </row>
    <row r="49" spans="1:5">
      <c r="A49" s="103">
        <v>2022</v>
      </c>
      <c r="B49" s="103">
        <v>12</v>
      </c>
      <c r="C49" s="104">
        <v>216</v>
      </c>
      <c r="D49" s="105">
        <f>C49/$C$57</f>
        <v>4.0014820303816229E-2</v>
      </c>
      <c r="E49" s="105">
        <f t="shared" ref="E49:E57" si="6">(C49-C40)/C40</f>
        <v>1.4</v>
      </c>
    </row>
    <row r="50" spans="1:5">
      <c r="A50" s="6">
        <v>2022</v>
      </c>
      <c r="B50" s="17">
        <v>13</v>
      </c>
      <c r="C50" s="57">
        <v>507</v>
      </c>
      <c r="D50" s="7">
        <f t="shared" ref="D50:D57" si="7">C50/$C$57</f>
        <v>9.3923675435346424E-2</v>
      </c>
      <c r="E50" s="7">
        <f t="shared" si="6"/>
        <v>1.2334801762114538</v>
      </c>
    </row>
    <row r="51" spans="1:5">
      <c r="A51" s="6">
        <v>2022</v>
      </c>
      <c r="B51" s="17">
        <v>14</v>
      </c>
      <c r="C51" s="57">
        <v>810</v>
      </c>
      <c r="D51" s="7">
        <f t="shared" si="7"/>
        <v>0.15005557613931086</v>
      </c>
      <c r="E51" s="7">
        <f t="shared" si="6"/>
        <v>0.7960088691796009</v>
      </c>
    </row>
    <row r="52" spans="1:5">
      <c r="A52" s="6">
        <v>2022</v>
      </c>
      <c r="B52" s="17">
        <v>15</v>
      </c>
      <c r="C52" s="57">
        <v>1126</v>
      </c>
      <c r="D52" s="7">
        <f t="shared" si="7"/>
        <v>0.20859577621341238</v>
      </c>
      <c r="E52" s="7">
        <f t="shared" si="6"/>
        <v>0.77602523659305989</v>
      </c>
    </row>
    <row r="53" spans="1:5">
      <c r="A53" s="6">
        <v>2022</v>
      </c>
      <c r="B53" s="17">
        <v>16</v>
      </c>
      <c r="C53" s="57">
        <v>1190</v>
      </c>
      <c r="D53" s="7">
        <f t="shared" si="7"/>
        <v>0.22045201926639496</v>
      </c>
      <c r="E53" s="7">
        <f t="shared" si="6"/>
        <v>0.23061013443640124</v>
      </c>
    </row>
    <row r="54" spans="1:5">
      <c r="A54" s="6">
        <v>2022</v>
      </c>
      <c r="B54" s="17">
        <v>17</v>
      </c>
      <c r="C54" s="57">
        <v>1367</v>
      </c>
      <c r="D54" s="7">
        <f t="shared" si="7"/>
        <v>0.25324194145979995</v>
      </c>
      <c r="E54" s="7">
        <f t="shared" si="6"/>
        <v>9.1853035143769968E-2</v>
      </c>
    </row>
    <row r="55" spans="1:5">
      <c r="A55" s="6">
        <v>2022</v>
      </c>
      <c r="B55" s="17" t="s">
        <v>19</v>
      </c>
      <c r="C55" s="57">
        <v>175</v>
      </c>
      <c r="D55" s="7">
        <f t="shared" si="7"/>
        <v>3.2419414597999262E-2</v>
      </c>
      <c r="E55" s="7">
        <f t="shared" si="6"/>
        <v>-0.25213675213675213</v>
      </c>
    </row>
    <row r="56" spans="1:5">
      <c r="A56" s="6">
        <v>2022</v>
      </c>
      <c r="B56" s="17" t="s">
        <v>20</v>
      </c>
      <c r="C56" s="57">
        <v>7</v>
      </c>
      <c r="D56" s="7">
        <f t="shared" si="7"/>
        <v>1.2967765839199705E-3</v>
      </c>
      <c r="E56" s="7">
        <f t="shared" si="6"/>
        <v>0.4</v>
      </c>
    </row>
    <row r="57" spans="1:5">
      <c r="A57" s="6">
        <v>2022</v>
      </c>
      <c r="B57" s="17" t="s">
        <v>21</v>
      </c>
      <c r="C57" s="57">
        <v>5398</v>
      </c>
      <c r="D57" s="7">
        <f t="shared" si="7"/>
        <v>1</v>
      </c>
      <c r="E57" s="7">
        <f t="shared" si="6"/>
        <v>0.39844559585492229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1A094C1E87654C80941658A2FF528F" ma:contentTypeVersion="15" ma:contentTypeDescription="Create a new document." ma:contentTypeScope="" ma:versionID="502d38784fabca0e7e03750ce7634b32">
  <xsd:schema xmlns:xsd="http://www.w3.org/2001/XMLSchema" xmlns:xs="http://www.w3.org/2001/XMLSchema" xmlns:p="http://schemas.microsoft.com/office/2006/metadata/properties" xmlns:ns1="http://schemas.microsoft.com/sharepoint/v3" xmlns:ns2="4835b941-895e-47ae-a81a-d8acf327664e" xmlns:ns3="a919506c-b8f4-4ca8-ac1a-eb7ea2ec2762" targetNamespace="http://schemas.microsoft.com/office/2006/metadata/properties" ma:root="true" ma:fieldsID="087d812b87bdf9b8009d21c97f89fbbd" ns1:_="" ns2:_="" ns3:_="">
    <xsd:import namespace="http://schemas.microsoft.com/sharepoint/v3"/>
    <xsd:import namespace="4835b941-895e-47ae-a81a-d8acf327664e"/>
    <xsd:import namespace="a919506c-b8f4-4ca8-ac1a-eb7ea2ec276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35b941-895e-47ae-a81a-d8acf32766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19506c-b8f4-4ca8-ac1a-eb7ea2ec276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bbf4df9-cc79-4b20-989b-368dedd4b886}" ma:internalName="TaxCatchAll" ma:showField="CatchAllData" ma:web="a919506c-b8f4-4ca8-ac1a-eb7ea2ec276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835b941-895e-47ae-a81a-d8acf327664e">
      <Terms xmlns="http://schemas.microsoft.com/office/infopath/2007/PartnerControls"/>
    </lcf76f155ced4ddcb4097134ff3c332f>
    <TaxCatchAll xmlns="a919506c-b8f4-4ca8-ac1a-eb7ea2ec276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3C2A59-9026-432A-A26E-572CF2E1B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835b941-895e-47ae-a81a-d8acf327664e"/>
    <ds:schemaRef ds:uri="a919506c-b8f4-4ca8-ac1a-eb7ea2ec27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E49A37-4FCF-4BFE-ADE5-0293D5DDFEA7}">
  <ds:schemaRefs>
    <ds:schemaRef ds:uri="http://purl.org/dc/elements/1.1/"/>
    <ds:schemaRef ds:uri="http://schemas.microsoft.com/office/2006/metadata/properties"/>
    <ds:schemaRef ds:uri="http://schemas.microsoft.com/sharepoint/v3"/>
    <ds:schemaRef ds:uri="http://purl.org/dc/terms/"/>
    <ds:schemaRef ds:uri="a919506c-b8f4-4ca8-ac1a-eb7ea2ec2762"/>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4835b941-895e-47ae-a81a-d8acf327664e"/>
  </ds:schemaRefs>
</ds:datastoreItem>
</file>

<file path=customXml/itemProps3.xml><?xml version="1.0" encoding="utf-8"?>
<ds:datastoreItem xmlns:ds="http://schemas.openxmlformats.org/officeDocument/2006/customXml" ds:itemID="{C57A5483-FD8B-4044-9EA7-201F022676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Read me</vt:lpstr>
      <vt:lpstr>Race of MA youth age 12-17</vt:lpstr>
      <vt:lpstr>AC by year</vt:lpstr>
      <vt:lpstr>AC by age</vt:lpstr>
      <vt:lpstr>AC by race</vt:lpstr>
      <vt:lpstr>AC by offense type</vt:lpstr>
      <vt:lpstr>AC by offense severity</vt:lpstr>
      <vt:lpstr>Delinquency filings by year</vt:lpstr>
      <vt:lpstr>Delinquency filings by age</vt:lpstr>
      <vt:lpstr>Delinquency filings by gender</vt:lpstr>
      <vt:lpstr>Delinquency filings by race</vt:lpstr>
      <vt:lpstr>Delinquency filings by court</vt:lpstr>
      <vt:lpstr>Delinquency filings by offense</vt:lpstr>
      <vt:lpstr>Delin by offense severity</vt:lpstr>
      <vt:lpstr>YO filings by year</vt:lpstr>
      <vt:lpstr>YO by age </vt:lpstr>
      <vt:lpstr>YO by gender</vt:lpstr>
      <vt:lpstr>YO by race</vt:lpstr>
      <vt:lpstr>YO by county</vt:lpstr>
      <vt:lpstr>YO by offe</vt:lpstr>
      <vt:lpstr>YO by offense severity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Polizzano, Kristine (OCA)</dc:creator>
  <cp:keywords/>
  <dc:description/>
  <cp:lastModifiedBy>Polizzano, Kristine (OCA)</cp:lastModifiedBy>
  <cp:revision/>
  <dcterms:created xsi:type="dcterms:W3CDTF">2020-10-28T18:28:01Z</dcterms:created>
  <dcterms:modified xsi:type="dcterms:W3CDTF">2023-01-30T18:43:40Z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0x010100971A094C1E87654C80941658A2FF528F</vt:lpwstr>
  </property>
  <property fmtid="{D5CDD505-2E9C-101B-9397-08002B2CF9AE}" pid="3" name="MediaServiceImageTags">
    <vt:lpwstr/>
  </property>
</Properties>
</file>