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5" windowWidth="16950" windowHeight="11910" tabRatio="959" activeTab="1"/>
  </bookViews>
  <sheets>
    <sheet name="Cover Sheet" sheetId="1" r:id="rId1"/>
    <sheet name="1. Plan and Actual" sheetId="2" r:id="rId2"/>
    <sheet name="2.Populations" sheetId="3" r:id="rId3"/>
    <sheet name="3. Job Seeker Services" sheetId="4" r:id="rId4"/>
    <sheet name="4. Ethnicity" sheetId="5" r:id="rId5"/>
    <sheet name="5.Gender&amp;Age" sheetId="6" r:id="rId6"/>
    <sheet name="6. Education" sheetId="7" r:id="rId7"/>
    <sheet name="7. mnth to mnth" sheetId="8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<sst xmlns="http://schemas.openxmlformats.org/spreadsheetml/2006/main" count="417" uniqueCount="154">
  <si>
    <t>TAB 3 - JOB SEEKERS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</si>
  <si>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</si>
  <si>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</si>
  <si>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</si>
  <si>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</si>
  <si>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</si>
  <si>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</si>
  <si>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</si>
  <si>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</si>
  <si>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</si>
  <si>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</si>
  <si>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</si>
  <si>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</si>
  <si>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</si>
  <si>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</si>
  <si>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</si>
  <si>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Rapid Response</t>
  </si>
  <si>
    <t>Statewide All Offices**</t>
  </si>
  <si>
    <t>Plan</t>
  </si>
  <si>
    <t>Actual</t>
  </si>
  <si>
    <t>% of Plan</t>
  </si>
  <si>
    <t>b</t>
  </si>
  <si>
    <t>Total Customers Served</t>
  </si>
  <si>
    <t>*</t>
  </si>
  <si>
    <t>c</t>
  </si>
  <si>
    <t xml:space="preserve"> Self Identified Persons with Disabilities</t>
  </si>
  <si>
    <t>d</t>
  </si>
  <si>
    <t>Unemployment Insurance Claimants</t>
  </si>
  <si>
    <t>e</t>
  </si>
  <si>
    <t>Veterans</t>
  </si>
  <si>
    <t>Table 1 - Planned versus Actual</t>
  </si>
  <si>
    <t>* Rapid Response serves employees affected by plant closings and mass layoffs.  Planning data is not applicable.</t>
  </si>
  <si>
    <t xml:space="preserve">    a) Individuals receiving services in more than one area are counted in each area but are counted only once in the statewide total.  </t>
  </si>
  <si>
    <t>New to Career Center</t>
  </si>
  <si>
    <t>% of Total Served</t>
  </si>
  <si>
    <t>Total Unemployed Customers</t>
  </si>
  <si>
    <t>Persons with Disabilities</t>
  </si>
  <si>
    <t>f</t>
  </si>
  <si>
    <t>Claimants</t>
  </si>
  <si>
    <t>g</t>
  </si>
  <si>
    <t>Table 2 - Populations Served</t>
  </si>
  <si>
    <t>Populations Served</t>
  </si>
  <si>
    <t>Assessment/Testing</t>
  </si>
  <si>
    <t>Workshops</t>
  </si>
  <si>
    <t>Counseling</t>
  </si>
  <si>
    <t>Resource Room</t>
  </si>
  <si>
    <t>Job Search</t>
  </si>
  <si>
    <t>Job Development</t>
  </si>
  <si>
    <t>h</t>
  </si>
  <si>
    <t>Job Referrals</t>
  </si>
  <si>
    <t>i</t>
  </si>
  <si>
    <t>Training Services</t>
  </si>
  <si>
    <t>j</t>
  </si>
  <si>
    <t>Referrals to Other Non CC Services</t>
  </si>
  <si>
    <t>Table 3 - Services Provided</t>
  </si>
  <si>
    <t>Male</t>
  </si>
  <si>
    <t>Female</t>
  </si>
  <si>
    <t>White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</si>
  <si>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</si>
  <si>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</si>
  <si>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</si>
  <si>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</si>
  <si>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</si>
  <si>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</si>
  <si>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k</t>
  </si>
  <si>
    <t>Information Not Available</t>
  </si>
  <si>
    <t>l</t>
  </si>
  <si>
    <t>18 and under</t>
  </si>
  <si>
    <t>19-21</t>
  </si>
  <si>
    <t>22-45</t>
  </si>
  <si>
    <t>46-54</t>
  </si>
  <si>
    <t>55 and over</t>
  </si>
  <si>
    <t>Less than High School</t>
  </si>
  <si>
    <t>High School Diploma or GED</t>
  </si>
  <si>
    <t>Some College/ Voc Degrees</t>
  </si>
  <si>
    <t>Associate Degree</t>
  </si>
  <si>
    <t>Bachelors Degree</t>
  </si>
  <si>
    <t>m</t>
  </si>
  <si>
    <t>n</t>
  </si>
  <si>
    <t>Advanced Degree</t>
  </si>
  <si>
    <t>o</t>
  </si>
  <si>
    <t>p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</si>
  <si>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</si>
  <si>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</si>
  <si>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</si>
  <si>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</si>
  <si>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</si>
  <si>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</si>
  <si>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</si>
  <si>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</si>
  <si>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 xml:space="preserve"> Table 7 - Month to Month Trend Analysis</t>
  </si>
  <si>
    <t>SUMMARY BY AREA</t>
  </si>
  <si>
    <t>STATEWIDE TREND ANALYSIS</t>
  </si>
  <si>
    <t xml:space="preserve">Table 7: Month to Month </t>
  </si>
  <si>
    <t>Rev. 7/30/2004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</si>
  <si>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</si>
  <si>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</si>
  <si>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</si>
  <si>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</si>
  <si>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</si>
  <si>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</si>
  <si>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</si>
  <si>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</si>
  <si>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</si>
  <si>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</si>
  <si>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</si>
  <si>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</si>
  <si>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Job Seekers Served</t>
  </si>
  <si>
    <t>Disabled</t>
  </si>
  <si>
    <t>Unemployed</t>
  </si>
  <si>
    <t>Gender</t>
  </si>
  <si>
    <t>Ethnicity</t>
  </si>
  <si>
    <t>Hispanic</t>
  </si>
  <si>
    <t>Black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</si>
  <si>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</si>
  <si>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</si>
  <si>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</si>
  <si>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</si>
  <si>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</si>
  <si>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</si>
  <si>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</si>
  <si>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</si>
  <si>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</si>
  <si>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</si>
  <si>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Percentage of
YTD Customers</t>
  </si>
  <si>
    <t>Year to Year Change</t>
  </si>
  <si>
    <t>Rapid Response*</t>
  </si>
  <si>
    <t>Percent Change
by Category</t>
  </si>
  <si>
    <t xml:space="preserve">o </t>
  </si>
  <si>
    <t>% of Area Total</t>
  </si>
  <si>
    <t>% of  Area Total</t>
  </si>
  <si>
    <t>Table 6 - Education</t>
  </si>
  <si>
    <t>Table 4 - Ethnicity</t>
  </si>
  <si>
    <t xml:space="preserve">Table 5 - Gender and Age </t>
  </si>
  <si>
    <t>Table 8 - Year to Year Trend Analysis</t>
  </si>
  <si>
    <t>Table 8: Year to Year</t>
  </si>
  <si>
    <t>Merrimack Valley</t>
  </si>
  <si>
    <t>Data Source: OSCCAR Statewide All Offices and OSCCAR Statewide Rapid Response.</t>
  </si>
  <si>
    <t>Table 1 - Planned versus Actual Job Seekers Served</t>
  </si>
  <si>
    <t>Table 5 - Gender &amp; Age</t>
  </si>
  <si>
    <t>OSCCAR is the One-Stop Career Center Activity Report</t>
  </si>
  <si>
    <t>South Shore</t>
  </si>
  <si>
    <t>OSCCAR Summary by WDB Area</t>
  </si>
  <si>
    <r>
      <t xml:space="preserve">Compiled by Department of Career Services from WDB Plans; monthly </t>
    </r>
    <r>
      <rPr>
        <i/>
        <sz val="10"/>
        <rFont val="Times New Roman"/>
        <family val="1"/>
      </rPr>
      <t>WDB Area OSCCARs,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Statewide Rapid Response OSCCAR</t>
    </r>
    <r>
      <rPr>
        <sz val="10"/>
        <rFont val="Times New Roman"/>
        <family val="1"/>
      </rPr>
      <t>.</t>
    </r>
  </si>
  <si>
    <t xml:space="preserve">**The Statewide All Offices total is not equal to the sum of the WDB counts for the following reasons:  </t>
  </si>
  <si>
    <t xml:space="preserve">    b) Individuals receiving Rapid Response services are not included in the WDB counts.</t>
  </si>
  <si>
    <t xml:space="preserve">    c) Other Workforce Development Systems (e.g., CBO's) are not included in the WDB counts. </t>
  </si>
  <si>
    <t>FY17 to FY18
Change by Category</t>
  </si>
  <si>
    <t>OSCCAR Report Date 06/30/2018</t>
  </si>
  <si>
    <t>FY18 Quarter Ending June 30, 2018</t>
  </si>
  <si>
    <t>FY18 Qtr 4</t>
  </si>
  <si>
    <t>FY17 Qtr4</t>
  </si>
  <si>
    <t>06/30/18
YTD Customers</t>
  </si>
  <si>
    <t>06/30/17
YTD Customers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</si>
</sst>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10.5"/>
      <color indexed="22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 style="thin"/>
      <top style="thick">
        <color indexed="12"/>
      </top>
      <bottom style="thin"/>
    </border>
    <border>
      <left style="thick">
        <color indexed="12"/>
      </left>
      <right>
        <color indexed="63"/>
      </right>
      <top style="medium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ck">
        <color indexed="39"/>
      </right>
      <top style="thick">
        <color indexed="12"/>
      </top>
      <bottom style="thin"/>
    </border>
    <border>
      <left style="thin"/>
      <right style="thick">
        <color indexed="39"/>
      </right>
      <top style="thin"/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2"/>
      </right>
      <top style="thin">
        <color indexed="8"/>
      </top>
      <bottom>
        <color indexed="63"/>
      </bottom>
    </border>
    <border>
      <left style="thin"/>
      <right style="thick">
        <color indexed="12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12"/>
      </right>
      <top style="medium"/>
      <bottom style="thin">
        <color indexed="8"/>
      </bottom>
    </border>
    <border>
      <left style="thick">
        <color indexed="12"/>
      </left>
      <right style="thin"/>
      <top style="medium"/>
      <bottom style="thin"/>
    </border>
    <border>
      <left style="thin"/>
      <right style="thick">
        <color rgb="FF0000FF"/>
      </right>
      <top style="thin"/>
      <bottom style="thin"/>
    </border>
    <border>
      <left style="thin"/>
      <right style="thin"/>
      <top style="thin"/>
      <bottom style="thick">
        <color rgb="FF0000FF"/>
      </bottom>
    </border>
    <border>
      <left style="thick">
        <color indexed="12"/>
      </left>
      <right style="thin"/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>
        <color indexed="8"/>
      </top>
      <bottom style="thick">
        <color indexed="12"/>
      </bottom>
    </border>
    <border>
      <left style="thick">
        <color indexed="12"/>
      </left>
      <right style="thin"/>
      <top style="medium"/>
      <bottom style="thin">
        <color indexed="8"/>
      </bottom>
    </border>
    <border>
      <left style="thin"/>
      <right style="thick">
        <color rgb="FF0000FF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7" fontId="3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28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34" borderId="31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1" fillId="34" borderId="32" xfId="0" applyFont="1" applyFill="1" applyBorder="1" applyAlignment="1">
      <alignment/>
    </xf>
    <xf numFmtId="0" fontId="4" fillId="0" borderId="33" xfId="0" applyFont="1" applyBorder="1" applyAlignment="1">
      <alignment horizontal="center" wrapText="1"/>
    </xf>
    <xf numFmtId="165" fontId="20" fillId="34" borderId="16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165" fontId="20" fillId="0" borderId="39" xfId="0" applyNumberFormat="1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165" fontId="20" fillId="0" borderId="41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34" borderId="22" xfId="0" applyNumberFormat="1" applyFont="1" applyFill="1" applyBorder="1" applyAlignment="1">
      <alignment horizontal="center"/>
    </xf>
    <xf numFmtId="3" fontId="20" fillId="34" borderId="40" xfId="0" applyNumberFormat="1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3" fontId="23" fillId="34" borderId="22" xfId="0" applyNumberFormat="1" applyFont="1" applyFill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43" xfId="0" applyNumberFormat="1" applyFont="1" applyBorder="1" applyAlignment="1">
      <alignment horizontal="center"/>
    </xf>
    <xf numFmtId="165" fontId="20" fillId="0" borderId="4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3" fillId="0" borderId="11" xfId="60" applyFont="1" applyBorder="1" applyAlignment="1">
      <alignment horizontal="center"/>
    </xf>
    <xf numFmtId="3" fontId="26" fillId="0" borderId="11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9" fontId="3" fillId="0" borderId="17" xfId="6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3" fontId="3" fillId="0" borderId="45" xfId="0" applyNumberFormat="1" applyFont="1" applyFill="1" applyBorder="1" applyAlignment="1">
      <alignment horizontal="center"/>
    </xf>
    <xf numFmtId="165" fontId="23" fillId="34" borderId="16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46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9" fontId="3" fillId="0" borderId="48" xfId="0" applyNumberFormat="1" applyFont="1" applyBorder="1" applyAlignment="1">
      <alignment horizontal="center"/>
    </xf>
    <xf numFmtId="9" fontId="3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" fontId="26" fillId="0" borderId="11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165" fontId="21" fillId="0" borderId="56" xfId="0" applyNumberFormat="1" applyFont="1" applyBorder="1" applyAlignment="1">
      <alignment horizontal="center"/>
    </xf>
    <xf numFmtId="3" fontId="21" fillId="0" borderId="57" xfId="0" applyNumberFormat="1" applyFont="1" applyBorder="1" applyAlignment="1">
      <alignment horizontal="center"/>
    </xf>
    <xf numFmtId="165" fontId="21" fillId="0" borderId="58" xfId="0" applyNumberFormat="1" applyFont="1" applyBorder="1" applyAlignment="1">
      <alignment horizontal="center"/>
    </xf>
    <xf numFmtId="3" fontId="21" fillId="0" borderId="5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60" xfId="0" applyFont="1" applyBorder="1" applyAlignment="1">
      <alignment horizontal="center"/>
    </xf>
    <xf numFmtId="0" fontId="0" fillId="0" borderId="60" xfId="0" applyBorder="1" applyAlignment="1">
      <alignment/>
    </xf>
    <xf numFmtId="3" fontId="3" fillId="0" borderId="60" xfId="0" applyNumberFormat="1" applyFont="1" applyBorder="1" applyAlignment="1">
      <alignment horizontal="center"/>
    </xf>
    <xf numFmtId="3" fontId="26" fillId="0" borderId="61" xfId="0" applyNumberFormat="1" applyFont="1" applyBorder="1" applyAlignment="1">
      <alignment horizontal="center"/>
    </xf>
    <xf numFmtId="3" fontId="20" fillId="0" borderId="62" xfId="0" applyNumberFormat="1" applyFont="1" applyBorder="1" applyAlignment="1">
      <alignment horizontal="center"/>
    </xf>
    <xf numFmtId="3" fontId="20" fillId="34" borderId="62" xfId="0" applyNumberFormat="1" applyFont="1" applyFill="1" applyBorder="1" applyAlignment="1">
      <alignment horizontal="center"/>
    </xf>
    <xf numFmtId="3" fontId="20" fillId="0" borderId="63" xfId="0" applyNumberFormat="1" applyFont="1" applyBorder="1" applyAlignment="1">
      <alignment horizontal="center"/>
    </xf>
    <xf numFmtId="3" fontId="21" fillId="0" borderId="6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60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27" xfId="0" applyFont="1" applyFill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1" name="Text Box 32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2" name="Text Box 33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3" name="Text Box 34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4" name="Text Box 35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5" name="Text Box 36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6" name="Text Box 37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7" name="Text Box 38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8" name="Text Box 39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9" name="Text Box 40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40" name="Text Box 41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.7109375" style="2" customWidth="1"/>
    <col min="2" max="2" width="0.85546875" style="2" customWidth="1"/>
    <col min="3" max="3" width="18.7109375" style="2" customWidth="1"/>
    <col min="4" max="4" width="20.7109375" style="2" customWidth="1"/>
    <col min="5" max="5" width="63.28125" style="2" customWidth="1"/>
    <col min="6" max="6" width="20.7109375" style="2" customWidth="1"/>
    <col min="7" max="7" width="0.85546875" style="2" customWidth="1"/>
    <col min="8" max="8" width="1.7109375" style="2" customWidth="1"/>
    <col min="9" max="9" width="16.57421875" style="2" customWidth="1"/>
    <col min="10" max="10" width="21.421875" style="2" customWidth="1"/>
    <col min="11" max="11" width="11.57421875" style="2" customWidth="1"/>
    <col min="12" max="12" width="10.421875" style="2" customWidth="1"/>
    <col min="13" max="14" width="9.140625" style="2" customWidth="1"/>
    <col min="15" max="15" width="11.00390625" style="2" customWidth="1"/>
    <col min="16" max="16384" width="9.140625" style="2" customWidth="1"/>
  </cols>
  <sheetData>
    <row r="1" ht="13.5" thickBot="1"/>
    <row r="2" spans="2:7" ht="4.5" customHeight="1" thickBot="1" thickTop="1">
      <c r="B2" s="47"/>
      <c r="C2" s="48"/>
      <c r="D2" s="48"/>
      <c r="E2" s="48"/>
      <c r="F2" s="48"/>
      <c r="G2" s="48"/>
    </row>
    <row r="3" spans="2:7" ht="15.75" customHeight="1" thickBot="1" thickTop="1">
      <c r="B3" s="47"/>
      <c r="C3" s="49"/>
      <c r="D3" s="49"/>
      <c r="E3" s="49"/>
      <c r="F3" s="80"/>
      <c r="G3" s="83"/>
    </row>
    <row r="4" spans="2:7" ht="18" customHeight="1" thickBot="1" thickTop="1">
      <c r="B4" s="47"/>
      <c r="C4" s="84"/>
      <c r="D4" s="79"/>
      <c r="E4" s="79"/>
      <c r="F4" s="79"/>
      <c r="G4" s="83"/>
    </row>
    <row r="5" spans="2:7" ht="21.75" thickBot="1" thickTop="1">
      <c r="B5" s="47"/>
      <c r="C5" s="156" t="s">
        <v>0</v>
      </c>
      <c r="D5" s="157"/>
      <c r="E5" s="157"/>
      <c r="F5" s="157"/>
      <c r="G5" s="83"/>
    </row>
    <row r="6" spans="2:7" ht="23.25" customHeight="1" thickBot="1" thickTop="1">
      <c r="B6" s="47"/>
      <c r="C6" s="85"/>
      <c r="D6" s="158" t="s">
        <v>142</v>
      </c>
      <c r="E6" s="159"/>
      <c r="F6" s="81"/>
      <c r="G6" s="83"/>
    </row>
    <row r="7" spans="2:7" ht="17.25" thickBot="1" thickTop="1">
      <c r="B7" s="47"/>
      <c r="C7" s="85"/>
      <c r="D7" s="158" t="s">
        <v>149</v>
      </c>
      <c r="E7" s="159"/>
      <c r="F7" s="81"/>
      <c r="G7" s="83"/>
    </row>
    <row r="8" spans="2:7" ht="16.5" customHeight="1" thickBot="1" thickTop="1">
      <c r="B8" s="47"/>
      <c r="C8" s="85"/>
      <c r="D8" s="50"/>
      <c r="E8" s="51"/>
      <c r="F8" s="81"/>
      <c r="G8" s="83"/>
    </row>
    <row r="9" spans="2:7" ht="20.25" thickBot="1" thickTop="1">
      <c r="B9" s="47"/>
      <c r="C9" s="85"/>
      <c r="D9" s="50"/>
      <c r="E9" s="52" t="s">
        <v>91</v>
      </c>
      <c r="F9" s="81"/>
      <c r="G9" s="83"/>
    </row>
    <row r="10" spans="2:7" ht="20.25" thickBot="1" thickTop="1">
      <c r="B10" s="47"/>
      <c r="C10" s="85"/>
      <c r="D10" s="50"/>
      <c r="E10" s="52"/>
      <c r="F10" s="81"/>
      <c r="G10" s="83"/>
    </row>
    <row r="11" spans="2:20" ht="20.25" thickBot="1" thickTop="1">
      <c r="B11" s="47"/>
      <c r="C11" s="85"/>
      <c r="D11" s="53"/>
      <c r="E11" s="52" t="s">
        <v>138</v>
      </c>
      <c r="F11" s="56"/>
      <c r="G11" s="83"/>
      <c r="S11" s="46"/>
      <c r="T11" s="46"/>
    </row>
    <row r="12" spans="2:7" ht="20.25" thickBot="1" thickTop="1">
      <c r="B12" s="47"/>
      <c r="C12" s="85"/>
      <c r="D12" s="53"/>
      <c r="E12" s="52" t="s">
        <v>40</v>
      </c>
      <c r="F12" s="56"/>
      <c r="G12" s="83"/>
    </row>
    <row r="13" spans="2:7" ht="20.25" thickBot="1" thickTop="1">
      <c r="B13" s="47"/>
      <c r="C13" s="85"/>
      <c r="D13" s="54"/>
      <c r="E13" s="52" t="s">
        <v>54</v>
      </c>
      <c r="F13" s="56"/>
      <c r="G13" s="83"/>
    </row>
    <row r="14" spans="2:7" ht="20.25" thickBot="1" thickTop="1">
      <c r="B14" s="47"/>
      <c r="C14" s="85"/>
      <c r="D14" s="54"/>
      <c r="E14" s="52" t="s">
        <v>132</v>
      </c>
      <c r="F14" s="56"/>
      <c r="G14" s="83"/>
    </row>
    <row r="15" spans="2:7" ht="20.25" thickBot="1" thickTop="1">
      <c r="B15" s="47"/>
      <c r="C15" s="85"/>
      <c r="D15" s="54"/>
      <c r="E15" s="52" t="s">
        <v>139</v>
      </c>
      <c r="F15" s="56"/>
      <c r="G15" s="83"/>
    </row>
    <row r="16" spans="2:7" ht="20.25" thickBot="1" thickTop="1">
      <c r="B16" s="47"/>
      <c r="C16" s="85"/>
      <c r="D16" s="54"/>
      <c r="E16" s="52" t="s">
        <v>131</v>
      </c>
      <c r="F16" s="56"/>
      <c r="G16" s="83"/>
    </row>
    <row r="17" spans="2:7" ht="20.25" thickBot="1" thickTop="1">
      <c r="B17" s="47"/>
      <c r="C17" s="85"/>
      <c r="D17" s="54"/>
      <c r="E17" s="52"/>
      <c r="F17" s="56"/>
      <c r="G17" s="83"/>
    </row>
    <row r="18" spans="2:7" ht="24.75" customHeight="1" thickBot="1" thickTop="1">
      <c r="B18" s="47"/>
      <c r="C18" s="56"/>
      <c r="D18" s="53"/>
      <c r="E18" s="55" t="s">
        <v>92</v>
      </c>
      <c r="F18" s="82"/>
      <c r="G18" s="83"/>
    </row>
    <row r="19" spans="2:7" ht="24.75" customHeight="1" thickBot="1" thickTop="1">
      <c r="B19" s="47"/>
      <c r="C19" s="56"/>
      <c r="D19" s="53"/>
      <c r="E19" s="55"/>
      <c r="F19" s="82"/>
      <c r="G19" s="83"/>
    </row>
    <row r="20" spans="2:7" ht="20.25" thickBot="1" thickTop="1">
      <c r="B20" s="47"/>
      <c r="C20" s="85"/>
      <c r="D20" s="54"/>
      <c r="E20" s="52" t="s">
        <v>93</v>
      </c>
      <c r="F20" s="56"/>
      <c r="G20" s="83"/>
    </row>
    <row r="21" spans="2:7" ht="20.25" thickBot="1" thickTop="1">
      <c r="B21" s="47"/>
      <c r="C21" s="85"/>
      <c r="D21" s="54"/>
      <c r="E21" s="52" t="s">
        <v>135</v>
      </c>
      <c r="F21" s="56"/>
      <c r="G21" s="83"/>
    </row>
    <row r="22" spans="2:7" ht="20.25" thickBot="1" thickTop="1">
      <c r="B22" s="47"/>
      <c r="C22" s="85"/>
      <c r="D22" s="53"/>
      <c r="E22" s="52"/>
      <c r="F22" s="56"/>
      <c r="G22" s="83"/>
    </row>
    <row r="23" spans="2:7" ht="14.25" thickBot="1" thickTop="1">
      <c r="B23" s="47"/>
      <c r="C23" s="56"/>
      <c r="D23" s="56"/>
      <c r="E23" s="57"/>
      <c r="F23" s="56"/>
      <c r="G23" s="83"/>
    </row>
    <row r="24" spans="2:7" ht="14.25" thickBot="1" thickTop="1">
      <c r="B24" s="47"/>
      <c r="C24" s="58"/>
      <c r="D24" s="58"/>
      <c r="E24" s="58"/>
      <c r="F24" s="58"/>
      <c r="G24" s="83"/>
    </row>
    <row r="25" spans="2:7" ht="4.5" customHeight="1" thickTop="1">
      <c r="B25" s="47"/>
      <c r="C25" s="48" t="s">
        <v>94</v>
      </c>
      <c r="D25" s="48"/>
      <c r="E25" s="48"/>
      <c r="F25" s="48"/>
      <c r="G25" s="83"/>
    </row>
    <row r="26" s="56" customFormat="1" ht="12.75" customHeight="1">
      <c r="C26" s="59" t="s">
        <v>140</v>
      </c>
    </row>
    <row r="27" spans="1:9" ht="26.25" customHeight="1">
      <c r="A27" s="56"/>
      <c r="B27" s="56"/>
      <c r="C27" s="154" t="s">
        <v>143</v>
      </c>
      <c r="D27" s="155"/>
      <c r="E27" s="155"/>
      <c r="F27" s="155"/>
      <c r="G27" s="56"/>
      <c r="H27" s="56"/>
      <c r="I27" s="56"/>
    </row>
    <row r="28" spans="1:9" ht="12.75">
      <c r="A28" s="56"/>
      <c r="B28" s="56"/>
      <c r="C28" s="56"/>
      <c r="D28" s="56"/>
      <c r="E28" s="56"/>
      <c r="F28" s="127" t="s">
        <v>148</v>
      </c>
      <c r="G28" s="56"/>
      <c r="H28" s="56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</sheetData>
  <sheetProtection/>
  <mergeCells count="4">
    <mergeCell ref="C27:F27"/>
    <mergeCell ref="C5:F5"/>
    <mergeCell ref="D6:E6"/>
    <mergeCell ref="D7:E7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8.7109375" style="3" customWidth="1"/>
    <col min="2" max="2" width="7.421875" style="3" customWidth="1"/>
    <col min="3" max="3" width="7.28125" style="3" customWidth="1"/>
    <col min="4" max="4" width="7.00390625" style="3" customWidth="1"/>
    <col min="5" max="6" width="7.28125" style="3" customWidth="1"/>
    <col min="7" max="10" width="6.7109375" style="3" customWidth="1"/>
    <col min="11" max="12" width="7.28125" style="3" customWidth="1"/>
    <col min="13" max="16" width="6.7109375" style="3" customWidth="1"/>
    <col min="17" max="16384" width="9.140625" style="3" customWidth="1"/>
  </cols>
  <sheetData>
    <row r="1" spans="1:16" ht="18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8" ht="15.75">
      <c r="A2" s="162" t="s">
        <v>142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0"/>
      <c r="R2" s="10"/>
    </row>
    <row r="3" spans="1:18" ht="15.75">
      <c r="A3" s="162" t="s">
        <v>149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1"/>
      <c r="R3" s="11"/>
    </row>
    <row r="5" spans="1:18" ht="18.75">
      <c r="A5" s="161" t="s">
        <v>30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2"/>
      <c r="R5" s="12"/>
    </row>
    <row r="6" ht="6.75" customHeight="1" thickBot="1"/>
    <row r="7" spans="1:16" ht="13.5" thickTop="1">
      <c r="A7" s="27" t="s">
        <v>1</v>
      </c>
      <c r="B7" s="166" t="s">
        <v>21</v>
      </c>
      <c r="C7" s="166"/>
      <c r="D7" s="166"/>
      <c r="E7" s="163" t="s">
        <v>24</v>
      </c>
      <c r="F7" s="164"/>
      <c r="G7" s="165"/>
      <c r="H7" s="163" t="s">
        <v>26</v>
      </c>
      <c r="I7" s="164"/>
      <c r="J7" s="165"/>
      <c r="K7" s="163" t="s">
        <v>28</v>
      </c>
      <c r="L7" s="164"/>
      <c r="M7" s="165"/>
      <c r="N7" s="166" t="s">
        <v>37</v>
      </c>
      <c r="O7" s="166"/>
      <c r="P7" s="167"/>
    </row>
    <row r="8" spans="1:16" ht="25.5" customHeight="1">
      <c r="A8" s="28"/>
      <c r="B8" s="170" t="s">
        <v>22</v>
      </c>
      <c r="C8" s="170"/>
      <c r="D8" s="170"/>
      <c r="E8" s="172" t="s">
        <v>109</v>
      </c>
      <c r="F8" s="173"/>
      <c r="G8" s="174"/>
      <c r="H8" s="168" t="s">
        <v>25</v>
      </c>
      <c r="I8" s="168"/>
      <c r="J8" s="168"/>
      <c r="K8" s="168" t="s">
        <v>27</v>
      </c>
      <c r="L8" s="168"/>
      <c r="M8" s="168"/>
      <c r="N8" s="170" t="s">
        <v>29</v>
      </c>
      <c r="O8" s="170"/>
      <c r="P8" s="171"/>
    </row>
    <row r="9" spans="1:16" ht="25.5">
      <c r="A9" s="102"/>
      <c r="B9" s="99" t="s">
        <v>18</v>
      </c>
      <c r="C9" s="99" t="s">
        <v>19</v>
      </c>
      <c r="D9" s="6" t="s">
        <v>20</v>
      </c>
      <c r="E9" s="99" t="s">
        <v>18</v>
      </c>
      <c r="F9" s="99" t="s">
        <v>19</v>
      </c>
      <c r="G9" s="6" t="s">
        <v>20</v>
      </c>
      <c r="H9" s="99" t="s">
        <v>18</v>
      </c>
      <c r="I9" s="99" t="s">
        <v>19</v>
      </c>
      <c r="J9" s="6" t="s">
        <v>20</v>
      </c>
      <c r="K9" s="99" t="s">
        <v>18</v>
      </c>
      <c r="L9" s="99" t="s">
        <v>19</v>
      </c>
      <c r="M9" s="6" t="s">
        <v>20</v>
      </c>
      <c r="N9" s="99" t="s">
        <v>18</v>
      </c>
      <c r="O9" s="99" t="s">
        <v>19</v>
      </c>
      <c r="P9" s="24" t="s">
        <v>20</v>
      </c>
    </row>
    <row r="10" spans="1:16" ht="13.5" customHeight="1">
      <c r="A10" s="29" t="s">
        <v>2</v>
      </c>
      <c r="B10" s="4">
        <v>2838</v>
      </c>
      <c r="C10" s="128">
        <v>2600</v>
      </c>
      <c r="D10" s="5">
        <f>C10/B10</f>
        <v>0.916138125440451</v>
      </c>
      <c r="E10" s="7">
        <v>2741</v>
      </c>
      <c r="F10" s="128">
        <v>2498</v>
      </c>
      <c r="G10" s="100">
        <f>F10/E10</f>
        <v>0.9113462240058373</v>
      </c>
      <c r="H10" s="7">
        <v>154</v>
      </c>
      <c r="I10" s="128">
        <v>142</v>
      </c>
      <c r="J10" s="100">
        <f>I10/H10</f>
        <v>0.922077922077922</v>
      </c>
      <c r="K10" s="4">
        <v>1630</v>
      </c>
      <c r="L10" s="128">
        <v>1380</v>
      </c>
      <c r="M10" s="5">
        <f>L10/K10</f>
        <v>0.8466257668711656</v>
      </c>
      <c r="N10" s="4">
        <v>188</v>
      </c>
      <c r="O10" s="128">
        <v>175</v>
      </c>
      <c r="P10" s="16">
        <f>O10/N10</f>
        <v>0.9308510638297872</v>
      </c>
    </row>
    <row r="11" spans="1:16" ht="13.5" customHeight="1">
      <c r="A11" s="29" t="s">
        <v>3</v>
      </c>
      <c r="B11" s="4">
        <v>14000</v>
      </c>
      <c r="C11" s="128">
        <v>15515</v>
      </c>
      <c r="D11" s="5">
        <f aca="true" t="shared" si="0" ref="D11:D25">C11/B11</f>
        <v>1.1082142857142858</v>
      </c>
      <c r="E11" s="7">
        <v>12250</v>
      </c>
      <c r="F11" s="128">
        <v>13717</v>
      </c>
      <c r="G11" s="100">
        <f aca="true" t="shared" si="1" ref="G11:G25">F11/E11</f>
        <v>1.1197551020408163</v>
      </c>
      <c r="H11" s="7">
        <v>850</v>
      </c>
      <c r="I11" s="128">
        <v>947</v>
      </c>
      <c r="J11" s="100">
        <f aca="true" t="shared" si="2" ref="J11:J25">I11/H11</f>
        <v>1.1141176470588234</v>
      </c>
      <c r="K11" s="4">
        <v>7000</v>
      </c>
      <c r="L11" s="128">
        <v>7863</v>
      </c>
      <c r="M11" s="5">
        <f>L11/K11</f>
        <v>1.1232857142857142</v>
      </c>
      <c r="N11" s="4">
        <v>525</v>
      </c>
      <c r="O11" s="128">
        <v>445</v>
      </c>
      <c r="P11" s="16">
        <f aca="true" t="shared" si="3" ref="P11:P25">O11/N11</f>
        <v>0.8476190476190476</v>
      </c>
    </row>
    <row r="12" spans="1:16" ht="13.5" customHeight="1">
      <c r="A12" s="29" t="s">
        <v>4</v>
      </c>
      <c r="B12" s="4">
        <v>13800</v>
      </c>
      <c r="C12" s="128">
        <v>12936</v>
      </c>
      <c r="D12" s="5">
        <f t="shared" si="0"/>
        <v>0.9373913043478261</v>
      </c>
      <c r="E12" s="7">
        <v>12600</v>
      </c>
      <c r="F12" s="128">
        <v>11921</v>
      </c>
      <c r="G12" s="100">
        <f t="shared" si="1"/>
        <v>0.9461111111111111</v>
      </c>
      <c r="H12" s="7">
        <v>966</v>
      </c>
      <c r="I12" s="128">
        <v>909</v>
      </c>
      <c r="J12" s="100">
        <f t="shared" si="2"/>
        <v>0.9409937888198758</v>
      </c>
      <c r="K12" s="4">
        <v>8004</v>
      </c>
      <c r="L12" s="128">
        <v>8034</v>
      </c>
      <c r="M12" s="5">
        <f aca="true" t="shared" si="4" ref="M12:M25">L12/K12</f>
        <v>1.0037481259370316</v>
      </c>
      <c r="N12" s="4">
        <v>690</v>
      </c>
      <c r="O12" s="128">
        <v>627</v>
      </c>
      <c r="P12" s="16">
        <f t="shared" si="3"/>
        <v>0.908695652173913</v>
      </c>
    </row>
    <row r="13" spans="1:16" ht="13.5" customHeight="1">
      <c r="A13" s="29" t="s">
        <v>5</v>
      </c>
      <c r="B13" s="4">
        <v>5700</v>
      </c>
      <c r="C13" s="128">
        <v>6002</v>
      </c>
      <c r="D13" s="5">
        <f t="shared" si="0"/>
        <v>1.052982456140351</v>
      </c>
      <c r="E13" s="7">
        <v>5301</v>
      </c>
      <c r="F13" s="128">
        <v>5704</v>
      </c>
      <c r="G13" s="100">
        <f t="shared" si="1"/>
        <v>1.0760233918128654</v>
      </c>
      <c r="H13" s="7">
        <v>300</v>
      </c>
      <c r="I13" s="128">
        <v>321</v>
      </c>
      <c r="J13" s="100">
        <f t="shared" si="2"/>
        <v>1.07</v>
      </c>
      <c r="K13" s="4">
        <v>3249</v>
      </c>
      <c r="L13" s="128">
        <v>4378</v>
      </c>
      <c r="M13" s="5">
        <f t="shared" si="4"/>
        <v>1.3474915358571868</v>
      </c>
      <c r="N13" s="4">
        <v>332</v>
      </c>
      <c r="O13" s="128">
        <v>293</v>
      </c>
      <c r="P13" s="16">
        <f t="shared" si="3"/>
        <v>0.8825301204819277</v>
      </c>
    </row>
    <row r="14" spans="1:16" ht="13.5" customHeight="1">
      <c r="A14" s="29" t="s">
        <v>6</v>
      </c>
      <c r="B14" s="4">
        <v>2840</v>
      </c>
      <c r="C14" s="128">
        <v>3286</v>
      </c>
      <c r="D14" s="5">
        <f t="shared" si="0"/>
        <v>1.1570422535211267</v>
      </c>
      <c r="E14" s="7">
        <v>2528</v>
      </c>
      <c r="F14" s="128">
        <v>2990</v>
      </c>
      <c r="G14" s="100">
        <f t="shared" si="1"/>
        <v>1.182753164556962</v>
      </c>
      <c r="H14" s="7">
        <v>256</v>
      </c>
      <c r="I14" s="128">
        <v>274</v>
      </c>
      <c r="J14" s="100">
        <f t="shared" si="2"/>
        <v>1.0703125</v>
      </c>
      <c r="K14" s="4">
        <v>1903</v>
      </c>
      <c r="L14" s="128">
        <v>2225</v>
      </c>
      <c r="M14" s="5">
        <f t="shared" si="4"/>
        <v>1.1692065160273253</v>
      </c>
      <c r="N14" s="4">
        <v>199</v>
      </c>
      <c r="O14" s="128">
        <v>208</v>
      </c>
      <c r="P14" s="16">
        <f t="shared" si="3"/>
        <v>1.0452261306532664</v>
      </c>
    </row>
    <row r="15" spans="1:16" ht="13.5" customHeight="1">
      <c r="A15" s="29" t="s">
        <v>7</v>
      </c>
      <c r="B15" s="4">
        <v>12199</v>
      </c>
      <c r="C15" s="128">
        <v>9372</v>
      </c>
      <c r="D15" s="5">
        <f t="shared" si="0"/>
        <v>0.7682596934174932</v>
      </c>
      <c r="E15" s="7">
        <v>11728</v>
      </c>
      <c r="F15" s="128">
        <v>8833</v>
      </c>
      <c r="G15" s="100">
        <f t="shared" si="1"/>
        <v>0.7531548431105047</v>
      </c>
      <c r="H15" s="7">
        <v>749</v>
      </c>
      <c r="I15" s="128">
        <v>612</v>
      </c>
      <c r="J15" s="100">
        <f t="shared" si="2"/>
        <v>0.8170894526034713</v>
      </c>
      <c r="K15" s="4">
        <v>11406</v>
      </c>
      <c r="L15" s="128">
        <v>6906</v>
      </c>
      <c r="M15" s="5">
        <f t="shared" si="4"/>
        <v>0.6054708048395582</v>
      </c>
      <c r="N15" s="4">
        <v>745</v>
      </c>
      <c r="O15" s="128">
        <v>604</v>
      </c>
      <c r="P15" s="16">
        <f t="shared" si="3"/>
        <v>0.810738255033557</v>
      </c>
    </row>
    <row r="16" spans="1:16" ht="13.5" customHeight="1">
      <c r="A16" s="29" t="s">
        <v>8</v>
      </c>
      <c r="B16" s="4">
        <v>3229</v>
      </c>
      <c r="C16" s="128">
        <v>3439</v>
      </c>
      <c r="D16" s="5">
        <f t="shared" si="0"/>
        <v>1.065035614741406</v>
      </c>
      <c r="E16" s="7">
        <v>3003</v>
      </c>
      <c r="F16" s="128">
        <v>3190</v>
      </c>
      <c r="G16" s="100">
        <f t="shared" si="1"/>
        <v>1.0622710622710623</v>
      </c>
      <c r="H16" s="7">
        <v>249</v>
      </c>
      <c r="I16" s="128">
        <v>371</v>
      </c>
      <c r="J16" s="100">
        <f t="shared" si="2"/>
        <v>1.4899598393574298</v>
      </c>
      <c r="K16" s="4">
        <v>2050</v>
      </c>
      <c r="L16" s="128">
        <v>2279</v>
      </c>
      <c r="M16" s="5">
        <f t="shared" si="4"/>
        <v>1.1117073170731708</v>
      </c>
      <c r="N16" s="4">
        <v>260</v>
      </c>
      <c r="O16" s="128">
        <v>243</v>
      </c>
      <c r="P16" s="16">
        <f t="shared" si="3"/>
        <v>0.9346153846153846</v>
      </c>
    </row>
    <row r="17" spans="1:16" ht="13.5" customHeight="1">
      <c r="A17" s="29" t="s">
        <v>9</v>
      </c>
      <c r="B17" s="4">
        <v>6000</v>
      </c>
      <c r="C17" s="128">
        <v>6684</v>
      </c>
      <c r="D17" s="5">
        <f t="shared" si="0"/>
        <v>1.114</v>
      </c>
      <c r="E17" s="7">
        <v>5500</v>
      </c>
      <c r="F17" s="128">
        <v>6362</v>
      </c>
      <c r="G17" s="100">
        <f t="shared" si="1"/>
        <v>1.1567272727272728</v>
      </c>
      <c r="H17" s="7">
        <v>350</v>
      </c>
      <c r="I17" s="128">
        <v>417</v>
      </c>
      <c r="J17" s="100">
        <f t="shared" si="2"/>
        <v>1.1914285714285715</v>
      </c>
      <c r="K17" s="4">
        <v>3900</v>
      </c>
      <c r="L17" s="128">
        <v>5059</v>
      </c>
      <c r="M17" s="5">
        <f t="shared" si="4"/>
        <v>1.2971794871794873</v>
      </c>
      <c r="N17" s="4">
        <v>350</v>
      </c>
      <c r="O17" s="128">
        <v>343</v>
      </c>
      <c r="P17" s="16">
        <f t="shared" si="3"/>
        <v>0.98</v>
      </c>
    </row>
    <row r="18" spans="1:16" ht="13.5" customHeight="1">
      <c r="A18" s="29" t="s">
        <v>10</v>
      </c>
      <c r="B18" s="4">
        <v>6000</v>
      </c>
      <c r="C18" s="128">
        <v>4924</v>
      </c>
      <c r="D18" s="5">
        <f t="shared" si="0"/>
        <v>0.8206666666666667</v>
      </c>
      <c r="E18" s="7">
        <v>5400</v>
      </c>
      <c r="F18" s="128">
        <v>4550</v>
      </c>
      <c r="G18" s="100">
        <f t="shared" si="1"/>
        <v>0.8425925925925926</v>
      </c>
      <c r="H18" s="7">
        <v>450</v>
      </c>
      <c r="I18" s="128">
        <v>313</v>
      </c>
      <c r="J18" s="100">
        <f t="shared" si="2"/>
        <v>0.6955555555555556</v>
      </c>
      <c r="K18" s="4">
        <v>3000</v>
      </c>
      <c r="L18" s="128">
        <v>2558</v>
      </c>
      <c r="M18" s="5">
        <f t="shared" si="4"/>
        <v>0.8526666666666667</v>
      </c>
      <c r="N18" s="4">
        <v>350</v>
      </c>
      <c r="O18" s="128">
        <v>222</v>
      </c>
      <c r="P18" s="16">
        <f t="shared" si="3"/>
        <v>0.6342857142857142</v>
      </c>
    </row>
    <row r="19" spans="1:16" ht="13.5" customHeight="1">
      <c r="A19" s="29" t="s">
        <v>11</v>
      </c>
      <c r="B19" s="4">
        <v>21000</v>
      </c>
      <c r="C19" s="128">
        <v>21573</v>
      </c>
      <c r="D19" s="5">
        <f t="shared" si="0"/>
        <v>1.0272857142857144</v>
      </c>
      <c r="E19" s="7">
        <v>19000</v>
      </c>
      <c r="F19" s="128">
        <v>19830</v>
      </c>
      <c r="G19" s="100">
        <f t="shared" si="1"/>
        <v>1.0436842105263158</v>
      </c>
      <c r="H19" s="7">
        <v>1600</v>
      </c>
      <c r="I19" s="128">
        <v>1568</v>
      </c>
      <c r="J19" s="100">
        <f t="shared" si="2"/>
        <v>0.98</v>
      </c>
      <c r="K19" s="4">
        <v>9500</v>
      </c>
      <c r="L19" s="128">
        <v>9368</v>
      </c>
      <c r="M19" s="5">
        <f t="shared" si="4"/>
        <v>0.9861052631578947</v>
      </c>
      <c r="N19" s="4">
        <v>700</v>
      </c>
      <c r="O19" s="128">
        <v>638</v>
      </c>
      <c r="P19" s="16">
        <f t="shared" si="3"/>
        <v>0.9114285714285715</v>
      </c>
    </row>
    <row r="20" spans="1:16" ht="13.5" customHeight="1">
      <c r="A20" s="29" t="s">
        <v>136</v>
      </c>
      <c r="B20" s="4">
        <v>9500</v>
      </c>
      <c r="C20" s="128">
        <v>8248</v>
      </c>
      <c r="D20" s="5">
        <f t="shared" si="0"/>
        <v>0.8682105263157894</v>
      </c>
      <c r="E20" s="7">
        <v>8800</v>
      </c>
      <c r="F20" s="128">
        <v>7583</v>
      </c>
      <c r="G20" s="100">
        <f t="shared" si="1"/>
        <v>0.8617045454545454</v>
      </c>
      <c r="H20" s="7">
        <v>420</v>
      </c>
      <c r="I20" s="128">
        <v>362</v>
      </c>
      <c r="J20" s="100">
        <f t="shared" si="2"/>
        <v>0.861904761904762</v>
      </c>
      <c r="K20" s="4">
        <v>6400</v>
      </c>
      <c r="L20" s="128">
        <v>5703</v>
      </c>
      <c r="M20" s="5">
        <f t="shared" si="4"/>
        <v>0.89109375</v>
      </c>
      <c r="N20" s="4">
        <v>425</v>
      </c>
      <c r="O20" s="128">
        <v>325</v>
      </c>
      <c r="P20" s="16">
        <f t="shared" si="3"/>
        <v>0.7647058823529411</v>
      </c>
    </row>
    <row r="21" spans="1:16" ht="13.5" customHeight="1">
      <c r="A21" s="29" t="s">
        <v>12</v>
      </c>
      <c r="B21" s="4">
        <v>17000</v>
      </c>
      <c r="C21" s="128">
        <v>11715</v>
      </c>
      <c r="D21" s="5">
        <f t="shared" si="0"/>
        <v>0.6891176470588235</v>
      </c>
      <c r="E21" s="7">
        <v>15700</v>
      </c>
      <c r="F21" s="128">
        <v>11114</v>
      </c>
      <c r="G21" s="100">
        <f t="shared" si="1"/>
        <v>0.7078980891719745</v>
      </c>
      <c r="H21" s="7">
        <v>1100</v>
      </c>
      <c r="I21" s="128">
        <v>638</v>
      </c>
      <c r="J21" s="100">
        <f t="shared" si="2"/>
        <v>0.58</v>
      </c>
      <c r="K21" s="4">
        <v>11305</v>
      </c>
      <c r="L21" s="128">
        <v>8664</v>
      </c>
      <c r="M21" s="5">
        <f t="shared" si="4"/>
        <v>0.7663865546218488</v>
      </c>
      <c r="N21" s="4">
        <v>800</v>
      </c>
      <c r="O21" s="128">
        <v>742</v>
      </c>
      <c r="P21" s="16">
        <f t="shared" si="3"/>
        <v>0.9275</v>
      </c>
    </row>
    <row r="22" spans="1:16" ht="13.5" customHeight="1">
      <c r="A22" s="29" t="s">
        <v>13</v>
      </c>
      <c r="B22" s="4">
        <v>9000</v>
      </c>
      <c r="C22" s="128">
        <v>8887</v>
      </c>
      <c r="D22" s="5">
        <f t="shared" si="0"/>
        <v>0.9874444444444445</v>
      </c>
      <c r="E22" s="7">
        <v>8634</v>
      </c>
      <c r="F22" s="128">
        <v>8573</v>
      </c>
      <c r="G22" s="100">
        <f t="shared" si="1"/>
        <v>0.9929349085012741</v>
      </c>
      <c r="H22" s="7">
        <v>412</v>
      </c>
      <c r="I22" s="128">
        <v>430</v>
      </c>
      <c r="J22" s="100">
        <f t="shared" si="2"/>
        <v>1.0436893203883495</v>
      </c>
      <c r="K22" s="4">
        <v>7981</v>
      </c>
      <c r="L22" s="128">
        <v>7785</v>
      </c>
      <c r="M22" s="5">
        <f t="shared" si="4"/>
        <v>0.9754416739756923</v>
      </c>
      <c r="N22" s="4">
        <v>438</v>
      </c>
      <c r="O22" s="128">
        <v>458</v>
      </c>
      <c r="P22" s="16">
        <f t="shared" si="3"/>
        <v>1.0456621004566211</v>
      </c>
    </row>
    <row r="23" spans="1:16" ht="13.5" customHeight="1">
      <c r="A23" s="29" t="s">
        <v>14</v>
      </c>
      <c r="B23" s="4">
        <v>5500</v>
      </c>
      <c r="C23" s="128">
        <v>4448</v>
      </c>
      <c r="D23" s="5">
        <f t="shared" si="0"/>
        <v>0.8087272727272727</v>
      </c>
      <c r="E23" s="7">
        <v>5200</v>
      </c>
      <c r="F23" s="128">
        <v>4276</v>
      </c>
      <c r="G23" s="100">
        <f t="shared" si="1"/>
        <v>0.8223076923076923</v>
      </c>
      <c r="H23" s="7">
        <v>300</v>
      </c>
      <c r="I23" s="128">
        <v>238</v>
      </c>
      <c r="J23" s="100">
        <f t="shared" si="2"/>
        <v>0.7933333333333333</v>
      </c>
      <c r="K23" s="4">
        <v>4500</v>
      </c>
      <c r="L23" s="128">
        <v>3638</v>
      </c>
      <c r="M23" s="5">
        <f t="shared" si="4"/>
        <v>0.8084444444444444</v>
      </c>
      <c r="N23" s="4">
        <v>350</v>
      </c>
      <c r="O23" s="128">
        <v>281</v>
      </c>
      <c r="P23" s="16">
        <f t="shared" si="3"/>
        <v>0.8028571428571428</v>
      </c>
    </row>
    <row r="24" spans="1:16" ht="13.5" customHeight="1">
      <c r="A24" s="29" t="s">
        <v>15</v>
      </c>
      <c r="B24" s="4">
        <v>8500</v>
      </c>
      <c r="C24" s="128">
        <v>8103</v>
      </c>
      <c r="D24" s="5">
        <f t="shared" si="0"/>
        <v>0.9532941176470588</v>
      </c>
      <c r="E24" s="7">
        <v>7500</v>
      </c>
      <c r="F24" s="128">
        <v>7447</v>
      </c>
      <c r="G24" s="100">
        <f t="shared" si="1"/>
        <v>0.9929333333333333</v>
      </c>
      <c r="H24" s="7">
        <v>700</v>
      </c>
      <c r="I24" s="128">
        <v>558</v>
      </c>
      <c r="J24" s="100">
        <f t="shared" si="2"/>
        <v>0.7971428571428572</v>
      </c>
      <c r="K24" s="4">
        <v>5250</v>
      </c>
      <c r="L24" s="128">
        <v>5296</v>
      </c>
      <c r="M24" s="5">
        <f t="shared" si="4"/>
        <v>1.0087619047619047</v>
      </c>
      <c r="N24" s="4">
        <v>525</v>
      </c>
      <c r="O24" s="128">
        <v>430</v>
      </c>
      <c r="P24" s="16">
        <f t="shared" si="3"/>
        <v>0.819047619047619</v>
      </c>
    </row>
    <row r="25" spans="1:16" ht="13.5" customHeight="1">
      <c r="A25" s="29" t="s">
        <v>141</v>
      </c>
      <c r="B25" s="4">
        <v>9545</v>
      </c>
      <c r="C25" s="128">
        <v>9929</v>
      </c>
      <c r="D25" s="5">
        <f t="shared" si="0"/>
        <v>1.0402304871660555</v>
      </c>
      <c r="E25" s="7">
        <v>9177</v>
      </c>
      <c r="F25" s="128">
        <v>9488</v>
      </c>
      <c r="G25" s="100">
        <f t="shared" si="1"/>
        <v>1.033889070502343</v>
      </c>
      <c r="H25" s="7">
        <v>617</v>
      </c>
      <c r="I25" s="128">
        <v>576</v>
      </c>
      <c r="J25" s="100">
        <f t="shared" si="2"/>
        <v>0.93354943273906</v>
      </c>
      <c r="K25" s="4">
        <v>6705</v>
      </c>
      <c r="L25" s="128">
        <v>7830</v>
      </c>
      <c r="M25" s="5">
        <f t="shared" si="4"/>
        <v>1.167785234899329</v>
      </c>
      <c r="N25" s="4">
        <v>639</v>
      </c>
      <c r="O25" s="128">
        <v>608</v>
      </c>
      <c r="P25" s="16">
        <f t="shared" si="3"/>
        <v>0.9514866979655712</v>
      </c>
    </row>
    <row r="26" spans="1:16" ht="12.75">
      <c r="A26" s="29" t="s">
        <v>16</v>
      </c>
      <c r="B26" s="4" t="s">
        <v>23</v>
      </c>
      <c r="C26" s="4">
        <v>2537</v>
      </c>
      <c r="D26" s="5" t="s">
        <v>23</v>
      </c>
      <c r="E26" s="7" t="s">
        <v>23</v>
      </c>
      <c r="F26" s="7">
        <v>2417</v>
      </c>
      <c r="G26" s="100" t="s">
        <v>23</v>
      </c>
      <c r="H26" s="7" t="s">
        <v>23</v>
      </c>
      <c r="I26" s="7">
        <v>39</v>
      </c>
      <c r="J26" s="100" t="s">
        <v>23</v>
      </c>
      <c r="K26" s="4" t="s">
        <v>23</v>
      </c>
      <c r="L26" s="4">
        <v>821</v>
      </c>
      <c r="M26" s="5" t="s">
        <v>23</v>
      </c>
      <c r="N26" s="4" t="s">
        <v>23</v>
      </c>
      <c r="O26" s="4">
        <v>82</v>
      </c>
      <c r="P26" s="16" t="s">
        <v>23</v>
      </c>
    </row>
    <row r="27" spans="1:16" ht="13.5" thickBot="1">
      <c r="A27" s="30" t="s">
        <v>17</v>
      </c>
      <c r="B27" s="17">
        <f>SUM(B10:B26)</f>
        <v>146651</v>
      </c>
      <c r="C27" s="17">
        <v>132108</v>
      </c>
      <c r="D27" s="25">
        <f>C27/B27</f>
        <v>0.9008325889356363</v>
      </c>
      <c r="E27" s="17">
        <f>SUM(E10:E26)</f>
        <v>135062</v>
      </c>
      <c r="F27" s="17">
        <v>122745</v>
      </c>
      <c r="G27" s="105">
        <f>F27/E27</f>
        <v>0.9088048451822126</v>
      </c>
      <c r="H27" s="17">
        <f>SUM(H10:H26)</f>
        <v>9473</v>
      </c>
      <c r="I27" s="17">
        <v>8331</v>
      </c>
      <c r="J27" s="105">
        <f>I27/H27</f>
        <v>0.8794468489390901</v>
      </c>
      <c r="K27" s="17">
        <f>SUM(K10:K26)</f>
        <v>93783</v>
      </c>
      <c r="L27" s="17">
        <v>83837</v>
      </c>
      <c r="M27" s="25">
        <f>L27/K27</f>
        <v>0.8939466641075675</v>
      </c>
      <c r="N27" s="17">
        <f>SUM(N10:N26)</f>
        <v>7516</v>
      </c>
      <c r="O27" s="17">
        <v>6215</v>
      </c>
      <c r="P27" s="18">
        <f>O27/N27</f>
        <v>0.8269026077700905</v>
      </c>
    </row>
    <row r="28" spans="1:17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 t="s">
        <v>144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 customHeight="1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9"/>
    </row>
    <row r="31" spans="1:17" ht="12.75" customHeight="1">
      <c r="A31" s="169" t="s">
        <v>145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9"/>
    </row>
    <row r="32" spans="1:17" ht="12.75">
      <c r="A32" s="160" t="s">
        <v>146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20"/>
    </row>
  </sheetData>
  <sheetProtection/>
  <mergeCells count="17">
    <mergeCell ref="E7:G7"/>
    <mergeCell ref="A31:P31"/>
    <mergeCell ref="N8:P8"/>
    <mergeCell ref="B8:D8"/>
    <mergeCell ref="H8:J8"/>
    <mergeCell ref="A30:P30"/>
    <mergeCell ref="E8:G8"/>
    <mergeCell ref="A32:P32"/>
    <mergeCell ref="A1:P1"/>
    <mergeCell ref="A2:P2"/>
    <mergeCell ref="A3:P3"/>
    <mergeCell ref="K7:M7"/>
    <mergeCell ref="N7:P7"/>
    <mergeCell ref="B7:D7"/>
    <mergeCell ref="H7:J7"/>
    <mergeCell ref="A5:P5"/>
    <mergeCell ref="K8:M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1.8515625" style="3" customWidth="1"/>
    <col min="2" max="2" width="10.140625" style="3" customWidth="1"/>
    <col min="3" max="4" width="7.421875" style="3" customWidth="1"/>
    <col min="5" max="5" width="11.00390625" style="3" customWidth="1"/>
    <col min="6" max="6" width="7.7109375" style="3" customWidth="1"/>
    <col min="7" max="7" width="10.8515625" style="3" customWidth="1"/>
    <col min="8" max="8" width="6.8515625" style="3" customWidth="1"/>
    <col min="9" max="9" width="9.57421875" style="3" customWidth="1"/>
    <col min="10" max="10" width="7.00390625" style="3" customWidth="1"/>
    <col min="11" max="11" width="8.140625" style="3" customWidth="1"/>
    <col min="12" max="12" width="6.8515625" style="3" customWidth="1"/>
    <col min="13" max="16384" width="9.140625" style="3" customWidth="1"/>
  </cols>
  <sheetData>
    <row r="1" spans="1:12" ht="18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6" ht="15.75">
      <c r="A2" s="162" t="str">
        <f>'1. Plan and Actual'!A2</f>
        <v>OSCCAR Summary by WDB Area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33"/>
      <c r="N2" s="133"/>
      <c r="O2" s="133"/>
      <c r="P2" s="133"/>
    </row>
    <row r="3" spans="1:16" ht="15.75">
      <c r="A3" s="162" t="str">
        <f>'1. Plan and Actual'!A3</f>
        <v>FY18 Quarter Ending June 30,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33"/>
      <c r="N3" s="133"/>
      <c r="O3" s="133"/>
      <c r="P3" s="133"/>
    </row>
    <row r="5" spans="1:13" ht="18.75">
      <c r="A5" s="161" t="s">
        <v>40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2"/>
    </row>
    <row r="6" ht="6.75" customHeight="1" thickBot="1"/>
    <row r="7" spans="1:12" ht="13.5" thickTop="1">
      <c r="A7" s="181" t="s">
        <v>1</v>
      </c>
      <c r="B7" s="166" t="s">
        <v>21</v>
      </c>
      <c r="C7" s="166" t="s">
        <v>24</v>
      </c>
      <c r="D7" s="166"/>
      <c r="E7" s="176" t="s">
        <v>41</v>
      </c>
      <c r="F7" s="176"/>
      <c r="G7" s="176"/>
      <c r="H7" s="176"/>
      <c r="I7" s="176"/>
      <c r="J7" s="176"/>
      <c r="K7" s="176"/>
      <c r="L7" s="177"/>
    </row>
    <row r="8" spans="1:12" ht="12.75">
      <c r="A8" s="182"/>
      <c r="B8" s="175"/>
      <c r="C8" s="175"/>
      <c r="D8" s="175"/>
      <c r="E8" s="175" t="s">
        <v>26</v>
      </c>
      <c r="F8" s="175"/>
      <c r="G8" s="175" t="s">
        <v>28</v>
      </c>
      <c r="H8" s="175"/>
      <c r="I8" s="175" t="s">
        <v>37</v>
      </c>
      <c r="J8" s="175"/>
      <c r="K8" s="175" t="s">
        <v>39</v>
      </c>
      <c r="L8" s="180"/>
    </row>
    <row r="9" spans="1:12" s="21" customFormat="1" ht="38.25">
      <c r="A9" s="106"/>
      <c r="B9" s="6" t="s">
        <v>22</v>
      </c>
      <c r="C9" s="6" t="s">
        <v>33</v>
      </c>
      <c r="D9" s="6" t="s">
        <v>34</v>
      </c>
      <c r="E9" s="6" t="s">
        <v>35</v>
      </c>
      <c r="F9" s="6" t="s">
        <v>34</v>
      </c>
      <c r="G9" s="6" t="s">
        <v>36</v>
      </c>
      <c r="H9" s="6" t="s">
        <v>34</v>
      </c>
      <c r="I9" s="6" t="s">
        <v>38</v>
      </c>
      <c r="J9" s="6" t="s">
        <v>34</v>
      </c>
      <c r="K9" s="6" t="s">
        <v>29</v>
      </c>
      <c r="L9" s="24" t="s">
        <v>34</v>
      </c>
    </row>
    <row r="10" spans="1:12" ht="13.5" customHeight="1">
      <c r="A10" s="29" t="s">
        <v>2</v>
      </c>
      <c r="B10" s="101">
        <f>'1. Plan and Actual'!C10</f>
        <v>2600</v>
      </c>
      <c r="C10" s="128">
        <v>1457</v>
      </c>
      <c r="D10" s="5">
        <f>C10/B10</f>
        <v>0.5603846153846154</v>
      </c>
      <c r="E10" s="128">
        <f>'1. Plan and Actual'!F10</f>
        <v>2498</v>
      </c>
      <c r="F10" s="5">
        <f>E10/B10</f>
        <v>0.9607692307692308</v>
      </c>
      <c r="G10" s="128">
        <f>'1. Plan and Actual'!I10</f>
        <v>142</v>
      </c>
      <c r="H10" s="5">
        <f>G10/B10</f>
        <v>0.054615384615384614</v>
      </c>
      <c r="I10" s="101">
        <f>'1. Plan and Actual'!L10</f>
        <v>1380</v>
      </c>
      <c r="J10" s="5">
        <f>I10/B10</f>
        <v>0.5307692307692308</v>
      </c>
      <c r="K10" s="128">
        <f>'1. Plan and Actual'!O10</f>
        <v>175</v>
      </c>
      <c r="L10" s="16">
        <f>K10/B10</f>
        <v>0.0673076923076923</v>
      </c>
    </row>
    <row r="11" spans="1:12" ht="13.5" customHeight="1">
      <c r="A11" s="29" t="s">
        <v>3</v>
      </c>
      <c r="B11" s="101">
        <f>'1. Plan and Actual'!C11</f>
        <v>15515</v>
      </c>
      <c r="C11" s="128">
        <v>11385</v>
      </c>
      <c r="D11" s="5">
        <f aca="true" t="shared" si="0" ref="D11:D27">C11/B11</f>
        <v>0.7338059941991621</v>
      </c>
      <c r="E11" s="128">
        <f>'1. Plan and Actual'!F11</f>
        <v>13717</v>
      </c>
      <c r="F11" s="5">
        <f aca="true" t="shared" si="1" ref="F11:F27">E11/B11</f>
        <v>0.8841121495327103</v>
      </c>
      <c r="G11" s="128">
        <f>'1. Plan and Actual'!I11</f>
        <v>947</v>
      </c>
      <c r="H11" s="5">
        <f aca="true" t="shared" si="2" ref="H11:H27">G11/B11</f>
        <v>0.06103770544634225</v>
      </c>
      <c r="I11" s="101">
        <f>'1. Plan and Actual'!L11</f>
        <v>7863</v>
      </c>
      <c r="J11" s="5">
        <f aca="true" t="shared" si="3" ref="J11:J27">I11/B11</f>
        <v>0.5067998710924911</v>
      </c>
      <c r="K11" s="128">
        <f>'1. Plan and Actual'!O11</f>
        <v>445</v>
      </c>
      <c r="L11" s="16">
        <f aca="true" t="shared" si="4" ref="L11:L27">K11/B11</f>
        <v>0.02868192072188205</v>
      </c>
    </row>
    <row r="12" spans="1:12" ht="13.5" customHeight="1">
      <c r="A12" s="29" t="s">
        <v>4</v>
      </c>
      <c r="B12" s="101">
        <f>'1. Plan and Actual'!C12</f>
        <v>12936</v>
      </c>
      <c r="C12" s="128">
        <v>8144</v>
      </c>
      <c r="D12" s="5">
        <f t="shared" si="0"/>
        <v>0.629560915275201</v>
      </c>
      <c r="E12" s="128">
        <f>'1. Plan and Actual'!F12</f>
        <v>11921</v>
      </c>
      <c r="F12" s="5">
        <f t="shared" si="1"/>
        <v>0.9215367965367965</v>
      </c>
      <c r="G12" s="128">
        <f>'1. Plan and Actual'!I12</f>
        <v>909</v>
      </c>
      <c r="H12" s="5">
        <f t="shared" si="2"/>
        <v>0.07026901669758813</v>
      </c>
      <c r="I12" s="101">
        <f>'1. Plan and Actual'!L12</f>
        <v>8034</v>
      </c>
      <c r="J12" s="5">
        <f t="shared" si="3"/>
        <v>0.6210575139146568</v>
      </c>
      <c r="K12" s="128">
        <f>'1. Plan and Actual'!O12</f>
        <v>627</v>
      </c>
      <c r="L12" s="16">
        <f t="shared" si="4"/>
        <v>0.04846938775510204</v>
      </c>
    </row>
    <row r="13" spans="1:12" ht="13.5" customHeight="1">
      <c r="A13" s="29" t="s">
        <v>5</v>
      </c>
      <c r="B13" s="101">
        <f>'1. Plan and Actual'!C13</f>
        <v>6002</v>
      </c>
      <c r="C13" s="128">
        <v>3636</v>
      </c>
      <c r="D13" s="5">
        <f t="shared" si="0"/>
        <v>0.6057980673108964</v>
      </c>
      <c r="E13" s="128">
        <f>'1. Plan and Actual'!F13</f>
        <v>5704</v>
      </c>
      <c r="F13" s="5">
        <f t="shared" si="1"/>
        <v>0.9503498833722093</v>
      </c>
      <c r="G13" s="128">
        <f>'1. Plan and Actual'!I13</f>
        <v>321</v>
      </c>
      <c r="H13" s="5">
        <f t="shared" si="2"/>
        <v>0.05348217260913029</v>
      </c>
      <c r="I13" s="101">
        <f>'1. Plan and Actual'!L13</f>
        <v>4378</v>
      </c>
      <c r="J13" s="5">
        <f t="shared" si="3"/>
        <v>0.7294235254915028</v>
      </c>
      <c r="K13" s="128">
        <f>'1. Plan and Actual'!O13</f>
        <v>293</v>
      </c>
      <c r="L13" s="16">
        <f t="shared" si="4"/>
        <v>0.04881706097967344</v>
      </c>
    </row>
    <row r="14" spans="1:12" ht="13.5" customHeight="1">
      <c r="A14" s="29" t="s">
        <v>6</v>
      </c>
      <c r="B14" s="101">
        <f>'1. Plan and Actual'!C14</f>
        <v>3286</v>
      </c>
      <c r="C14" s="128">
        <v>1997</v>
      </c>
      <c r="D14" s="5">
        <f t="shared" si="0"/>
        <v>0.6077297626293365</v>
      </c>
      <c r="E14" s="128">
        <f>'1. Plan and Actual'!F14</f>
        <v>2990</v>
      </c>
      <c r="F14" s="5">
        <f t="shared" si="1"/>
        <v>0.9099208764455264</v>
      </c>
      <c r="G14" s="128">
        <f>'1. Plan and Actual'!I14</f>
        <v>274</v>
      </c>
      <c r="H14" s="5">
        <f t="shared" si="2"/>
        <v>0.08338405356055995</v>
      </c>
      <c r="I14" s="101">
        <f>'1. Plan and Actual'!L14</f>
        <v>2225</v>
      </c>
      <c r="J14" s="5">
        <f t="shared" si="3"/>
        <v>0.67711503347535</v>
      </c>
      <c r="K14" s="128">
        <f>'1. Plan and Actual'!O14</f>
        <v>208</v>
      </c>
      <c r="L14" s="16">
        <f t="shared" si="4"/>
        <v>0.06329884357881924</v>
      </c>
    </row>
    <row r="15" spans="1:12" ht="13.5" customHeight="1">
      <c r="A15" s="29" t="s">
        <v>7</v>
      </c>
      <c r="B15" s="101">
        <f>'1. Plan and Actual'!C15</f>
        <v>9372</v>
      </c>
      <c r="C15" s="128">
        <v>6531</v>
      </c>
      <c r="D15" s="5">
        <f t="shared" si="0"/>
        <v>0.6968629961587708</v>
      </c>
      <c r="E15" s="128">
        <f>'1. Plan and Actual'!F15</f>
        <v>8833</v>
      </c>
      <c r="F15" s="5">
        <f t="shared" si="1"/>
        <v>0.9424882629107981</v>
      </c>
      <c r="G15" s="128">
        <f>'1. Plan and Actual'!I15</f>
        <v>612</v>
      </c>
      <c r="H15" s="5">
        <f t="shared" si="2"/>
        <v>0.06530089628681178</v>
      </c>
      <c r="I15" s="101">
        <f>'1. Plan and Actual'!L15</f>
        <v>6906</v>
      </c>
      <c r="J15" s="5">
        <f t="shared" si="3"/>
        <v>0.7368758002560819</v>
      </c>
      <c r="K15" s="128">
        <f>'1. Plan and Actual'!O15</f>
        <v>604</v>
      </c>
      <c r="L15" s="16">
        <f t="shared" si="4"/>
        <v>0.06444728979940248</v>
      </c>
    </row>
    <row r="16" spans="1:12" ht="13.5" customHeight="1">
      <c r="A16" s="29" t="s">
        <v>8</v>
      </c>
      <c r="B16" s="101">
        <f>'1. Plan and Actual'!C16</f>
        <v>3439</v>
      </c>
      <c r="C16" s="128">
        <v>2343</v>
      </c>
      <c r="D16" s="5">
        <f t="shared" si="0"/>
        <v>0.6813027042744983</v>
      </c>
      <c r="E16" s="128">
        <f>'1. Plan and Actual'!F16</f>
        <v>3190</v>
      </c>
      <c r="F16" s="5">
        <f t="shared" si="1"/>
        <v>0.9275952311718523</v>
      </c>
      <c r="G16" s="128">
        <f>'1. Plan and Actual'!I16</f>
        <v>371</v>
      </c>
      <c r="H16" s="5">
        <f t="shared" si="2"/>
        <v>0.1078801977318988</v>
      </c>
      <c r="I16" s="101">
        <f>'1. Plan and Actual'!L16</f>
        <v>2279</v>
      </c>
      <c r="J16" s="5">
        <f t="shared" si="3"/>
        <v>0.6626926432102356</v>
      </c>
      <c r="K16" s="128">
        <f>'1. Plan and Actual'!O16</f>
        <v>243</v>
      </c>
      <c r="L16" s="16">
        <f t="shared" si="4"/>
        <v>0.07066007560337308</v>
      </c>
    </row>
    <row r="17" spans="1:12" ht="13.5" customHeight="1">
      <c r="A17" s="29" t="s">
        <v>9</v>
      </c>
      <c r="B17" s="101">
        <f>'1. Plan and Actual'!C17</f>
        <v>6684</v>
      </c>
      <c r="C17" s="128">
        <v>4388</v>
      </c>
      <c r="D17" s="5">
        <f t="shared" si="0"/>
        <v>0.656493117893477</v>
      </c>
      <c r="E17" s="128">
        <f>'1. Plan and Actual'!F17</f>
        <v>6362</v>
      </c>
      <c r="F17" s="5">
        <f t="shared" si="1"/>
        <v>0.9518252543387193</v>
      </c>
      <c r="G17" s="128">
        <f>'1. Plan and Actual'!I17</f>
        <v>417</v>
      </c>
      <c r="H17" s="5">
        <f t="shared" si="2"/>
        <v>0.06238779174147217</v>
      </c>
      <c r="I17" s="101">
        <f>'1. Plan and Actual'!L17</f>
        <v>5059</v>
      </c>
      <c r="J17" s="5">
        <f t="shared" si="3"/>
        <v>0.7568821065230401</v>
      </c>
      <c r="K17" s="128">
        <f>'1. Plan and Actual'!O17</f>
        <v>343</v>
      </c>
      <c r="L17" s="16">
        <f t="shared" si="4"/>
        <v>0.05131657690005984</v>
      </c>
    </row>
    <row r="18" spans="1:12" ht="13.5" customHeight="1">
      <c r="A18" s="29" t="s">
        <v>10</v>
      </c>
      <c r="B18" s="101">
        <f>'1. Plan and Actual'!C18</f>
        <v>4924</v>
      </c>
      <c r="C18" s="128">
        <v>2473</v>
      </c>
      <c r="D18" s="5">
        <f t="shared" si="0"/>
        <v>0.502233956133225</v>
      </c>
      <c r="E18" s="128">
        <f>'1. Plan and Actual'!F18</f>
        <v>4550</v>
      </c>
      <c r="F18" s="5">
        <f t="shared" si="1"/>
        <v>0.9240454914703493</v>
      </c>
      <c r="G18" s="128">
        <f>'1. Plan and Actual'!I18</f>
        <v>313</v>
      </c>
      <c r="H18" s="5">
        <f t="shared" si="2"/>
        <v>0.06356620633631194</v>
      </c>
      <c r="I18" s="101">
        <f>'1. Plan and Actual'!L18</f>
        <v>2558</v>
      </c>
      <c r="J18" s="5">
        <f t="shared" si="3"/>
        <v>0.5194963444354184</v>
      </c>
      <c r="K18" s="128">
        <f>'1. Plan and Actual'!O18</f>
        <v>222</v>
      </c>
      <c r="L18" s="16">
        <f t="shared" si="4"/>
        <v>0.04508529650690495</v>
      </c>
    </row>
    <row r="19" spans="1:12" ht="13.5" customHeight="1">
      <c r="A19" s="29" t="s">
        <v>11</v>
      </c>
      <c r="B19" s="101">
        <f>'1. Plan and Actual'!C19</f>
        <v>21573</v>
      </c>
      <c r="C19" s="128">
        <v>11362</v>
      </c>
      <c r="D19" s="5">
        <f t="shared" si="0"/>
        <v>0.5266768645992677</v>
      </c>
      <c r="E19" s="128">
        <f>'1. Plan and Actual'!F19</f>
        <v>19830</v>
      </c>
      <c r="F19" s="5">
        <f t="shared" si="1"/>
        <v>0.919204561257127</v>
      </c>
      <c r="G19" s="128">
        <f>'1. Plan and Actual'!I19</f>
        <v>1568</v>
      </c>
      <c r="H19" s="5">
        <f t="shared" si="2"/>
        <v>0.07268344690121911</v>
      </c>
      <c r="I19" s="101">
        <f>'1. Plan and Actual'!L19</f>
        <v>9368</v>
      </c>
      <c r="J19" s="5">
        <f t="shared" si="3"/>
        <v>0.4342465118435081</v>
      </c>
      <c r="K19" s="128">
        <f>'1. Plan and Actual'!O19</f>
        <v>638</v>
      </c>
      <c r="L19" s="16">
        <f t="shared" si="4"/>
        <v>0.029574004542715433</v>
      </c>
    </row>
    <row r="20" spans="1:12" ht="13.5" customHeight="1">
      <c r="A20" s="29" t="s">
        <v>136</v>
      </c>
      <c r="B20" s="101">
        <f>'1. Plan and Actual'!C20</f>
        <v>8248</v>
      </c>
      <c r="C20" s="128">
        <v>5389</v>
      </c>
      <c r="D20" s="5">
        <f t="shared" si="0"/>
        <v>0.6533705140640155</v>
      </c>
      <c r="E20" s="128">
        <f>'1. Plan and Actual'!F20</f>
        <v>7583</v>
      </c>
      <c r="F20" s="5">
        <f t="shared" si="1"/>
        <v>0.9193743937924346</v>
      </c>
      <c r="G20" s="128">
        <f>'1. Plan and Actual'!I20</f>
        <v>362</v>
      </c>
      <c r="H20" s="5">
        <f t="shared" si="2"/>
        <v>0.0438894277400582</v>
      </c>
      <c r="I20" s="101">
        <f>'1. Plan and Actual'!L20</f>
        <v>5703</v>
      </c>
      <c r="J20" s="5">
        <f t="shared" si="3"/>
        <v>0.6914403491755577</v>
      </c>
      <c r="K20" s="128">
        <f>'1. Plan and Actual'!O20</f>
        <v>325</v>
      </c>
      <c r="L20" s="16">
        <f t="shared" si="4"/>
        <v>0.03940349175557711</v>
      </c>
    </row>
    <row r="21" spans="1:12" ht="13.5" customHeight="1">
      <c r="A21" s="29" t="s">
        <v>12</v>
      </c>
      <c r="B21" s="101">
        <f>'1. Plan and Actual'!C21</f>
        <v>11715</v>
      </c>
      <c r="C21" s="128">
        <v>9853</v>
      </c>
      <c r="D21" s="5">
        <f t="shared" si="0"/>
        <v>0.8410584720443876</v>
      </c>
      <c r="E21" s="128">
        <f>'1. Plan and Actual'!F21</f>
        <v>11114</v>
      </c>
      <c r="F21" s="5">
        <f t="shared" si="1"/>
        <v>0.9486982501067008</v>
      </c>
      <c r="G21" s="128">
        <f>'1. Plan and Actual'!I21</f>
        <v>638</v>
      </c>
      <c r="H21" s="5">
        <f t="shared" si="2"/>
        <v>0.054460093896713614</v>
      </c>
      <c r="I21" s="101">
        <f>'1. Plan and Actual'!L21</f>
        <v>8664</v>
      </c>
      <c r="J21" s="5">
        <f t="shared" si="3"/>
        <v>0.7395646606914212</v>
      </c>
      <c r="K21" s="128">
        <f>'1. Plan and Actual'!O21</f>
        <v>742</v>
      </c>
      <c r="L21" s="16">
        <f t="shared" si="4"/>
        <v>0.06333760136577038</v>
      </c>
    </row>
    <row r="22" spans="1:12" ht="13.5" customHeight="1">
      <c r="A22" s="29" t="s">
        <v>13</v>
      </c>
      <c r="B22" s="101">
        <f>'1. Plan and Actual'!C22</f>
        <v>8887</v>
      </c>
      <c r="C22" s="128">
        <v>8015</v>
      </c>
      <c r="D22" s="5">
        <f t="shared" si="0"/>
        <v>0.9018791493192303</v>
      </c>
      <c r="E22" s="128">
        <f>'1. Plan and Actual'!F22</f>
        <v>8573</v>
      </c>
      <c r="F22" s="5">
        <f t="shared" si="1"/>
        <v>0.9646674918420164</v>
      </c>
      <c r="G22" s="128">
        <f>'1. Plan and Actual'!I22</f>
        <v>430</v>
      </c>
      <c r="H22" s="5">
        <f t="shared" si="2"/>
        <v>0.048385281872397885</v>
      </c>
      <c r="I22" s="101">
        <f>'1. Plan and Actual'!L22</f>
        <v>7785</v>
      </c>
      <c r="J22" s="5">
        <f t="shared" si="3"/>
        <v>0.8759986497130641</v>
      </c>
      <c r="K22" s="128">
        <f>'1. Plan and Actual'!O22</f>
        <v>458</v>
      </c>
      <c r="L22" s="16">
        <f t="shared" si="4"/>
        <v>0.051535951389670306</v>
      </c>
    </row>
    <row r="23" spans="1:12" ht="13.5" customHeight="1">
      <c r="A23" s="29" t="s">
        <v>14</v>
      </c>
      <c r="B23" s="101">
        <f>'1. Plan and Actual'!C23</f>
        <v>4448</v>
      </c>
      <c r="C23" s="128">
        <v>2689</v>
      </c>
      <c r="D23" s="5">
        <f t="shared" si="0"/>
        <v>0.6045413669064749</v>
      </c>
      <c r="E23" s="128">
        <f>'1. Plan and Actual'!F23</f>
        <v>4276</v>
      </c>
      <c r="F23" s="5">
        <f t="shared" si="1"/>
        <v>0.9613309352517986</v>
      </c>
      <c r="G23" s="128">
        <f>'1. Plan and Actual'!I23</f>
        <v>238</v>
      </c>
      <c r="H23" s="5">
        <f t="shared" si="2"/>
        <v>0.05350719424460432</v>
      </c>
      <c r="I23" s="101">
        <f>'1. Plan and Actual'!L23</f>
        <v>3638</v>
      </c>
      <c r="J23" s="5">
        <f t="shared" si="3"/>
        <v>0.8178956834532374</v>
      </c>
      <c r="K23" s="128">
        <f>'1. Plan and Actual'!O23</f>
        <v>281</v>
      </c>
      <c r="L23" s="16">
        <f t="shared" si="4"/>
        <v>0.06317446043165467</v>
      </c>
    </row>
    <row r="24" spans="1:12" ht="13.5" customHeight="1">
      <c r="A24" s="29" t="s">
        <v>15</v>
      </c>
      <c r="B24" s="101">
        <f>'1. Plan and Actual'!C24</f>
        <v>8103</v>
      </c>
      <c r="C24" s="128">
        <v>5815</v>
      </c>
      <c r="D24" s="5">
        <f t="shared" si="0"/>
        <v>0.7176354436628409</v>
      </c>
      <c r="E24" s="128">
        <f>'1. Plan and Actual'!F24</f>
        <v>7447</v>
      </c>
      <c r="F24" s="5">
        <f t="shared" si="1"/>
        <v>0.9190423300012341</v>
      </c>
      <c r="G24" s="128">
        <f>'1. Plan and Actual'!I24</f>
        <v>558</v>
      </c>
      <c r="H24" s="5">
        <f t="shared" si="2"/>
        <v>0.06886338393187708</v>
      </c>
      <c r="I24" s="101">
        <f>'1. Plan and Actual'!L24</f>
        <v>5296</v>
      </c>
      <c r="J24" s="5">
        <f t="shared" si="3"/>
        <v>0.6535850919412564</v>
      </c>
      <c r="K24" s="128">
        <f>'1. Plan and Actual'!O24</f>
        <v>430</v>
      </c>
      <c r="L24" s="16">
        <f t="shared" si="4"/>
        <v>0.05306676539553252</v>
      </c>
    </row>
    <row r="25" spans="1:12" ht="13.5" customHeight="1">
      <c r="A25" s="29" t="s">
        <v>141</v>
      </c>
      <c r="B25" s="101">
        <f>'1. Plan and Actual'!C25</f>
        <v>9929</v>
      </c>
      <c r="C25" s="128">
        <v>6504</v>
      </c>
      <c r="D25" s="5">
        <f t="shared" si="0"/>
        <v>0.6550508611139088</v>
      </c>
      <c r="E25" s="128">
        <f>'1. Plan and Actual'!F25</f>
        <v>9488</v>
      </c>
      <c r="F25" s="5">
        <f t="shared" si="1"/>
        <v>0.955584651022258</v>
      </c>
      <c r="G25" s="128">
        <f>'1. Plan and Actual'!I25</f>
        <v>576</v>
      </c>
      <c r="H25" s="5">
        <f t="shared" si="2"/>
        <v>0.05801188437909155</v>
      </c>
      <c r="I25" s="101">
        <f>'1. Plan and Actual'!L25</f>
        <v>7830</v>
      </c>
      <c r="J25" s="5">
        <f t="shared" si="3"/>
        <v>0.7885990532782757</v>
      </c>
      <c r="K25" s="128">
        <f>'1. Plan and Actual'!O25</f>
        <v>608</v>
      </c>
      <c r="L25" s="16">
        <f t="shared" si="4"/>
        <v>0.06123476684459664</v>
      </c>
    </row>
    <row r="26" spans="1:12" ht="12.75">
      <c r="A26" s="29" t="s">
        <v>126</v>
      </c>
      <c r="B26" s="4">
        <f>'1. Plan and Actual'!C26</f>
        <v>2537</v>
      </c>
      <c r="C26" s="4">
        <v>2293</v>
      </c>
      <c r="D26" s="5">
        <f t="shared" si="0"/>
        <v>0.9038234134804888</v>
      </c>
      <c r="E26" s="128">
        <f>'1. Plan and Actual'!F26</f>
        <v>2417</v>
      </c>
      <c r="F26" s="5">
        <f t="shared" si="1"/>
        <v>0.9527000394166338</v>
      </c>
      <c r="G26" s="128">
        <f>'1. Plan and Actual'!I26</f>
        <v>39</v>
      </c>
      <c r="H26" s="5">
        <f t="shared" si="2"/>
        <v>0.015372487189594008</v>
      </c>
      <c r="I26" s="4">
        <f>'1. Plan and Actual'!L26</f>
        <v>821</v>
      </c>
      <c r="J26" s="5">
        <f t="shared" si="3"/>
        <v>0.3236105636578636</v>
      </c>
      <c r="K26" s="4">
        <f>'1. Plan and Actual'!O26</f>
        <v>82</v>
      </c>
      <c r="L26" s="16">
        <f t="shared" si="4"/>
        <v>0.03232163973196689</v>
      </c>
    </row>
    <row r="27" spans="1:12" ht="13.5" thickBot="1">
      <c r="A27" s="30" t="s">
        <v>17</v>
      </c>
      <c r="B27" s="17">
        <f>'1. Plan and Actual'!C27</f>
        <v>132108</v>
      </c>
      <c r="C27" s="17">
        <v>88667</v>
      </c>
      <c r="D27" s="25">
        <f t="shared" si="0"/>
        <v>0.6711705574227147</v>
      </c>
      <c r="E27" s="146">
        <f>'1. Plan and Actual'!F27</f>
        <v>122745</v>
      </c>
      <c r="F27" s="25">
        <f t="shared" si="1"/>
        <v>0.9291261694976837</v>
      </c>
      <c r="G27" s="146">
        <f>'1. Plan and Actual'!I27</f>
        <v>8331</v>
      </c>
      <c r="H27" s="25">
        <f t="shared" si="2"/>
        <v>0.06306204014896903</v>
      </c>
      <c r="I27" s="17">
        <f>+'1. Plan and Actual'!L27</f>
        <v>83837</v>
      </c>
      <c r="J27" s="25">
        <f t="shared" si="3"/>
        <v>0.6346095618736185</v>
      </c>
      <c r="K27" s="17">
        <f>+'1. Plan and Actual'!O27</f>
        <v>6215</v>
      </c>
      <c r="L27" s="18">
        <f t="shared" si="4"/>
        <v>0.04704484209888879</v>
      </c>
    </row>
    <row r="28" spans="1:12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144</v>
      </c>
      <c r="B29"/>
      <c r="C29"/>
      <c r="D29"/>
      <c r="E29"/>
      <c r="F29"/>
      <c r="G29"/>
      <c r="H29"/>
      <c r="I29"/>
      <c r="J29"/>
      <c r="K29"/>
      <c r="L29"/>
    </row>
    <row r="30" spans="1:12" ht="12.75">
      <c r="A30" s="178" t="s">
        <v>32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ht="12.75">
      <c r="A31" s="178" t="s">
        <v>145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6" ht="12.75">
      <c r="A32" s="160" t="s">
        <v>146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</sheetData>
  <sheetProtection/>
  <mergeCells count="15">
    <mergeCell ref="A7:A8"/>
    <mergeCell ref="B7:B8"/>
    <mergeCell ref="C7:D8"/>
    <mergeCell ref="E8:F8"/>
    <mergeCell ref="G8:H8"/>
    <mergeCell ref="I8:J8"/>
    <mergeCell ref="A1:L1"/>
    <mergeCell ref="A2:L2"/>
    <mergeCell ref="A3:L3"/>
    <mergeCell ref="A5:L5"/>
    <mergeCell ref="A32:P32"/>
    <mergeCell ref="E7:L7"/>
    <mergeCell ref="A30:L30"/>
    <mergeCell ref="A31:L31"/>
    <mergeCell ref="K8:L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B39" sqref="B39"/>
    </sheetView>
  </sheetViews>
  <sheetFormatPr defaultColWidth="9.140625" defaultRowHeight="12.75"/>
  <cols>
    <col min="1" max="1" width="20.8515625" style="3" customWidth="1"/>
    <col min="2" max="2" width="10.7109375" style="3" customWidth="1"/>
    <col min="3" max="3" width="10.421875" style="3" customWidth="1"/>
    <col min="4" max="4" width="10.7109375" style="3" customWidth="1"/>
    <col min="5" max="5" width="9.8515625" style="3" customWidth="1"/>
    <col min="6" max="6" width="9.140625" style="3" customWidth="1"/>
    <col min="7" max="7" width="11.7109375" style="3" customWidth="1"/>
    <col min="8" max="8" width="10.00390625" style="3" customWidth="1"/>
    <col min="9" max="9" width="9.140625" style="3" customWidth="1"/>
    <col min="10" max="10" width="11.8515625" style="3" customWidth="1"/>
    <col min="11" max="16384" width="9.140625" style="3" customWidth="1"/>
  </cols>
  <sheetData>
    <row r="1" spans="1:10" ht="18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>
      <c r="A2" s="162" t="str">
        <f>'1. Plan and Actual'!A2</f>
        <v>OSCCAR Summary by WDB Area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.75">
      <c r="A3" s="162" t="str">
        <f>'1. Plan and Actual'!A3</f>
        <v>FY18 Quarter Ending June 30, 2018</v>
      </c>
      <c r="B3" s="183"/>
      <c r="C3" s="183"/>
      <c r="D3" s="183"/>
      <c r="E3" s="183"/>
      <c r="F3" s="183"/>
      <c r="G3" s="183"/>
      <c r="H3" s="183"/>
      <c r="I3" s="183"/>
      <c r="J3" s="183"/>
    </row>
    <row r="5" spans="1:10" ht="18.75">
      <c r="A5" s="184" t="s">
        <v>54</v>
      </c>
      <c r="B5" s="184"/>
      <c r="C5" s="184"/>
      <c r="D5" s="184"/>
      <c r="E5" s="184"/>
      <c r="F5" s="184"/>
      <c r="G5" s="184"/>
      <c r="H5" s="184"/>
      <c r="I5" s="184"/>
      <c r="J5" s="184"/>
    </row>
    <row r="6" ht="6.75" customHeight="1" thickBot="1"/>
    <row r="7" spans="1:10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5" t="s">
        <v>52</v>
      </c>
    </row>
    <row r="8" spans="1:10" s="21" customFormat="1" ht="38.25">
      <c r="A8" s="28"/>
      <c r="B8" s="6" t="s">
        <v>42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49</v>
      </c>
      <c r="I8" s="6" t="s">
        <v>51</v>
      </c>
      <c r="J8" s="24" t="s">
        <v>53</v>
      </c>
    </row>
    <row r="9" spans="1:10" ht="13.5" customHeight="1">
      <c r="A9" s="29" t="s">
        <v>2</v>
      </c>
      <c r="B9" s="128">
        <v>1501</v>
      </c>
      <c r="C9" s="128">
        <v>1650</v>
      </c>
      <c r="D9" s="128">
        <v>1432</v>
      </c>
      <c r="E9" s="128">
        <v>615</v>
      </c>
      <c r="F9" s="128">
        <v>1915</v>
      </c>
      <c r="G9" s="128">
        <v>540</v>
      </c>
      <c r="H9" s="128">
        <v>444</v>
      </c>
      <c r="I9" s="128">
        <v>104</v>
      </c>
      <c r="J9" s="129">
        <v>3</v>
      </c>
    </row>
    <row r="10" spans="1:10" ht="13.5" customHeight="1">
      <c r="A10" s="29" t="s">
        <v>3</v>
      </c>
      <c r="B10" s="128">
        <v>7836</v>
      </c>
      <c r="C10" s="128">
        <v>11345</v>
      </c>
      <c r="D10" s="128">
        <v>9777</v>
      </c>
      <c r="E10" s="128">
        <v>4846</v>
      </c>
      <c r="F10" s="128">
        <v>8927</v>
      </c>
      <c r="G10" s="128">
        <v>3766</v>
      </c>
      <c r="H10" s="128">
        <v>1752</v>
      </c>
      <c r="I10" s="128">
        <v>282</v>
      </c>
      <c r="J10" s="129">
        <v>136</v>
      </c>
    </row>
    <row r="11" spans="1:10" ht="13.5" customHeight="1">
      <c r="A11" s="29" t="s">
        <v>4</v>
      </c>
      <c r="B11" s="128">
        <v>5967</v>
      </c>
      <c r="C11" s="128">
        <v>6665</v>
      </c>
      <c r="D11" s="128">
        <v>6519</v>
      </c>
      <c r="E11" s="128">
        <v>8848</v>
      </c>
      <c r="F11" s="128">
        <v>7571</v>
      </c>
      <c r="G11" s="128">
        <v>1739</v>
      </c>
      <c r="H11" s="128">
        <v>2580</v>
      </c>
      <c r="I11" s="128">
        <v>307</v>
      </c>
      <c r="J11" s="129">
        <v>9</v>
      </c>
    </row>
    <row r="12" spans="1:10" ht="13.5" customHeight="1">
      <c r="A12" s="29" t="s">
        <v>5</v>
      </c>
      <c r="B12" s="128">
        <v>4070</v>
      </c>
      <c r="C12" s="128">
        <v>4152</v>
      </c>
      <c r="D12" s="128">
        <v>4326</v>
      </c>
      <c r="E12" s="128">
        <v>1976</v>
      </c>
      <c r="F12" s="128">
        <v>4676</v>
      </c>
      <c r="G12" s="128">
        <v>191</v>
      </c>
      <c r="H12" s="128">
        <v>389</v>
      </c>
      <c r="I12" s="128">
        <v>125</v>
      </c>
      <c r="J12" s="129">
        <v>10</v>
      </c>
    </row>
    <row r="13" spans="1:10" ht="13.5" customHeight="1">
      <c r="A13" s="29" t="s">
        <v>6</v>
      </c>
      <c r="B13" s="128">
        <v>2369</v>
      </c>
      <c r="C13" s="128">
        <v>2410</v>
      </c>
      <c r="D13" s="128">
        <v>1796</v>
      </c>
      <c r="E13" s="128">
        <v>855</v>
      </c>
      <c r="F13" s="128">
        <v>2638</v>
      </c>
      <c r="G13" s="128">
        <v>413</v>
      </c>
      <c r="H13" s="128">
        <v>220</v>
      </c>
      <c r="I13" s="128">
        <v>77</v>
      </c>
      <c r="J13" s="129">
        <v>56</v>
      </c>
    </row>
    <row r="14" spans="1:10" ht="13.5" customHeight="1">
      <c r="A14" s="29" t="s">
        <v>7</v>
      </c>
      <c r="B14" s="128">
        <v>7702</v>
      </c>
      <c r="C14" s="128">
        <v>7656</v>
      </c>
      <c r="D14" s="128">
        <v>6107</v>
      </c>
      <c r="E14" s="128">
        <v>2521</v>
      </c>
      <c r="F14" s="128">
        <v>7947</v>
      </c>
      <c r="G14" s="128">
        <v>286</v>
      </c>
      <c r="H14" s="128">
        <v>267</v>
      </c>
      <c r="I14" s="128">
        <v>397</v>
      </c>
      <c r="J14" s="129">
        <v>40</v>
      </c>
    </row>
    <row r="15" spans="1:10" ht="13.5" customHeight="1">
      <c r="A15" s="29" t="s">
        <v>8</v>
      </c>
      <c r="B15" s="128">
        <v>1341</v>
      </c>
      <c r="C15" s="128">
        <v>1546</v>
      </c>
      <c r="D15" s="128">
        <v>1637</v>
      </c>
      <c r="E15" s="128">
        <v>776</v>
      </c>
      <c r="F15" s="128">
        <v>2513</v>
      </c>
      <c r="G15" s="128">
        <v>756</v>
      </c>
      <c r="H15" s="128">
        <v>341</v>
      </c>
      <c r="I15" s="128">
        <v>115</v>
      </c>
      <c r="J15" s="129">
        <v>9</v>
      </c>
    </row>
    <row r="16" spans="1:10" ht="13.5" customHeight="1">
      <c r="A16" s="29" t="s">
        <v>9</v>
      </c>
      <c r="B16" s="128">
        <v>4881</v>
      </c>
      <c r="C16" s="128">
        <v>5370</v>
      </c>
      <c r="D16" s="128">
        <v>4586</v>
      </c>
      <c r="E16" s="128">
        <v>1083</v>
      </c>
      <c r="F16" s="128">
        <v>5934</v>
      </c>
      <c r="G16" s="128">
        <v>893</v>
      </c>
      <c r="H16" s="128">
        <v>500</v>
      </c>
      <c r="I16" s="128">
        <v>272</v>
      </c>
      <c r="J16" s="129">
        <v>98</v>
      </c>
    </row>
    <row r="17" spans="1:10" ht="13.5" customHeight="1">
      <c r="A17" s="29" t="s">
        <v>10</v>
      </c>
      <c r="B17" s="128">
        <v>2816</v>
      </c>
      <c r="C17" s="128">
        <v>3314</v>
      </c>
      <c r="D17" s="128">
        <v>2254</v>
      </c>
      <c r="E17" s="128">
        <v>1282</v>
      </c>
      <c r="F17" s="128">
        <v>3383</v>
      </c>
      <c r="G17" s="128">
        <v>463</v>
      </c>
      <c r="H17" s="128">
        <v>354</v>
      </c>
      <c r="I17" s="128">
        <v>363</v>
      </c>
      <c r="J17" s="129">
        <v>2</v>
      </c>
    </row>
    <row r="18" spans="1:10" ht="13.5" customHeight="1">
      <c r="A18" s="29" t="s">
        <v>11</v>
      </c>
      <c r="B18" s="128">
        <v>8011</v>
      </c>
      <c r="C18" s="128">
        <v>16157</v>
      </c>
      <c r="D18" s="128">
        <v>16921</v>
      </c>
      <c r="E18" s="128">
        <v>6173</v>
      </c>
      <c r="F18" s="128">
        <v>14869</v>
      </c>
      <c r="G18" s="128">
        <v>2395</v>
      </c>
      <c r="H18" s="128">
        <v>812</v>
      </c>
      <c r="I18" s="128">
        <v>706</v>
      </c>
      <c r="J18" s="129">
        <v>915</v>
      </c>
    </row>
    <row r="19" spans="1:10" ht="13.5" customHeight="1">
      <c r="A19" s="29" t="s">
        <v>136</v>
      </c>
      <c r="B19" s="128">
        <v>5469</v>
      </c>
      <c r="C19" s="128">
        <v>7091</v>
      </c>
      <c r="D19" s="128">
        <v>6853</v>
      </c>
      <c r="E19" s="128">
        <v>5049</v>
      </c>
      <c r="F19" s="128">
        <v>7338</v>
      </c>
      <c r="G19" s="128">
        <v>912</v>
      </c>
      <c r="H19" s="128">
        <v>677</v>
      </c>
      <c r="I19" s="128">
        <v>252</v>
      </c>
      <c r="J19" s="129">
        <v>90</v>
      </c>
    </row>
    <row r="20" spans="1:10" ht="13.5" customHeight="1">
      <c r="A20" s="29" t="s">
        <v>12</v>
      </c>
      <c r="B20" s="128">
        <v>5660</v>
      </c>
      <c r="C20" s="128">
        <v>7128</v>
      </c>
      <c r="D20" s="128">
        <v>4538</v>
      </c>
      <c r="E20" s="128">
        <v>6522</v>
      </c>
      <c r="F20" s="128">
        <v>6937</v>
      </c>
      <c r="G20" s="128">
        <v>711</v>
      </c>
      <c r="H20" s="128">
        <v>1579</v>
      </c>
      <c r="I20" s="128">
        <v>272</v>
      </c>
      <c r="J20" s="129">
        <v>9</v>
      </c>
    </row>
    <row r="21" spans="1:10" ht="13.5" customHeight="1">
      <c r="A21" s="29" t="s">
        <v>13</v>
      </c>
      <c r="B21" s="128">
        <v>7001</v>
      </c>
      <c r="C21" s="128">
        <v>7688</v>
      </c>
      <c r="D21" s="128">
        <v>6206</v>
      </c>
      <c r="E21" s="128">
        <v>2572</v>
      </c>
      <c r="F21" s="128">
        <v>7445</v>
      </c>
      <c r="G21" s="128">
        <v>429</v>
      </c>
      <c r="H21" s="128">
        <v>301</v>
      </c>
      <c r="I21" s="128">
        <v>178</v>
      </c>
      <c r="J21" s="129">
        <v>12</v>
      </c>
    </row>
    <row r="22" spans="1:10" ht="13.5" customHeight="1">
      <c r="A22" s="29" t="s">
        <v>14</v>
      </c>
      <c r="B22" s="128">
        <v>3183</v>
      </c>
      <c r="C22" s="128">
        <v>3378</v>
      </c>
      <c r="D22" s="128">
        <v>2761</v>
      </c>
      <c r="E22" s="128">
        <v>239</v>
      </c>
      <c r="F22" s="128">
        <v>3857</v>
      </c>
      <c r="G22" s="128">
        <v>258</v>
      </c>
      <c r="H22" s="128">
        <v>324</v>
      </c>
      <c r="I22" s="128">
        <v>97</v>
      </c>
      <c r="J22" s="129">
        <v>2</v>
      </c>
    </row>
    <row r="23" spans="1:10" ht="13.5" customHeight="1">
      <c r="A23" s="29" t="s">
        <v>15</v>
      </c>
      <c r="B23" s="128">
        <v>5943</v>
      </c>
      <c r="C23" s="128">
        <v>5864</v>
      </c>
      <c r="D23" s="128">
        <v>5401</v>
      </c>
      <c r="E23" s="128">
        <v>1512</v>
      </c>
      <c r="F23" s="128">
        <v>4964</v>
      </c>
      <c r="G23" s="128">
        <v>817</v>
      </c>
      <c r="H23" s="128">
        <v>431</v>
      </c>
      <c r="I23" s="128">
        <v>211</v>
      </c>
      <c r="J23" s="129">
        <v>15</v>
      </c>
    </row>
    <row r="24" spans="1:10" ht="13.5" customHeight="1">
      <c r="A24" s="29" t="s">
        <v>141</v>
      </c>
      <c r="B24" s="128">
        <v>7638</v>
      </c>
      <c r="C24" s="128">
        <v>8058</v>
      </c>
      <c r="D24" s="128">
        <v>5575</v>
      </c>
      <c r="E24" s="128">
        <v>3460</v>
      </c>
      <c r="F24" s="128">
        <v>8160</v>
      </c>
      <c r="G24" s="128">
        <v>397</v>
      </c>
      <c r="H24" s="128">
        <v>228</v>
      </c>
      <c r="I24" s="128">
        <v>160</v>
      </c>
      <c r="J24" s="129">
        <v>19</v>
      </c>
    </row>
    <row r="25" spans="1:10" ht="12.75">
      <c r="A25" s="29" t="s">
        <v>126</v>
      </c>
      <c r="B25" s="4">
        <v>544</v>
      </c>
      <c r="C25" s="4">
        <v>2346</v>
      </c>
      <c r="D25" s="4">
        <v>501</v>
      </c>
      <c r="E25" s="4">
        <v>0</v>
      </c>
      <c r="F25" s="4">
        <v>2291</v>
      </c>
      <c r="G25" s="4">
        <v>145</v>
      </c>
      <c r="H25" s="4">
        <v>50</v>
      </c>
      <c r="I25" s="4">
        <v>0</v>
      </c>
      <c r="J25" s="32">
        <v>0</v>
      </c>
    </row>
    <row r="26" spans="1:10" ht="13.5" thickBot="1">
      <c r="A26" s="30" t="s">
        <v>17</v>
      </c>
      <c r="B26" s="17">
        <v>80238</v>
      </c>
      <c r="C26" s="17">
        <v>97836</v>
      </c>
      <c r="D26" s="17">
        <v>85873</v>
      </c>
      <c r="E26" s="17">
        <v>47219</v>
      </c>
      <c r="F26" s="17">
        <v>97561</v>
      </c>
      <c r="G26" s="17">
        <v>14942</v>
      </c>
      <c r="H26" s="17">
        <v>11101</v>
      </c>
      <c r="I26" s="17">
        <v>4006</v>
      </c>
      <c r="J26" s="33">
        <v>1427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8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ht="12.75" customHeight="1">
      <c r="A30" s="178" t="s">
        <v>145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6" ht="12.75">
      <c r="A31" s="160" t="s">
        <v>146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</sheetData>
  <sheetProtection/>
  <mergeCells count="7">
    <mergeCell ref="A31:P31"/>
    <mergeCell ref="A1:J1"/>
    <mergeCell ref="A2:J2"/>
    <mergeCell ref="A3:J3"/>
    <mergeCell ref="A5:J5"/>
    <mergeCell ref="A29:L29"/>
    <mergeCell ref="A30:L30"/>
  </mergeCells>
  <printOptions horizontalCentered="1" verticalCentered="1"/>
  <pageMargins left="0.5" right="0.5" top="1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A34" sqref="A34"/>
    </sheetView>
  </sheetViews>
  <sheetFormatPr defaultColWidth="9.140625" defaultRowHeight="12.75"/>
  <cols>
    <col min="1" max="1" width="21.00390625" style="3" customWidth="1"/>
    <col min="2" max="2" width="9.8515625" style="3" customWidth="1"/>
    <col min="3" max="3" width="7.8515625" style="3" customWidth="1"/>
    <col min="4" max="4" width="6.421875" style="3" customWidth="1"/>
    <col min="5" max="5" width="9.57421875" style="3" customWidth="1"/>
    <col min="6" max="6" width="6.421875" style="3" customWidth="1"/>
    <col min="7" max="7" width="9.140625" style="3" customWidth="1"/>
    <col min="8" max="8" width="6.421875" style="3" customWidth="1"/>
    <col min="9" max="9" width="9.140625" style="3" customWidth="1"/>
    <col min="10" max="10" width="6.421875" style="3" customWidth="1"/>
    <col min="11" max="11" width="7.00390625" style="3" customWidth="1"/>
    <col min="12" max="12" width="6.421875" style="3" customWidth="1"/>
    <col min="13" max="13" width="9.140625" style="3" customWidth="1"/>
    <col min="14" max="14" width="6.421875" style="3" customWidth="1"/>
    <col min="15" max="15" width="7.00390625" style="3" customWidth="1"/>
    <col min="16" max="16" width="6.421875" style="3" customWidth="1"/>
    <col min="17" max="16384" width="9.140625" style="3" customWidth="1"/>
  </cols>
  <sheetData>
    <row r="1" spans="1:16" ht="18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5.75">
      <c r="A2" s="162" t="str">
        <f>'1. Plan and Actual'!A2</f>
        <v>OSCCAR Summary by WDB Area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.75">
      <c r="A3" s="162" t="str">
        <f>'1. Plan and Actual'!A3</f>
        <v>FY18 Quarter Ending June 30, 2018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ht="8.25" customHeight="1"/>
    <row r="5" spans="1:16" ht="18.75">
      <c r="A5" s="161" t="s">
        <v>132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ht="6.75" customHeight="1" thickBot="1"/>
    <row r="7" spans="1:16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3" t="s">
        <v>52</v>
      </c>
      <c r="K7" s="13" t="s">
        <v>64</v>
      </c>
      <c r="L7" s="13" t="s">
        <v>66</v>
      </c>
      <c r="M7" s="13" t="s">
        <v>77</v>
      </c>
      <c r="N7" s="13" t="s">
        <v>78</v>
      </c>
      <c r="O7" s="13" t="s">
        <v>128</v>
      </c>
      <c r="P7" s="86" t="s">
        <v>81</v>
      </c>
    </row>
    <row r="8" spans="1:16" s="21" customFormat="1" ht="51">
      <c r="A8" s="28"/>
      <c r="B8" s="6" t="s">
        <v>22</v>
      </c>
      <c r="C8" s="6" t="s">
        <v>57</v>
      </c>
      <c r="D8" s="6" t="s">
        <v>129</v>
      </c>
      <c r="E8" s="6" t="s">
        <v>58</v>
      </c>
      <c r="F8" s="6" t="s">
        <v>129</v>
      </c>
      <c r="G8" s="6" t="s">
        <v>59</v>
      </c>
      <c r="H8" s="6" t="s">
        <v>129</v>
      </c>
      <c r="I8" s="6" t="s">
        <v>60</v>
      </c>
      <c r="J8" s="6" t="s">
        <v>129</v>
      </c>
      <c r="K8" s="6" t="s">
        <v>61</v>
      </c>
      <c r="L8" s="6" t="s">
        <v>129</v>
      </c>
      <c r="M8" s="6" t="s">
        <v>62</v>
      </c>
      <c r="N8" s="6" t="s">
        <v>129</v>
      </c>
      <c r="O8" s="6" t="s">
        <v>63</v>
      </c>
      <c r="P8" s="87" t="s">
        <v>130</v>
      </c>
    </row>
    <row r="9" spans="1:16" ht="13.5" customHeight="1">
      <c r="A9" s="29" t="s">
        <v>2</v>
      </c>
      <c r="B9" s="101">
        <f>'1. Plan and Actual'!C10</f>
        <v>2600</v>
      </c>
      <c r="C9" s="128">
        <v>2061</v>
      </c>
      <c r="D9" s="5">
        <f>C9/B9</f>
        <v>0.7926923076923077</v>
      </c>
      <c r="E9" s="128">
        <v>313</v>
      </c>
      <c r="F9" s="5">
        <f>E9/B9</f>
        <v>0.12038461538461538</v>
      </c>
      <c r="G9" s="128">
        <v>182</v>
      </c>
      <c r="H9" s="5">
        <f>G9/B9</f>
        <v>0.07</v>
      </c>
      <c r="I9" s="128">
        <v>29</v>
      </c>
      <c r="J9" s="75">
        <f>I9/B9</f>
        <v>0.011153846153846153</v>
      </c>
      <c r="K9" s="128">
        <v>20</v>
      </c>
      <c r="L9" s="75">
        <f>K9/B9</f>
        <v>0.007692307692307693</v>
      </c>
      <c r="M9" s="128">
        <v>9</v>
      </c>
      <c r="N9" s="75">
        <f>M9/B9</f>
        <v>0.0034615384615384616</v>
      </c>
      <c r="O9" s="128">
        <v>78</v>
      </c>
      <c r="P9" s="16">
        <f>O9/B9</f>
        <v>0.03</v>
      </c>
    </row>
    <row r="10" spans="1:16" ht="13.5" customHeight="1">
      <c r="A10" s="29" t="s">
        <v>3</v>
      </c>
      <c r="B10" s="101">
        <f>'1. Plan and Actual'!C11</f>
        <v>15515</v>
      </c>
      <c r="C10" s="128">
        <v>5783</v>
      </c>
      <c r="D10" s="5">
        <f aca="true" t="shared" si="0" ref="D10:D26">C10/B10</f>
        <v>0.37273606187560426</v>
      </c>
      <c r="E10" s="128">
        <v>5791</v>
      </c>
      <c r="F10" s="5">
        <f aca="true" t="shared" si="1" ref="F10:F26">E10/B10</f>
        <v>0.37325169191105384</v>
      </c>
      <c r="G10" s="128">
        <v>2680</v>
      </c>
      <c r="H10" s="5">
        <f aca="true" t="shared" si="2" ref="H10:H26">G10/B10</f>
        <v>0.17273606187560425</v>
      </c>
      <c r="I10" s="128">
        <v>217</v>
      </c>
      <c r="J10" s="75">
        <f aca="true" t="shared" si="3" ref="J10:J26">I10/B10</f>
        <v>0.01398646471156945</v>
      </c>
      <c r="K10" s="128">
        <v>1117</v>
      </c>
      <c r="L10" s="5">
        <f aca="true" t="shared" si="4" ref="L10:L26">K10/B10</f>
        <v>0.07199484369964551</v>
      </c>
      <c r="M10" s="128">
        <v>40</v>
      </c>
      <c r="N10" s="75">
        <f aca="true" t="shared" si="5" ref="N10:N26">M10/B10</f>
        <v>0.002578150177247825</v>
      </c>
      <c r="O10" s="128">
        <v>1508</v>
      </c>
      <c r="P10" s="16">
        <f aca="true" t="shared" si="6" ref="P10:P26">O10/B10</f>
        <v>0.09719626168224299</v>
      </c>
    </row>
    <row r="11" spans="1:16" ht="13.5" customHeight="1">
      <c r="A11" s="29" t="s">
        <v>4</v>
      </c>
      <c r="B11" s="101">
        <f>'1. Plan and Actual'!C12</f>
        <v>12936</v>
      </c>
      <c r="C11" s="128">
        <v>9047</v>
      </c>
      <c r="D11" s="5">
        <f t="shared" si="0"/>
        <v>0.6993661100803958</v>
      </c>
      <c r="E11" s="128">
        <v>1853</v>
      </c>
      <c r="F11" s="5">
        <f t="shared" si="1"/>
        <v>0.14324366110080397</v>
      </c>
      <c r="G11" s="128">
        <v>1846</v>
      </c>
      <c r="H11" s="5">
        <f t="shared" si="2"/>
        <v>0.1427025355596784</v>
      </c>
      <c r="I11" s="128">
        <v>141</v>
      </c>
      <c r="J11" s="75">
        <f t="shared" si="3"/>
        <v>0.010899814471243042</v>
      </c>
      <c r="K11" s="128">
        <v>327</v>
      </c>
      <c r="L11" s="5">
        <f t="shared" si="4"/>
        <v>0.025278293135435993</v>
      </c>
      <c r="M11" s="128">
        <v>36</v>
      </c>
      <c r="N11" s="75">
        <f t="shared" si="5"/>
        <v>0.0027829313543599257</v>
      </c>
      <c r="O11" s="128">
        <v>766</v>
      </c>
      <c r="P11" s="16">
        <f t="shared" si="6"/>
        <v>0.05921459492888064</v>
      </c>
    </row>
    <row r="12" spans="1:16" ht="13.5" customHeight="1">
      <c r="A12" s="29" t="s">
        <v>5</v>
      </c>
      <c r="B12" s="101">
        <f>'1. Plan and Actual'!C13</f>
        <v>6002</v>
      </c>
      <c r="C12" s="128">
        <v>2848</v>
      </c>
      <c r="D12" s="5">
        <f t="shared" si="0"/>
        <v>0.4745084971676108</v>
      </c>
      <c r="E12" s="128">
        <v>2019</v>
      </c>
      <c r="F12" s="5">
        <f t="shared" si="1"/>
        <v>0.3363878707097634</v>
      </c>
      <c r="G12" s="128">
        <v>540</v>
      </c>
      <c r="H12" s="5">
        <f t="shared" si="2"/>
        <v>0.08997000999666778</v>
      </c>
      <c r="I12" s="128">
        <v>66</v>
      </c>
      <c r="J12" s="75">
        <f t="shared" si="3"/>
        <v>0.010996334555148283</v>
      </c>
      <c r="K12" s="128">
        <v>127</v>
      </c>
      <c r="L12" s="5">
        <f t="shared" si="4"/>
        <v>0.021159613462179275</v>
      </c>
      <c r="M12" s="128">
        <v>12</v>
      </c>
      <c r="N12" s="75">
        <f t="shared" si="5"/>
        <v>0.001999333555481506</v>
      </c>
      <c r="O12" s="128">
        <v>463</v>
      </c>
      <c r="P12" s="16">
        <f t="shared" si="6"/>
        <v>0.07714095301566144</v>
      </c>
    </row>
    <row r="13" spans="1:16" ht="13.5" customHeight="1">
      <c r="A13" s="29" t="s">
        <v>6</v>
      </c>
      <c r="B13" s="101">
        <f>'1. Plan and Actual'!C14</f>
        <v>3286</v>
      </c>
      <c r="C13" s="128">
        <v>2719</v>
      </c>
      <c r="D13" s="5">
        <f t="shared" si="0"/>
        <v>0.8274497869750457</v>
      </c>
      <c r="E13" s="128">
        <v>278</v>
      </c>
      <c r="F13" s="5">
        <f t="shared" si="1"/>
        <v>0.08460133901399879</v>
      </c>
      <c r="G13" s="128">
        <v>206</v>
      </c>
      <c r="H13" s="5">
        <f t="shared" si="2"/>
        <v>0.06269020085209982</v>
      </c>
      <c r="I13" s="128">
        <v>92</v>
      </c>
      <c r="J13" s="75">
        <f t="shared" si="3"/>
        <v>0.02799756542909312</v>
      </c>
      <c r="K13" s="128">
        <v>29</v>
      </c>
      <c r="L13" s="5">
        <f t="shared" si="4"/>
        <v>0.008825319537431528</v>
      </c>
      <c r="M13" s="128">
        <v>7</v>
      </c>
      <c r="N13" s="75">
        <f t="shared" si="5"/>
        <v>0.002130249543517955</v>
      </c>
      <c r="O13" s="128">
        <v>121</v>
      </c>
      <c r="P13" s="16">
        <f t="shared" si="6"/>
        <v>0.03682288496652465</v>
      </c>
    </row>
    <row r="14" spans="1:16" ht="13.5" customHeight="1">
      <c r="A14" s="29" t="s">
        <v>7</v>
      </c>
      <c r="B14" s="101">
        <f>'1. Plan and Actual'!C15</f>
        <v>9372</v>
      </c>
      <c r="C14" s="128">
        <v>6726</v>
      </c>
      <c r="D14" s="5">
        <f t="shared" si="0"/>
        <v>0.7176696542893726</v>
      </c>
      <c r="E14" s="128">
        <v>958</v>
      </c>
      <c r="F14" s="5">
        <f t="shared" si="1"/>
        <v>0.10221937686726419</v>
      </c>
      <c r="G14" s="128">
        <v>1458</v>
      </c>
      <c r="H14" s="5">
        <f t="shared" si="2"/>
        <v>0.1555697823303457</v>
      </c>
      <c r="I14" s="128">
        <v>136</v>
      </c>
      <c r="J14" s="75">
        <f t="shared" si="3"/>
        <v>0.014511310285958173</v>
      </c>
      <c r="K14" s="128">
        <v>314</v>
      </c>
      <c r="L14" s="5">
        <f t="shared" si="4"/>
        <v>0.0335040546308152</v>
      </c>
      <c r="M14" s="128">
        <v>23</v>
      </c>
      <c r="N14" s="75">
        <f t="shared" si="5"/>
        <v>0.00245411865130175</v>
      </c>
      <c r="O14" s="128">
        <v>486</v>
      </c>
      <c r="P14" s="16">
        <f t="shared" si="6"/>
        <v>0.051856594110115235</v>
      </c>
    </row>
    <row r="15" spans="1:16" ht="13.5" customHeight="1">
      <c r="A15" s="29" t="s">
        <v>8</v>
      </c>
      <c r="B15" s="101">
        <f>'1. Plan and Actual'!C16</f>
        <v>3439</v>
      </c>
      <c r="C15" s="128">
        <v>2958</v>
      </c>
      <c r="D15" s="5">
        <f t="shared" si="0"/>
        <v>0.8601337598138994</v>
      </c>
      <c r="E15" s="128">
        <v>186</v>
      </c>
      <c r="F15" s="5">
        <f t="shared" si="1"/>
        <v>0.054085489968013954</v>
      </c>
      <c r="G15" s="128">
        <v>274</v>
      </c>
      <c r="H15" s="5">
        <f t="shared" si="2"/>
        <v>0.0796743239313754</v>
      </c>
      <c r="I15" s="128">
        <v>55</v>
      </c>
      <c r="J15" s="75">
        <f t="shared" si="3"/>
        <v>0.0159930212271009</v>
      </c>
      <c r="K15" s="128">
        <v>75</v>
      </c>
      <c r="L15" s="5">
        <f t="shared" si="4"/>
        <v>0.021808665309683048</v>
      </c>
      <c r="M15" s="128">
        <v>7</v>
      </c>
      <c r="N15" s="75">
        <f t="shared" si="5"/>
        <v>0.002035475428903751</v>
      </c>
      <c r="O15" s="128">
        <v>78</v>
      </c>
      <c r="P15" s="16">
        <f t="shared" si="6"/>
        <v>0.02268101192207037</v>
      </c>
    </row>
    <row r="16" spans="1:16" ht="13.5" customHeight="1">
      <c r="A16" s="29" t="s">
        <v>9</v>
      </c>
      <c r="B16" s="101">
        <f>'1. Plan and Actual'!C17</f>
        <v>6684</v>
      </c>
      <c r="C16" s="128">
        <v>4641</v>
      </c>
      <c r="D16" s="5">
        <f t="shared" si="0"/>
        <v>0.6943447037701975</v>
      </c>
      <c r="E16" s="128">
        <v>453</v>
      </c>
      <c r="F16" s="5">
        <f t="shared" si="1"/>
        <v>0.0677737881508079</v>
      </c>
      <c r="G16" s="128">
        <v>962</v>
      </c>
      <c r="H16" s="5">
        <f t="shared" si="2"/>
        <v>0.14392579293836028</v>
      </c>
      <c r="I16" s="128">
        <v>38</v>
      </c>
      <c r="J16" s="75">
        <f t="shared" si="3"/>
        <v>0.005685218432076601</v>
      </c>
      <c r="K16" s="128">
        <v>848</v>
      </c>
      <c r="L16" s="5">
        <f t="shared" si="4"/>
        <v>0.12687013764213045</v>
      </c>
      <c r="M16" s="128">
        <v>14</v>
      </c>
      <c r="N16" s="75">
        <f t="shared" si="5"/>
        <v>0.002094554159186116</v>
      </c>
      <c r="O16" s="128">
        <v>310</v>
      </c>
      <c r="P16" s="16">
        <f t="shared" si="6"/>
        <v>0.046379413524835426</v>
      </c>
    </row>
    <row r="17" spans="1:16" ht="13.5" customHeight="1">
      <c r="A17" s="29" t="s">
        <v>10</v>
      </c>
      <c r="B17" s="101">
        <f>'1. Plan and Actual'!C18</f>
        <v>4924</v>
      </c>
      <c r="C17" s="128">
        <v>2735</v>
      </c>
      <c r="D17" s="5">
        <f t="shared" si="0"/>
        <v>0.5554427294882209</v>
      </c>
      <c r="E17" s="128">
        <v>762</v>
      </c>
      <c r="F17" s="5">
        <f t="shared" si="1"/>
        <v>0.15475223395613322</v>
      </c>
      <c r="G17" s="128">
        <v>1262</v>
      </c>
      <c r="H17" s="5">
        <f t="shared" si="2"/>
        <v>0.2562956945572705</v>
      </c>
      <c r="I17" s="128">
        <v>109</v>
      </c>
      <c r="J17" s="75">
        <f t="shared" si="3"/>
        <v>0.022136474411047928</v>
      </c>
      <c r="K17" s="128">
        <v>48</v>
      </c>
      <c r="L17" s="5">
        <f t="shared" si="4"/>
        <v>0.00974817221770918</v>
      </c>
      <c r="M17" s="128">
        <v>20</v>
      </c>
      <c r="N17" s="75">
        <f t="shared" si="5"/>
        <v>0.004061738424045491</v>
      </c>
      <c r="O17" s="128">
        <v>993</v>
      </c>
      <c r="P17" s="16">
        <f t="shared" si="6"/>
        <v>0.20166531275385866</v>
      </c>
    </row>
    <row r="18" spans="1:16" ht="13.5" customHeight="1">
      <c r="A18" s="29" t="s">
        <v>11</v>
      </c>
      <c r="B18" s="101">
        <f>'1. Plan and Actual'!C19</f>
        <v>21573</v>
      </c>
      <c r="C18" s="128">
        <v>7624</v>
      </c>
      <c r="D18" s="5">
        <f t="shared" si="0"/>
        <v>0.3534047188615399</v>
      </c>
      <c r="E18" s="128">
        <v>3552</v>
      </c>
      <c r="F18" s="5">
        <f t="shared" si="1"/>
        <v>0.16465025726602697</v>
      </c>
      <c r="G18" s="128">
        <v>9706</v>
      </c>
      <c r="H18" s="5">
        <f t="shared" si="2"/>
        <v>0.44991424465767393</v>
      </c>
      <c r="I18" s="128">
        <v>162</v>
      </c>
      <c r="J18" s="75">
        <f t="shared" si="3"/>
        <v>0.007509386733416771</v>
      </c>
      <c r="K18" s="128">
        <v>284</v>
      </c>
      <c r="L18" s="5">
        <f t="shared" si="4"/>
        <v>0.013164603903026931</v>
      </c>
      <c r="M18" s="128">
        <v>67</v>
      </c>
      <c r="N18" s="75">
        <f t="shared" si="5"/>
        <v>0.003105734019376072</v>
      </c>
      <c r="O18" s="128">
        <v>2452</v>
      </c>
      <c r="P18" s="16">
        <f t="shared" si="6"/>
        <v>0.1136605942613452</v>
      </c>
    </row>
    <row r="19" spans="1:16" ht="13.5" customHeight="1">
      <c r="A19" s="29" t="s">
        <v>136</v>
      </c>
      <c r="B19" s="101">
        <f>'1. Plan and Actual'!C20</f>
        <v>8248</v>
      </c>
      <c r="C19" s="128">
        <v>4368</v>
      </c>
      <c r="D19" s="5">
        <f t="shared" si="0"/>
        <v>0.5295829291949563</v>
      </c>
      <c r="E19" s="128">
        <v>377</v>
      </c>
      <c r="F19" s="5">
        <f t="shared" si="1"/>
        <v>0.045708050436469444</v>
      </c>
      <c r="G19" s="128">
        <v>3528</v>
      </c>
      <c r="H19" s="5">
        <f t="shared" si="2"/>
        <v>0.4277400581959263</v>
      </c>
      <c r="I19" s="128">
        <v>34</v>
      </c>
      <c r="J19" s="75">
        <f t="shared" si="3"/>
        <v>0.004122211445198836</v>
      </c>
      <c r="K19" s="128">
        <v>222</v>
      </c>
      <c r="L19" s="5">
        <f t="shared" si="4"/>
        <v>0.026915615906886518</v>
      </c>
      <c r="M19" s="128">
        <v>13</v>
      </c>
      <c r="N19" s="75">
        <f t="shared" si="5"/>
        <v>0.0015761396702230843</v>
      </c>
      <c r="O19" s="128">
        <v>420</v>
      </c>
      <c r="P19" s="16">
        <f t="shared" si="6"/>
        <v>0.050921435499515035</v>
      </c>
    </row>
    <row r="20" spans="1:16" ht="13.5" customHeight="1">
      <c r="A20" s="29" t="s">
        <v>12</v>
      </c>
      <c r="B20" s="101">
        <f>'1. Plan and Actual'!C21</f>
        <v>11715</v>
      </c>
      <c r="C20" s="128">
        <v>7977</v>
      </c>
      <c r="D20" s="5">
        <f t="shared" si="0"/>
        <v>0.6809218950064021</v>
      </c>
      <c r="E20" s="128">
        <v>1298</v>
      </c>
      <c r="F20" s="5">
        <f t="shared" si="1"/>
        <v>0.1107981220657277</v>
      </c>
      <c r="G20" s="128">
        <v>1483</v>
      </c>
      <c r="H20" s="5">
        <f t="shared" si="2"/>
        <v>0.12658984208279983</v>
      </c>
      <c r="I20" s="128">
        <v>78</v>
      </c>
      <c r="J20" s="75">
        <f t="shared" si="3"/>
        <v>0.006658130601792573</v>
      </c>
      <c r="K20" s="128">
        <v>877</v>
      </c>
      <c r="L20" s="5">
        <f t="shared" si="4"/>
        <v>0.07486128894579598</v>
      </c>
      <c r="M20" s="128">
        <v>16</v>
      </c>
      <c r="N20" s="75">
        <f t="shared" si="5"/>
        <v>0.001365770379854887</v>
      </c>
      <c r="O20" s="128">
        <v>744</v>
      </c>
      <c r="P20" s="16">
        <f t="shared" si="6"/>
        <v>0.06350832266325224</v>
      </c>
    </row>
    <row r="21" spans="1:16" ht="13.5" customHeight="1">
      <c r="A21" s="29" t="s">
        <v>13</v>
      </c>
      <c r="B21" s="101">
        <f>'1. Plan and Actual'!C22</f>
        <v>8887</v>
      </c>
      <c r="C21" s="128">
        <v>6966</v>
      </c>
      <c r="D21" s="5">
        <f t="shared" si="0"/>
        <v>0.7838415663328457</v>
      </c>
      <c r="E21" s="128">
        <v>587</v>
      </c>
      <c r="F21" s="5">
        <f t="shared" si="1"/>
        <v>0.06605153595138967</v>
      </c>
      <c r="G21" s="128">
        <v>640</v>
      </c>
      <c r="H21" s="5">
        <f t="shared" si="2"/>
        <v>0.07201530325194104</v>
      </c>
      <c r="I21" s="128">
        <v>60</v>
      </c>
      <c r="J21" s="75">
        <f t="shared" si="3"/>
        <v>0.006751434679869472</v>
      </c>
      <c r="K21" s="128">
        <v>653</v>
      </c>
      <c r="L21" s="5">
        <f t="shared" si="4"/>
        <v>0.0734781140992461</v>
      </c>
      <c r="M21" s="128">
        <v>21</v>
      </c>
      <c r="N21" s="75">
        <f t="shared" si="5"/>
        <v>0.0023630021379543154</v>
      </c>
      <c r="O21" s="128">
        <v>275</v>
      </c>
      <c r="P21" s="16">
        <f t="shared" si="6"/>
        <v>0.030944075616068413</v>
      </c>
    </row>
    <row r="22" spans="1:16" ht="13.5" customHeight="1">
      <c r="A22" s="29" t="s">
        <v>14</v>
      </c>
      <c r="B22" s="101">
        <f>'1. Plan and Actual'!C23</f>
        <v>4448</v>
      </c>
      <c r="C22" s="128">
        <v>3561</v>
      </c>
      <c r="D22" s="5">
        <f t="shared" si="0"/>
        <v>0.8005845323741008</v>
      </c>
      <c r="E22" s="128">
        <v>228</v>
      </c>
      <c r="F22" s="5">
        <f t="shared" si="1"/>
        <v>0.051258992805755396</v>
      </c>
      <c r="G22" s="128">
        <v>583</v>
      </c>
      <c r="H22" s="5">
        <f t="shared" si="2"/>
        <v>0.13107014388489208</v>
      </c>
      <c r="I22" s="128">
        <v>43</v>
      </c>
      <c r="J22" s="75">
        <f t="shared" si="3"/>
        <v>0.00966726618705036</v>
      </c>
      <c r="K22" s="128">
        <v>106</v>
      </c>
      <c r="L22" s="5">
        <f t="shared" si="4"/>
        <v>0.023830935251798562</v>
      </c>
      <c r="M22" s="128">
        <v>15</v>
      </c>
      <c r="N22" s="75">
        <f t="shared" si="5"/>
        <v>0.003372302158273381</v>
      </c>
      <c r="O22" s="128">
        <v>187</v>
      </c>
      <c r="P22" s="16">
        <f t="shared" si="6"/>
        <v>0.04204136690647482</v>
      </c>
    </row>
    <row r="23" spans="1:16" ht="13.5" customHeight="1">
      <c r="A23" s="29" t="s">
        <v>15</v>
      </c>
      <c r="B23" s="101">
        <f>'1. Plan and Actual'!C24</f>
        <v>8103</v>
      </c>
      <c r="C23" s="128">
        <v>5928</v>
      </c>
      <c r="D23" s="5">
        <f t="shared" si="0"/>
        <v>0.7315808959644576</v>
      </c>
      <c r="E23" s="128">
        <v>1035</v>
      </c>
      <c r="F23" s="5">
        <f t="shared" si="1"/>
        <v>0.12773047019622363</v>
      </c>
      <c r="G23" s="128">
        <v>1544</v>
      </c>
      <c r="H23" s="5">
        <f t="shared" si="2"/>
        <v>0.1905467110946563</v>
      </c>
      <c r="I23" s="128">
        <v>65</v>
      </c>
      <c r="J23" s="75">
        <f t="shared" si="3"/>
        <v>0.008021720350487474</v>
      </c>
      <c r="K23" s="128">
        <v>273</v>
      </c>
      <c r="L23" s="5">
        <f t="shared" si="4"/>
        <v>0.03369122547204739</v>
      </c>
      <c r="M23" s="128">
        <v>19</v>
      </c>
      <c r="N23" s="75">
        <f t="shared" si="5"/>
        <v>0.0023448105639886463</v>
      </c>
      <c r="O23" s="128">
        <v>438</v>
      </c>
      <c r="P23" s="16">
        <f t="shared" si="6"/>
        <v>0.05405405405405406</v>
      </c>
    </row>
    <row r="24" spans="1:16" ht="13.5" customHeight="1">
      <c r="A24" s="29" t="s">
        <v>141</v>
      </c>
      <c r="B24" s="101">
        <f>'1. Plan and Actual'!C25</f>
        <v>9929</v>
      </c>
      <c r="C24" s="128">
        <v>7125</v>
      </c>
      <c r="D24" s="5">
        <f t="shared" si="0"/>
        <v>0.7175949239601168</v>
      </c>
      <c r="E24" s="128">
        <v>1486</v>
      </c>
      <c r="F24" s="5">
        <f t="shared" si="1"/>
        <v>0.14966260449189245</v>
      </c>
      <c r="G24" s="128">
        <v>504</v>
      </c>
      <c r="H24" s="5">
        <f t="shared" si="2"/>
        <v>0.050760398831705106</v>
      </c>
      <c r="I24" s="128">
        <v>113</v>
      </c>
      <c r="J24" s="75">
        <f t="shared" si="3"/>
        <v>0.011380803706314835</v>
      </c>
      <c r="K24" s="128">
        <v>610</v>
      </c>
      <c r="L24" s="5">
        <f t="shared" si="4"/>
        <v>0.061436196998690705</v>
      </c>
      <c r="M24" s="128">
        <v>18</v>
      </c>
      <c r="N24" s="75">
        <f t="shared" si="5"/>
        <v>0.001812871386846611</v>
      </c>
      <c r="O24" s="128">
        <v>315</v>
      </c>
      <c r="P24" s="16">
        <f t="shared" si="6"/>
        <v>0.031725249269815695</v>
      </c>
    </row>
    <row r="25" spans="1:16" ht="12.75">
      <c r="A25" s="29" t="s">
        <v>126</v>
      </c>
      <c r="B25" s="101">
        <f>'1. Plan and Actual'!C26</f>
        <v>2537</v>
      </c>
      <c r="C25" s="4">
        <v>1797</v>
      </c>
      <c r="D25" s="5">
        <f t="shared" si="0"/>
        <v>0.7083169097359086</v>
      </c>
      <c r="E25" s="4">
        <v>264</v>
      </c>
      <c r="F25" s="5">
        <f t="shared" si="1"/>
        <v>0.1040599132834056</v>
      </c>
      <c r="G25" s="4">
        <v>316</v>
      </c>
      <c r="H25" s="5">
        <f t="shared" si="2"/>
        <v>0.12455656286953094</v>
      </c>
      <c r="I25" s="4">
        <v>19</v>
      </c>
      <c r="J25" s="75">
        <f t="shared" si="3"/>
        <v>0.007489160425699646</v>
      </c>
      <c r="K25" s="4">
        <v>169</v>
      </c>
      <c r="L25" s="5">
        <f t="shared" si="4"/>
        <v>0.06661411115490737</v>
      </c>
      <c r="M25" s="4">
        <v>3</v>
      </c>
      <c r="N25" s="75">
        <f t="shared" si="5"/>
        <v>0.0011824990145841545</v>
      </c>
      <c r="O25" s="4">
        <v>119</v>
      </c>
      <c r="P25" s="16">
        <f t="shared" si="6"/>
        <v>0.04690579424517146</v>
      </c>
    </row>
    <row r="26" spans="1:16" ht="13.5" thickBot="1">
      <c r="A26" s="30" t="s">
        <v>17</v>
      </c>
      <c r="B26" s="17">
        <f>'1. Plan and Actual'!C27</f>
        <v>132108</v>
      </c>
      <c r="C26" s="17">
        <v>79363</v>
      </c>
      <c r="D26" s="25">
        <f t="shared" si="0"/>
        <v>0.6007433312138554</v>
      </c>
      <c r="E26" s="17">
        <v>20220</v>
      </c>
      <c r="F26" s="25">
        <f t="shared" si="1"/>
        <v>0.153056590062676</v>
      </c>
      <c r="G26" s="17">
        <v>26854</v>
      </c>
      <c r="H26" s="25">
        <f t="shared" si="2"/>
        <v>0.20327307960153815</v>
      </c>
      <c r="I26" s="17">
        <v>1377</v>
      </c>
      <c r="J26" s="109">
        <f t="shared" si="3"/>
        <v>0.01042329003542556</v>
      </c>
      <c r="K26" s="17">
        <v>5636</v>
      </c>
      <c r="L26" s="25">
        <f t="shared" si="4"/>
        <v>0.04266206437157477</v>
      </c>
      <c r="M26" s="17">
        <v>330</v>
      </c>
      <c r="N26" s="109">
        <f t="shared" si="5"/>
        <v>0.0024979562176401125</v>
      </c>
      <c r="O26" s="17">
        <v>9391</v>
      </c>
      <c r="P26" s="18">
        <f t="shared" si="6"/>
        <v>0.0710857783026009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8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ht="12.75" customHeight="1">
      <c r="A30" s="178" t="s">
        <v>145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6" ht="12.75">
      <c r="A31" s="160" t="s">
        <v>146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</sheetData>
  <sheetProtection/>
  <mergeCells count="7">
    <mergeCell ref="A31:P31"/>
    <mergeCell ref="A1:P1"/>
    <mergeCell ref="A2:P2"/>
    <mergeCell ref="A3:P3"/>
    <mergeCell ref="A5:P5"/>
    <mergeCell ref="A29:L29"/>
    <mergeCell ref="A30:L30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A33" sqref="A33"/>
    </sheetView>
  </sheetViews>
  <sheetFormatPr defaultColWidth="9.140625" defaultRowHeight="12.75"/>
  <cols>
    <col min="1" max="1" width="21.28125" style="3" customWidth="1"/>
    <col min="2" max="2" width="10.140625" style="3" customWidth="1"/>
    <col min="3" max="3" width="8.28125" style="3" customWidth="1"/>
    <col min="4" max="4" width="7.421875" style="3" customWidth="1"/>
    <col min="5" max="5" width="8.7109375" style="3" customWidth="1"/>
    <col min="6" max="6" width="6.2812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6384" width="9.140625" style="3" customWidth="1"/>
  </cols>
  <sheetData>
    <row r="1" spans="1:14" ht="18.75">
      <c r="A1" s="161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5.75">
      <c r="A2" s="162" t="str">
        <f>'1. Plan and Actual'!A2</f>
        <v>OSCCAR Summary by WDB Area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5.75">
      <c r="A3" s="162" t="str">
        <f>'1. Plan and Actual'!A3</f>
        <v>FY18 Quarter Ending June 30,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5" spans="1:14" ht="18.75">
      <c r="A5" s="161" t="s">
        <v>133</v>
      </c>
      <c r="B5" s="161"/>
      <c r="C5" s="161"/>
      <c r="D5" s="161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ht="6.75" customHeight="1" thickBot="1"/>
    <row r="7" spans="1:14" ht="13.5" thickTop="1">
      <c r="A7" s="27" t="s">
        <v>1</v>
      </c>
      <c r="B7" s="14" t="s">
        <v>21</v>
      </c>
      <c r="C7" s="1" t="s">
        <v>24</v>
      </c>
      <c r="D7" s="123" t="s">
        <v>26</v>
      </c>
      <c r="E7" s="31" t="s">
        <v>28</v>
      </c>
      <c r="F7" s="14" t="s">
        <v>37</v>
      </c>
      <c r="G7" s="63" t="s">
        <v>39</v>
      </c>
      <c r="H7" s="120" t="s">
        <v>48</v>
      </c>
      <c r="I7" s="31" t="s">
        <v>50</v>
      </c>
      <c r="J7" s="14" t="s">
        <v>52</v>
      </c>
      <c r="K7" s="63" t="s">
        <v>64</v>
      </c>
      <c r="L7" s="120" t="s">
        <v>66</v>
      </c>
      <c r="M7" s="31" t="s">
        <v>77</v>
      </c>
      <c r="N7" s="15" t="s">
        <v>78</v>
      </c>
    </row>
    <row r="8" spans="1:14" s="21" customFormat="1" ht="38.25">
      <c r="A8" s="28"/>
      <c r="B8" s="8" t="s">
        <v>22</v>
      </c>
      <c r="C8" s="124" t="s">
        <v>56</v>
      </c>
      <c r="D8" s="24" t="s">
        <v>129</v>
      </c>
      <c r="E8" s="23" t="s">
        <v>67</v>
      </c>
      <c r="F8" s="8" t="s">
        <v>129</v>
      </c>
      <c r="G8" s="69" t="s">
        <v>68</v>
      </c>
      <c r="H8" s="115" t="s">
        <v>129</v>
      </c>
      <c r="I8" s="23" t="s">
        <v>69</v>
      </c>
      <c r="J8" s="8" t="s">
        <v>129</v>
      </c>
      <c r="K8" s="69" t="s">
        <v>70</v>
      </c>
      <c r="L8" s="115" t="s">
        <v>129</v>
      </c>
      <c r="M8" s="23" t="s">
        <v>71</v>
      </c>
      <c r="N8" s="24" t="s">
        <v>129</v>
      </c>
    </row>
    <row r="9" spans="1:14" ht="13.5" customHeight="1">
      <c r="A9" s="29" t="s">
        <v>2</v>
      </c>
      <c r="B9" s="110">
        <f>'1. Plan and Actual'!C10</f>
        <v>2600</v>
      </c>
      <c r="C9" s="130">
        <v>1211</v>
      </c>
      <c r="D9" s="16">
        <f>C9/B9</f>
        <v>0.46576923076923077</v>
      </c>
      <c r="E9" s="131">
        <v>85</v>
      </c>
      <c r="F9" s="118">
        <f>E9/B9</f>
        <v>0.032692307692307694</v>
      </c>
      <c r="G9" s="132">
        <v>119</v>
      </c>
      <c r="H9" s="121">
        <f>G9/B9</f>
        <v>0.04576923076923077</v>
      </c>
      <c r="I9" s="131">
        <v>1246</v>
      </c>
      <c r="J9" s="118">
        <f>I9/B9</f>
        <v>0.47923076923076924</v>
      </c>
      <c r="K9" s="132">
        <v>523</v>
      </c>
      <c r="L9" s="121">
        <f>K9/B9</f>
        <v>0.20115384615384616</v>
      </c>
      <c r="M9" s="131">
        <v>627</v>
      </c>
      <c r="N9" s="16">
        <f>M9/B9</f>
        <v>0.24115384615384616</v>
      </c>
    </row>
    <row r="10" spans="1:14" ht="13.5" customHeight="1">
      <c r="A10" s="29" t="s">
        <v>3</v>
      </c>
      <c r="B10" s="110">
        <f>'1. Plan and Actual'!C11</f>
        <v>15515</v>
      </c>
      <c r="C10" s="130">
        <v>8108</v>
      </c>
      <c r="D10" s="16">
        <f aca="true" t="shared" si="0" ref="D10:D24">C10/B10</f>
        <v>0.522591040928134</v>
      </c>
      <c r="E10" s="131">
        <v>177</v>
      </c>
      <c r="F10" s="118">
        <f aca="true" t="shared" si="1" ref="F10:F26">E10/B10</f>
        <v>0.011408314534321624</v>
      </c>
      <c r="G10" s="132">
        <v>488</v>
      </c>
      <c r="H10" s="121">
        <f aca="true" t="shared" si="2" ref="H10:H26">G10/B10</f>
        <v>0.03145343216242346</v>
      </c>
      <c r="I10" s="131">
        <v>9259</v>
      </c>
      <c r="J10" s="118">
        <f aca="true" t="shared" si="3" ref="J10:J26">I10/B10</f>
        <v>0.5967773122784402</v>
      </c>
      <c r="K10" s="132">
        <v>2868</v>
      </c>
      <c r="L10" s="121">
        <f aca="true" t="shared" si="4" ref="L10:L26">K10/B10</f>
        <v>0.18485336770866903</v>
      </c>
      <c r="M10" s="131">
        <v>2723</v>
      </c>
      <c r="N10" s="16">
        <f aca="true" t="shared" si="5" ref="N10:N26">M10/B10</f>
        <v>0.17550757331614567</v>
      </c>
    </row>
    <row r="11" spans="1:14" ht="13.5" customHeight="1">
      <c r="A11" s="29" t="s">
        <v>4</v>
      </c>
      <c r="B11" s="110">
        <f>'1. Plan and Actual'!C12</f>
        <v>12936</v>
      </c>
      <c r="C11" s="130">
        <v>5796</v>
      </c>
      <c r="D11" s="16">
        <f t="shared" si="0"/>
        <v>0.44805194805194803</v>
      </c>
      <c r="E11" s="131">
        <v>630</v>
      </c>
      <c r="F11" s="118">
        <f t="shared" si="1"/>
        <v>0.048701298701298704</v>
      </c>
      <c r="G11" s="132">
        <v>589</v>
      </c>
      <c r="H11" s="121">
        <f t="shared" si="2"/>
        <v>0.04553184910327768</v>
      </c>
      <c r="I11" s="131">
        <v>6731</v>
      </c>
      <c r="J11" s="118">
        <f t="shared" si="3"/>
        <v>0.5203308596165739</v>
      </c>
      <c r="K11" s="132">
        <v>2380</v>
      </c>
      <c r="L11" s="121">
        <f t="shared" si="4"/>
        <v>0.18398268398268397</v>
      </c>
      <c r="M11" s="131">
        <v>2606</v>
      </c>
      <c r="N11" s="16">
        <f t="shared" si="5"/>
        <v>0.20145330859616573</v>
      </c>
    </row>
    <row r="12" spans="1:14" ht="13.5" customHeight="1">
      <c r="A12" s="29" t="s">
        <v>5</v>
      </c>
      <c r="B12" s="110">
        <f>'1. Plan and Actual'!C13</f>
        <v>6002</v>
      </c>
      <c r="C12" s="130">
        <v>2945</v>
      </c>
      <c r="D12" s="16">
        <f t="shared" si="0"/>
        <v>0.4906697767410863</v>
      </c>
      <c r="E12" s="131">
        <v>54</v>
      </c>
      <c r="F12" s="118">
        <f t="shared" si="1"/>
        <v>0.008997000999666778</v>
      </c>
      <c r="G12" s="132">
        <v>160</v>
      </c>
      <c r="H12" s="121">
        <f t="shared" si="2"/>
        <v>0.026657780739753417</v>
      </c>
      <c r="I12" s="131">
        <v>3149</v>
      </c>
      <c r="J12" s="118">
        <f t="shared" si="3"/>
        <v>0.5246584471842719</v>
      </c>
      <c r="K12" s="132">
        <v>1279</v>
      </c>
      <c r="L12" s="121">
        <f t="shared" si="4"/>
        <v>0.21309563478840388</v>
      </c>
      <c r="M12" s="131">
        <v>1360</v>
      </c>
      <c r="N12" s="16">
        <f t="shared" si="5"/>
        <v>0.22659113628790403</v>
      </c>
    </row>
    <row r="13" spans="1:14" ht="13.5" customHeight="1">
      <c r="A13" s="29" t="s">
        <v>6</v>
      </c>
      <c r="B13" s="110">
        <f>'1. Plan and Actual'!C14</f>
        <v>3286</v>
      </c>
      <c r="C13" s="130">
        <v>1738</v>
      </c>
      <c r="D13" s="16">
        <f t="shared" si="0"/>
        <v>0.5289105295191723</v>
      </c>
      <c r="E13" s="131">
        <v>95</v>
      </c>
      <c r="F13" s="118">
        <f t="shared" si="1"/>
        <v>0.028910529519172244</v>
      </c>
      <c r="G13" s="132">
        <v>91</v>
      </c>
      <c r="H13" s="121">
        <f t="shared" si="2"/>
        <v>0.027693244065733414</v>
      </c>
      <c r="I13" s="131">
        <v>1195</v>
      </c>
      <c r="J13" s="118">
        <f t="shared" si="3"/>
        <v>0.36366402921485086</v>
      </c>
      <c r="K13" s="132">
        <v>663</v>
      </c>
      <c r="L13" s="121">
        <f t="shared" si="4"/>
        <v>0.2017650639074863</v>
      </c>
      <c r="M13" s="131">
        <v>1242</v>
      </c>
      <c r="N13" s="16">
        <f t="shared" si="5"/>
        <v>0.37796713329275716</v>
      </c>
    </row>
    <row r="14" spans="1:14" ht="13.5" customHeight="1">
      <c r="A14" s="29" t="s">
        <v>7</v>
      </c>
      <c r="B14" s="110">
        <f>'1. Plan and Actual'!C15</f>
        <v>9372</v>
      </c>
      <c r="C14" s="130">
        <v>4159</v>
      </c>
      <c r="D14" s="16">
        <f t="shared" si="0"/>
        <v>0.44376867264191205</v>
      </c>
      <c r="E14" s="131">
        <v>164</v>
      </c>
      <c r="F14" s="118">
        <f t="shared" si="1"/>
        <v>0.017498932991890738</v>
      </c>
      <c r="G14" s="132">
        <v>328</v>
      </c>
      <c r="H14" s="121">
        <f t="shared" si="2"/>
        <v>0.034997865983781476</v>
      </c>
      <c r="I14" s="131">
        <v>4672</v>
      </c>
      <c r="J14" s="118">
        <f t="shared" si="3"/>
        <v>0.4985061886470337</v>
      </c>
      <c r="K14" s="132">
        <v>1996</v>
      </c>
      <c r="L14" s="121">
        <f t="shared" si="4"/>
        <v>0.2129748186086214</v>
      </c>
      <c r="M14" s="131">
        <v>2212</v>
      </c>
      <c r="N14" s="16">
        <f t="shared" si="5"/>
        <v>0.23602219376867264</v>
      </c>
    </row>
    <row r="15" spans="1:14" ht="13.5" customHeight="1">
      <c r="A15" s="29" t="s">
        <v>8</v>
      </c>
      <c r="B15" s="110">
        <f>'1. Plan and Actual'!C16</f>
        <v>3439</v>
      </c>
      <c r="C15" s="130">
        <v>1566</v>
      </c>
      <c r="D15" s="16">
        <f t="shared" si="0"/>
        <v>0.455364931666182</v>
      </c>
      <c r="E15" s="131">
        <v>78</v>
      </c>
      <c r="F15" s="118">
        <f t="shared" si="1"/>
        <v>0.02268101192207037</v>
      </c>
      <c r="G15" s="132">
        <v>133</v>
      </c>
      <c r="H15" s="121">
        <f t="shared" si="2"/>
        <v>0.03867403314917127</v>
      </c>
      <c r="I15" s="131">
        <v>1508</v>
      </c>
      <c r="J15" s="118">
        <f t="shared" si="3"/>
        <v>0.4384995638266938</v>
      </c>
      <c r="K15" s="132">
        <v>672</v>
      </c>
      <c r="L15" s="121">
        <f t="shared" si="4"/>
        <v>0.19540564117476011</v>
      </c>
      <c r="M15" s="131">
        <v>1048</v>
      </c>
      <c r="N15" s="16">
        <f t="shared" si="5"/>
        <v>0.30473974992730446</v>
      </c>
    </row>
    <row r="16" spans="1:14" ht="13.5" customHeight="1">
      <c r="A16" s="29" t="s">
        <v>9</v>
      </c>
      <c r="B16" s="110">
        <f>'1. Plan and Actual'!C17</f>
        <v>6684</v>
      </c>
      <c r="C16" s="130">
        <v>3137</v>
      </c>
      <c r="D16" s="16">
        <f t="shared" si="0"/>
        <v>0.46932974266906047</v>
      </c>
      <c r="E16" s="131">
        <v>190</v>
      </c>
      <c r="F16" s="118">
        <f t="shared" si="1"/>
        <v>0.028426092160383006</v>
      </c>
      <c r="G16" s="132">
        <v>208</v>
      </c>
      <c r="H16" s="121">
        <f t="shared" si="2"/>
        <v>0.031119090365050867</v>
      </c>
      <c r="I16" s="131">
        <v>2976</v>
      </c>
      <c r="J16" s="118">
        <f t="shared" si="3"/>
        <v>0.4452423698384201</v>
      </c>
      <c r="K16" s="132">
        <v>1541</v>
      </c>
      <c r="L16" s="121">
        <f t="shared" si="4"/>
        <v>0.23055056852184322</v>
      </c>
      <c r="M16" s="131">
        <v>1769</v>
      </c>
      <c r="N16" s="16">
        <f t="shared" si="5"/>
        <v>0.26466187911430283</v>
      </c>
    </row>
    <row r="17" spans="1:14" ht="13.5" customHeight="1">
      <c r="A17" s="29" t="s">
        <v>10</v>
      </c>
      <c r="B17" s="110">
        <f>'1. Plan and Actual'!C18</f>
        <v>4924</v>
      </c>
      <c r="C17" s="130">
        <v>2588</v>
      </c>
      <c r="D17" s="16">
        <f t="shared" si="0"/>
        <v>0.5255889520714866</v>
      </c>
      <c r="E17" s="131">
        <v>555</v>
      </c>
      <c r="F17" s="118">
        <f t="shared" si="1"/>
        <v>0.11271324126726238</v>
      </c>
      <c r="G17" s="132">
        <v>268</v>
      </c>
      <c r="H17" s="121">
        <f t="shared" si="2"/>
        <v>0.054427294882209584</v>
      </c>
      <c r="I17" s="131">
        <v>2650</v>
      </c>
      <c r="J17" s="118">
        <f t="shared" si="3"/>
        <v>0.5381803411860276</v>
      </c>
      <c r="K17" s="132">
        <v>704</v>
      </c>
      <c r="L17" s="121">
        <f t="shared" si="4"/>
        <v>0.1429731925264013</v>
      </c>
      <c r="M17" s="131">
        <v>747</v>
      </c>
      <c r="N17" s="16">
        <f t="shared" si="5"/>
        <v>0.1517059301380991</v>
      </c>
    </row>
    <row r="18" spans="1:14" ht="13.5" customHeight="1">
      <c r="A18" s="29" t="s">
        <v>11</v>
      </c>
      <c r="B18" s="110">
        <f>'1. Plan and Actual'!C19</f>
        <v>21573</v>
      </c>
      <c r="C18" s="130">
        <v>10736</v>
      </c>
      <c r="D18" s="16">
        <f t="shared" si="0"/>
        <v>0.49765911092569415</v>
      </c>
      <c r="E18" s="131">
        <v>2028</v>
      </c>
      <c r="F18" s="118">
        <f t="shared" si="1"/>
        <v>0.09400639688499514</v>
      </c>
      <c r="G18" s="132">
        <v>1529</v>
      </c>
      <c r="H18" s="121">
        <f t="shared" si="2"/>
        <v>0.07087563157650767</v>
      </c>
      <c r="I18" s="131">
        <v>11912</v>
      </c>
      <c r="J18" s="118">
        <f t="shared" si="3"/>
        <v>0.5521716961016085</v>
      </c>
      <c r="K18" s="132">
        <v>3100</v>
      </c>
      <c r="L18" s="121">
        <f t="shared" si="4"/>
        <v>0.14369814119501229</v>
      </c>
      <c r="M18" s="131">
        <v>3004</v>
      </c>
      <c r="N18" s="16">
        <f t="shared" si="5"/>
        <v>0.13924813424187643</v>
      </c>
    </row>
    <row r="19" spans="1:14" ht="13.5" customHeight="1">
      <c r="A19" s="29" t="s">
        <v>136</v>
      </c>
      <c r="B19" s="110">
        <f>'1. Plan and Actual'!C20</f>
        <v>8248</v>
      </c>
      <c r="C19" s="130">
        <v>4020</v>
      </c>
      <c r="D19" s="16">
        <f t="shared" si="0"/>
        <v>0.48739088263821534</v>
      </c>
      <c r="E19" s="131">
        <v>194</v>
      </c>
      <c r="F19" s="118">
        <f t="shared" si="1"/>
        <v>0.02352085354025218</v>
      </c>
      <c r="G19" s="132">
        <v>419</v>
      </c>
      <c r="H19" s="121">
        <f t="shared" si="2"/>
        <v>0.05080019398642095</v>
      </c>
      <c r="I19" s="131">
        <v>3789</v>
      </c>
      <c r="J19" s="118">
        <f t="shared" si="3"/>
        <v>0.45938409311348205</v>
      </c>
      <c r="K19" s="132">
        <v>1757</v>
      </c>
      <c r="L19" s="121">
        <f t="shared" si="4"/>
        <v>0.21302133850630456</v>
      </c>
      <c r="M19" s="131">
        <v>2089</v>
      </c>
      <c r="N19" s="16">
        <f t="shared" si="5"/>
        <v>0.25327352085354027</v>
      </c>
    </row>
    <row r="20" spans="1:14" ht="13.5" customHeight="1">
      <c r="A20" s="29" t="s">
        <v>12</v>
      </c>
      <c r="B20" s="110">
        <f>'1. Plan and Actual'!C21</f>
        <v>11715</v>
      </c>
      <c r="C20" s="130">
        <v>5561</v>
      </c>
      <c r="D20" s="16">
        <f t="shared" si="0"/>
        <v>0.47469056764831413</v>
      </c>
      <c r="E20" s="131">
        <v>159</v>
      </c>
      <c r="F20" s="118">
        <f t="shared" si="1"/>
        <v>0.01357234314980794</v>
      </c>
      <c r="G20" s="132">
        <v>172</v>
      </c>
      <c r="H20" s="121">
        <f t="shared" si="2"/>
        <v>0.014682031583440034</v>
      </c>
      <c r="I20" s="131">
        <v>4975</v>
      </c>
      <c r="J20" s="118">
        <f t="shared" si="3"/>
        <v>0.4246692274861289</v>
      </c>
      <c r="K20" s="132">
        <v>2749</v>
      </c>
      <c r="L20" s="121">
        <f t="shared" si="4"/>
        <v>0.23465642338881776</v>
      </c>
      <c r="M20" s="131">
        <v>3660</v>
      </c>
      <c r="N20" s="16">
        <f t="shared" si="5"/>
        <v>0.31241997439180536</v>
      </c>
    </row>
    <row r="21" spans="1:14" ht="13.5" customHeight="1">
      <c r="A21" s="29" t="s">
        <v>13</v>
      </c>
      <c r="B21" s="110">
        <f>'1. Plan and Actual'!C22</f>
        <v>8887</v>
      </c>
      <c r="C21" s="130">
        <v>4218</v>
      </c>
      <c r="D21" s="16">
        <f t="shared" si="0"/>
        <v>0.4746258579948239</v>
      </c>
      <c r="E21" s="131">
        <v>91</v>
      </c>
      <c r="F21" s="118">
        <f t="shared" si="1"/>
        <v>0.010239675931135367</v>
      </c>
      <c r="G21" s="132">
        <v>117</v>
      </c>
      <c r="H21" s="121">
        <f t="shared" si="2"/>
        <v>0.01316529762574547</v>
      </c>
      <c r="I21" s="131">
        <v>3251</v>
      </c>
      <c r="J21" s="118">
        <f t="shared" si="3"/>
        <v>0.3658152357375942</v>
      </c>
      <c r="K21" s="132">
        <v>2315</v>
      </c>
      <c r="L21" s="121">
        <f t="shared" si="4"/>
        <v>0.2604928547316305</v>
      </c>
      <c r="M21" s="131">
        <v>3113</v>
      </c>
      <c r="N21" s="16">
        <f t="shared" si="5"/>
        <v>0.35028693597389443</v>
      </c>
    </row>
    <row r="22" spans="1:14" ht="13.5" customHeight="1">
      <c r="A22" s="29" t="s">
        <v>14</v>
      </c>
      <c r="B22" s="110">
        <f>'1. Plan and Actual'!C23</f>
        <v>4448</v>
      </c>
      <c r="C22" s="130">
        <v>2054</v>
      </c>
      <c r="D22" s="16">
        <f t="shared" si="0"/>
        <v>0.46178057553956836</v>
      </c>
      <c r="E22" s="131">
        <v>68</v>
      </c>
      <c r="F22" s="118">
        <f t="shared" si="1"/>
        <v>0.015287769784172662</v>
      </c>
      <c r="G22" s="132">
        <v>102</v>
      </c>
      <c r="H22" s="121">
        <f t="shared" si="2"/>
        <v>0.022931654676258992</v>
      </c>
      <c r="I22" s="131">
        <v>1767</v>
      </c>
      <c r="J22" s="118">
        <f t="shared" si="3"/>
        <v>0.3972571942446043</v>
      </c>
      <c r="K22" s="132">
        <v>1044</v>
      </c>
      <c r="L22" s="121">
        <f t="shared" si="4"/>
        <v>0.23471223021582735</v>
      </c>
      <c r="M22" s="131">
        <v>1467</v>
      </c>
      <c r="N22" s="16">
        <f t="shared" si="5"/>
        <v>0.32981115107913667</v>
      </c>
    </row>
    <row r="23" spans="1:14" ht="13.5" customHeight="1">
      <c r="A23" s="29" t="s">
        <v>15</v>
      </c>
      <c r="B23" s="110">
        <f>'1. Plan and Actual'!C24</f>
        <v>8103</v>
      </c>
      <c r="C23" s="130">
        <v>3934</v>
      </c>
      <c r="D23" s="16">
        <f t="shared" si="0"/>
        <v>0.48549919782796497</v>
      </c>
      <c r="E23" s="131">
        <v>452</v>
      </c>
      <c r="F23" s="118">
        <f t="shared" si="1"/>
        <v>0.05578180920646674</v>
      </c>
      <c r="G23" s="132">
        <v>266</v>
      </c>
      <c r="H23" s="121">
        <f t="shared" si="2"/>
        <v>0.03282734789584105</v>
      </c>
      <c r="I23" s="131">
        <v>3710</v>
      </c>
      <c r="J23" s="118">
        <f t="shared" si="3"/>
        <v>0.45785511538936197</v>
      </c>
      <c r="K23" s="132">
        <v>1630</v>
      </c>
      <c r="L23" s="121">
        <f t="shared" si="4"/>
        <v>0.2011600641737628</v>
      </c>
      <c r="M23" s="131">
        <v>2045</v>
      </c>
      <c r="N23" s="16">
        <f t="shared" si="5"/>
        <v>0.25237566333456746</v>
      </c>
    </row>
    <row r="24" spans="1:17" ht="13.5" customHeight="1">
      <c r="A24" s="29" t="s">
        <v>141</v>
      </c>
      <c r="B24" s="110">
        <f>'1. Plan and Actual'!C25</f>
        <v>9929</v>
      </c>
      <c r="C24" s="130">
        <v>4824</v>
      </c>
      <c r="D24" s="16">
        <f t="shared" si="0"/>
        <v>0.48584953167489175</v>
      </c>
      <c r="E24" s="131">
        <v>138</v>
      </c>
      <c r="F24" s="118">
        <f t="shared" si="1"/>
        <v>0.013898680632490683</v>
      </c>
      <c r="G24" s="132">
        <v>164</v>
      </c>
      <c r="H24" s="121">
        <f t="shared" si="2"/>
        <v>0.016517272635713565</v>
      </c>
      <c r="I24" s="131">
        <v>4267</v>
      </c>
      <c r="J24" s="118">
        <f t="shared" si="3"/>
        <v>0.4297512337596938</v>
      </c>
      <c r="K24" s="132">
        <v>2360</v>
      </c>
      <c r="L24" s="121">
        <f t="shared" si="4"/>
        <v>0.2376875818310001</v>
      </c>
      <c r="M24" s="131">
        <v>3000</v>
      </c>
      <c r="N24" s="16">
        <f t="shared" si="5"/>
        <v>0.3021452311411018</v>
      </c>
      <c r="Q24" s="22"/>
    </row>
    <row r="25" spans="1:14" ht="12.75">
      <c r="A25" s="29" t="s">
        <v>126</v>
      </c>
      <c r="B25" s="111">
        <f>'1. Plan and Actual'!C26</f>
        <v>2537</v>
      </c>
      <c r="C25" s="125">
        <v>1321</v>
      </c>
      <c r="D25" s="16">
        <f>C25/B25</f>
        <v>0.5206937327552227</v>
      </c>
      <c r="E25" s="113">
        <v>13</v>
      </c>
      <c r="F25" s="118">
        <f>E25/B25</f>
        <v>0.005124162396531336</v>
      </c>
      <c r="G25" s="116">
        <v>45</v>
      </c>
      <c r="H25" s="121">
        <f t="shared" si="2"/>
        <v>0.017737485218762318</v>
      </c>
      <c r="I25" s="113">
        <v>834</v>
      </c>
      <c r="J25" s="118">
        <f t="shared" si="3"/>
        <v>0.32873472605439497</v>
      </c>
      <c r="K25" s="116">
        <v>647</v>
      </c>
      <c r="L25" s="121">
        <f t="shared" si="4"/>
        <v>0.25502562081198266</v>
      </c>
      <c r="M25" s="113">
        <v>998</v>
      </c>
      <c r="N25" s="16">
        <f t="shared" si="5"/>
        <v>0.39337800551832874</v>
      </c>
    </row>
    <row r="26" spans="1:14" ht="13.5" thickBot="1">
      <c r="A26" s="30" t="s">
        <v>17</v>
      </c>
      <c r="B26" s="112">
        <f>'1. Plan and Actual'!C27</f>
        <v>132108</v>
      </c>
      <c r="C26" s="126">
        <v>64025</v>
      </c>
      <c r="D26" s="18">
        <f>C26/B26</f>
        <v>0.48464135404366127</v>
      </c>
      <c r="E26" s="114">
        <v>5202</v>
      </c>
      <c r="F26" s="119">
        <f t="shared" si="1"/>
        <v>0.03937687346716323</v>
      </c>
      <c r="G26" s="117">
        <v>5167</v>
      </c>
      <c r="H26" s="122">
        <f t="shared" si="2"/>
        <v>0.03911193871680746</v>
      </c>
      <c r="I26" s="114">
        <v>64432</v>
      </c>
      <c r="J26" s="119">
        <f t="shared" si="3"/>
        <v>0.48772216671208407</v>
      </c>
      <c r="K26" s="117">
        <v>26213</v>
      </c>
      <c r="L26" s="122">
        <f t="shared" si="4"/>
        <v>0.19842098888787962</v>
      </c>
      <c r="M26" s="114">
        <v>31094</v>
      </c>
      <c r="N26" s="18">
        <f t="shared" si="5"/>
        <v>0.23536803221606564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8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ht="12.75" customHeight="1">
      <c r="A30" s="178" t="s">
        <v>145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6" ht="12.75">
      <c r="A31" s="160" t="s">
        <v>146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</sheetData>
  <sheetProtection/>
  <mergeCells count="7">
    <mergeCell ref="A31:P31"/>
    <mergeCell ref="A1:N1"/>
    <mergeCell ref="A2:N2"/>
    <mergeCell ref="A3:N3"/>
    <mergeCell ref="A5:N5"/>
    <mergeCell ref="A29:L29"/>
    <mergeCell ref="A30:L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A33" sqref="A33"/>
    </sheetView>
  </sheetViews>
  <sheetFormatPr defaultColWidth="9.140625" defaultRowHeight="12.75"/>
  <cols>
    <col min="1" max="1" width="21.28125" style="22" customWidth="1"/>
    <col min="2" max="2" width="9.421875" style="22" customWidth="1"/>
    <col min="3" max="3" width="8.28125" style="22" customWidth="1"/>
    <col min="4" max="4" width="5.140625" style="22" customWidth="1"/>
    <col min="5" max="5" width="8.7109375" style="22" customWidth="1"/>
    <col min="6" max="6" width="5.140625" style="22" customWidth="1"/>
    <col min="7" max="7" width="9.421875" style="22" customWidth="1"/>
    <col min="8" max="8" width="5.140625" style="22" customWidth="1"/>
    <col min="9" max="9" width="8.7109375" style="22" customWidth="1"/>
    <col min="10" max="10" width="5.140625" style="22" customWidth="1"/>
    <col min="11" max="11" width="9.140625" style="22" customWidth="1"/>
    <col min="12" max="12" width="5.140625" style="22" customWidth="1"/>
    <col min="13" max="13" width="8.7109375" style="22" customWidth="1"/>
    <col min="14" max="14" width="5.140625" style="22" customWidth="1"/>
    <col min="15" max="15" width="10.7109375" style="22" customWidth="1"/>
    <col min="16" max="16" width="5.140625" style="22" customWidth="1"/>
    <col min="17" max="16384" width="9.140625" style="22" customWidth="1"/>
  </cols>
  <sheetData>
    <row r="1" spans="1:16" ht="18.75">
      <c r="A1" s="161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.75">
      <c r="A2" s="162" t="str">
        <f>'1. Plan and Actual'!A2</f>
        <v>OSCCAR Summary by WDB Area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.75">
      <c r="A3" s="188" t="str">
        <f>'1. Plan and Actual'!A3</f>
        <v>FY18 Quarter Ending June 30, 2018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9"/>
    </row>
    <row r="5" spans="1:16" ht="18.75">
      <c r="A5" s="161" t="s">
        <v>131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ht="6.75" customHeight="1" thickBot="1"/>
    <row r="7" spans="1:16" ht="13.5" thickTop="1">
      <c r="A7" s="34" t="s">
        <v>1</v>
      </c>
      <c r="B7" s="13" t="s">
        <v>21</v>
      </c>
      <c r="C7" s="103" t="s">
        <v>24</v>
      </c>
      <c r="D7" s="103" t="s">
        <v>26</v>
      </c>
      <c r="E7" s="103" t="s">
        <v>28</v>
      </c>
      <c r="F7" s="103" t="s">
        <v>37</v>
      </c>
      <c r="G7" s="103" t="s">
        <v>39</v>
      </c>
      <c r="H7" s="103" t="s">
        <v>48</v>
      </c>
      <c r="I7" s="103" t="s">
        <v>50</v>
      </c>
      <c r="J7" s="103" t="s">
        <v>52</v>
      </c>
      <c r="K7" s="103" t="s">
        <v>64</v>
      </c>
      <c r="L7" s="103" t="s">
        <v>66</v>
      </c>
      <c r="M7" s="103" t="s">
        <v>77</v>
      </c>
      <c r="N7" s="103" t="s">
        <v>78</v>
      </c>
      <c r="O7" s="103" t="s">
        <v>80</v>
      </c>
      <c r="P7" s="39" t="s">
        <v>81</v>
      </c>
    </row>
    <row r="8" spans="1:16" s="38" customFormat="1" ht="51">
      <c r="A8" s="35"/>
      <c r="B8" s="6" t="s">
        <v>22</v>
      </c>
      <c r="C8" s="104" t="s">
        <v>72</v>
      </c>
      <c r="D8" s="104" t="s">
        <v>129</v>
      </c>
      <c r="E8" s="104" t="s">
        <v>73</v>
      </c>
      <c r="F8" s="104" t="s">
        <v>129</v>
      </c>
      <c r="G8" s="104" t="s">
        <v>74</v>
      </c>
      <c r="H8" s="104" t="s">
        <v>129</v>
      </c>
      <c r="I8" s="104" t="s">
        <v>75</v>
      </c>
      <c r="J8" s="104" t="s">
        <v>129</v>
      </c>
      <c r="K8" s="104" t="s">
        <v>76</v>
      </c>
      <c r="L8" s="104" t="s">
        <v>129</v>
      </c>
      <c r="M8" s="104" t="s">
        <v>79</v>
      </c>
      <c r="N8" s="104" t="s">
        <v>129</v>
      </c>
      <c r="O8" s="104" t="s">
        <v>65</v>
      </c>
      <c r="P8" s="40" t="s">
        <v>129</v>
      </c>
    </row>
    <row r="9" spans="1:16" ht="13.5" customHeight="1">
      <c r="A9" s="36" t="s">
        <v>2</v>
      </c>
      <c r="B9" s="101">
        <f>'1. Plan and Actual'!C10</f>
        <v>2600</v>
      </c>
      <c r="C9" s="128">
        <v>260</v>
      </c>
      <c r="D9" s="5">
        <f>C9/B9</f>
        <v>0.1</v>
      </c>
      <c r="E9" s="128">
        <v>968</v>
      </c>
      <c r="F9" s="5">
        <f>E9/B9</f>
        <v>0.3723076923076923</v>
      </c>
      <c r="G9" s="128">
        <v>382</v>
      </c>
      <c r="H9" s="5">
        <f>G9/B9</f>
        <v>0.14692307692307693</v>
      </c>
      <c r="I9" s="128">
        <v>237</v>
      </c>
      <c r="J9" s="5">
        <f>I9/B9</f>
        <v>0.09115384615384615</v>
      </c>
      <c r="K9" s="128">
        <v>265</v>
      </c>
      <c r="L9" s="5">
        <f>K9/B9</f>
        <v>0.10192307692307692</v>
      </c>
      <c r="M9" s="128">
        <v>139</v>
      </c>
      <c r="N9" s="5">
        <f>M9/B9</f>
        <v>0.05346153846153846</v>
      </c>
      <c r="O9" s="128">
        <v>349</v>
      </c>
      <c r="P9" s="16">
        <f>O9/B9</f>
        <v>0.13423076923076924</v>
      </c>
    </row>
    <row r="10" spans="1:16" ht="13.5" customHeight="1">
      <c r="A10" s="36" t="s">
        <v>3</v>
      </c>
      <c r="B10" s="101">
        <f>'1. Plan and Actual'!C11</f>
        <v>15515</v>
      </c>
      <c r="C10" s="128">
        <v>1183</v>
      </c>
      <c r="D10" s="5">
        <f aca="true" t="shared" si="0" ref="D10:D26">C10/B10</f>
        <v>0.07624879149210441</v>
      </c>
      <c r="E10" s="128">
        <v>4550</v>
      </c>
      <c r="F10" s="5">
        <f aca="true" t="shared" si="1" ref="F10:F26">E10/B10</f>
        <v>0.29326458266194005</v>
      </c>
      <c r="G10" s="128">
        <v>2367</v>
      </c>
      <c r="H10" s="5">
        <f aca="true" t="shared" si="2" ref="H10:H26">G10/B10</f>
        <v>0.15256203673864002</v>
      </c>
      <c r="I10" s="128">
        <v>1020</v>
      </c>
      <c r="J10" s="5">
        <f aca="true" t="shared" si="3" ref="J10:J26">I10/B10</f>
        <v>0.06574282951981952</v>
      </c>
      <c r="K10" s="128">
        <v>3538</v>
      </c>
      <c r="L10" s="5">
        <f aca="true" t="shared" si="4" ref="L10:L26">K10/B10</f>
        <v>0.22803738317757008</v>
      </c>
      <c r="M10" s="128">
        <v>2093</v>
      </c>
      <c r="N10" s="5">
        <f aca="true" t="shared" si="5" ref="N10:N26">M10/B10</f>
        <v>0.13490170802449242</v>
      </c>
      <c r="O10" s="128">
        <v>764</v>
      </c>
      <c r="P10" s="16">
        <f aca="true" t="shared" si="6" ref="P10:P26">O10/B10</f>
        <v>0.04924266838543345</v>
      </c>
    </row>
    <row r="11" spans="1:16" ht="13.5" customHeight="1">
      <c r="A11" s="36" t="s">
        <v>4</v>
      </c>
      <c r="B11" s="101">
        <f>'1. Plan and Actual'!C12</f>
        <v>12936</v>
      </c>
      <c r="C11" s="128">
        <v>1823</v>
      </c>
      <c r="D11" s="5">
        <f t="shared" si="0"/>
        <v>0.14092455163883735</v>
      </c>
      <c r="E11" s="128">
        <v>5075</v>
      </c>
      <c r="F11" s="5">
        <f t="shared" si="1"/>
        <v>0.39231601731601734</v>
      </c>
      <c r="G11" s="128">
        <v>1895</v>
      </c>
      <c r="H11" s="5">
        <f t="shared" si="2"/>
        <v>0.14649041434755722</v>
      </c>
      <c r="I11" s="128">
        <v>1208</v>
      </c>
      <c r="J11" s="5">
        <f t="shared" si="3"/>
        <v>0.09338280766852196</v>
      </c>
      <c r="K11" s="128">
        <v>1754</v>
      </c>
      <c r="L11" s="5">
        <f t="shared" si="4"/>
        <v>0.13559059987631417</v>
      </c>
      <c r="M11" s="128">
        <v>703</v>
      </c>
      <c r="N11" s="5">
        <f t="shared" si="5"/>
        <v>0.05434446505875077</v>
      </c>
      <c r="O11" s="128">
        <v>478</v>
      </c>
      <c r="P11" s="16">
        <f t="shared" si="6"/>
        <v>0.036951144094001236</v>
      </c>
    </row>
    <row r="12" spans="1:16" ht="13.5" customHeight="1">
      <c r="A12" s="36" t="s">
        <v>5</v>
      </c>
      <c r="B12" s="101">
        <f>'1. Plan and Actual'!C13</f>
        <v>6002</v>
      </c>
      <c r="C12" s="128">
        <v>505</v>
      </c>
      <c r="D12" s="5">
        <f t="shared" si="0"/>
        <v>0.08413862045984671</v>
      </c>
      <c r="E12" s="128">
        <v>2169</v>
      </c>
      <c r="F12" s="5">
        <f t="shared" si="1"/>
        <v>0.3613795401532822</v>
      </c>
      <c r="G12" s="128">
        <v>1120</v>
      </c>
      <c r="H12" s="5">
        <f t="shared" si="2"/>
        <v>0.18660446517827392</v>
      </c>
      <c r="I12" s="128">
        <v>585</v>
      </c>
      <c r="J12" s="5">
        <f t="shared" si="3"/>
        <v>0.09746751082972342</v>
      </c>
      <c r="K12" s="128">
        <v>1089</v>
      </c>
      <c r="L12" s="5">
        <f t="shared" si="4"/>
        <v>0.1814395201599467</v>
      </c>
      <c r="M12" s="128">
        <v>429</v>
      </c>
      <c r="N12" s="5">
        <f t="shared" si="5"/>
        <v>0.07147617460846385</v>
      </c>
      <c r="O12" s="128">
        <v>105</v>
      </c>
      <c r="P12" s="16">
        <f t="shared" si="6"/>
        <v>0.017494168610463177</v>
      </c>
    </row>
    <row r="13" spans="1:16" ht="13.5" customHeight="1">
      <c r="A13" s="36" t="s">
        <v>6</v>
      </c>
      <c r="B13" s="101">
        <f>'1. Plan and Actual'!C14</f>
        <v>3286</v>
      </c>
      <c r="C13" s="128">
        <v>257</v>
      </c>
      <c r="D13" s="5">
        <f t="shared" si="0"/>
        <v>0.07821059038344491</v>
      </c>
      <c r="E13" s="128">
        <v>840</v>
      </c>
      <c r="F13" s="5">
        <f t="shared" si="1"/>
        <v>0.2556299452221546</v>
      </c>
      <c r="G13" s="128">
        <v>628</v>
      </c>
      <c r="H13" s="5">
        <f t="shared" si="2"/>
        <v>0.19111381618989653</v>
      </c>
      <c r="I13" s="128">
        <v>372</v>
      </c>
      <c r="J13" s="5">
        <f t="shared" si="3"/>
        <v>0.11320754716981132</v>
      </c>
      <c r="K13" s="128">
        <v>775</v>
      </c>
      <c r="L13" s="5">
        <f t="shared" si="4"/>
        <v>0.2358490566037736</v>
      </c>
      <c r="M13" s="128">
        <v>336</v>
      </c>
      <c r="N13" s="5">
        <f t="shared" si="5"/>
        <v>0.10225197808886184</v>
      </c>
      <c r="O13" s="128">
        <v>78</v>
      </c>
      <c r="P13" s="16">
        <f t="shared" si="6"/>
        <v>0.023737066342057214</v>
      </c>
    </row>
    <row r="14" spans="1:16" ht="13.5" customHeight="1">
      <c r="A14" s="36" t="s">
        <v>7</v>
      </c>
      <c r="B14" s="101">
        <f>'1. Plan and Actual'!C15</f>
        <v>9372</v>
      </c>
      <c r="C14" s="128">
        <v>704</v>
      </c>
      <c r="D14" s="5">
        <f t="shared" si="0"/>
        <v>0.07511737089201878</v>
      </c>
      <c r="E14" s="128">
        <v>3016</v>
      </c>
      <c r="F14" s="5">
        <f t="shared" si="1"/>
        <v>0.3218096457533077</v>
      </c>
      <c r="G14" s="128">
        <v>1678</v>
      </c>
      <c r="H14" s="5">
        <f t="shared" si="2"/>
        <v>0.1790439607341016</v>
      </c>
      <c r="I14" s="128">
        <v>918</v>
      </c>
      <c r="J14" s="5">
        <f t="shared" si="3"/>
        <v>0.09795134443021766</v>
      </c>
      <c r="K14" s="128">
        <v>1945</v>
      </c>
      <c r="L14" s="5">
        <f t="shared" si="4"/>
        <v>0.20753307725138712</v>
      </c>
      <c r="M14" s="128">
        <v>876</v>
      </c>
      <c r="N14" s="5">
        <f t="shared" si="5"/>
        <v>0.09346991037131883</v>
      </c>
      <c r="O14" s="128">
        <v>235</v>
      </c>
      <c r="P14" s="16">
        <f t="shared" si="6"/>
        <v>0.025074690567648314</v>
      </c>
    </row>
    <row r="15" spans="1:16" ht="13.5" customHeight="1">
      <c r="A15" s="36" t="s">
        <v>8</v>
      </c>
      <c r="B15" s="101">
        <f>'1. Plan and Actual'!C16</f>
        <v>3439</v>
      </c>
      <c r="C15" s="128">
        <v>248</v>
      </c>
      <c r="D15" s="5">
        <f t="shared" si="0"/>
        <v>0.0721139866240186</v>
      </c>
      <c r="E15" s="128">
        <v>1086</v>
      </c>
      <c r="F15" s="5">
        <f t="shared" si="1"/>
        <v>0.3157894736842105</v>
      </c>
      <c r="G15" s="128">
        <v>522</v>
      </c>
      <c r="H15" s="5">
        <f t="shared" si="2"/>
        <v>0.15178831055539402</v>
      </c>
      <c r="I15" s="128">
        <v>319</v>
      </c>
      <c r="J15" s="5">
        <f t="shared" si="3"/>
        <v>0.09275952311718523</v>
      </c>
      <c r="K15" s="128">
        <v>588</v>
      </c>
      <c r="L15" s="5">
        <f t="shared" si="4"/>
        <v>0.17097993602791509</v>
      </c>
      <c r="M15" s="128">
        <v>324</v>
      </c>
      <c r="N15" s="5">
        <f t="shared" si="5"/>
        <v>0.09421343413783076</v>
      </c>
      <c r="O15" s="128">
        <v>352</v>
      </c>
      <c r="P15" s="16">
        <f t="shared" si="6"/>
        <v>0.10235533585344576</v>
      </c>
    </row>
    <row r="16" spans="1:16" ht="13.5" customHeight="1">
      <c r="A16" s="36" t="s">
        <v>9</v>
      </c>
      <c r="B16" s="101">
        <f>'1. Plan and Actual'!C17</f>
        <v>6684</v>
      </c>
      <c r="C16" s="128">
        <v>514</v>
      </c>
      <c r="D16" s="5">
        <f t="shared" si="0"/>
        <v>0.07690005984440455</v>
      </c>
      <c r="E16" s="128">
        <v>1627</v>
      </c>
      <c r="F16" s="5">
        <f t="shared" si="1"/>
        <v>0.24341711549970077</v>
      </c>
      <c r="G16" s="128">
        <v>1138</v>
      </c>
      <c r="H16" s="5">
        <f t="shared" si="2"/>
        <v>0.17025733093955714</v>
      </c>
      <c r="I16" s="128">
        <v>546</v>
      </c>
      <c r="J16" s="5">
        <f t="shared" si="3"/>
        <v>0.08168761220825853</v>
      </c>
      <c r="K16" s="128">
        <v>1686</v>
      </c>
      <c r="L16" s="5">
        <f t="shared" si="4"/>
        <v>0.25224416517055653</v>
      </c>
      <c r="M16" s="128">
        <v>946</v>
      </c>
      <c r="N16" s="5">
        <f t="shared" si="5"/>
        <v>0.14153201675643326</v>
      </c>
      <c r="O16" s="128">
        <v>227</v>
      </c>
      <c r="P16" s="16">
        <f t="shared" si="6"/>
        <v>0.03396169958108917</v>
      </c>
    </row>
    <row r="17" spans="1:16" ht="13.5" customHeight="1">
      <c r="A17" s="36" t="s">
        <v>10</v>
      </c>
      <c r="B17" s="101">
        <f>'1. Plan and Actual'!C18</f>
        <v>4924</v>
      </c>
      <c r="C17" s="128">
        <v>1199</v>
      </c>
      <c r="D17" s="5">
        <f t="shared" si="0"/>
        <v>0.2435012185215272</v>
      </c>
      <c r="E17" s="128">
        <v>2003</v>
      </c>
      <c r="F17" s="5">
        <f t="shared" si="1"/>
        <v>0.40678310316815597</v>
      </c>
      <c r="G17" s="128">
        <v>678</v>
      </c>
      <c r="H17" s="5">
        <f t="shared" si="2"/>
        <v>0.13769293257514217</v>
      </c>
      <c r="I17" s="128">
        <v>334</v>
      </c>
      <c r="J17" s="5">
        <f t="shared" si="3"/>
        <v>0.06783103168155971</v>
      </c>
      <c r="K17" s="128">
        <v>421</v>
      </c>
      <c r="L17" s="5">
        <f t="shared" si="4"/>
        <v>0.0854995938261576</v>
      </c>
      <c r="M17" s="128">
        <v>160</v>
      </c>
      <c r="N17" s="5">
        <f t="shared" si="5"/>
        <v>0.03249390739236393</v>
      </c>
      <c r="O17" s="128">
        <v>129</v>
      </c>
      <c r="P17" s="16">
        <f t="shared" si="6"/>
        <v>0.02619821283509342</v>
      </c>
    </row>
    <row r="18" spans="1:16" ht="13.5" customHeight="1">
      <c r="A18" s="36" t="s">
        <v>11</v>
      </c>
      <c r="B18" s="101">
        <f>'1. Plan and Actual'!C19</f>
        <v>21573</v>
      </c>
      <c r="C18" s="128">
        <v>4489</v>
      </c>
      <c r="D18" s="5">
        <f t="shared" si="0"/>
        <v>0.2080841792981968</v>
      </c>
      <c r="E18" s="128">
        <v>7475</v>
      </c>
      <c r="F18" s="5">
        <f t="shared" si="1"/>
        <v>0.34649793723636024</v>
      </c>
      <c r="G18" s="128">
        <v>3232</v>
      </c>
      <c r="H18" s="5">
        <f t="shared" si="2"/>
        <v>0.1498169007555741</v>
      </c>
      <c r="I18" s="128">
        <v>1427</v>
      </c>
      <c r="J18" s="5">
        <f t="shared" si="3"/>
        <v>0.06614749918880082</v>
      </c>
      <c r="K18" s="128">
        <v>1569</v>
      </c>
      <c r="L18" s="5">
        <f t="shared" si="4"/>
        <v>0.07272980114031428</v>
      </c>
      <c r="M18" s="128">
        <v>699</v>
      </c>
      <c r="N18" s="5">
        <f t="shared" si="5"/>
        <v>0.03240161312752051</v>
      </c>
      <c r="O18" s="128">
        <v>2682</v>
      </c>
      <c r="P18" s="16">
        <f t="shared" si="6"/>
        <v>0.1243220692532332</v>
      </c>
    </row>
    <row r="19" spans="1:16" ht="13.5" customHeight="1">
      <c r="A19" s="36" t="s">
        <v>136</v>
      </c>
      <c r="B19" s="101">
        <f>'1. Plan and Actual'!C20</f>
        <v>8248</v>
      </c>
      <c r="C19" s="128">
        <v>933</v>
      </c>
      <c r="D19" s="5">
        <f t="shared" si="0"/>
        <v>0.11311833171677982</v>
      </c>
      <c r="E19" s="128">
        <v>2843</v>
      </c>
      <c r="F19" s="5">
        <f t="shared" si="1"/>
        <v>0.34468962172647916</v>
      </c>
      <c r="G19" s="128">
        <v>1130</v>
      </c>
      <c r="H19" s="5">
        <f t="shared" si="2"/>
        <v>0.13700290979631427</v>
      </c>
      <c r="I19" s="128">
        <v>676</v>
      </c>
      <c r="J19" s="5">
        <f t="shared" si="3"/>
        <v>0.08195926285160039</v>
      </c>
      <c r="K19" s="128">
        <v>1595</v>
      </c>
      <c r="L19" s="5">
        <f t="shared" si="4"/>
        <v>0.19338021338506303</v>
      </c>
      <c r="M19" s="128">
        <v>735</v>
      </c>
      <c r="N19" s="5">
        <f t="shared" si="5"/>
        <v>0.0891125121241513</v>
      </c>
      <c r="O19" s="128">
        <v>336</v>
      </c>
      <c r="P19" s="16">
        <f t="shared" si="6"/>
        <v>0.040737148399612025</v>
      </c>
    </row>
    <row r="20" spans="1:16" ht="13.5" customHeight="1">
      <c r="A20" s="36" t="s">
        <v>12</v>
      </c>
      <c r="B20" s="101">
        <f>'1. Plan and Actual'!C21</f>
        <v>11715</v>
      </c>
      <c r="C20" s="128">
        <v>702</v>
      </c>
      <c r="D20" s="5">
        <f t="shared" si="0"/>
        <v>0.059923175416133165</v>
      </c>
      <c r="E20" s="128">
        <v>2278</v>
      </c>
      <c r="F20" s="5">
        <f t="shared" si="1"/>
        <v>0.1944515578318395</v>
      </c>
      <c r="G20" s="128">
        <v>1434</v>
      </c>
      <c r="H20" s="5">
        <f t="shared" si="2"/>
        <v>0.12240717029449424</v>
      </c>
      <c r="I20" s="128">
        <v>990</v>
      </c>
      <c r="J20" s="5">
        <f t="shared" si="3"/>
        <v>0.08450704225352113</v>
      </c>
      <c r="K20" s="128">
        <v>3676</v>
      </c>
      <c r="L20" s="5">
        <f t="shared" si="4"/>
        <v>0.31378574477166027</v>
      </c>
      <c r="M20" s="128">
        <v>2509</v>
      </c>
      <c r="N20" s="5">
        <f t="shared" si="5"/>
        <v>0.21416986769099444</v>
      </c>
      <c r="O20" s="128">
        <v>126</v>
      </c>
      <c r="P20" s="16">
        <f t="shared" si="6"/>
        <v>0.010755441741357234</v>
      </c>
    </row>
    <row r="21" spans="1:16" ht="13.5" customHeight="1">
      <c r="A21" s="36" t="s">
        <v>13</v>
      </c>
      <c r="B21" s="101">
        <f>'1. Plan and Actual'!C22</f>
        <v>8887</v>
      </c>
      <c r="C21" s="128">
        <v>286</v>
      </c>
      <c r="D21" s="5">
        <f t="shared" si="0"/>
        <v>0.03218183864071115</v>
      </c>
      <c r="E21" s="128">
        <v>1404</v>
      </c>
      <c r="F21" s="5">
        <f t="shared" si="1"/>
        <v>0.15798357150894565</v>
      </c>
      <c r="G21" s="128">
        <v>1035</v>
      </c>
      <c r="H21" s="5">
        <f t="shared" si="2"/>
        <v>0.1164622482277484</v>
      </c>
      <c r="I21" s="128">
        <v>769</v>
      </c>
      <c r="J21" s="5">
        <f t="shared" si="3"/>
        <v>0.0865308878136604</v>
      </c>
      <c r="K21" s="128">
        <v>3192</v>
      </c>
      <c r="L21" s="5">
        <f t="shared" si="4"/>
        <v>0.35917632496905594</v>
      </c>
      <c r="M21" s="128">
        <v>2126</v>
      </c>
      <c r="N21" s="5">
        <f t="shared" si="5"/>
        <v>0.23922583549004164</v>
      </c>
      <c r="O21" s="128">
        <v>75</v>
      </c>
      <c r="P21" s="16">
        <f t="shared" si="6"/>
        <v>0.00843929334983684</v>
      </c>
    </row>
    <row r="22" spans="1:16" ht="13.5" customHeight="1">
      <c r="A22" s="36" t="s">
        <v>14</v>
      </c>
      <c r="B22" s="101">
        <f>'1. Plan and Actual'!C23</f>
        <v>4448</v>
      </c>
      <c r="C22" s="128">
        <v>272</v>
      </c>
      <c r="D22" s="5">
        <f t="shared" si="0"/>
        <v>0.06115107913669065</v>
      </c>
      <c r="E22" s="128">
        <v>1518</v>
      </c>
      <c r="F22" s="5">
        <f t="shared" si="1"/>
        <v>0.3412769784172662</v>
      </c>
      <c r="G22" s="128">
        <v>797</v>
      </c>
      <c r="H22" s="5">
        <f t="shared" si="2"/>
        <v>0.179181654676259</v>
      </c>
      <c r="I22" s="128">
        <v>491</v>
      </c>
      <c r="J22" s="5">
        <f t="shared" si="3"/>
        <v>0.11038669064748201</v>
      </c>
      <c r="K22" s="128">
        <v>925</v>
      </c>
      <c r="L22" s="5">
        <f t="shared" si="4"/>
        <v>0.2079586330935252</v>
      </c>
      <c r="M22" s="128">
        <v>403</v>
      </c>
      <c r="N22" s="5">
        <f t="shared" si="5"/>
        <v>0.09060251798561152</v>
      </c>
      <c r="O22" s="128">
        <v>42</v>
      </c>
      <c r="P22" s="16">
        <f t="shared" si="6"/>
        <v>0.009442446043165468</v>
      </c>
    </row>
    <row r="23" spans="1:16" ht="13.5" customHeight="1">
      <c r="A23" s="36" t="s">
        <v>15</v>
      </c>
      <c r="B23" s="101">
        <f>'1. Plan and Actual'!C24</f>
        <v>8103</v>
      </c>
      <c r="C23" s="128">
        <v>1059</v>
      </c>
      <c r="D23" s="5">
        <f t="shared" si="0"/>
        <v>0.13069233617178821</v>
      </c>
      <c r="E23" s="128">
        <v>2546</v>
      </c>
      <c r="F23" s="5">
        <f t="shared" si="1"/>
        <v>0.3142046155744786</v>
      </c>
      <c r="G23" s="128">
        <v>1031</v>
      </c>
      <c r="H23" s="5">
        <f t="shared" si="2"/>
        <v>0.12723682586696286</v>
      </c>
      <c r="I23" s="128">
        <v>811</v>
      </c>
      <c r="J23" s="5">
        <f t="shared" si="3"/>
        <v>0.10008638775762063</v>
      </c>
      <c r="K23" s="128">
        <v>1828</v>
      </c>
      <c r="L23" s="5">
        <f t="shared" si="4"/>
        <v>0.2255954584721708</v>
      </c>
      <c r="M23" s="128">
        <v>747</v>
      </c>
      <c r="N23" s="5">
        <f t="shared" si="5"/>
        <v>0.09218807848944835</v>
      </c>
      <c r="O23" s="128">
        <v>81</v>
      </c>
      <c r="P23" s="16">
        <f t="shared" si="6"/>
        <v>0.009996297667530544</v>
      </c>
    </row>
    <row r="24" spans="1:16" ht="13.5" customHeight="1">
      <c r="A24" s="36" t="s">
        <v>141</v>
      </c>
      <c r="B24" s="101">
        <f>'1. Plan and Actual'!C25</f>
        <v>9929</v>
      </c>
      <c r="C24" s="128">
        <v>455</v>
      </c>
      <c r="D24" s="5">
        <f t="shared" si="0"/>
        <v>0.04582536005640044</v>
      </c>
      <c r="E24" s="128">
        <v>2647</v>
      </c>
      <c r="F24" s="5">
        <f t="shared" si="1"/>
        <v>0.26659280894349885</v>
      </c>
      <c r="G24" s="128">
        <v>1553</v>
      </c>
      <c r="H24" s="5">
        <f t="shared" si="2"/>
        <v>0.1564105146540437</v>
      </c>
      <c r="I24" s="128">
        <v>1068</v>
      </c>
      <c r="J24" s="5">
        <f t="shared" si="3"/>
        <v>0.10756370228623224</v>
      </c>
      <c r="K24" s="128">
        <v>2822</v>
      </c>
      <c r="L24" s="5">
        <f t="shared" si="4"/>
        <v>0.2842179474267298</v>
      </c>
      <c r="M24" s="128">
        <v>1187</v>
      </c>
      <c r="N24" s="5">
        <f t="shared" si="5"/>
        <v>0.11954879645482928</v>
      </c>
      <c r="O24" s="128">
        <v>197</v>
      </c>
      <c r="P24" s="16">
        <f t="shared" si="6"/>
        <v>0.019840870178265687</v>
      </c>
    </row>
    <row r="25" spans="1:16" ht="12.75">
      <c r="A25" s="36" t="s">
        <v>126</v>
      </c>
      <c r="B25" s="4">
        <f>'1. Plan and Actual'!C26</f>
        <v>2537</v>
      </c>
      <c r="C25" s="4">
        <v>178</v>
      </c>
      <c r="D25" s="5">
        <f t="shared" si="0"/>
        <v>0.07016160819865984</v>
      </c>
      <c r="E25" s="4">
        <v>1057</v>
      </c>
      <c r="F25" s="5">
        <f t="shared" si="1"/>
        <v>0.4166338194718171</v>
      </c>
      <c r="G25" s="4">
        <v>275</v>
      </c>
      <c r="H25" s="5">
        <f t="shared" si="2"/>
        <v>0.1083957430035475</v>
      </c>
      <c r="I25" s="4">
        <v>234</v>
      </c>
      <c r="J25" s="5">
        <f t="shared" si="3"/>
        <v>0.09223492313756405</v>
      </c>
      <c r="K25" s="4">
        <v>381</v>
      </c>
      <c r="L25" s="5">
        <f t="shared" si="4"/>
        <v>0.15017737485218763</v>
      </c>
      <c r="M25" s="4">
        <v>234</v>
      </c>
      <c r="N25" s="5">
        <f t="shared" si="5"/>
        <v>0.09223492313756405</v>
      </c>
      <c r="O25" s="4">
        <v>178</v>
      </c>
      <c r="P25" s="16">
        <f t="shared" si="6"/>
        <v>0.07016160819865984</v>
      </c>
    </row>
    <row r="26" spans="1:16" ht="13.5" thickBot="1">
      <c r="A26" s="37" t="s">
        <v>17</v>
      </c>
      <c r="B26" s="17">
        <f>'1. Plan and Actual'!C27</f>
        <v>132108</v>
      </c>
      <c r="C26" s="17">
        <v>14814</v>
      </c>
      <c r="D26" s="25">
        <f t="shared" si="0"/>
        <v>0.11213552547915343</v>
      </c>
      <c r="E26" s="17">
        <v>40995</v>
      </c>
      <c r="F26" s="25">
        <f t="shared" si="1"/>
        <v>0.3103142883095649</v>
      </c>
      <c r="G26" s="17">
        <v>19596</v>
      </c>
      <c r="H26" s="25">
        <f t="shared" si="2"/>
        <v>0.14833318194204742</v>
      </c>
      <c r="I26" s="17">
        <v>11216</v>
      </c>
      <c r="J26" s="25">
        <f t="shared" si="3"/>
        <v>0.08490023314258031</v>
      </c>
      <c r="K26" s="17">
        <v>25788</v>
      </c>
      <c r="L26" s="25">
        <f t="shared" si="4"/>
        <v>0.195203924062131</v>
      </c>
      <c r="M26" s="17">
        <v>13345</v>
      </c>
      <c r="N26" s="25">
        <f t="shared" si="5"/>
        <v>0.10101583552850697</v>
      </c>
      <c r="O26" s="17">
        <v>6354</v>
      </c>
      <c r="P26" s="18">
        <f t="shared" si="6"/>
        <v>0.048097011536015984</v>
      </c>
    </row>
    <row r="27" spans="1:12" s="3" customFormat="1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s="3" customFormat="1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s="3" customFormat="1" ht="12.75" customHeight="1">
      <c r="A29" s="178" t="s">
        <v>32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s="3" customFormat="1" ht="12.75" customHeight="1">
      <c r="A30" s="178" t="s">
        <v>145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6" s="3" customFormat="1" ht="12.75">
      <c r="A31" s="160" t="s">
        <v>146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</sheetData>
  <sheetProtection/>
  <mergeCells count="7">
    <mergeCell ref="A31:P31"/>
    <mergeCell ref="A1:P1"/>
    <mergeCell ref="A2:P2"/>
    <mergeCell ref="A3:P3"/>
    <mergeCell ref="A5:P5"/>
    <mergeCell ref="A29:L29"/>
    <mergeCell ref="A30:L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4">
      <selection activeCell="A31" sqref="A31"/>
    </sheetView>
  </sheetViews>
  <sheetFormatPr defaultColWidth="9.140625" defaultRowHeight="12.75"/>
  <cols>
    <col min="1" max="1" width="29.8515625" style="0" customWidth="1"/>
    <col min="2" max="13" width="8.28125" style="0" customWidth="1"/>
  </cols>
  <sheetData>
    <row r="1" spans="1:13" ht="18.75">
      <c r="A1" s="16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.75">
      <c r="A2" s="162" t="str">
        <f>'1. Plan and Actual'!A2</f>
        <v>OSCCAR Summary by WDB Area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5.75">
      <c r="A3" s="162" t="str">
        <f>'1. Plan and Actual'!A3</f>
        <v>FY18 Quarter Ending June 30, 2018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>
      <c r="A5" s="161" t="s">
        <v>90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ht="6.75" customHeight="1" thickBot="1"/>
    <row r="7" spans="1:13" s="3" customFormat="1" ht="13.5" thickTop="1">
      <c r="A7" s="41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3" t="s">
        <v>52</v>
      </c>
      <c r="K7" s="13" t="s">
        <v>64</v>
      </c>
      <c r="L7" s="13" t="s">
        <v>66</v>
      </c>
      <c r="M7" s="15" t="s">
        <v>77</v>
      </c>
    </row>
    <row r="8" spans="1:13" s="60" customFormat="1" ht="10.5">
      <c r="A8" s="42"/>
      <c r="B8" s="61" t="s">
        <v>95</v>
      </c>
      <c r="C8" s="61" t="s">
        <v>96</v>
      </c>
      <c r="D8" s="61" t="s">
        <v>97</v>
      </c>
      <c r="E8" s="61" t="s">
        <v>98</v>
      </c>
      <c r="F8" s="61" t="s">
        <v>99</v>
      </c>
      <c r="G8" s="61" t="s">
        <v>100</v>
      </c>
      <c r="H8" s="61" t="s">
        <v>101</v>
      </c>
      <c r="I8" s="61" t="s">
        <v>102</v>
      </c>
      <c r="J8" s="61" t="s">
        <v>103</v>
      </c>
      <c r="K8" s="61" t="s">
        <v>104</v>
      </c>
      <c r="L8" s="61" t="s">
        <v>105</v>
      </c>
      <c r="M8" s="143" t="s">
        <v>106</v>
      </c>
    </row>
    <row r="9" spans="1:13" ht="14.25">
      <c r="A9" s="4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44"/>
    </row>
    <row r="10" spans="1:13" ht="12.75">
      <c r="A10" s="76" t="s">
        <v>82</v>
      </c>
      <c r="B10" s="4">
        <v>24007</v>
      </c>
      <c r="C10" s="4">
        <v>39012</v>
      </c>
      <c r="D10" s="4">
        <v>49523</v>
      </c>
      <c r="E10" s="4">
        <v>59999</v>
      </c>
      <c r="F10" s="4">
        <v>70241</v>
      </c>
      <c r="G10" s="4">
        <v>79188</v>
      </c>
      <c r="H10" s="4">
        <v>89512</v>
      </c>
      <c r="I10" s="4">
        <v>99049</v>
      </c>
      <c r="J10" s="4">
        <v>108472</v>
      </c>
      <c r="K10" s="4">
        <v>116835</v>
      </c>
      <c r="L10" s="4">
        <v>126579</v>
      </c>
      <c r="M10" s="145">
        <v>132108</v>
      </c>
    </row>
    <row r="11" spans="1:15" ht="12.75">
      <c r="A11" s="76" t="s">
        <v>83</v>
      </c>
      <c r="B11" s="4">
        <v>24007</v>
      </c>
      <c r="C11" s="4">
        <v>25942</v>
      </c>
      <c r="D11" s="4">
        <v>22832</v>
      </c>
      <c r="E11" s="4">
        <v>22604</v>
      </c>
      <c r="F11" s="4">
        <v>23238</v>
      </c>
      <c r="G11" s="4">
        <v>22049</v>
      </c>
      <c r="H11" s="4">
        <v>24049</v>
      </c>
      <c r="I11" s="4">
        <v>23748</v>
      </c>
      <c r="J11" s="4">
        <v>24798</v>
      </c>
      <c r="K11" s="107">
        <v>22682</v>
      </c>
      <c r="L11" s="4">
        <v>23855</v>
      </c>
      <c r="M11" s="145">
        <v>16189</v>
      </c>
      <c r="O11" s="142"/>
    </row>
    <row r="12" spans="1:13" ht="12.75">
      <c r="A12" s="7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5"/>
    </row>
    <row r="13" spans="1:13" ht="12.75">
      <c r="A13" s="76" t="s">
        <v>84</v>
      </c>
      <c r="B13" s="4">
        <v>22209</v>
      </c>
      <c r="C13" s="4">
        <v>36081</v>
      </c>
      <c r="D13" s="4">
        <v>45801</v>
      </c>
      <c r="E13" s="4">
        <v>55502</v>
      </c>
      <c r="F13" s="4">
        <v>65078</v>
      </c>
      <c r="G13" s="4">
        <v>73393</v>
      </c>
      <c r="H13" s="4">
        <v>83076</v>
      </c>
      <c r="I13" s="4">
        <v>91885</v>
      </c>
      <c r="J13" s="4">
        <v>100695</v>
      </c>
      <c r="K13" s="4">
        <v>108510</v>
      </c>
      <c r="L13" s="4">
        <v>117541</v>
      </c>
      <c r="M13" s="145">
        <v>122745</v>
      </c>
    </row>
    <row r="14" spans="1:14" ht="12.75">
      <c r="A14" s="76" t="s">
        <v>85</v>
      </c>
      <c r="B14" s="75">
        <f>B13/B10</f>
        <v>0.9251051776565169</v>
      </c>
      <c r="C14" s="75">
        <f>C13/C10</f>
        <v>0.9248692709935404</v>
      </c>
      <c r="D14" s="75">
        <f>D13/D10</f>
        <v>0.9248430022413828</v>
      </c>
      <c r="E14" s="75">
        <f>E13/E10</f>
        <v>0.9250487508125136</v>
      </c>
      <c r="F14" s="75">
        <f aca="true" t="shared" si="0" ref="F14:M14">F13/F10</f>
        <v>0.9264959211856323</v>
      </c>
      <c r="G14" s="75">
        <f t="shared" si="0"/>
        <v>0.9268197201596201</v>
      </c>
      <c r="H14" s="75">
        <f>H13/H10</f>
        <v>0.9280990258289391</v>
      </c>
      <c r="I14" s="75">
        <f t="shared" si="0"/>
        <v>0.9276721622631223</v>
      </c>
      <c r="J14" s="75">
        <f t="shared" si="0"/>
        <v>0.9283040784718637</v>
      </c>
      <c r="K14" s="75">
        <f t="shared" si="0"/>
        <v>0.9287456669662344</v>
      </c>
      <c r="L14" s="75">
        <f t="shared" si="0"/>
        <v>0.9285979506869227</v>
      </c>
      <c r="M14" s="152">
        <f t="shared" si="0"/>
        <v>0.9291261694976837</v>
      </c>
      <c r="N14" s="60"/>
    </row>
    <row r="15" spans="1:13" ht="12.75">
      <c r="A15" s="7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45"/>
    </row>
    <row r="16" spans="1:13" ht="12.75">
      <c r="A16" s="76" t="s">
        <v>86</v>
      </c>
      <c r="B16" s="4">
        <v>1841</v>
      </c>
      <c r="C16" s="4">
        <v>2904</v>
      </c>
      <c r="D16" s="4">
        <v>3612</v>
      </c>
      <c r="E16" s="4">
        <v>4228</v>
      </c>
      <c r="F16" s="4">
        <v>4805</v>
      </c>
      <c r="G16" s="4">
        <v>5272</v>
      </c>
      <c r="H16" s="4">
        <v>5839</v>
      </c>
      <c r="I16" s="4">
        <v>6391</v>
      </c>
      <c r="J16" s="4">
        <v>6944</v>
      </c>
      <c r="K16" s="4">
        <v>7310</v>
      </c>
      <c r="L16" s="4">
        <v>7973</v>
      </c>
      <c r="M16" s="145">
        <v>8331</v>
      </c>
    </row>
    <row r="17" spans="1:14" ht="12.75">
      <c r="A17" s="76" t="s">
        <v>85</v>
      </c>
      <c r="B17" s="75">
        <f>B16/B13</f>
        <v>0.0828943221216624</v>
      </c>
      <c r="C17" s="75">
        <f>C16/C13</f>
        <v>0.08048557412488568</v>
      </c>
      <c r="D17" s="75">
        <f>D16/D13</f>
        <v>0.07886290692342962</v>
      </c>
      <c r="E17" s="75">
        <f>E16/E13</f>
        <v>0.07617743504738568</v>
      </c>
      <c r="F17" s="75">
        <f aca="true" t="shared" si="1" ref="F17:M17">F16/F13</f>
        <v>0.07383447555241403</v>
      </c>
      <c r="G17" s="75">
        <f t="shared" si="1"/>
        <v>0.07183246358644557</v>
      </c>
      <c r="H17" s="75">
        <f t="shared" si="1"/>
        <v>0.07028504020415041</v>
      </c>
      <c r="I17" s="75">
        <f t="shared" si="1"/>
        <v>0.06955433422212548</v>
      </c>
      <c r="J17" s="75">
        <f t="shared" si="1"/>
        <v>0.06896072297532152</v>
      </c>
      <c r="K17" s="75">
        <f t="shared" si="1"/>
        <v>0.06736706294350751</v>
      </c>
      <c r="L17" s="75">
        <f t="shared" si="1"/>
        <v>0.06783165023268477</v>
      </c>
      <c r="M17" s="152">
        <f t="shared" si="1"/>
        <v>0.06787241842844922</v>
      </c>
      <c r="N17" s="151"/>
    </row>
    <row r="18" spans="1:13" ht="12.75">
      <c r="A18" s="7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45"/>
    </row>
    <row r="19" spans="1:13" ht="12.75">
      <c r="A19" s="76" t="s">
        <v>87</v>
      </c>
      <c r="B19" s="4">
        <v>14202</v>
      </c>
      <c r="C19" s="4">
        <v>23395</v>
      </c>
      <c r="D19" s="4">
        <v>29989</v>
      </c>
      <c r="E19" s="4">
        <v>36405</v>
      </c>
      <c r="F19" s="4">
        <v>42790</v>
      </c>
      <c r="G19" s="4">
        <v>48704</v>
      </c>
      <c r="H19" s="4">
        <v>55918</v>
      </c>
      <c r="I19" s="4">
        <v>62261</v>
      </c>
      <c r="J19" s="4">
        <v>68524</v>
      </c>
      <c r="K19" s="4">
        <v>73811</v>
      </c>
      <c r="L19" s="4">
        <v>79999</v>
      </c>
      <c r="M19" s="145">
        <v>83837</v>
      </c>
    </row>
    <row r="20" spans="1:13" ht="12.75">
      <c r="A20" s="76" t="s">
        <v>85</v>
      </c>
      <c r="B20" s="75">
        <f>B19/B10</f>
        <v>0.5915774565751656</v>
      </c>
      <c r="C20" s="75">
        <f>C19/C10</f>
        <v>0.599687275710038</v>
      </c>
      <c r="D20" s="75">
        <f>D19/D10</f>
        <v>0.6055570139127274</v>
      </c>
      <c r="E20" s="75">
        <f>E19/E10</f>
        <v>0.6067601126685445</v>
      </c>
      <c r="F20" s="75">
        <f aca="true" t="shared" si="2" ref="F20:M20">F19/F10</f>
        <v>0.60918836576928</v>
      </c>
      <c r="G20" s="75">
        <f t="shared" si="2"/>
        <v>0.6150426832348336</v>
      </c>
      <c r="H20" s="75">
        <f t="shared" si="2"/>
        <v>0.6246983644650996</v>
      </c>
      <c r="I20" s="75">
        <f t="shared" si="2"/>
        <v>0.6285878706498803</v>
      </c>
      <c r="J20" s="75">
        <f t="shared" si="2"/>
        <v>0.6317206283649237</v>
      </c>
      <c r="K20" s="75">
        <f t="shared" si="2"/>
        <v>0.6317541832498823</v>
      </c>
      <c r="L20" s="75">
        <f t="shared" si="2"/>
        <v>0.6320084690193476</v>
      </c>
      <c r="M20" s="152">
        <f t="shared" si="2"/>
        <v>0.6346095618736185</v>
      </c>
    </row>
    <row r="21" spans="1:13" ht="12.75">
      <c r="A21" s="7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5"/>
    </row>
    <row r="22" spans="1:13" ht="12.75">
      <c r="A22" s="76" t="s">
        <v>88</v>
      </c>
      <c r="B22" s="4">
        <v>1279</v>
      </c>
      <c r="C22" s="4">
        <v>1989</v>
      </c>
      <c r="D22" s="4">
        <v>2481</v>
      </c>
      <c r="E22" s="4">
        <v>3002</v>
      </c>
      <c r="F22" s="4">
        <v>3523</v>
      </c>
      <c r="G22" s="4">
        <v>3940</v>
      </c>
      <c r="H22" s="4">
        <v>4404</v>
      </c>
      <c r="I22" s="4">
        <v>4811</v>
      </c>
      <c r="J22" s="4">
        <v>5242</v>
      </c>
      <c r="K22" s="4">
        <v>5502</v>
      </c>
      <c r="L22" s="4">
        <v>5950</v>
      </c>
      <c r="M22" s="145">
        <v>6215</v>
      </c>
    </row>
    <row r="23" spans="1:13" ht="12.75">
      <c r="A23" s="76" t="s">
        <v>85</v>
      </c>
      <c r="B23" s="75">
        <f>B22/B10</f>
        <v>0.05327612779605948</v>
      </c>
      <c r="C23" s="75">
        <f>C22/C10</f>
        <v>0.050984312519224854</v>
      </c>
      <c r="D23" s="75">
        <f>D22/D10</f>
        <v>0.05009793429315672</v>
      </c>
      <c r="E23" s="75">
        <f>E22/E10</f>
        <v>0.0500341672361206</v>
      </c>
      <c r="F23" s="75">
        <f aca="true" t="shared" si="3" ref="F23:M23">F22/F10</f>
        <v>0.05015589185803163</v>
      </c>
      <c r="G23" s="75">
        <f t="shared" si="3"/>
        <v>0.04975501338586655</v>
      </c>
      <c r="H23" s="75">
        <f t="shared" si="3"/>
        <v>0.049200107248190184</v>
      </c>
      <c r="I23" s="75">
        <f t="shared" si="3"/>
        <v>0.048571918949206955</v>
      </c>
      <c r="J23" s="75">
        <f t="shared" si="3"/>
        <v>0.04832583523858692</v>
      </c>
      <c r="K23" s="75">
        <f t="shared" si="3"/>
        <v>0.04709205289510849</v>
      </c>
      <c r="L23" s="75">
        <f t="shared" si="3"/>
        <v>0.04700621746103224</v>
      </c>
      <c r="M23" s="152">
        <f t="shared" si="3"/>
        <v>0.04704484209888879</v>
      </c>
    </row>
    <row r="24" spans="1:13" ht="12.75">
      <c r="A24" s="7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45"/>
    </row>
    <row r="25" spans="1:13" ht="12.75">
      <c r="A25" s="77" t="s">
        <v>89</v>
      </c>
      <c r="B25" s="4">
        <v>250</v>
      </c>
      <c r="C25" s="4">
        <v>281</v>
      </c>
      <c r="D25" s="4">
        <v>448</v>
      </c>
      <c r="E25" s="4">
        <v>712</v>
      </c>
      <c r="F25" s="4">
        <v>1000</v>
      </c>
      <c r="G25" s="4">
        <v>1215</v>
      </c>
      <c r="H25" s="4">
        <v>1512</v>
      </c>
      <c r="I25" s="4">
        <v>1786</v>
      </c>
      <c r="J25" s="4">
        <v>1973</v>
      </c>
      <c r="K25" s="4">
        <v>2188</v>
      </c>
      <c r="L25" s="4">
        <v>2468</v>
      </c>
      <c r="M25" s="145">
        <v>2537</v>
      </c>
    </row>
    <row r="26" spans="1:13" ht="12.75">
      <c r="A26" s="76" t="s">
        <v>85</v>
      </c>
      <c r="B26" s="75">
        <f>B25/B10</f>
        <v>0.010413629358103886</v>
      </c>
      <c r="C26" s="75">
        <f>C25/C10</f>
        <v>0.00720291192453604</v>
      </c>
      <c r="D26" s="75">
        <f>D25/D10</f>
        <v>0.009046301718393475</v>
      </c>
      <c r="E26" s="75">
        <f>E25/E10</f>
        <v>0.011866864447740795</v>
      </c>
      <c r="F26" s="75">
        <f aca="true" t="shared" si="4" ref="F26:M26">F25/F10</f>
        <v>0.01423669936361954</v>
      </c>
      <c r="G26" s="75">
        <f t="shared" si="4"/>
        <v>0.015343233823306561</v>
      </c>
      <c r="H26" s="75">
        <f t="shared" si="4"/>
        <v>0.016891589954419518</v>
      </c>
      <c r="I26" s="75">
        <f t="shared" si="4"/>
        <v>0.018031479368797263</v>
      </c>
      <c r="J26" s="75">
        <f t="shared" si="4"/>
        <v>0.01818902573936131</v>
      </c>
      <c r="K26" s="75">
        <f t="shared" si="4"/>
        <v>0.018727264946291778</v>
      </c>
      <c r="L26" s="75">
        <f t="shared" si="4"/>
        <v>0.019497704990559254</v>
      </c>
      <c r="M26" s="152">
        <f t="shared" si="4"/>
        <v>0.01920398461864535</v>
      </c>
    </row>
    <row r="27" spans="1:13" ht="13.5" thickBot="1">
      <c r="A27" s="78"/>
      <c r="B27" s="17"/>
      <c r="C27" s="17"/>
      <c r="D27" s="25"/>
      <c r="E27" s="17"/>
      <c r="F27" s="17"/>
      <c r="G27" s="17"/>
      <c r="H27" s="17"/>
      <c r="I27" s="17"/>
      <c r="J27" s="17"/>
      <c r="K27" s="17"/>
      <c r="L27" s="17"/>
      <c r="M27" s="153"/>
    </row>
    <row r="28" ht="13.5" thickTop="1"/>
    <row r="29" spans="1:5" ht="12.75">
      <c r="A29" s="190" t="s">
        <v>137</v>
      </c>
      <c r="B29" s="191"/>
      <c r="C29" s="187"/>
      <c r="D29" s="187"/>
      <c r="E29" s="187"/>
    </row>
  </sheetData>
  <sheetProtection/>
  <mergeCells count="5">
    <mergeCell ref="A29:E29"/>
    <mergeCell ref="A1:M1"/>
    <mergeCell ref="A2:M2"/>
    <mergeCell ref="A3:M3"/>
    <mergeCell ref="A5:M5"/>
  </mergeCells>
  <printOptions horizontalCentered="1" verticalCentered="1"/>
  <pageMargins left="0.5" right="0.5" top="0.5" bottom="0.5" header="0.5" footer="0.5"/>
  <pageSetup errors="blank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0">
      <selection activeCell="A41" sqref="A41"/>
    </sheetView>
  </sheetViews>
  <sheetFormatPr defaultColWidth="9.140625" defaultRowHeight="12.75"/>
  <cols>
    <col min="1" max="1" width="24.28125" style="2" customWidth="1"/>
    <col min="2" max="5" width="15.57421875" style="2" customWidth="1"/>
    <col min="6" max="6" width="19.140625" style="2" customWidth="1"/>
    <col min="7" max="7" width="17.00390625" style="2" customWidth="1"/>
    <col min="8" max="16384" width="9.140625" style="2" customWidth="1"/>
  </cols>
  <sheetData>
    <row r="1" ht="18.75" customHeight="1"/>
    <row r="2" spans="1:7" ht="15.75" customHeight="1">
      <c r="A2" s="161" t="s">
        <v>0</v>
      </c>
      <c r="B2" s="195"/>
      <c r="C2" s="195"/>
      <c r="D2" s="195"/>
      <c r="E2" s="195"/>
      <c r="F2" s="195"/>
      <c r="G2" s="195"/>
    </row>
    <row r="3" spans="1:7" ht="15.75" customHeight="1">
      <c r="A3" s="162" t="str">
        <f>'1. Plan and Actual'!A2</f>
        <v>OSCCAR Summary by WDB Area</v>
      </c>
      <c r="B3" s="193"/>
      <c r="C3" s="193"/>
      <c r="D3" s="193"/>
      <c r="E3" s="193"/>
      <c r="F3" s="193"/>
      <c r="G3" s="193"/>
    </row>
    <row r="4" spans="1:16" ht="15.75" customHeight="1">
      <c r="A4" s="188" t="str">
        <f>'1. Plan and Actual'!A3</f>
        <v>FY18 Quarter Ending June 30, 2018</v>
      </c>
      <c r="B4" s="188"/>
      <c r="C4" s="188"/>
      <c r="D4" s="188"/>
      <c r="E4" s="188"/>
      <c r="F4" s="188"/>
      <c r="G4" s="188"/>
      <c r="H4" s="10"/>
      <c r="I4" s="10"/>
      <c r="J4" s="10"/>
      <c r="K4" s="10"/>
      <c r="L4" s="10"/>
      <c r="M4" s="10"/>
      <c r="N4" s="10"/>
      <c r="O4" s="10"/>
      <c r="P4" s="10"/>
    </row>
    <row r="5" ht="6.75" customHeight="1"/>
    <row r="6" spans="1:7" ht="18.75">
      <c r="A6" s="161" t="s">
        <v>134</v>
      </c>
      <c r="B6" s="194"/>
      <c r="C6" s="194"/>
      <c r="D6" s="194"/>
      <c r="E6" s="194"/>
      <c r="F6" s="194"/>
      <c r="G6" s="194"/>
    </row>
    <row r="7" spans="1:7" ht="6.75" customHeight="1" thickBot="1">
      <c r="A7" s="9"/>
      <c r="B7" s="45"/>
      <c r="C7" s="45"/>
      <c r="D7" s="45"/>
      <c r="E7" s="45"/>
      <c r="F7" s="45"/>
      <c r="G7" s="45"/>
    </row>
    <row r="8" spans="1:7" s="3" customFormat="1" ht="13.5" thickTop="1">
      <c r="A8" s="1" t="s">
        <v>1</v>
      </c>
      <c r="B8" s="27" t="s">
        <v>21</v>
      </c>
      <c r="C8" s="15" t="s">
        <v>24</v>
      </c>
      <c r="D8" s="74" t="s">
        <v>26</v>
      </c>
      <c r="E8" s="26" t="s">
        <v>28</v>
      </c>
      <c r="F8" s="27" t="s">
        <v>37</v>
      </c>
      <c r="G8" s="15" t="s">
        <v>39</v>
      </c>
    </row>
    <row r="9" spans="1:7" ht="15.75" customHeight="1">
      <c r="A9" s="199"/>
      <c r="B9" s="198" t="s">
        <v>151</v>
      </c>
      <c r="C9" s="171"/>
      <c r="D9" s="201" t="s">
        <v>150</v>
      </c>
      <c r="E9" s="202"/>
      <c r="F9" s="198" t="s">
        <v>125</v>
      </c>
      <c r="G9" s="171"/>
    </row>
    <row r="10" spans="1:7" ht="30.75" customHeight="1" thickBot="1">
      <c r="A10" s="200"/>
      <c r="B10" s="134" t="s">
        <v>153</v>
      </c>
      <c r="C10" s="135" t="s">
        <v>124</v>
      </c>
      <c r="D10" s="136" t="s">
        <v>152</v>
      </c>
      <c r="E10" s="137" t="s">
        <v>124</v>
      </c>
      <c r="F10" s="134" t="s">
        <v>147</v>
      </c>
      <c r="G10" s="135" t="s">
        <v>127</v>
      </c>
    </row>
    <row r="11" spans="1:7" ht="17.25" customHeight="1">
      <c r="A11" s="64" t="s">
        <v>107</v>
      </c>
      <c r="B11" s="150">
        <v>149047</v>
      </c>
      <c r="C11" s="138">
        <f aca="true" t="shared" si="0" ref="C11:C18">B11/$B$11</f>
        <v>1</v>
      </c>
      <c r="D11" s="139">
        <v>132108</v>
      </c>
      <c r="E11" s="140">
        <f>D11/$D$11</f>
        <v>1</v>
      </c>
      <c r="F11" s="141">
        <f aca="true" t="shared" si="1" ref="F11:F18">D11-B11</f>
        <v>-16939</v>
      </c>
      <c r="G11" s="138">
        <f aca="true" t="shared" si="2" ref="G11:G18">F11/B11</f>
        <v>-0.11364871483491784</v>
      </c>
    </row>
    <row r="12" spans="1:7" ht="13.5">
      <c r="A12" s="65" t="s">
        <v>108</v>
      </c>
      <c r="B12" s="147">
        <v>9120</v>
      </c>
      <c r="C12" s="88">
        <f t="shared" si="0"/>
        <v>0.06118875254114474</v>
      </c>
      <c r="D12" s="89">
        <v>8331</v>
      </c>
      <c r="E12" s="90">
        <f>D12/$D$11</f>
        <v>0.06306204014896903</v>
      </c>
      <c r="F12" s="91">
        <f t="shared" si="1"/>
        <v>-789</v>
      </c>
      <c r="G12" s="88">
        <f t="shared" si="2"/>
        <v>-0.08651315789473685</v>
      </c>
    </row>
    <row r="13" spans="1:7" ht="13.5">
      <c r="A13" s="65" t="s">
        <v>38</v>
      </c>
      <c r="B13" s="147">
        <v>95234</v>
      </c>
      <c r="C13" s="88">
        <f t="shared" si="0"/>
        <v>0.638952813542037</v>
      </c>
      <c r="D13" s="89">
        <v>83837</v>
      </c>
      <c r="E13" s="90">
        <f>D13/$D$11</f>
        <v>0.6346095618736185</v>
      </c>
      <c r="F13" s="91">
        <f t="shared" si="1"/>
        <v>-11397</v>
      </c>
      <c r="G13" s="88">
        <f t="shared" si="2"/>
        <v>-0.11967364596677657</v>
      </c>
    </row>
    <row r="14" spans="1:7" ht="13.5">
      <c r="A14" s="65" t="s">
        <v>29</v>
      </c>
      <c r="B14" s="147">
        <v>7135</v>
      </c>
      <c r="C14" s="88">
        <f t="shared" si="0"/>
        <v>0.04787080585318725</v>
      </c>
      <c r="D14" s="89">
        <v>6215</v>
      </c>
      <c r="E14" s="90">
        <f>D14/$D$11</f>
        <v>0.04704484209888879</v>
      </c>
      <c r="F14" s="91">
        <f t="shared" si="1"/>
        <v>-920</v>
      </c>
      <c r="G14" s="88">
        <f t="shared" si="2"/>
        <v>-0.1289418360196216</v>
      </c>
    </row>
    <row r="15" spans="1:7" ht="13.5">
      <c r="A15" s="65" t="s">
        <v>109</v>
      </c>
      <c r="B15" s="147">
        <v>139140</v>
      </c>
      <c r="C15" s="88">
        <f t="shared" si="0"/>
        <v>0.9335310338349648</v>
      </c>
      <c r="D15" s="89">
        <v>122745</v>
      </c>
      <c r="E15" s="90">
        <f>D15/$D$11</f>
        <v>0.9291261694976837</v>
      </c>
      <c r="F15" s="91">
        <f t="shared" si="1"/>
        <v>-16395</v>
      </c>
      <c r="G15" s="88">
        <f t="shared" si="2"/>
        <v>-0.11783096162138854</v>
      </c>
    </row>
    <row r="16" spans="1:7" ht="13.5">
      <c r="A16" s="66" t="s">
        <v>110</v>
      </c>
      <c r="B16" s="148"/>
      <c r="C16" s="71"/>
      <c r="D16" s="93"/>
      <c r="E16" s="94"/>
      <c r="F16" s="95">
        <f t="shared" si="1"/>
        <v>0</v>
      </c>
      <c r="G16" s="108" t="e">
        <f t="shared" si="2"/>
        <v>#DIV/0!</v>
      </c>
    </row>
    <row r="17" spans="1:7" ht="13.5">
      <c r="A17" s="65" t="s">
        <v>55</v>
      </c>
      <c r="B17" s="147">
        <v>78640</v>
      </c>
      <c r="C17" s="88">
        <f t="shared" si="0"/>
        <v>0.5276188048065376</v>
      </c>
      <c r="D17" s="89">
        <v>68072</v>
      </c>
      <c r="E17" s="90">
        <f>D17/$D$11</f>
        <v>0.5152753807490841</v>
      </c>
      <c r="F17" s="91">
        <f t="shared" si="1"/>
        <v>-10568</v>
      </c>
      <c r="G17" s="88">
        <f t="shared" si="2"/>
        <v>-0.1343845371312309</v>
      </c>
    </row>
    <row r="18" spans="1:7" ht="13.5">
      <c r="A18" s="65" t="s">
        <v>56</v>
      </c>
      <c r="B18" s="147">
        <v>70400</v>
      </c>
      <c r="C18" s="88">
        <f t="shared" si="0"/>
        <v>0.4723342301421699</v>
      </c>
      <c r="D18" s="89">
        <v>64025</v>
      </c>
      <c r="E18" s="90">
        <f>D18/$D$11</f>
        <v>0.48464135404366127</v>
      </c>
      <c r="F18" s="91">
        <f t="shared" si="1"/>
        <v>-6375</v>
      </c>
      <c r="G18" s="88">
        <f t="shared" si="2"/>
        <v>-0.09055397727272728</v>
      </c>
    </row>
    <row r="19" spans="1:7" ht="13.5">
      <c r="A19" s="66" t="s">
        <v>111</v>
      </c>
      <c r="B19" s="148"/>
      <c r="C19" s="71"/>
      <c r="D19" s="93"/>
      <c r="E19" s="94"/>
      <c r="F19" s="92"/>
      <c r="G19" s="70"/>
    </row>
    <row r="20" spans="1:7" ht="13.5">
      <c r="A20" s="65" t="s">
        <v>57</v>
      </c>
      <c r="B20" s="147">
        <v>92044</v>
      </c>
      <c r="C20" s="88">
        <f aca="true" t="shared" si="3" ref="C20:C27">B20/$B$11</f>
        <v>0.61755016873872</v>
      </c>
      <c r="D20" s="89">
        <v>79363</v>
      </c>
      <c r="E20" s="90">
        <f aca="true" t="shared" si="4" ref="E20:E27">D20/$D$11</f>
        <v>0.6007433312138554</v>
      </c>
      <c r="F20" s="91">
        <f aca="true" t="shared" si="5" ref="F20:F27">D20-B20</f>
        <v>-12681</v>
      </c>
      <c r="G20" s="88">
        <f aca="true" t="shared" si="6" ref="G20:G27">F20/B20</f>
        <v>-0.13777106601190736</v>
      </c>
    </row>
    <row r="21" spans="1:7" ht="13.5">
      <c r="A21" s="65" t="s">
        <v>113</v>
      </c>
      <c r="B21" s="147">
        <v>21951</v>
      </c>
      <c r="C21" s="88">
        <f t="shared" si="3"/>
        <v>0.14727569156038028</v>
      </c>
      <c r="D21" s="89">
        <v>20220</v>
      </c>
      <c r="E21" s="90">
        <f t="shared" si="4"/>
        <v>0.153056590062676</v>
      </c>
      <c r="F21" s="91">
        <f t="shared" si="5"/>
        <v>-1731</v>
      </c>
      <c r="G21" s="88">
        <f t="shared" si="6"/>
        <v>-0.07885745524121908</v>
      </c>
    </row>
    <row r="22" spans="1:7" ht="13.5">
      <c r="A22" s="65" t="s">
        <v>112</v>
      </c>
      <c r="B22" s="147">
        <v>27982</v>
      </c>
      <c r="C22" s="88">
        <f t="shared" si="3"/>
        <v>0.18773943789542896</v>
      </c>
      <c r="D22" s="89">
        <v>26854</v>
      </c>
      <c r="E22" s="90">
        <f t="shared" si="4"/>
        <v>0.20327307960153815</v>
      </c>
      <c r="F22" s="91">
        <f t="shared" si="5"/>
        <v>-1128</v>
      </c>
      <c r="G22" s="88">
        <f t="shared" si="6"/>
        <v>-0.04031162890429562</v>
      </c>
    </row>
    <row r="23" spans="1:7" ht="13.5">
      <c r="A23" s="65" t="s">
        <v>114</v>
      </c>
      <c r="B23" s="147">
        <v>1501</v>
      </c>
      <c r="C23" s="88">
        <f t="shared" si="3"/>
        <v>0.010070648855730072</v>
      </c>
      <c r="D23" s="89">
        <v>1377</v>
      </c>
      <c r="E23" s="90">
        <f t="shared" si="4"/>
        <v>0.01042329003542556</v>
      </c>
      <c r="F23" s="91">
        <f t="shared" si="5"/>
        <v>-124</v>
      </c>
      <c r="G23" s="88">
        <f t="shared" si="6"/>
        <v>-0.08261159227181879</v>
      </c>
    </row>
    <row r="24" spans="1:7" ht="13.5">
      <c r="A24" s="65" t="s">
        <v>61</v>
      </c>
      <c r="B24" s="147">
        <v>6570</v>
      </c>
      <c r="C24" s="88">
        <f t="shared" si="3"/>
        <v>0.04408005528457466</v>
      </c>
      <c r="D24" s="89">
        <v>5636</v>
      </c>
      <c r="E24" s="90">
        <f t="shared" si="4"/>
        <v>0.04266206437157477</v>
      </c>
      <c r="F24" s="91">
        <f t="shared" si="5"/>
        <v>-934</v>
      </c>
      <c r="G24" s="88">
        <f t="shared" si="6"/>
        <v>-0.14216133942161338</v>
      </c>
    </row>
    <row r="25" spans="1:7" ht="13.5">
      <c r="A25" s="65" t="s">
        <v>115</v>
      </c>
      <c r="B25" s="147">
        <v>339</v>
      </c>
      <c r="C25" s="88">
        <f t="shared" si="3"/>
        <v>0.002274450341167551</v>
      </c>
      <c r="D25" s="89">
        <v>330</v>
      </c>
      <c r="E25" s="90">
        <f t="shared" si="4"/>
        <v>0.0024979562176401125</v>
      </c>
      <c r="F25" s="91">
        <f t="shared" si="5"/>
        <v>-9</v>
      </c>
      <c r="G25" s="88">
        <f t="shared" si="6"/>
        <v>-0.02654867256637168</v>
      </c>
    </row>
    <row r="26" spans="1:7" ht="13.5">
      <c r="A26" s="65" t="s">
        <v>63</v>
      </c>
      <c r="B26" s="147">
        <v>9718</v>
      </c>
      <c r="C26" s="88">
        <f t="shared" si="3"/>
        <v>0.06520090978013647</v>
      </c>
      <c r="D26" s="89">
        <v>9391</v>
      </c>
      <c r="E26" s="90">
        <f t="shared" si="4"/>
        <v>0.0710857783026009</v>
      </c>
      <c r="F26" s="91">
        <f t="shared" si="5"/>
        <v>-327</v>
      </c>
      <c r="G26" s="88">
        <f t="shared" si="6"/>
        <v>-0.03364889895040132</v>
      </c>
    </row>
    <row r="27" spans="1:7" ht="13.5">
      <c r="A27" s="65" t="s">
        <v>116</v>
      </c>
      <c r="B27" s="147">
        <v>20370</v>
      </c>
      <c r="C27" s="88">
        <f t="shared" si="3"/>
        <v>0.13666829926130683</v>
      </c>
      <c r="D27" s="89">
        <v>19135</v>
      </c>
      <c r="E27" s="90">
        <f t="shared" si="4"/>
        <v>0.14484361280164715</v>
      </c>
      <c r="F27" s="91">
        <f t="shared" si="5"/>
        <v>-1235</v>
      </c>
      <c r="G27" s="88">
        <f t="shared" si="6"/>
        <v>-0.06062837506136475</v>
      </c>
    </row>
    <row r="28" spans="1:7" ht="13.5">
      <c r="A28" s="66" t="s">
        <v>117</v>
      </c>
      <c r="B28" s="148"/>
      <c r="C28" s="71"/>
      <c r="D28" s="93"/>
      <c r="E28" s="94"/>
      <c r="F28" s="92"/>
      <c r="G28" s="70"/>
    </row>
    <row r="29" spans="1:7" ht="13.5">
      <c r="A29" s="65" t="s">
        <v>118</v>
      </c>
      <c r="B29" s="147">
        <v>17528</v>
      </c>
      <c r="C29" s="88">
        <f aca="true" t="shared" si="7" ref="C29:C35">B29/$B$11</f>
        <v>0.11760048843653344</v>
      </c>
      <c r="D29" s="89">
        <v>14814</v>
      </c>
      <c r="E29" s="90">
        <f aca="true" t="shared" si="8" ref="E29:E35">D29/$D$11</f>
        <v>0.11213552547915343</v>
      </c>
      <c r="F29" s="91">
        <f aca="true" t="shared" si="9" ref="F29:F35">D29-B29</f>
        <v>-2714</v>
      </c>
      <c r="G29" s="88">
        <f aca="true" t="shared" si="10" ref="G29:G35">F29/B29</f>
        <v>-0.15483797352806938</v>
      </c>
    </row>
    <row r="30" spans="1:7" ht="13.5">
      <c r="A30" s="65" t="s">
        <v>119</v>
      </c>
      <c r="B30" s="147">
        <v>45238</v>
      </c>
      <c r="C30" s="88">
        <f t="shared" si="7"/>
        <v>0.3035149986245949</v>
      </c>
      <c r="D30" s="89">
        <v>40995</v>
      </c>
      <c r="E30" s="90">
        <f t="shared" si="8"/>
        <v>0.3103142883095649</v>
      </c>
      <c r="F30" s="91">
        <f t="shared" si="9"/>
        <v>-4243</v>
      </c>
      <c r="G30" s="88">
        <f t="shared" si="10"/>
        <v>-0.09379282903753482</v>
      </c>
    </row>
    <row r="31" spans="1:7" ht="13.5">
      <c r="A31" s="65" t="s">
        <v>120</v>
      </c>
      <c r="B31" s="147">
        <v>21985</v>
      </c>
      <c r="C31" s="88">
        <f t="shared" si="7"/>
        <v>0.1475038075238012</v>
      </c>
      <c r="D31" s="89">
        <v>19596</v>
      </c>
      <c r="E31" s="90">
        <f t="shared" si="8"/>
        <v>0.14833318194204742</v>
      </c>
      <c r="F31" s="91">
        <f t="shared" si="9"/>
        <v>-2389</v>
      </c>
      <c r="G31" s="88">
        <f t="shared" si="10"/>
        <v>-0.10866499886286105</v>
      </c>
    </row>
    <row r="32" spans="1:7" ht="13.5">
      <c r="A32" s="65" t="s">
        <v>121</v>
      </c>
      <c r="B32" s="147">
        <v>12308</v>
      </c>
      <c r="C32" s="88">
        <f t="shared" si="7"/>
        <v>0.08257797875837823</v>
      </c>
      <c r="D32" s="89">
        <v>11216</v>
      </c>
      <c r="E32" s="90">
        <f t="shared" si="8"/>
        <v>0.08490023314258031</v>
      </c>
      <c r="F32" s="91">
        <f t="shared" si="9"/>
        <v>-1092</v>
      </c>
      <c r="G32" s="88">
        <f t="shared" si="10"/>
        <v>-0.08872278193045174</v>
      </c>
    </row>
    <row r="33" spans="1:7" ht="13.5">
      <c r="A33" s="65" t="s">
        <v>122</v>
      </c>
      <c r="B33" s="147">
        <v>28276</v>
      </c>
      <c r="C33" s="88">
        <f t="shared" si="7"/>
        <v>0.18971197004971585</v>
      </c>
      <c r="D33" s="89">
        <v>25788</v>
      </c>
      <c r="E33" s="90">
        <f t="shared" si="8"/>
        <v>0.195203924062131</v>
      </c>
      <c r="F33" s="91">
        <f t="shared" si="9"/>
        <v>-2488</v>
      </c>
      <c r="G33" s="88">
        <f t="shared" si="10"/>
        <v>-0.08798981468383081</v>
      </c>
    </row>
    <row r="34" spans="1:7" ht="13.5">
      <c r="A34" s="65" t="s">
        <v>123</v>
      </c>
      <c r="B34" s="147">
        <v>14489</v>
      </c>
      <c r="C34" s="88">
        <f t="shared" si="7"/>
        <v>0.09721094688252699</v>
      </c>
      <c r="D34" s="89">
        <v>13345</v>
      </c>
      <c r="E34" s="90">
        <f t="shared" si="8"/>
        <v>0.10101583552850697</v>
      </c>
      <c r="F34" s="91">
        <f t="shared" si="9"/>
        <v>-1144</v>
      </c>
      <c r="G34" s="88">
        <f t="shared" si="10"/>
        <v>-0.0789564497204776</v>
      </c>
    </row>
    <row r="35" spans="1:7" ht="13.5">
      <c r="A35" s="67" t="s">
        <v>116</v>
      </c>
      <c r="B35" s="147">
        <v>9102</v>
      </c>
      <c r="C35" s="88">
        <f t="shared" si="7"/>
        <v>0.06106798526639248</v>
      </c>
      <c r="D35" s="89">
        <v>6354</v>
      </c>
      <c r="E35" s="90">
        <f t="shared" si="8"/>
        <v>0.048097011536015984</v>
      </c>
      <c r="F35" s="91">
        <f t="shared" si="9"/>
        <v>-2748</v>
      </c>
      <c r="G35" s="88">
        <f t="shared" si="10"/>
        <v>-0.3019116677653263</v>
      </c>
    </row>
    <row r="36" spans="1:7" ht="13.5">
      <c r="A36" s="68" t="s">
        <v>16</v>
      </c>
      <c r="B36" s="148"/>
      <c r="C36" s="71"/>
      <c r="D36" s="93"/>
      <c r="E36" s="94"/>
      <c r="F36" s="92"/>
      <c r="G36" s="70"/>
    </row>
    <row r="37" spans="1:7" ht="14.25" thickBot="1">
      <c r="A37" s="37"/>
      <c r="B37" s="149">
        <v>2861</v>
      </c>
      <c r="C37" s="73">
        <f>B37/$B$11</f>
        <v>0.019195287392567446</v>
      </c>
      <c r="D37" s="97">
        <v>2537</v>
      </c>
      <c r="E37" s="98">
        <f>D37/$D$11</f>
        <v>0.01920398461864535</v>
      </c>
      <c r="F37" s="96">
        <f>D37-B37</f>
        <v>-324</v>
      </c>
      <c r="G37" s="72">
        <f>F37/B37</f>
        <v>-0.11324711639286962</v>
      </c>
    </row>
    <row r="38" spans="1:7" ht="15.75" customHeight="1" thickTop="1">
      <c r="A38" s="196"/>
      <c r="B38" s="197"/>
      <c r="C38" s="197"/>
      <c r="D38" s="197"/>
      <c r="E38" s="197"/>
      <c r="F38" s="197"/>
      <c r="G38" s="197"/>
    </row>
    <row r="39" spans="1:4" ht="12.75">
      <c r="A39" s="190" t="s">
        <v>137</v>
      </c>
      <c r="B39" s="191"/>
      <c r="C39" s="187"/>
      <c r="D39" s="187"/>
    </row>
  </sheetData>
  <sheetProtection/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(EOL)</cp:lastModifiedBy>
  <cp:lastPrinted>2014-06-17T14:36:20Z</cp:lastPrinted>
  <dcterms:created xsi:type="dcterms:W3CDTF">2005-11-01T20:57:08Z</dcterms:created>
  <dcterms:modified xsi:type="dcterms:W3CDTF">2018-10-18T13:19:05Z</dcterms:modified>
  <cp:category/>
  <cp:version/>
  <cp:contentType/>
  <cp:contentStatus/>
</cp:coreProperties>
</file>