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91" windowWidth="23505" windowHeight="12195" tabRatio="899" activeTab="7"/>
  </bookViews>
  <sheets>
    <sheet name="Cover" sheetId="1" r:id="rId1"/>
    <sheet name="1- Populations in Cohort" sheetId="2" r:id="rId2"/>
    <sheet name="2 - Job Seeker" sheetId="3" r:id="rId3"/>
    <sheet name="3 - UI Claimant" sheetId="4" r:id="rId4"/>
    <sheet name="4 - Veteran" sheetId="5" r:id="rId5"/>
    <sheet name="5 - Disabled Veteran" sheetId="6" r:id="rId6"/>
    <sheet name="6 - DVOP Disabled Veteran" sheetId="7" r:id="rId7"/>
    <sheet name="7 - DVOP Veteran" sheetId="8" r:id="rId8"/>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s>
  <calcPr fullCalcOnLoad="1"/>
</workbook>
</file>

<file path=xl/sharedStrings.xml><?xml version="1.0" encoding="utf-8"?>
<sst xmlns="http://schemas.openxmlformats.org/spreadsheetml/2006/main" count="328" uniqueCount="89">
  <si>
    <t>Boston</t>
  </si>
  <si>
    <t>Metro North</t>
  </si>
  <si>
    <t>Metro South/West</t>
  </si>
  <si>
    <t>Greater New Bedford</t>
  </si>
  <si>
    <t>Cape Cod &amp; Islands</t>
  </si>
  <si>
    <t>Franklin/Hampshire</t>
  </si>
  <si>
    <t>STATE TOTALS</t>
  </si>
  <si>
    <t>B</t>
  </si>
  <si>
    <t>A</t>
  </si>
  <si>
    <t>C</t>
  </si>
  <si>
    <t>E</t>
  </si>
  <si>
    <t>F</t>
  </si>
  <si>
    <t>G</t>
  </si>
  <si>
    <t>I</t>
  </si>
  <si>
    <t>K</t>
  </si>
  <si>
    <t>Veterans</t>
  </si>
  <si>
    <t>Greater Lowell</t>
  </si>
  <si>
    <t>North Central Mass</t>
  </si>
  <si>
    <t>Central Mass</t>
  </si>
  <si>
    <t>Berkshire</t>
  </si>
  <si>
    <t>Bristol</t>
  </si>
  <si>
    <t>Brockton</t>
  </si>
  <si>
    <t>Hampden</t>
  </si>
  <si>
    <t>North Shore</t>
  </si>
  <si>
    <t>Merrimack Valley</t>
  </si>
  <si>
    <t>COHORT SUMMARY</t>
  </si>
  <si>
    <t>Total</t>
  </si>
  <si>
    <t>Job</t>
  </si>
  <si>
    <t>Seekers</t>
  </si>
  <si>
    <t>Claimants</t>
  </si>
  <si>
    <t>UI</t>
  </si>
  <si>
    <t>As a % of</t>
  </si>
  <si>
    <t>Total Job</t>
  </si>
  <si>
    <t>Disabled</t>
  </si>
  <si>
    <t>Served by</t>
  </si>
  <si>
    <t>DVOP</t>
  </si>
  <si>
    <t xml:space="preserve">TAB 10 - LABOR EXCHANGE PERFORMANCE SUMMARY </t>
  </si>
  <si>
    <t>D=C/B</t>
  </si>
  <si>
    <t>F=E/B</t>
  </si>
  <si>
    <t>Chart 3 - UI Claimant Outcome Summary</t>
  </si>
  <si>
    <t>Chart 4 - Veteran Outcome Summary</t>
  </si>
  <si>
    <t>Chart 5 - Disabled Veteran Outcome Summary</t>
  </si>
  <si>
    <t>Chart 1 - Populations in the Performance Cohort</t>
  </si>
  <si>
    <t>CHART  1 - POPULATIONS IN THE PERFORMANCE COHORT</t>
  </si>
  <si>
    <t>J</t>
  </si>
  <si>
    <t>M</t>
  </si>
  <si>
    <t xml:space="preserve">Cape Cod </t>
  </si>
  <si>
    <t>Frankl/Hampsh</t>
  </si>
  <si>
    <t xml:space="preserve">North Central </t>
  </si>
  <si>
    <t xml:space="preserve">Merrimack </t>
  </si>
  <si>
    <t>Gtr Lowell</t>
  </si>
  <si>
    <t>Gtr NBedford</t>
  </si>
  <si>
    <t>TOTAL</t>
  </si>
  <si>
    <t>Chart 2 - Job Seeker Outcome Summary</t>
  </si>
  <si>
    <t>H=G/F</t>
  </si>
  <si>
    <t>Chart 6 - DVOP Disabled Veteran Outcome Summary</t>
  </si>
  <si>
    <t>South Shore</t>
  </si>
  <si>
    <t>Intensive</t>
  </si>
  <si>
    <t>Services</t>
  </si>
  <si>
    <t>N=M/I</t>
  </si>
  <si>
    <t>Q2 Entered
Employment
Denominator</t>
  </si>
  <si>
    <t>Q2 Entered
Employment
Numerator</t>
  </si>
  <si>
    <t>Q2 Entered
Employment
Rate</t>
  </si>
  <si>
    <t>Q4 Entered
Employment
Denominator</t>
  </si>
  <si>
    <t>Q4 Entered
Employment
Rate</t>
  </si>
  <si>
    <t>Q4 Entered
Employment
Numerator</t>
  </si>
  <si>
    <t>% of State Goal*</t>
  </si>
  <si>
    <t>Q2 Median
Earnings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</si>
  <si>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</si>
  <si>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WORKFORCE
AREA</t>
  </si>
  <si>
    <t>WORKFORCE 
AREA</t>
  </si>
  <si>
    <t>% of State
Goal*</t>
  </si>
  <si>
    <t>Metro SW</t>
  </si>
  <si>
    <t>Chart 7 - DVOP Veteran Outcome Summary</t>
  </si>
  <si>
    <t>Data Source:  Labor Exchange Quarterly Report Data (ETA 9170 PIRL)</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</si>
  <si>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</si>
  <si>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</si>
  <si>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</si>
  <si>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</si>
  <si>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</si>
  <si>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</si>
  <si>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</si>
  <si>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H=G/E</t>
  </si>
  <si>
    <t>J=I/E</t>
  </si>
  <si>
    <t>L=K/G</t>
  </si>
  <si>
    <t>Compiled by MassHire Department of Career Services</t>
  </si>
  <si>
    <t>*State Labor Exchange Goals:   Q2 EE Rate = 64%    Q4 EE Rate = 63%    Median Earnings = $6,000</t>
  </si>
  <si>
    <t>`</t>
  </si>
  <si>
    <t>FY19 QUARTER ENDING DECEMBER 31, 2018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</si>
</sst>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_(* #,##0.0_);_(* \(#,##0.0\);_(* &quot;-&quot;??_);_(@_)"/>
    <numFmt numFmtId="175" formatCode="_(* #,##0_);_(* \(#,##0\);_(* &quot;-&quot;??_);_(@_)"/>
    <numFmt numFmtId="176" formatCode="0.0000%"/>
    <numFmt numFmtId="177" formatCode="_(* #,##0.000_);_(* \(#,##0.000\);_(* &quot;-&quot;??_);_(@_)"/>
    <numFmt numFmtId="178" formatCode="_(* #,##0.0000_);_(* \(#,##0.0000\);_(* &quot;-&quot;??_);_(@_)"/>
    <numFmt numFmtId="179" formatCode="0.00000000000%"/>
    <numFmt numFmtId="180" formatCode="&quot;$&quot;#,##0.0_);\(&quot;$&quot;#,##0.0\)"/>
    <numFmt numFmtId="181" formatCode="&quot;Yes&quot;;&quot;Yes&quot;;&quot;No&quot;"/>
    <numFmt numFmtId="182" formatCode="&quot;True&quot;;&quot;True&quot;;&quot;False&quot;"/>
    <numFmt numFmtId="183" formatCode="&quot;On&quot;;&quot;On&quot;;&quot;Off&quot;"/>
    <numFmt numFmtId="184" formatCode="[$€-2]\ #,##0.00_);[Red]\([$€-2]\ #,##0.00\)"/>
    <numFmt numFmtId="185" formatCode="0[$%-409]"/>
    <numFmt numFmtId="186" formatCode="0.0[$%-409]"/>
    <numFmt numFmtId="187" formatCode="[$$-409]#,##0"/>
  </numFmts>
  <fonts count="5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b/>
      <sz val="11"/>
      <name val="Times New Roman"/>
      <family val="1"/>
    </font>
    <font>
      <sz val="11"/>
      <name val="Arial"/>
      <family val="2"/>
    </font>
    <font>
      <b/>
      <i/>
      <sz val="12"/>
      <name val="Times New Roman"/>
      <family val="1"/>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color indexed="63"/>
      </bottom>
    </border>
    <border>
      <left style="thin"/>
      <right style="double"/>
      <top>
        <color indexed="63"/>
      </top>
      <bottom>
        <color indexed="63"/>
      </bottom>
    </border>
    <border>
      <left style="medium"/>
      <right style="medium"/>
      <top style="medium"/>
      <bottom style="medium"/>
    </border>
    <border>
      <left style="medium"/>
      <right style="thin"/>
      <top style="medium"/>
      <bottom style="medium"/>
    </border>
    <border>
      <left style="thin"/>
      <right style="double"/>
      <top style="medium"/>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style="medium"/>
      <top style="medium"/>
      <bottom style="thin"/>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double"/>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double"/>
      <top style="medium"/>
      <bottom style="thin"/>
    </border>
    <border>
      <left style="double"/>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style="thin"/>
      <top style="medium"/>
      <bottom style="medium"/>
    </border>
    <border>
      <left style="thin"/>
      <right style="medium"/>
      <top style="medium"/>
      <bottom style="thin"/>
    </border>
    <border>
      <left style="thin"/>
      <right style="medium"/>
      <top>
        <color indexed="63"/>
      </top>
      <bottom>
        <color indexed="63"/>
      </bottom>
    </border>
    <border>
      <left style="double"/>
      <right>
        <color indexed="63"/>
      </right>
      <top style="thin"/>
      <bottom>
        <color indexed="63"/>
      </bottom>
    </border>
    <border>
      <left style="medium"/>
      <right style="thin"/>
      <top style="medium"/>
      <bottom style="thin"/>
    </border>
    <border>
      <left style="thick">
        <color rgb="FF0000FF"/>
      </left>
      <right>
        <color indexed="63"/>
      </right>
      <top>
        <color indexed="63"/>
      </top>
      <bottom>
        <color indexed="63"/>
      </bottom>
    </border>
    <border>
      <left style="thin"/>
      <right style="thin"/>
      <top style="thin"/>
      <bottom>
        <color indexed="63"/>
      </bottom>
    </border>
    <border>
      <left style="double"/>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8"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3" fontId="0" fillId="0" borderId="0" xfId="0" applyNumberFormat="1" applyFont="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6" fillId="0" borderId="10" xfId="0" applyFont="1" applyBorder="1" applyAlignment="1">
      <alignment/>
    </xf>
    <xf numFmtId="0" fontId="8" fillId="0" borderId="10" xfId="0" applyFont="1" applyBorder="1" applyAlignment="1">
      <alignment horizontal="left" indent="15"/>
    </xf>
    <xf numFmtId="0" fontId="5" fillId="0" borderId="10" xfId="0" applyFont="1" applyBorder="1" applyAlignment="1">
      <alignment horizontal="left" indent="1"/>
    </xf>
    <xf numFmtId="0" fontId="6" fillId="0" borderId="11" xfId="0" applyFont="1" applyBorder="1" applyAlignment="1">
      <alignment horizontal="center"/>
    </xf>
    <xf numFmtId="0" fontId="9" fillId="0" borderId="12" xfId="0" applyFont="1" applyBorder="1" applyAlignment="1">
      <alignment/>
    </xf>
    <xf numFmtId="0" fontId="5" fillId="0" borderId="13" xfId="0" applyFont="1" applyBorder="1" applyAlignment="1">
      <alignment vertical="center"/>
    </xf>
    <xf numFmtId="3" fontId="5" fillId="0" borderId="14" xfId="0" applyNumberFormat="1" applyFont="1" applyFill="1" applyBorder="1" applyAlignment="1">
      <alignment horizontal="center" vertical="center"/>
    </xf>
    <xf numFmtId="9" fontId="5" fillId="0" borderId="15" xfId="64" applyFont="1" applyFill="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3" fontId="5" fillId="0" borderId="18" xfId="0" applyNumberFormat="1" applyFont="1" applyFill="1" applyBorder="1" applyAlignment="1">
      <alignment horizontal="center" vertical="center"/>
    </xf>
    <xf numFmtId="9" fontId="5" fillId="0" borderId="19" xfId="64" applyFont="1" applyFill="1" applyBorder="1" applyAlignment="1">
      <alignment horizontal="center" vertical="center"/>
    </xf>
    <xf numFmtId="0" fontId="10" fillId="0" borderId="20" xfId="0" applyFont="1" applyBorder="1" applyAlignment="1">
      <alignment vertical="center"/>
    </xf>
    <xf numFmtId="3" fontId="10" fillId="0" borderId="21" xfId="0" applyNumberFormat="1" applyFont="1" applyFill="1" applyBorder="1" applyAlignment="1">
      <alignment horizontal="center" vertical="center"/>
    </xf>
    <xf numFmtId="9" fontId="10" fillId="0" borderId="22" xfId="64" applyFont="1" applyFill="1" applyBorder="1" applyAlignment="1">
      <alignment horizontal="center" vertical="center"/>
    </xf>
    <xf numFmtId="0" fontId="5" fillId="0" borderId="0" xfId="0" applyFont="1" applyAlignment="1">
      <alignment/>
    </xf>
    <xf numFmtId="0" fontId="5" fillId="0" borderId="23" xfId="0" applyFont="1" applyBorder="1" applyAlignment="1">
      <alignment/>
    </xf>
    <xf numFmtId="0" fontId="5" fillId="0" borderId="24" xfId="0" applyFont="1" applyBorder="1" applyAlignment="1">
      <alignment/>
    </xf>
    <xf numFmtId="0" fontId="11" fillId="0" borderId="12"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25" xfId="0" applyFont="1" applyBorder="1" applyAlignment="1">
      <alignment/>
    </xf>
    <xf numFmtId="0" fontId="5" fillId="0" borderId="26" xfId="0" applyFont="1" applyBorder="1" applyAlignment="1">
      <alignment/>
    </xf>
    <xf numFmtId="0" fontId="11" fillId="0" borderId="27" xfId="0" applyFont="1" applyBorder="1" applyAlignment="1">
      <alignment/>
    </xf>
    <xf numFmtId="3" fontId="5" fillId="0" borderId="28" xfId="0" applyNumberFormat="1" applyFont="1" applyFill="1" applyBorder="1" applyAlignment="1">
      <alignment horizontal="center" vertical="center"/>
    </xf>
    <xf numFmtId="9" fontId="5" fillId="0" borderId="29" xfId="64" applyNumberFormat="1" applyFont="1" applyFill="1" applyBorder="1" applyAlignment="1">
      <alignment horizontal="center" vertical="center"/>
    </xf>
    <xf numFmtId="9" fontId="5" fillId="0" borderId="29" xfId="64" applyFont="1" applyFill="1" applyBorder="1" applyAlignment="1">
      <alignment horizontal="center" vertical="center"/>
    </xf>
    <xf numFmtId="3" fontId="5" fillId="0" borderId="30"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9" fontId="10" fillId="0" borderId="32" xfId="64" applyFont="1" applyFill="1" applyBorder="1" applyAlignment="1">
      <alignment horizontal="center"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37"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38"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5" fillId="0" borderId="40"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0" xfId="0" applyFont="1" applyBorder="1" applyAlignment="1">
      <alignment horizontal="left"/>
    </xf>
    <xf numFmtId="9" fontId="5" fillId="0" borderId="47" xfId="64" applyNumberFormat="1" applyFont="1" applyFill="1" applyBorder="1" applyAlignment="1">
      <alignment horizontal="center" vertical="center"/>
    </xf>
    <xf numFmtId="9" fontId="5" fillId="0" borderId="0" xfId="64" applyNumberFormat="1" applyFont="1" applyFill="1" applyBorder="1" applyAlignment="1">
      <alignment horizontal="center" vertical="center"/>
    </xf>
    <xf numFmtId="9" fontId="5" fillId="0" borderId="48" xfId="64" applyFont="1" applyFill="1" applyBorder="1" applyAlignment="1">
      <alignment horizontal="center" vertical="center"/>
    </xf>
    <xf numFmtId="9" fontId="5" fillId="0" borderId="49" xfId="64" applyFont="1" applyFill="1" applyBorder="1" applyAlignment="1">
      <alignment horizontal="center" vertical="center"/>
    </xf>
    <xf numFmtId="0" fontId="0" fillId="0" borderId="33" xfId="0" applyFont="1" applyBorder="1" applyAlignment="1">
      <alignment vertical="center"/>
    </xf>
    <xf numFmtId="0" fontId="4" fillId="0" borderId="33" xfId="0" applyFont="1" applyBorder="1" applyAlignment="1">
      <alignment vertical="center"/>
    </xf>
    <xf numFmtId="0" fontId="5" fillId="0" borderId="4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65" fontId="5" fillId="0" borderId="48" xfId="44" applyNumberFormat="1" applyFont="1" applyFill="1" applyBorder="1" applyAlignment="1">
      <alignment horizontal="center" vertical="center"/>
    </xf>
    <xf numFmtId="165" fontId="5" fillId="0" borderId="53" xfId="44"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3" fontId="5" fillId="0" borderId="57" xfId="0" applyNumberFormat="1" applyFont="1" applyFill="1" applyBorder="1" applyAlignment="1">
      <alignment horizontal="center" vertical="center"/>
    </xf>
    <xf numFmtId="3" fontId="5" fillId="0" borderId="58" xfId="0" applyNumberFormat="1" applyFont="1" applyFill="1" applyBorder="1" applyAlignment="1">
      <alignment horizontal="center" vertical="center"/>
    </xf>
    <xf numFmtId="9" fontId="5" fillId="0" borderId="40" xfId="64" applyFont="1" applyFill="1" applyBorder="1" applyAlignment="1">
      <alignment horizontal="center" vertical="center"/>
    </xf>
    <xf numFmtId="9" fontId="5" fillId="0" borderId="41" xfId="64" applyFont="1" applyFill="1" applyBorder="1" applyAlignment="1">
      <alignment horizontal="center" vertical="center"/>
    </xf>
    <xf numFmtId="9" fontId="5" fillId="0" borderId="58" xfId="64" applyFont="1" applyFill="1" applyBorder="1" applyAlignment="1">
      <alignment horizontal="center" vertical="center"/>
    </xf>
    <xf numFmtId="9" fontId="10" fillId="0" borderId="39" xfId="64" applyFont="1" applyFill="1" applyBorder="1" applyAlignment="1">
      <alignment horizontal="center" vertical="center"/>
    </xf>
    <xf numFmtId="0" fontId="12" fillId="0" borderId="5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12" fillId="0" borderId="35" xfId="0" applyFont="1" applyBorder="1" applyAlignment="1">
      <alignment horizontal="center" vertical="center" wrapText="1"/>
    </xf>
    <xf numFmtId="0" fontId="12" fillId="0" borderId="66" xfId="0" applyFont="1" applyBorder="1" applyAlignment="1">
      <alignment horizontal="center" vertical="center" wrapText="1"/>
    </xf>
    <xf numFmtId="3" fontId="12" fillId="0" borderId="49" xfId="0" applyNumberFormat="1" applyFont="1" applyBorder="1" applyAlignment="1">
      <alignment horizontal="center" vertical="center" wrapText="1"/>
    </xf>
    <xf numFmtId="3" fontId="12" fillId="0" borderId="67"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3" fillId="0" borderId="20" xfId="0" applyFont="1" applyBorder="1" applyAlignment="1">
      <alignment vertical="center"/>
    </xf>
    <xf numFmtId="165" fontId="5" fillId="0" borderId="67" xfId="44"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9" xfId="64" applyNumberFormat="1" applyFont="1" applyFill="1" applyBorder="1" applyAlignment="1">
      <alignment horizontal="center" vertical="center"/>
    </xf>
    <xf numFmtId="0" fontId="8" fillId="0" borderId="26" xfId="0" applyFont="1" applyBorder="1" applyAlignment="1">
      <alignment/>
    </xf>
    <xf numFmtId="0" fontId="8" fillId="0" borderId="0" xfId="0" applyFont="1" applyBorder="1" applyAlignment="1">
      <alignment/>
    </xf>
    <xf numFmtId="0" fontId="5" fillId="0" borderId="69" xfId="0" applyFont="1" applyBorder="1" applyAlignment="1">
      <alignment vertical="center"/>
    </xf>
    <xf numFmtId="3" fontId="10" fillId="0" borderId="70" xfId="0" applyNumberFormat="1" applyFont="1" applyFill="1" applyBorder="1" applyAlignment="1">
      <alignment horizontal="center" vertical="center"/>
    </xf>
    <xf numFmtId="165" fontId="10" fillId="0" borderId="70" xfId="44" applyNumberFormat="1" applyFont="1" applyFill="1" applyBorder="1" applyAlignment="1">
      <alignment horizontal="center" vertical="center"/>
    </xf>
    <xf numFmtId="9" fontId="5" fillId="0" borderId="71" xfId="64" applyFont="1" applyFill="1" applyBorder="1" applyAlignment="1">
      <alignment horizontal="center" vertical="center"/>
    </xf>
    <xf numFmtId="0" fontId="5" fillId="0" borderId="0" xfId="0" applyFont="1" applyBorder="1" applyAlignment="1">
      <alignment horizontal="right"/>
    </xf>
    <xf numFmtId="9" fontId="5" fillId="0" borderId="72" xfId="64" applyNumberFormat="1" applyFont="1" applyFill="1" applyBorder="1" applyAlignment="1">
      <alignment horizontal="center" vertical="center"/>
    </xf>
    <xf numFmtId="9" fontId="10" fillId="0" borderId="32" xfId="64" applyNumberFormat="1" applyFont="1" applyFill="1" applyBorder="1" applyAlignment="1">
      <alignment horizontal="center" vertical="center"/>
    </xf>
    <xf numFmtId="0" fontId="5" fillId="0" borderId="73" xfId="0" applyFont="1" applyBorder="1" applyAlignment="1">
      <alignment horizontal="center" vertical="center" wrapText="1"/>
    </xf>
    <xf numFmtId="3" fontId="5" fillId="0" borderId="74" xfId="0" applyNumberFormat="1" applyFont="1" applyFill="1" applyBorder="1" applyAlignment="1">
      <alignment horizontal="center" vertical="center"/>
    </xf>
    <xf numFmtId="3" fontId="5" fillId="0" borderId="55" xfId="0" applyNumberFormat="1" applyFont="1" applyFill="1" applyBorder="1" applyAlignment="1">
      <alignment horizontal="center" vertical="center"/>
    </xf>
    <xf numFmtId="9" fontId="5" fillId="0" borderId="56" xfId="64" applyFont="1" applyFill="1" applyBorder="1" applyAlignment="1">
      <alignment horizontal="center" vertical="center"/>
    </xf>
    <xf numFmtId="9" fontId="5" fillId="0" borderId="65" xfId="64" applyFont="1" applyFill="1" applyBorder="1" applyAlignment="1">
      <alignment horizontal="center" vertical="center"/>
    </xf>
    <xf numFmtId="9" fontId="5" fillId="0" borderId="42" xfId="64" applyNumberFormat="1" applyFont="1" applyFill="1" applyBorder="1" applyAlignment="1">
      <alignment horizontal="center" vertical="center"/>
    </xf>
    <xf numFmtId="165" fontId="5" fillId="0" borderId="56" xfId="44" applyNumberFormat="1" applyFont="1" applyFill="1" applyBorder="1" applyAlignment="1">
      <alignment horizontal="center" vertical="center"/>
    </xf>
    <xf numFmtId="9" fontId="5" fillId="0" borderId="71" xfId="64" applyNumberFormat="1" applyFont="1" applyFill="1" applyBorder="1" applyAlignment="1">
      <alignment horizontal="center" vertical="center"/>
    </xf>
    <xf numFmtId="0" fontId="8" fillId="0" borderId="10" xfId="0" applyFont="1" applyBorder="1" applyAlignment="1">
      <alignment/>
    </xf>
    <xf numFmtId="0" fontId="17" fillId="0" borderId="0" xfId="0" applyFont="1" applyBorder="1" applyAlignment="1">
      <alignment/>
    </xf>
    <xf numFmtId="0" fontId="5" fillId="0" borderId="75" xfId="0" applyFont="1" applyBorder="1" applyAlignment="1">
      <alignment horizontal="left" indent="1"/>
    </xf>
    <xf numFmtId="9" fontId="5" fillId="0" borderId="57" xfId="64" applyFont="1" applyFill="1" applyBorder="1" applyAlignment="1">
      <alignment horizontal="center" vertical="center"/>
    </xf>
    <xf numFmtId="9" fontId="5" fillId="0" borderId="76" xfId="64" applyFont="1" applyFill="1" applyBorder="1" applyAlignment="1">
      <alignment horizontal="center" vertical="center"/>
    </xf>
    <xf numFmtId="0" fontId="5" fillId="0" borderId="35" xfId="0" applyFont="1" applyFill="1" applyBorder="1" applyAlignment="1">
      <alignment horizontal="center" vertical="center" wrapText="1"/>
    </xf>
    <xf numFmtId="9" fontId="10" fillId="0" borderId="71" xfId="64" applyNumberFormat="1" applyFont="1" applyFill="1" applyBorder="1" applyAlignment="1">
      <alignment horizontal="center" vertical="center"/>
    </xf>
    <xf numFmtId="165" fontId="10" fillId="0" borderId="77" xfId="44" applyNumberFormat="1" applyFont="1" applyFill="1" applyBorder="1" applyAlignment="1">
      <alignment horizontal="center" vertical="center"/>
    </xf>
    <xf numFmtId="9" fontId="10" fillId="0" borderId="20" xfId="64" applyNumberFormat="1" applyFont="1" applyFill="1" applyBorder="1" applyAlignment="1">
      <alignment horizontal="center"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8" fillId="0" borderId="78" xfId="0" applyFont="1" applyBorder="1" applyAlignment="1">
      <alignment horizontal="center" vertical="center"/>
    </xf>
    <xf numFmtId="0" fontId="8" fillId="0" borderId="59" xfId="0" applyFont="1" applyBorder="1" applyAlignment="1">
      <alignment horizontal="center" vertical="center"/>
    </xf>
    <xf numFmtId="0" fontId="8" fillId="0" borderId="64"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8" fillId="0" borderId="79" xfId="0" applyFont="1" applyBorder="1" applyAlignment="1">
      <alignment horizontal="center"/>
    </xf>
    <xf numFmtId="0" fontId="8" fillId="0" borderId="68" xfId="0" applyFont="1" applyBorder="1" applyAlignment="1">
      <alignment horizontal="center"/>
    </xf>
    <xf numFmtId="0" fontId="8" fillId="0" borderId="80" xfId="0" applyFont="1" applyBorder="1" applyAlignment="1">
      <alignment horizontal="center"/>
    </xf>
    <xf numFmtId="0" fontId="13" fillId="0" borderId="1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61" xfId="0" applyFont="1" applyBorder="1" applyAlignment="1">
      <alignment horizontal="center" vertical="center" wrapText="1"/>
    </xf>
    <xf numFmtId="0" fontId="8" fillId="0" borderId="79" xfId="0" applyFont="1"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15" fillId="0" borderId="33" xfId="0" applyFont="1" applyBorder="1" applyAlignment="1">
      <alignment horizontal="center" vertical="center"/>
    </xf>
    <xf numFmtId="0" fontId="16" fillId="0" borderId="0" xfId="0" applyFont="1" applyBorder="1" applyAlignment="1">
      <alignment horizontal="center" vertical="center"/>
    </xf>
    <xf numFmtId="0" fontId="16" fillId="0" borderId="60" xfId="0" applyFont="1" applyBorder="1" applyAlignment="1">
      <alignment horizontal="center" vertical="center"/>
    </xf>
    <xf numFmtId="0" fontId="5" fillId="0" borderId="78" xfId="0" applyFont="1" applyBorder="1" applyAlignment="1">
      <alignment horizontal="left" vertical="center" wrapText="1"/>
    </xf>
    <xf numFmtId="0" fontId="5" fillId="0" borderId="59" xfId="0" applyFont="1" applyBorder="1" applyAlignment="1">
      <alignment horizontal="left" vertical="center" wrapText="1"/>
    </xf>
    <xf numFmtId="0" fontId="5" fillId="0" borderId="64" xfId="0" applyFont="1" applyBorder="1" applyAlignment="1">
      <alignment horizontal="left" vertical="center" wrapText="1"/>
    </xf>
    <xf numFmtId="0" fontId="10" fillId="0" borderId="79" xfId="0" applyFont="1" applyBorder="1" applyAlignment="1">
      <alignment horizontal="left" vertical="center"/>
    </xf>
    <xf numFmtId="0" fontId="4" fillId="0" borderId="68" xfId="0" applyFont="1" applyBorder="1" applyAlignment="1">
      <alignment horizontal="left" vertical="center"/>
    </xf>
    <xf numFmtId="0" fontId="4" fillId="0" borderId="60" xfId="0" applyFont="1" applyBorder="1" applyAlignment="1">
      <alignment vertical="center"/>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61"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5" xfId="0" applyFont="1" applyBorder="1" applyAlignment="1">
      <alignment horizontal="center" vertical="center"/>
    </xf>
    <xf numFmtId="0" fontId="5" fillId="0" borderId="66" xfId="0" applyFont="1" applyBorder="1" applyAlignment="1">
      <alignment horizontal="center" vertical="center"/>
    </xf>
    <xf numFmtId="0" fontId="8" fillId="0" borderId="79" xfId="0" applyFont="1" applyFill="1" applyBorder="1" applyAlignment="1">
      <alignment horizontal="center" vertical="center"/>
    </xf>
    <xf numFmtId="0" fontId="0" fillId="0" borderId="68" xfId="0" applyFill="1" applyBorder="1" applyAlignment="1">
      <alignment horizontal="center" vertical="center"/>
    </xf>
    <xf numFmtId="0" fontId="0" fillId="0" borderId="80" xfId="0" applyFill="1" applyBorder="1" applyAlignment="1">
      <alignment horizontal="center" vertical="center"/>
    </xf>
    <xf numFmtId="0" fontId="8" fillId="0" borderId="33" xfId="0" applyFont="1" applyFill="1" applyBorder="1" applyAlignment="1">
      <alignment horizontal="center" vertical="center"/>
    </xf>
    <xf numFmtId="0" fontId="0" fillId="0" borderId="0" xfId="0" applyFill="1" applyBorder="1" applyAlignment="1">
      <alignment horizontal="center" vertical="center"/>
    </xf>
    <xf numFmtId="0" fontId="0" fillId="0" borderId="60" xfId="0" applyFill="1" applyBorder="1" applyAlignment="1">
      <alignment horizontal="center" vertical="center"/>
    </xf>
    <xf numFmtId="0" fontId="4" fillId="0" borderId="80" xfId="0" applyFont="1" applyBorder="1" applyAlignment="1">
      <alignment vertical="center"/>
    </xf>
    <xf numFmtId="0" fontId="10" fillId="0" borderId="7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8" xfId="0" applyFont="1" applyBorder="1" applyAlignment="1">
      <alignment horizontal="left" vertical="center"/>
    </xf>
    <xf numFmtId="0" fontId="10" fillId="0" borderId="80" xfId="0" applyFont="1" applyBorder="1" applyAlignment="1">
      <alignment horizontal="left" vertical="center"/>
    </xf>
    <xf numFmtId="0" fontId="10" fillId="0" borderId="79" xfId="0" applyFont="1" applyBorder="1" applyAlignment="1">
      <alignment horizontal="center" vertical="center"/>
    </xf>
    <xf numFmtId="0" fontId="10" fillId="0" borderId="68" xfId="0" applyFont="1" applyBorder="1" applyAlignment="1">
      <alignment horizontal="center" vertical="center"/>
    </xf>
    <xf numFmtId="0" fontId="10" fillId="0" borderId="80"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78"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
      <selection activeCell="A34" sqref="A34"/>
    </sheetView>
  </sheetViews>
  <sheetFormatPr defaultColWidth="9.140625" defaultRowHeight="12.75"/>
  <cols>
    <col min="9" max="9" width="9.28125" style="0" customWidth="1"/>
  </cols>
  <sheetData>
    <row r="1" spans="1:13" ht="19.5" thickBot="1">
      <c r="A1" s="11"/>
      <c r="B1" s="29"/>
      <c r="C1" s="29"/>
      <c r="D1" s="29"/>
      <c r="E1" s="29"/>
      <c r="F1" s="29"/>
      <c r="G1" s="29"/>
      <c r="H1" s="29"/>
      <c r="I1" s="29"/>
      <c r="J1" s="29"/>
      <c r="K1" s="29"/>
      <c r="L1" s="29"/>
      <c r="M1" s="29"/>
    </row>
    <row r="2" spans="1:13" ht="19.5" thickTop="1">
      <c r="A2" s="17"/>
      <c r="B2" s="30"/>
      <c r="C2" s="30"/>
      <c r="D2" s="30"/>
      <c r="E2" s="30"/>
      <c r="F2" s="30"/>
      <c r="G2" s="30"/>
      <c r="H2" s="30"/>
      <c r="I2" s="30"/>
      <c r="J2" s="30"/>
      <c r="K2" s="30"/>
      <c r="L2" s="30"/>
      <c r="M2" s="31"/>
    </row>
    <row r="3" spans="1:13" ht="20.25" customHeight="1">
      <c r="A3" s="148"/>
      <c r="B3" s="149"/>
      <c r="C3" s="149"/>
      <c r="D3" s="149"/>
      <c r="E3" s="149"/>
      <c r="F3" s="149"/>
      <c r="G3" s="149"/>
      <c r="H3" s="149"/>
      <c r="I3" s="149"/>
      <c r="J3" s="149"/>
      <c r="K3" s="149"/>
      <c r="L3" s="149"/>
      <c r="M3" s="150"/>
    </row>
    <row r="4" spans="1:13" ht="18.75">
      <c r="A4" s="151" t="s">
        <v>36</v>
      </c>
      <c r="B4" s="152"/>
      <c r="C4" s="152"/>
      <c r="D4" s="152"/>
      <c r="E4" s="152"/>
      <c r="F4" s="152"/>
      <c r="G4" s="152"/>
      <c r="H4" s="152"/>
      <c r="I4" s="152"/>
      <c r="J4" s="152"/>
      <c r="K4" s="152"/>
      <c r="L4" s="152"/>
      <c r="M4" s="153"/>
    </row>
    <row r="5" spans="1:13" ht="18.75">
      <c r="A5" s="151" t="s">
        <v>88</v>
      </c>
      <c r="B5" s="152"/>
      <c r="C5" s="152"/>
      <c r="D5" s="152"/>
      <c r="E5" s="152"/>
      <c r="F5" s="152"/>
      <c r="G5" s="152"/>
      <c r="H5" s="152"/>
      <c r="I5" s="152"/>
      <c r="J5" s="152"/>
      <c r="K5" s="152"/>
      <c r="L5" s="152"/>
      <c r="M5" s="153"/>
    </row>
    <row r="6" spans="1:13" ht="18.75">
      <c r="A6" s="14"/>
      <c r="B6" s="34"/>
      <c r="C6" s="34"/>
      <c r="D6" s="34"/>
      <c r="E6" s="34"/>
      <c r="F6" s="34"/>
      <c r="G6" s="34"/>
      <c r="H6" s="34"/>
      <c r="I6" s="34"/>
      <c r="J6" s="34"/>
      <c r="K6" s="34"/>
      <c r="L6" s="34"/>
      <c r="M6" s="32"/>
    </row>
    <row r="7" spans="1:13" ht="12.75">
      <c r="A7" s="33"/>
      <c r="B7" s="34"/>
      <c r="C7" s="34"/>
      <c r="F7" s="34"/>
      <c r="G7" s="34"/>
      <c r="H7" s="34"/>
      <c r="I7" s="34"/>
      <c r="J7" s="34"/>
      <c r="K7" s="34"/>
      <c r="L7" s="34"/>
      <c r="M7" s="32"/>
    </row>
    <row r="8" spans="1:13" ht="18.75">
      <c r="A8" s="15"/>
      <c r="B8" s="34"/>
      <c r="C8" s="34"/>
      <c r="D8" s="66" t="s">
        <v>25</v>
      </c>
      <c r="E8" s="34"/>
      <c r="F8" s="34"/>
      <c r="G8" s="34"/>
      <c r="H8" s="34"/>
      <c r="I8" s="34"/>
      <c r="J8" s="34"/>
      <c r="K8" s="34"/>
      <c r="L8" s="34"/>
      <c r="M8" s="32"/>
    </row>
    <row r="9" spans="1:13" ht="15.75">
      <c r="A9" s="33"/>
      <c r="B9" s="34"/>
      <c r="C9" s="34"/>
      <c r="D9" s="34"/>
      <c r="E9" s="34"/>
      <c r="F9" s="13"/>
      <c r="G9" s="13"/>
      <c r="H9" s="13"/>
      <c r="I9" s="13"/>
      <c r="J9" s="13"/>
      <c r="K9" s="13"/>
      <c r="L9" s="13"/>
      <c r="M9" s="18"/>
    </row>
    <row r="10" spans="1:14" ht="15.75">
      <c r="A10" s="15"/>
      <c r="B10" s="34"/>
      <c r="C10" s="34"/>
      <c r="D10" s="34"/>
      <c r="E10" s="13" t="s">
        <v>42</v>
      </c>
      <c r="F10" s="34"/>
      <c r="G10" s="34"/>
      <c r="H10" s="34"/>
      <c r="I10" s="34"/>
      <c r="J10" s="34"/>
      <c r="K10" s="34"/>
      <c r="L10" s="34"/>
      <c r="M10" s="32"/>
      <c r="N10" s="12"/>
    </row>
    <row r="11" spans="1:13" ht="12.75">
      <c r="A11" s="33"/>
      <c r="B11" s="34"/>
      <c r="C11" s="34"/>
      <c r="D11" s="34"/>
      <c r="E11" s="34"/>
      <c r="F11" s="34"/>
      <c r="G11" s="34"/>
      <c r="H11" s="34"/>
      <c r="I11" s="34"/>
      <c r="J11" s="34"/>
      <c r="K11" s="34"/>
      <c r="L11" s="34"/>
      <c r="M11" s="32"/>
    </row>
    <row r="12" spans="1:13" ht="18.75">
      <c r="A12" s="15"/>
      <c r="B12" s="34"/>
      <c r="C12" s="34"/>
      <c r="D12" s="66" t="s">
        <v>75</v>
      </c>
      <c r="E12" s="34"/>
      <c r="F12" s="34"/>
      <c r="G12" s="34"/>
      <c r="H12" s="34"/>
      <c r="I12" s="34"/>
      <c r="J12" s="34"/>
      <c r="K12" s="34"/>
      <c r="L12" s="34"/>
      <c r="M12" s="32"/>
    </row>
    <row r="13" spans="1:13" ht="15.75" customHeight="1">
      <c r="A13" s="33"/>
      <c r="B13" s="50"/>
      <c r="C13" s="50"/>
      <c r="D13" s="140"/>
      <c r="E13" s="34"/>
      <c r="F13" s="50"/>
      <c r="G13" s="34"/>
      <c r="H13" s="34"/>
      <c r="I13" s="34"/>
      <c r="J13" s="34"/>
      <c r="K13" s="34"/>
      <c r="L13" s="34"/>
      <c r="M13" s="32"/>
    </row>
    <row r="14" spans="1:13" ht="12.75" customHeight="1">
      <c r="A14" s="33"/>
      <c r="B14" s="50"/>
      <c r="C14" s="50"/>
      <c r="D14" s="140"/>
      <c r="E14" s="34"/>
      <c r="F14" s="50"/>
      <c r="G14" s="34"/>
      <c r="H14" s="34"/>
      <c r="I14" s="34"/>
      <c r="J14" s="34"/>
      <c r="K14" s="34"/>
      <c r="L14" s="34"/>
      <c r="M14" s="32"/>
    </row>
    <row r="15" spans="1:13" ht="15.75">
      <c r="A15" s="33"/>
      <c r="B15" s="51"/>
      <c r="C15" s="34"/>
      <c r="D15" s="50"/>
      <c r="E15" s="50" t="s">
        <v>53</v>
      </c>
      <c r="F15" s="34"/>
      <c r="G15" s="34"/>
      <c r="H15" s="34"/>
      <c r="I15" s="34"/>
      <c r="J15" s="34"/>
      <c r="K15" s="34"/>
      <c r="L15" s="34"/>
      <c r="M15" s="32"/>
    </row>
    <row r="16" spans="1:13" ht="12.75" customHeight="1">
      <c r="A16" s="33"/>
      <c r="B16" s="13"/>
      <c r="C16" s="13"/>
      <c r="D16" s="34"/>
      <c r="E16" s="34"/>
      <c r="F16" s="34"/>
      <c r="G16" s="34"/>
      <c r="H16" s="34"/>
      <c r="I16" s="34"/>
      <c r="J16" s="34"/>
      <c r="K16" s="34"/>
      <c r="L16" s="34"/>
      <c r="M16" s="32"/>
    </row>
    <row r="17" spans="1:13" ht="15.75">
      <c r="A17" s="33"/>
      <c r="B17" s="51"/>
      <c r="C17" s="34"/>
      <c r="D17" s="13"/>
      <c r="E17" s="13" t="s">
        <v>39</v>
      </c>
      <c r="F17" s="34"/>
      <c r="G17" s="34"/>
      <c r="H17" s="34"/>
      <c r="I17" s="34"/>
      <c r="J17" s="34"/>
      <c r="K17" s="34"/>
      <c r="L17" s="34"/>
      <c r="M17" s="32"/>
    </row>
    <row r="18" spans="1:13" ht="12.75" customHeight="1">
      <c r="A18" s="33"/>
      <c r="B18" s="13"/>
      <c r="C18" s="13"/>
      <c r="D18" s="34"/>
      <c r="E18" s="34"/>
      <c r="F18" s="34"/>
      <c r="G18" s="34"/>
      <c r="H18" s="34"/>
      <c r="I18" s="34"/>
      <c r="J18" s="34"/>
      <c r="K18" s="34"/>
      <c r="L18" s="34"/>
      <c r="M18" s="32"/>
    </row>
    <row r="19" spans="1:13" ht="15.75">
      <c r="A19" s="33"/>
      <c r="B19" s="51"/>
      <c r="C19" s="34"/>
      <c r="D19" s="13"/>
      <c r="E19" s="13" t="s">
        <v>40</v>
      </c>
      <c r="F19" s="34"/>
      <c r="G19" s="34"/>
      <c r="H19" s="34"/>
      <c r="I19" s="34"/>
      <c r="J19" s="34"/>
      <c r="K19" s="34"/>
      <c r="L19" s="34"/>
      <c r="M19" s="32"/>
    </row>
    <row r="20" spans="1:13" ht="12.75" customHeight="1">
      <c r="A20" s="33"/>
      <c r="B20" s="13"/>
      <c r="C20" s="13"/>
      <c r="D20" s="34"/>
      <c r="E20" s="34"/>
      <c r="F20" s="34"/>
      <c r="G20" s="34"/>
      <c r="H20" s="34"/>
      <c r="I20" s="34"/>
      <c r="J20" s="34"/>
      <c r="K20" s="34"/>
      <c r="L20" s="34"/>
      <c r="M20" s="32"/>
    </row>
    <row r="21" spans="1:13" ht="15.75">
      <c r="A21" s="33"/>
      <c r="B21" s="51"/>
      <c r="C21" s="34"/>
      <c r="D21" s="13"/>
      <c r="E21" s="13" t="s">
        <v>41</v>
      </c>
      <c r="F21" s="34"/>
      <c r="G21" s="34"/>
      <c r="H21" s="34"/>
      <c r="I21" s="34"/>
      <c r="J21" s="34"/>
      <c r="K21" s="34"/>
      <c r="L21" s="34"/>
      <c r="M21" s="32"/>
    </row>
    <row r="22" spans="1:13" ht="12.75" customHeight="1">
      <c r="A22" s="33"/>
      <c r="B22" s="13"/>
      <c r="C22" s="13"/>
      <c r="D22" s="34"/>
      <c r="E22" s="34"/>
      <c r="F22" s="34"/>
      <c r="G22" s="34"/>
      <c r="H22" s="34"/>
      <c r="I22" s="34"/>
      <c r="J22" s="34"/>
      <c r="K22" s="34"/>
      <c r="L22" s="34"/>
      <c r="M22" s="32"/>
    </row>
    <row r="23" spans="1:13" ht="15.75">
      <c r="A23" s="33"/>
      <c r="B23" s="51"/>
      <c r="C23" s="34"/>
      <c r="D23" s="13"/>
      <c r="E23" s="13" t="s">
        <v>55</v>
      </c>
      <c r="F23" s="34"/>
      <c r="G23" s="34"/>
      <c r="H23" s="34"/>
      <c r="I23" s="34"/>
      <c r="J23" s="34"/>
      <c r="K23" s="34"/>
      <c r="L23" s="34"/>
      <c r="M23" s="32"/>
    </row>
    <row r="24" spans="1:13" ht="12.75" customHeight="1">
      <c r="A24" s="33"/>
      <c r="B24" s="13"/>
      <c r="C24" s="13"/>
      <c r="D24" s="34"/>
      <c r="E24" s="34"/>
      <c r="F24" s="34"/>
      <c r="G24" s="34"/>
      <c r="H24" s="34"/>
      <c r="I24" s="34"/>
      <c r="J24" s="34"/>
      <c r="K24" s="34"/>
      <c r="L24" s="34"/>
      <c r="M24" s="32"/>
    </row>
    <row r="25" spans="1:13" ht="15.75">
      <c r="A25" s="33"/>
      <c r="B25" s="51"/>
      <c r="C25" s="34"/>
      <c r="D25" s="13"/>
      <c r="E25" s="13" t="s">
        <v>73</v>
      </c>
      <c r="F25" s="34"/>
      <c r="G25" s="34"/>
      <c r="H25" s="34"/>
      <c r="I25" s="34"/>
      <c r="J25" s="34"/>
      <c r="K25" s="34"/>
      <c r="L25" s="34"/>
      <c r="M25" s="32"/>
    </row>
    <row r="26" spans="1:13" ht="15.75">
      <c r="A26" s="15"/>
      <c r="B26" s="34"/>
      <c r="C26" s="34"/>
      <c r="D26" s="34"/>
      <c r="E26" s="34"/>
      <c r="F26" s="34"/>
      <c r="G26" s="34"/>
      <c r="H26" s="34"/>
      <c r="I26" s="34"/>
      <c r="J26" s="34"/>
      <c r="K26" s="34"/>
      <c r="L26" s="34"/>
      <c r="M26" s="32"/>
    </row>
    <row r="27" spans="1:13" ht="15.75">
      <c r="A27" s="139"/>
      <c r="B27" s="34"/>
      <c r="C27" s="34"/>
      <c r="D27" s="34"/>
      <c r="E27" s="123"/>
      <c r="F27" s="34"/>
      <c r="G27" s="34"/>
      <c r="H27" s="34"/>
      <c r="I27" s="34"/>
      <c r="J27" s="34"/>
      <c r="K27" s="34"/>
      <c r="L27" s="34"/>
      <c r="M27" s="32"/>
    </row>
    <row r="28" spans="1:13" ht="12.75">
      <c r="A28" s="16"/>
      <c r="B28" s="34"/>
      <c r="C28" s="34"/>
      <c r="D28" s="34"/>
      <c r="L28" s="34"/>
      <c r="M28" s="32"/>
    </row>
    <row r="29" spans="1:13" ht="12.75">
      <c r="A29" s="16"/>
      <c r="B29" s="34"/>
      <c r="C29" s="34"/>
      <c r="D29" s="34"/>
      <c r="E29" s="34"/>
      <c r="F29" s="34"/>
      <c r="G29" s="34"/>
      <c r="H29" s="34"/>
      <c r="I29" s="34"/>
      <c r="J29" s="34"/>
      <c r="L29" s="34"/>
      <c r="M29" s="32"/>
    </row>
    <row r="30" spans="1:13" ht="12.75">
      <c r="A30" s="141" t="s">
        <v>74</v>
      </c>
      <c r="B30" s="34"/>
      <c r="C30" s="34"/>
      <c r="D30" s="34"/>
      <c r="F30" s="34"/>
      <c r="G30" s="34"/>
      <c r="H30" s="34"/>
      <c r="I30" s="34"/>
      <c r="J30" s="34"/>
      <c r="L30" s="34"/>
      <c r="M30" s="32"/>
    </row>
    <row r="31" spans="1:13" ht="15.75">
      <c r="A31" s="141" t="s">
        <v>85</v>
      </c>
      <c r="B31" s="34"/>
      <c r="C31" s="34"/>
      <c r="D31" s="34"/>
      <c r="E31" s="123"/>
      <c r="F31" s="34"/>
      <c r="G31" s="34"/>
      <c r="H31" s="34"/>
      <c r="I31" s="34"/>
      <c r="J31" s="34"/>
      <c r="L31" s="34"/>
      <c r="M31" s="32"/>
    </row>
    <row r="32" spans="1:13" ht="16.5" thickBot="1">
      <c r="A32" s="35"/>
      <c r="B32" s="36"/>
      <c r="C32" s="36"/>
      <c r="D32" s="36"/>
      <c r="E32" s="122"/>
      <c r="F32" s="36"/>
      <c r="G32" s="36"/>
      <c r="H32" s="36"/>
      <c r="I32" s="36"/>
      <c r="J32" s="36"/>
      <c r="K32" s="36"/>
      <c r="L32" s="36"/>
      <c r="M32" s="37"/>
    </row>
    <row r="33" ht="13.5" thickTop="1"/>
    <row r="35" ht="12.75">
      <c r="M35" s="128"/>
    </row>
  </sheetData>
  <sheetProtection/>
  <mergeCells count="3">
    <mergeCell ref="A3:M3"/>
    <mergeCell ref="A4:M4"/>
    <mergeCell ref="A5:M5"/>
  </mergeCells>
  <printOptions horizontalCentered="1" verticalCentered="1"/>
  <pageMargins left="0.5" right="0.5" top="0.44" bottom="0.47"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28" sqref="A28"/>
    </sheetView>
  </sheetViews>
  <sheetFormatPr defaultColWidth="9.140625" defaultRowHeight="12.75"/>
  <cols>
    <col min="1" max="1" width="14.00390625" style="2" customWidth="1"/>
    <col min="2" max="2" width="9.140625" style="2" customWidth="1"/>
    <col min="3" max="3" width="8.140625" style="2" customWidth="1"/>
    <col min="4" max="6" width="7.7109375" style="2" customWidth="1"/>
    <col min="7" max="7" width="7.7109375" style="4" customWidth="1"/>
    <col min="8" max="14" width="7.7109375" style="2" customWidth="1"/>
    <col min="15" max="15" width="0" style="2" hidden="1" customWidth="1"/>
    <col min="16" max="16384" width="9.140625" style="2" customWidth="1"/>
  </cols>
  <sheetData>
    <row r="1" spans="1:14" ht="15.75">
      <c r="A1" s="160" t="s">
        <v>36</v>
      </c>
      <c r="B1" s="161"/>
      <c r="C1" s="161"/>
      <c r="D1" s="161"/>
      <c r="E1" s="161"/>
      <c r="F1" s="161"/>
      <c r="G1" s="161"/>
      <c r="H1" s="161"/>
      <c r="I1" s="161"/>
      <c r="J1" s="161"/>
      <c r="K1" s="161"/>
      <c r="L1" s="161"/>
      <c r="M1" s="161"/>
      <c r="N1" s="162"/>
    </row>
    <row r="2" spans="1:14" ht="15.75">
      <c r="A2" s="157" t="s">
        <v>88</v>
      </c>
      <c r="B2" s="158"/>
      <c r="C2" s="158"/>
      <c r="D2" s="158"/>
      <c r="E2" s="158"/>
      <c r="F2" s="158"/>
      <c r="G2" s="158"/>
      <c r="H2" s="158"/>
      <c r="I2" s="158"/>
      <c r="J2" s="158"/>
      <c r="K2" s="158"/>
      <c r="L2" s="158"/>
      <c r="M2" s="158"/>
      <c r="N2" s="159"/>
    </row>
    <row r="3" spans="1:14" ht="16.5" thickBot="1">
      <c r="A3" s="154" t="s">
        <v>43</v>
      </c>
      <c r="B3" s="155"/>
      <c r="C3" s="155"/>
      <c r="D3" s="155"/>
      <c r="E3" s="155"/>
      <c r="F3" s="155"/>
      <c r="G3" s="155"/>
      <c r="H3" s="155"/>
      <c r="I3" s="155"/>
      <c r="J3" s="155"/>
      <c r="K3" s="155"/>
      <c r="L3" s="155"/>
      <c r="M3" s="155"/>
      <c r="N3" s="156"/>
    </row>
    <row r="4" spans="1:14" ht="12.75">
      <c r="A4" s="56" t="s">
        <v>8</v>
      </c>
      <c r="B4" s="59" t="s">
        <v>7</v>
      </c>
      <c r="C4" s="60" t="s">
        <v>9</v>
      </c>
      <c r="D4" s="61" t="s">
        <v>37</v>
      </c>
      <c r="E4" s="63" t="s">
        <v>10</v>
      </c>
      <c r="F4" s="84" t="s">
        <v>38</v>
      </c>
      <c r="G4" s="104" t="s">
        <v>12</v>
      </c>
      <c r="H4" s="105" t="s">
        <v>82</v>
      </c>
      <c r="I4" s="62" t="s">
        <v>13</v>
      </c>
      <c r="J4" s="84" t="s">
        <v>83</v>
      </c>
      <c r="K4" s="85" t="s">
        <v>14</v>
      </c>
      <c r="L4" s="61" t="s">
        <v>84</v>
      </c>
      <c r="M4" s="62" t="s">
        <v>45</v>
      </c>
      <c r="N4" s="59" t="s">
        <v>59</v>
      </c>
    </row>
    <row r="5" spans="1:14" ht="12.75">
      <c r="A5" s="163" t="s">
        <v>69</v>
      </c>
      <c r="B5" s="93"/>
      <c r="C5" s="94"/>
      <c r="D5" s="95"/>
      <c r="E5" s="106"/>
      <c r="F5" s="96"/>
      <c r="G5" s="109"/>
      <c r="H5" s="110"/>
      <c r="I5" s="94"/>
      <c r="J5" s="96"/>
      <c r="K5" s="97" t="s">
        <v>33</v>
      </c>
      <c r="L5" s="95"/>
      <c r="M5" s="94" t="s">
        <v>35</v>
      </c>
      <c r="N5" s="98"/>
    </row>
    <row r="6" spans="1:14" ht="12.75">
      <c r="A6" s="164"/>
      <c r="B6" s="93" t="s">
        <v>26</v>
      </c>
      <c r="C6" s="94"/>
      <c r="D6" s="95" t="s">
        <v>31</v>
      </c>
      <c r="E6" s="106"/>
      <c r="F6" s="96" t="s">
        <v>31</v>
      </c>
      <c r="G6" s="108"/>
      <c r="H6" s="95" t="s">
        <v>31</v>
      </c>
      <c r="I6" s="94" t="s">
        <v>15</v>
      </c>
      <c r="J6" s="96" t="s">
        <v>31</v>
      </c>
      <c r="K6" s="97" t="s">
        <v>15</v>
      </c>
      <c r="L6" s="95" t="s">
        <v>31</v>
      </c>
      <c r="M6" s="94" t="s">
        <v>15</v>
      </c>
      <c r="N6" s="98" t="s">
        <v>31</v>
      </c>
    </row>
    <row r="7" spans="1:14" ht="12.75">
      <c r="A7" s="164"/>
      <c r="B7" s="93" t="s">
        <v>27</v>
      </c>
      <c r="C7" s="94" t="s">
        <v>30</v>
      </c>
      <c r="D7" s="95" t="s">
        <v>32</v>
      </c>
      <c r="E7" s="106"/>
      <c r="F7" s="96" t="s">
        <v>32</v>
      </c>
      <c r="G7" s="108" t="s">
        <v>33</v>
      </c>
      <c r="H7" s="95" t="s">
        <v>26</v>
      </c>
      <c r="I7" s="94" t="s">
        <v>34</v>
      </c>
      <c r="J7" s="96" t="s">
        <v>26</v>
      </c>
      <c r="K7" s="97" t="s">
        <v>34</v>
      </c>
      <c r="L7" s="95" t="s">
        <v>33</v>
      </c>
      <c r="M7" s="94" t="s">
        <v>57</v>
      </c>
      <c r="N7" s="98" t="s">
        <v>35</v>
      </c>
    </row>
    <row r="8" spans="1:14" ht="13.5" thickBot="1">
      <c r="A8" s="165"/>
      <c r="B8" s="99" t="s">
        <v>28</v>
      </c>
      <c r="C8" s="92" t="s">
        <v>29</v>
      </c>
      <c r="D8" s="100" t="s">
        <v>28</v>
      </c>
      <c r="E8" s="107" t="s">
        <v>15</v>
      </c>
      <c r="F8" s="101" t="s">
        <v>28</v>
      </c>
      <c r="G8" s="102" t="s">
        <v>15</v>
      </c>
      <c r="H8" s="100" t="s">
        <v>15</v>
      </c>
      <c r="I8" s="92" t="s">
        <v>35</v>
      </c>
      <c r="J8" s="101" t="s">
        <v>15</v>
      </c>
      <c r="K8" s="102" t="s">
        <v>35</v>
      </c>
      <c r="L8" s="100" t="s">
        <v>15</v>
      </c>
      <c r="M8" s="92" t="s">
        <v>58</v>
      </c>
      <c r="N8" s="103" t="s">
        <v>15</v>
      </c>
    </row>
    <row r="9" spans="1:14" ht="17.25" customHeight="1">
      <c r="A9" s="19" t="s">
        <v>19</v>
      </c>
      <c r="B9" s="79">
        <v>3124</v>
      </c>
      <c r="C9" s="38">
        <v>1691</v>
      </c>
      <c r="D9" s="21">
        <f>+C9/B9</f>
        <v>0.5412932138284251</v>
      </c>
      <c r="E9" s="55">
        <v>191</v>
      </c>
      <c r="F9" s="89">
        <f aca="true" t="shared" si="0" ref="F9:F25">+E9/B9</f>
        <v>0.06113956466069142</v>
      </c>
      <c r="G9" s="55">
        <v>15</v>
      </c>
      <c r="H9" s="21">
        <f>+G9/E9</f>
        <v>0.07853403141361257</v>
      </c>
      <c r="I9" s="55">
        <v>134</v>
      </c>
      <c r="J9" s="88">
        <f>I9/E9</f>
        <v>0.7015706806282722</v>
      </c>
      <c r="K9" s="55">
        <v>13</v>
      </c>
      <c r="L9" s="21">
        <f aca="true" t="shared" si="1" ref="L9:L25">+K9/G9</f>
        <v>0.8666666666666667</v>
      </c>
      <c r="M9" s="55">
        <v>123</v>
      </c>
      <c r="N9" s="127">
        <f>M9/I9</f>
        <v>0.917910447761194</v>
      </c>
    </row>
    <row r="10" spans="1:14" ht="17.25" customHeight="1">
      <c r="A10" s="22" t="s">
        <v>0</v>
      </c>
      <c r="B10" s="80">
        <v>14427</v>
      </c>
      <c r="C10" s="38">
        <v>6583</v>
      </c>
      <c r="D10" s="21">
        <f aca="true" t="shared" si="2" ref="D10:D23">+C10/B10</f>
        <v>0.4562972204893602</v>
      </c>
      <c r="E10" s="55">
        <v>714</v>
      </c>
      <c r="F10" s="89">
        <f t="shared" si="0"/>
        <v>0.049490538573508006</v>
      </c>
      <c r="G10" s="55">
        <v>320</v>
      </c>
      <c r="H10" s="21">
        <f aca="true" t="shared" si="3" ref="H10:H25">+G10/E10</f>
        <v>0.4481792717086835</v>
      </c>
      <c r="I10" s="55">
        <v>445</v>
      </c>
      <c r="J10" s="89">
        <f>I10/E10</f>
        <v>0.623249299719888</v>
      </c>
      <c r="K10" s="55">
        <v>312</v>
      </c>
      <c r="L10" s="21">
        <f t="shared" si="1"/>
        <v>0.975</v>
      </c>
      <c r="M10" s="55">
        <v>241</v>
      </c>
      <c r="N10" s="40">
        <f>M10/I10</f>
        <v>0.5415730337078651</v>
      </c>
    </row>
    <row r="11" spans="1:14" ht="17.25" customHeight="1">
      <c r="A11" s="22" t="s">
        <v>20</v>
      </c>
      <c r="B11" s="80">
        <v>9527</v>
      </c>
      <c r="C11" s="38">
        <v>6161</v>
      </c>
      <c r="D11" s="21">
        <f t="shared" si="2"/>
        <v>0.6466883593996011</v>
      </c>
      <c r="E11" s="55">
        <v>467</v>
      </c>
      <c r="F11" s="89">
        <f t="shared" si="0"/>
        <v>0.04901857877611</v>
      </c>
      <c r="G11" s="55">
        <v>67</v>
      </c>
      <c r="H11" s="21">
        <f t="shared" si="3"/>
        <v>0.14346895074946467</v>
      </c>
      <c r="I11" s="55">
        <v>150</v>
      </c>
      <c r="J11" s="142">
        <f aca="true" t="shared" si="4" ref="J11:J25">I11/E11</f>
        <v>0.32119914346895073</v>
      </c>
      <c r="K11" s="55">
        <v>47</v>
      </c>
      <c r="L11" s="21">
        <f t="shared" si="1"/>
        <v>0.7014925373134329</v>
      </c>
      <c r="M11" s="55">
        <v>90</v>
      </c>
      <c r="N11" s="40">
        <f aca="true" t="shared" si="5" ref="N11:N23">M11/I11</f>
        <v>0.6</v>
      </c>
    </row>
    <row r="12" spans="1:14" ht="17.25" customHeight="1">
      <c r="A12" s="22" t="s">
        <v>21</v>
      </c>
      <c r="B12" s="80">
        <v>6160</v>
      </c>
      <c r="C12" s="38">
        <v>3867</v>
      </c>
      <c r="D12" s="21">
        <f t="shared" si="2"/>
        <v>0.6277597402597402</v>
      </c>
      <c r="E12" s="55">
        <v>342</v>
      </c>
      <c r="F12" s="89">
        <f t="shared" si="0"/>
        <v>0.05551948051948052</v>
      </c>
      <c r="G12" s="55">
        <v>78</v>
      </c>
      <c r="H12" s="21">
        <f t="shared" si="3"/>
        <v>0.22807017543859648</v>
      </c>
      <c r="I12" s="55">
        <v>117</v>
      </c>
      <c r="J12" s="142">
        <f t="shared" si="4"/>
        <v>0.34210526315789475</v>
      </c>
      <c r="K12" s="55">
        <v>62</v>
      </c>
      <c r="L12" s="21">
        <f t="shared" si="1"/>
        <v>0.7948717948717948</v>
      </c>
      <c r="M12" s="55">
        <v>86</v>
      </c>
      <c r="N12" s="40">
        <f t="shared" si="5"/>
        <v>0.7350427350427351</v>
      </c>
    </row>
    <row r="13" spans="1:14" ht="17.25" customHeight="1">
      <c r="A13" s="22" t="s">
        <v>46</v>
      </c>
      <c r="B13" s="80">
        <v>3477</v>
      </c>
      <c r="C13" s="38">
        <v>2317</v>
      </c>
      <c r="D13" s="21">
        <f t="shared" si="2"/>
        <v>0.6663790624101237</v>
      </c>
      <c r="E13" s="55">
        <v>209</v>
      </c>
      <c r="F13" s="89">
        <f t="shared" si="0"/>
        <v>0.060109289617486336</v>
      </c>
      <c r="G13" s="55">
        <v>33</v>
      </c>
      <c r="H13" s="21">
        <f t="shared" si="3"/>
        <v>0.15789473684210525</v>
      </c>
      <c r="I13" s="55">
        <v>37</v>
      </c>
      <c r="J13" s="142">
        <f t="shared" si="4"/>
        <v>0.17703349282296652</v>
      </c>
      <c r="K13" s="55">
        <v>21</v>
      </c>
      <c r="L13" s="21">
        <f t="shared" si="1"/>
        <v>0.6363636363636364</v>
      </c>
      <c r="M13" s="55">
        <v>34</v>
      </c>
      <c r="N13" s="40">
        <f t="shared" si="5"/>
        <v>0.918918918918919</v>
      </c>
    </row>
    <row r="14" spans="1:14" ht="17.25" customHeight="1">
      <c r="A14" s="22" t="s">
        <v>18</v>
      </c>
      <c r="B14" s="80">
        <v>8483</v>
      </c>
      <c r="C14" s="81">
        <v>6236</v>
      </c>
      <c r="D14" s="21">
        <f t="shared" si="2"/>
        <v>0.7351172934103501</v>
      </c>
      <c r="E14" s="86">
        <v>558</v>
      </c>
      <c r="F14" s="89">
        <f t="shared" si="0"/>
        <v>0.0657786160556407</v>
      </c>
      <c r="G14" s="86">
        <v>76</v>
      </c>
      <c r="H14" s="21">
        <f t="shared" si="3"/>
        <v>0.13620071684587814</v>
      </c>
      <c r="I14" s="86">
        <v>248</v>
      </c>
      <c r="J14" s="142">
        <f t="shared" si="4"/>
        <v>0.4444444444444444</v>
      </c>
      <c r="K14" s="86">
        <v>60</v>
      </c>
      <c r="L14" s="21">
        <f t="shared" si="1"/>
        <v>0.7894736842105263</v>
      </c>
      <c r="M14" s="86">
        <v>203</v>
      </c>
      <c r="N14" s="40">
        <f t="shared" si="5"/>
        <v>0.8185483870967742</v>
      </c>
    </row>
    <row r="15" spans="1:14" ht="17.25" customHeight="1">
      <c r="A15" s="19" t="s">
        <v>47</v>
      </c>
      <c r="B15" s="79">
        <v>3301</v>
      </c>
      <c r="C15" s="38">
        <v>2141</v>
      </c>
      <c r="D15" s="21">
        <f t="shared" si="2"/>
        <v>0.6485913359588004</v>
      </c>
      <c r="E15" s="55">
        <v>233</v>
      </c>
      <c r="F15" s="89">
        <f t="shared" si="0"/>
        <v>0.07058467131172372</v>
      </c>
      <c r="G15" s="55">
        <v>37</v>
      </c>
      <c r="H15" s="21">
        <f t="shared" si="3"/>
        <v>0.15879828326180256</v>
      </c>
      <c r="I15" s="55">
        <v>116</v>
      </c>
      <c r="J15" s="142">
        <f t="shared" si="4"/>
        <v>0.4978540772532189</v>
      </c>
      <c r="K15" s="55">
        <v>28</v>
      </c>
      <c r="L15" s="21">
        <f t="shared" si="1"/>
        <v>0.7567567567567568</v>
      </c>
      <c r="M15" s="55">
        <v>76</v>
      </c>
      <c r="N15" s="40">
        <f t="shared" si="5"/>
        <v>0.6551724137931034</v>
      </c>
    </row>
    <row r="16" spans="1:14" ht="17.25" customHeight="1">
      <c r="A16" s="22" t="s">
        <v>50</v>
      </c>
      <c r="B16" s="80">
        <v>6049</v>
      </c>
      <c r="C16" s="38">
        <v>4285</v>
      </c>
      <c r="D16" s="21">
        <f t="shared" si="2"/>
        <v>0.7083815506695321</v>
      </c>
      <c r="E16" s="55">
        <v>313</v>
      </c>
      <c r="F16" s="89">
        <f t="shared" si="0"/>
        <v>0.051744089932220204</v>
      </c>
      <c r="G16" s="55">
        <v>41</v>
      </c>
      <c r="H16" s="21">
        <f t="shared" si="3"/>
        <v>0.13099041533546327</v>
      </c>
      <c r="I16" s="55">
        <v>64</v>
      </c>
      <c r="J16" s="142">
        <f t="shared" si="4"/>
        <v>0.20447284345047922</v>
      </c>
      <c r="K16" s="55">
        <v>19</v>
      </c>
      <c r="L16" s="21">
        <f t="shared" si="1"/>
        <v>0.4634146341463415</v>
      </c>
      <c r="M16" s="55">
        <v>33</v>
      </c>
      <c r="N16" s="40">
        <f t="shared" si="5"/>
        <v>0.515625</v>
      </c>
    </row>
    <row r="17" spans="1:14" ht="17.25" customHeight="1">
      <c r="A17" s="22" t="s">
        <v>51</v>
      </c>
      <c r="B17" s="80">
        <v>3687</v>
      </c>
      <c r="C17" s="38">
        <v>2157</v>
      </c>
      <c r="D17" s="21">
        <f t="shared" si="2"/>
        <v>0.5850284784377543</v>
      </c>
      <c r="E17" s="55">
        <v>180</v>
      </c>
      <c r="F17" s="89">
        <f t="shared" si="0"/>
        <v>0.04882017900732303</v>
      </c>
      <c r="G17" s="55">
        <v>34</v>
      </c>
      <c r="H17" s="21">
        <f t="shared" si="3"/>
        <v>0.18888888888888888</v>
      </c>
      <c r="I17" s="55">
        <v>57</v>
      </c>
      <c r="J17" s="142">
        <f t="shared" si="4"/>
        <v>0.31666666666666665</v>
      </c>
      <c r="K17" s="55">
        <v>22</v>
      </c>
      <c r="L17" s="21">
        <f t="shared" si="1"/>
        <v>0.6470588235294118</v>
      </c>
      <c r="M17" s="55">
        <v>35</v>
      </c>
      <c r="N17" s="40">
        <f t="shared" si="5"/>
        <v>0.6140350877192983</v>
      </c>
    </row>
    <row r="18" spans="1:14" ht="17.25" customHeight="1">
      <c r="A18" s="22" t="s">
        <v>22</v>
      </c>
      <c r="B18" s="80">
        <v>23007</v>
      </c>
      <c r="C18" s="38">
        <v>9256</v>
      </c>
      <c r="D18" s="21">
        <f t="shared" si="2"/>
        <v>0.4023123397226931</v>
      </c>
      <c r="E18" s="55">
        <v>678</v>
      </c>
      <c r="F18" s="89">
        <f t="shared" si="0"/>
        <v>0.029469291954622508</v>
      </c>
      <c r="G18" s="55">
        <v>76</v>
      </c>
      <c r="H18" s="21">
        <f t="shared" si="3"/>
        <v>0.11209439528023599</v>
      </c>
      <c r="I18" s="55">
        <v>106</v>
      </c>
      <c r="J18" s="142">
        <f t="shared" si="4"/>
        <v>0.15634218289085547</v>
      </c>
      <c r="K18" s="55">
        <v>35</v>
      </c>
      <c r="L18" s="21">
        <f t="shared" si="1"/>
        <v>0.4605263157894737</v>
      </c>
      <c r="M18" s="55">
        <v>89</v>
      </c>
      <c r="N18" s="40">
        <f t="shared" si="5"/>
        <v>0.839622641509434</v>
      </c>
    </row>
    <row r="19" spans="1:14" ht="17.25" customHeight="1">
      <c r="A19" s="22" t="s">
        <v>49</v>
      </c>
      <c r="B19" s="80">
        <v>8015</v>
      </c>
      <c r="C19" s="38">
        <v>5307</v>
      </c>
      <c r="D19" s="21">
        <f t="shared" si="2"/>
        <v>0.6621334996880849</v>
      </c>
      <c r="E19" s="55">
        <v>322</v>
      </c>
      <c r="F19" s="89">
        <f t="shared" si="0"/>
        <v>0.04017467248908297</v>
      </c>
      <c r="G19" s="55">
        <v>59</v>
      </c>
      <c r="H19" s="21">
        <f t="shared" si="3"/>
        <v>0.18322981366459629</v>
      </c>
      <c r="I19" s="55">
        <v>81</v>
      </c>
      <c r="J19" s="142">
        <f t="shared" si="4"/>
        <v>0.2515527950310559</v>
      </c>
      <c r="K19" s="55">
        <v>35</v>
      </c>
      <c r="L19" s="21">
        <f t="shared" si="1"/>
        <v>0.5932203389830508</v>
      </c>
      <c r="M19" s="55">
        <v>82</v>
      </c>
      <c r="N19" s="40">
        <f t="shared" si="5"/>
        <v>1.0123456790123457</v>
      </c>
    </row>
    <row r="20" spans="1:14" ht="17.25" customHeight="1">
      <c r="A20" s="22" t="s">
        <v>1</v>
      </c>
      <c r="B20" s="80">
        <v>8049</v>
      </c>
      <c r="C20" s="38">
        <v>6129</v>
      </c>
      <c r="D20" s="21">
        <f t="shared" si="2"/>
        <v>0.7614610510622437</v>
      </c>
      <c r="E20" s="55">
        <v>555</v>
      </c>
      <c r="F20" s="89">
        <f t="shared" si="0"/>
        <v>0.06895266492732016</v>
      </c>
      <c r="G20" s="55">
        <v>72</v>
      </c>
      <c r="H20" s="21">
        <f t="shared" si="3"/>
        <v>0.12972972972972974</v>
      </c>
      <c r="I20" s="55">
        <v>207</v>
      </c>
      <c r="J20" s="142">
        <f t="shared" si="4"/>
        <v>0.372972972972973</v>
      </c>
      <c r="K20" s="55">
        <v>48</v>
      </c>
      <c r="L20" s="21">
        <f t="shared" si="1"/>
        <v>0.6666666666666666</v>
      </c>
      <c r="M20" s="55">
        <v>56</v>
      </c>
      <c r="N20" s="40">
        <f t="shared" si="5"/>
        <v>0.27053140096618356</v>
      </c>
    </row>
    <row r="21" spans="1:14" ht="17.25" customHeight="1">
      <c r="A21" s="22" t="s">
        <v>72</v>
      </c>
      <c r="B21" s="80">
        <v>8198</v>
      </c>
      <c r="C21" s="38">
        <v>7244</v>
      </c>
      <c r="D21" s="21">
        <f t="shared" si="2"/>
        <v>0.8836301536960234</v>
      </c>
      <c r="E21" s="55">
        <v>409</v>
      </c>
      <c r="F21" s="89">
        <f t="shared" si="0"/>
        <v>0.049890217126128324</v>
      </c>
      <c r="G21" s="55">
        <v>62</v>
      </c>
      <c r="H21" s="21">
        <f t="shared" si="3"/>
        <v>0.15158924205378974</v>
      </c>
      <c r="I21" s="55">
        <v>171</v>
      </c>
      <c r="J21" s="142">
        <f t="shared" si="4"/>
        <v>0.4180929095354523</v>
      </c>
      <c r="K21" s="55">
        <v>56</v>
      </c>
      <c r="L21" s="21">
        <f t="shared" si="1"/>
        <v>0.9032258064516129</v>
      </c>
      <c r="M21" s="55">
        <v>139</v>
      </c>
      <c r="N21" s="40">
        <f t="shared" si="5"/>
        <v>0.8128654970760234</v>
      </c>
    </row>
    <row r="22" spans="1:14" ht="17.25" customHeight="1">
      <c r="A22" s="22" t="s">
        <v>48</v>
      </c>
      <c r="B22" s="80">
        <v>4980</v>
      </c>
      <c r="C22" s="38">
        <v>3246</v>
      </c>
      <c r="D22" s="21">
        <f t="shared" si="2"/>
        <v>0.6518072289156627</v>
      </c>
      <c r="E22" s="55">
        <v>284</v>
      </c>
      <c r="F22" s="89">
        <f t="shared" si="0"/>
        <v>0.0570281124497992</v>
      </c>
      <c r="G22" s="55">
        <v>32</v>
      </c>
      <c r="H22" s="21">
        <f t="shared" si="3"/>
        <v>0.11267605633802817</v>
      </c>
      <c r="I22" s="55">
        <v>193</v>
      </c>
      <c r="J22" s="142">
        <f t="shared" si="4"/>
        <v>0.6795774647887324</v>
      </c>
      <c r="K22" s="55">
        <v>23</v>
      </c>
      <c r="L22" s="21">
        <f t="shared" si="1"/>
        <v>0.71875</v>
      </c>
      <c r="M22" s="55">
        <v>85</v>
      </c>
      <c r="N22" s="40">
        <f t="shared" si="5"/>
        <v>0.44041450777202074</v>
      </c>
    </row>
    <row r="23" spans="1:14" ht="17.25" customHeight="1">
      <c r="A23" s="22" t="s">
        <v>23</v>
      </c>
      <c r="B23" s="80">
        <v>6763</v>
      </c>
      <c r="C23" s="38">
        <v>4391</v>
      </c>
      <c r="D23" s="21">
        <f t="shared" si="2"/>
        <v>0.6492680762975012</v>
      </c>
      <c r="E23" s="55">
        <v>354</v>
      </c>
      <c r="F23" s="89">
        <f t="shared" si="0"/>
        <v>0.05234363448173887</v>
      </c>
      <c r="G23" s="55">
        <v>25</v>
      </c>
      <c r="H23" s="21">
        <f t="shared" si="3"/>
        <v>0.07062146892655367</v>
      </c>
      <c r="I23" s="55">
        <v>202</v>
      </c>
      <c r="J23" s="142">
        <f t="shared" si="4"/>
        <v>0.5706214689265536</v>
      </c>
      <c r="K23" s="55">
        <v>19</v>
      </c>
      <c r="L23" s="21">
        <f t="shared" si="1"/>
        <v>0.76</v>
      </c>
      <c r="M23" s="55">
        <v>136</v>
      </c>
      <c r="N23" s="40">
        <f t="shared" si="5"/>
        <v>0.6732673267326733</v>
      </c>
    </row>
    <row r="24" spans="1:14" ht="17.25" customHeight="1" thickBot="1">
      <c r="A24" s="22" t="s">
        <v>56</v>
      </c>
      <c r="B24" s="82">
        <v>8670</v>
      </c>
      <c r="C24" s="41">
        <v>6764</v>
      </c>
      <c r="D24" s="25">
        <f>+C24/B24</f>
        <v>0.780161476355248</v>
      </c>
      <c r="E24" s="87">
        <v>506</v>
      </c>
      <c r="F24" s="90">
        <f t="shared" si="0"/>
        <v>0.05836216839677047</v>
      </c>
      <c r="G24" s="87">
        <v>67</v>
      </c>
      <c r="H24" s="25">
        <f t="shared" si="3"/>
        <v>0.1324110671936759</v>
      </c>
      <c r="I24" s="87">
        <v>313</v>
      </c>
      <c r="J24" s="143">
        <f t="shared" si="4"/>
        <v>0.6185770750988142</v>
      </c>
      <c r="K24" s="87">
        <v>55</v>
      </c>
      <c r="L24" s="25">
        <f t="shared" si="1"/>
        <v>0.8208955223880597</v>
      </c>
      <c r="M24" s="87">
        <v>188</v>
      </c>
      <c r="N24" s="40">
        <f>M24/I24</f>
        <v>0.6006389776357828</v>
      </c>
    </row>
    <row r="25" spans="1:14" ht="17.25" customHeight="1" thickBot="1">
      <c r="A25" s="111" t="s">
        <v>52</v>
      </c>
      <c r="B25" s="83">
        <v>125917</v>
      </c>
      <c r="C25" s="42">
        <v>77775</v>
      </c>
      <c r="D25" s="28">
        <f>+C25/B25</f>
        <v>0.6176687818165935</v>
      </c>
      <c r="E25" s="53">
        <v>6315</v>
      </c>
      <c r="F25" s="91">
        <f t="shared" si="0"/>
        <v>0.05015208430950547</v>
      </c>
      <c r="G25" s="53">
        <v>1094</v>
      </c>
      <c r="H25" s="28">
        <f t="shared" si="3"/>
        <v>0.17323832145684878</v>
      </c>
      <c r="I25" s="53">
        <v>2641</v>
      </c>
      <c r="J25" s="91">
        <f t="shared" si="4"/>
        <v>0.41821060965954077</v>
      </c>
      <c r="K25" s="53">
        <v>855</v>
      </c>
      <c r="L25" s="28">
        <f t="shared" si="1"/>
        <v>0.7815356489945156</v>
      </c>
      <c r="M25" s="53">
        <v>1696</v>
      </c>
      <c r="N25" s="43">
        <f>+M25/I25</f>
        <v>0.6421809920484665</v>
      </c>
    </row>
    <row r="29" ht="12.75">
      <c r="A29" s="2" t="s">
        <v>87</v>
      </c>
    </row>
  </sheetData>
  <sheetProtection/>
  <mergeCells count="4">
    <mergeCell ref="A3:N3"/>
    <mergeCell ref="A2:N2"/>
    <mergeCell ref="A1:N1"/>
    <mergeCell ref="A5:A8"/>
  </mergeCells>
  <printOptions horizontalCentered="1" verticalCentered="1"/>
  <pageMargins left="0.51" right="0.5" top="0.75" bottom="0.75" header="0.12"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28" sqref="A28"/>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66" t="str">
        <f>'1- Populations in Cohort'!A1:N1</f>
        <v>TAB 10 - LABOR EXCHANGE PERFORMANCE SUMMARY </v>
      </c>
      <c r="B1" s="167"/>
      <c r="C1" s="167"/>
      <c r="D1" s="167"/>
      <c r="E1" s="167"/>
      <c r="F1" s="167"/>
      <c r="G1" s="167"/>
      <c r="H1" s="167"/>
      <c r="I1" s="167"/>
      <c r="J1" s="167"/>
      <c r="K1" s="168"/>
      <c r="L1" s="8"/>
      <c r="M1" s="8"/>
      <c r="N1" s="8"/>
    </row>
    <row r="2" spans="1:14" s="1" customFormat="1" ht="18.75" customHeight="1">
      <c r="A2" s="157" t="str">
        <f>'1- Populations in Cohort'!A2:N2</f>
        <v>FY19 QUARTER ENDING DECEMBER 31, 2018</v>
      </c>
      <c r="B2" s="169"/>
      <c r="C2" s="169"/>
      <c r="D2" s="169"/>
      <c r="E2" s="169"/>
      <c r="F2" s="169"/>
      <c r="G2" s="169"/>
      <c r="H2" s="169"/>
      <c r="I2" s="169"/>
      <c r="J2" s="169"/>
      <c r="K2" s="170"/>
      <c r="L2" s="8"/>
      <c r="M2" s="8"/>
      <c r="N2" s="8"/>
    </row>
    <row r="3" spans="1:14" s="1" customFormat="1" ht="18.75" customHeight="1" thickBot="1">
      <c r="A3" s="171" t="s">
        <v>76</v>
      </c>
      <c r="B3" s="172"/>
      <c r="C3" s="172"/>
      <c r="D3" s="172"/>
      <c r="E3" s="172"/>
      <c r="F3" s="172"/>
      <c r="G3" s="172"/>
      <c r="H3" s="172"/>
      <c r="I3" s="172"/>
      <c r="J3" s="172"/>
      <c r="K3" s="173"/>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12.75">
      <c r="A5" s="180" t="s">
        <v>70</v>
      </c>
      <c r="B5" s="183" t="s">
        <v>60</v>
      </c>
      <c r="C5" s="186" t="s">
        <v>61</v>
      </c>
      <c r="D5" s="186" t="s">
        <v>62</v>
      </c>
      <c r="E5" s="189" t="s">
        <v>66</v>
      </c>
      <c r="F5" s="183" t="s">
        <v>63</v>
      </c>
      <c r="G5" s="186" t="s">
        <v>65</v>
      </c>
      <c r="H5" s="186" t="s">
        <v>64</v>
      </c>
      <c r="I5" s="189" t="s">
        <v>66</v>
      </c>
      <c r="J5" s="192" t="s">
        <v>67</v>
      </c>
      <c r="K5" s="189" t="s">
        <v>66</v>
      </c>
    </row>
    <row r="6" spans="1:11" s="3" customFormat="1" ht="12.75">
      <c r="A6" s="181"/>
      <c r="B6" s="184"/>
      <c r="C6" s="187"/>
      <c r="D6" s="187"/>
      <c r="E6" s="190"/>
      <c r="F6" s="184"/>
      <c r="G6" s="187"/>
      <c r="H6" s="187"/>
      <c r="I6" s="190"/>
      <c r="J6" s="193"/>
      <c r="K6" s="190"/>
    </row>
    <row r="7" spans="1:11" s="3" customFormat="1" ht="13.5" thickBot="1">
      <c r="A7" s="182"/>
      <c r="B7" s="185"/>
      <c r="C7" s="188"/>
      <c r="D7" s="188"/>
      <c r="E7" s="191"/>
      <c r="F7" s="185"/>
      <c r="G7" s="188"/>
      <c r="H7" s="188"/>
      <c r="I7" s="191"/>
      <c r="J7" s="194"/>
      <c r="K7" s="191"/>
    </row>
    <row r="8" spans="1:11" s="3" customFormat="1" ht="17.25" customHeight="1">
      <c r="A8" s="19" t="s">
        <v>19</v>
      </c>
      <c r="B8" s="20">
        <v>2563</v>
      </c>
      <c r="C8" s="38">
        <v>1607</v>
      </c>
      <c r="D8" s="69">
        <f>+C8/B8</f>
        <v>0.6269996098322279</v>
      </c>
      <c r="E8" s="21">
        <f>D8/0.64</f>
        <v>0.979686890362856</v>
      </c>
      <c r="F8" s="38">
        <v>2303</v>
      </c>
      <c r="G8" s="54">
        <v>1462</v>
      </c>
      <c r="H8" s="67">
        <f>+G8/F8</f>
        <v>0.6348241424229266</v>
      </c>
      <c r="I8" s="21">
        <f>H8/0.63</f>
        <v>1.0076573689252804</v>
      </c>
      <c r="J8" s="77">
        <v>5272</v>
      </c>
      <c r="K8" s="39">
        <f>(J8/6000)</f>
        <v>0.8786666666666667</v>
      </c>
    </row>
    <row r="9" spans="1:11" s="3" customFormat="1" ht="17.25" customHeight="1">
      <c r="A9" s="22" t="s">
        <v>0</v>
      </c>
      <c r="B9" s="20">
        <v>14531</v>
      </c>
      <c r="C9" s="38">
        <v>9549</v>
      </c>
      <c r="D9" s="69">
        <f aca="true" t="shared" si="0" ref="D9:D24">+C9/B9</f>
        <v>0.6571467896221871</v>
      </c>
      <c r="E9" s="21">
        <f aca="true" t="shared" si="1" ref="E9:E24">D9/0.64</f>
        <v>1.0267918587846674</v>
      </c>
      <c r="F9" s="38">
        <v>13276</v>
      </c>
      <c r="G9" s="55">
        <v>9152</v>
      </c>
      <c r="H9" s="67">
        <f aca="true" t="shared" si="2" ref="H9:H24">+G9/F9</f>
        <v>0.6893642663452847</v>
      </c>
      <c r="I9" s="21">
        <f aca="true" t="shared" si="3" ref="I9:I24">H9/0.63</f>
        <v>1.0942289941988645</v>
      </c>
      <c r="J9" s="78">
        <v>6860</v>
      </c>
      <c r="K9" s="39">
        <f aca="true" t="shared" si="4" ref="K9:K24">(J9/6000)</f>
        <v>1.1433333333333333</v>
      </c>
    </row>
    <row r="10" spans="1:11" s="3" customFormat="1" ht="17.25" customHeight="1">
      <c r="A10" s="22" t="s">
        <v>20</v>
      </c>
      <c r="B10" s="20">
        <v>9122</v>
      </c>
      <c r="C10" s="38">
        <v>6250</v>
      </c>
      <c r="D10" s="69">
        <f t="shared" si="0"/>
        <v>0.6851567638675728</v>
      </c>
      <c r="E10" s="21">
        <f t="shared" si="1"/>
        <v>1.0705574435430825</v>
      </c>
      <c r="F10" s="38">
        <v>9726</v>
      </c>
      <c r="G10" s="55">
        <v>6849</v>
      </c>
      <c r="H10" s="67">
        <f t="shared" si="2"/>
        <v>0.7041949413942011</v>
      </c>
      <c r="I10" s="21">
        <f t="shared" si="3"/>
        <v>1.1177697482447637</v>
      </c>
      <c r="J10" s="78">
        <v>6567</v>
      </c>
      <c r="K10" s="39">
        <f t="shared" si="4"/>
        <v>1.0945</v>
      </c>
    </row>
    <row r="11" spans="1:11" s="3" customFormat="1" ht="17.25" customHeight="1">
      <c r="A11" s="22" t="s">
        <v>21</v>
      </c>
      <c r="B11" s="20">
        <v>5777</v>
      </c>
      <c r="C11" s="38">
        <v>3968</v>
      </c>
      <c r="D11" s="69">
        <f t="shared" si="0"/>
        <v>0.6868616929202008</v>
      </c>
      <c r="E11" s="21">
        <f t="shared" si="1"/>
        <v>1.0732213951878138</v>
      </c>
      <c r="F11" s="38">
        <v>5445</v>
      </c>
      <c r="G11" s="55">
        <v>3801</v>
      </c>
      <c r="H11" s="67">
        <f t="shared" si="2"/>
        <v>0.6980716253443526</v>
      </c>
      <c r="I11" s="21">
        <f t="shared" si="3"/>
        <v>1.10805019895929</v>
      </c>
      <c r="J11" s="78">
        <v>7125</v>
      </c>
      <c r="K11" s="39">
        <f t="shared" si="4"/>
        <v>1.1875</v>
      </c>
    </row>
    <row r="12" spans="1:11" s="3" customFormat="1" ht="17.25" customHeight="1">
      <c r="A12" s="22" t="s">
        <v>4</v>
      </c>
      <c r="B12" s="20">
        <v>3029</v>
      </c>
      <c r="C12" s="38">
        <v>1995</v>
      </c>
      <c r="D12" s="69">
        <f t="shared" si="0"/>
        <v>0.6586332122812809</v>
      </c>
      <c r="E12" s="21">
        <f t="shared" si="1"/>
        <v>1.0291143941895013</v>
      </c>
      <c r="F12" s="38">
        <v>2829</v>
      </c>
      <c r="G12" s="55">
        <v>1869</v>
      </c>
      <c r="H12" s="67">
        <f t="shared" si="2"/>
        <v>0.6606574761399788</v>
      </c>
      <c r="I12" s="21">
        <f t="shared" si="3"/>
        <v>1.048662660539649</v>
      </c>
      <c r="J12" s="78">
        <v>6729</v>
      </c>
      <c r="K12" s="39">
        <f t="shared" si="4"/>
        <v>1.1215</v>
      </c>
    </row>
    <row r="13" spans="1:11" s="3" customFormat="1" ht="17.25" customHeight="1">
      <c r="A13" s="22" t="s">
        <v>18</v>
      </c>
      <c r="B13" s="20">
        <v>9157</v>
      </c>
      <c r="C13" s="38">
        <v>6034</v>
      </c>
      <c r="D13" s="69">
        <f t="shared" si="0"/>
        <v>0.6589494375887299</v>
      </c>
      <c r="E13" s="21">
        <f t="shared" si="1"/>
        <v>1.0296084962323906</v>
      </c>
      <c r="F13" s="38">
        <v>9628</v>
      </c>
      <c r="G13" s="55">
        <v>6596</v>
      </c>
      <c r="H13" s="67">
        <f t="shared" si="2"/>
        <v>0.6850851682592439</v>
      </c>
      <c r="I13" s="21">
        <f t="shared" si="3"/>
        <v>1.087436775014673</v>
      </c>
      <c r="J13" s="78">
        <v>7369</v>
      </c>
      <c r="K13" s="39">
        <f t="shared" si="4"/>
        <v>1.2281666666666666</v>
      </c>
    </row>
    <row r="14" spans="1:11" s="3" customFormat="1" ht="17.25" customHeight="1">
      <c r="A14" s="19" t="s">
        <v>5</v>
      </c>
      <c r="B14" s="20">
        <v>3442</v>
      </c>
      <c r="C14" s="38">
        <v>2288</v>
      </c>
      <c r="D14" s="69">
        <f t="shared" si="0"/>
        <v>0.6647298082510168</v>
      </c>
      <c r="E14" s="21">
        <f t="shared" si="1"/>
        <v>1.0386403253922136</v>
      </c>
      <c r="F14" s="38">
        <v>3437</v>
      </c>
      <c r="G14" s="55">
        <v>2319</v>
      </c>
      <c r="H14" s="67">
        <f t="shared" si="2"/>
        <v>0.6747163223741636</v>
      </c>
      <c r="I14" s="21">
        <f t="shared" si="3"/>
        <v>1.0709782894827993</v>
      </c>
      <c r="J14" s="78">
        <v>6509</v>
      </c>
      <c r="K14" s="39">
        <f t="shared" si="4"/>
        <v>1.0848333333333333</v>
      </c>
    </row>
    <row r="15" spans="1:11" s="3" customFormat="1" ht="17.25" customHeight="1">
      <c r="A15" s="22" t="s">
        <v>16</v>
      </c>
      <c r="B15" s="20">
        <v>5326</v>
      </c>
      <c r="C15" s="38">
        <v>3557</v>
      </c>
      <c r="D15" s="69">
        <f t="shared" si="0"/>
        <v>0.6678558017273751</v>
      </c>
      <c r="E15" s="21">
        <f t="shared" si="1"/>
        <v>1.0435246901990236</v>
      </c>
      <c r="F15" s="38">
        <v>4762</v>
      </c>
      <c r="G15" s="55">
        <v>3352</v>
      </c>
      <c r="H15" s="67">
        <f t="shared" si="2"/>
        <v>0.7039059218815624</v>
      </c>
      <c r="I15" s="21">
        <f t="shared" si="3"/>
        <v>1.1173109871135911</v>
      </c>
      <c r="J15" s="78">
        <v>9154</v>
      </c>
      <c r="K15" s="39">
        <f t="shared" si="4"/>
        <v>1.5256666666666667</v>
      </c>
    </row>
    <row r="16" spans="1:11" s="3" customFormat="1" ht="17.25" customHeight="1">
      <c r="A16" s="22" t="s">
        <v>3</v>
      </c>
      <c r="B16" s="20">
        <v>4030</v>
      </c>
      <c r="C16" s="38">
        <v>2640</v>
      </c>
      <c r="D16" s="69">
        <f t="shared" si="0"/>
        <v>0.6550868486352357</v>
      </c>
      <c r="E16" s="21">
        <f t="shared" si="1"/>
        <v>1.0235732009925558</v>
      </c>
      <c r="F16" s="38">
        <v>3843</v>
      </c>
      <c r="G16" s="55">
        <v>2643</v>
      </c>
      <c r="H16" s="67">
        <f t="shared" si="2"/>
        <v>0.687743950039032</v>
      </c>
      <c r="I16" s="21">
        <f t="shared" si="3"/>
        <v>1.091657063554019</v>
      </c>
      <c r="J16" s="78">
        <v>5313</v>
      </c>
      <c r="K16" s="39">
        <f t="shared" si="4"/>
        <v>0.8855</v>
      </c>
    </row>
    <row r="17" spans="1:11" s="3" customFormat="1" ht="17.25" customHeight="1">
      <c r="A17" s="22" t="s">
        <v>22</v>
      </c>
      <c r="B17" s="20">
        <v>21722</v>
      </c>
      <c r="C17" s="38">
        <v>13075</v>
      </c>
      <c r="D17" s="69">
        <f t="shared" si="0"/>
        <v>0.6019243163612927</v>
      </c>
      <c r="E17" s="21">
        <f t="shared" si="1"/>
        <v>0.9405067443145199</v>
      </c>
      <c r="F17" s="38">
        <v>20233</v>
      </c>
      <c r="G17" s="55">
        <v>12759</v>
      </c>
      <c r="H17" s="67">
        <f t="shared" si="2"/>
        <v>0.6306034695794</v>
      </c>
      <c r="I17" s="21">
        <f t="shared" si="3"/>
        <v>1.0009578882212697</v>
      </c>
      <c r="J17" s="78">
        <v>5300</v>
      </c>
      <c r="K17" s="39">
        <f t="shared" si="4"/>
        <v>0.8833333333333333</v>
      </c>
    </row>
    <row r="18" spans="1:11" s="3" customFormat="1" ht="17.25" customHeight="1">
      <c r="A18" s="22" t="s">
        <v>24</v>
      </c>
      <c r="B18" s="20">
        <v>7436</v>
      </c>
      <c r="C18" s="38">
        <v>5062</v>
      </c>
      <c r="D18" s="69">
        <f t="shared" si="0"/>
        <v>0.6807423345884884</v>
      </c>
      <c r="E18" s="21">
        <f t="shared" si="1"/>
        <v>1.063659897794513</v>
      </c>
      <c r="F18" s="38">
        <v>7598</v>
      </c>
      <c r="G18" s="55">
        <v>5413</v>
      </c>
      <c r="H18" s="67">
        <f t="shared" si="2"/>
        <v>0.71242432219005</v>
      </c>
      <c r="I18" s="21">
        <f t="shared" si="3"/>
        <v>1.1308322574445238</v>
      </c>
      <c r="J18" s="78">
        <v>7260</v>
      </c>
      <c r="K18" s="39">
        <f t="shared" si="4"/>
        <v>1.21</v>
      </c>
    </row>
    <row r="19" spans="1:11" s="3" customFormat="1" ht="17.25" customHeight="1">
      <c r="A19" s="22" t="s">
        <v>1</v>
      </c>
      <c r="B19" s="20">
        <v>11492</v>
      </c>
      <c r="C19" s="38">
        <v>7258</v>
      </c>
      <c r="D19" s="69">
        <f t="shared" si="0"/>
        <v>0.631569787678385</v>
      </c>
      <c r="E19" s="21">
        <f t="shared" si="1"/>
        <v>0.9868277932474766</v>
      </c>
      <c r="F19" s="38">
        <v>13090</v>
      </c>
      <c r="G19" s="55">
        <v>8490</v>
      </c>
      <c r="H19" s="67">
        <f t="shared" si="2"/>
        <v>0.6485867074102368</v>
      </c>
      <c r="I19" s="21">
        <f t="shared" si="3"/>
        <v>1.0295027101749792</v>
      </c>
      <c r="J19" s="78">
        <v>9691</v>
      </c>
      <c r="K19" s="39">
        <f t="shared" si="4"/>
        <v>1.6151666666666666</v>
      </c>
    </row>
    <row r="20" spans="1:11" s="3" customFormat="1" ht="17.25" customHeight="1">
      <c r="A20" s="22" t="s">
        <v>2</v>
      </c>
      <c r="B20" s="20">
        <v>8646</v>
      </c>
      <c r="C20" s="38">
        <v>5670</v>
      </c>
      <c r="D20" s="69">
        <f t="shared" si="0"/>
        <v>0.655794587092297</v>
      </c>
      <c r="E20" s="21">
        <f t="shared" si="1"/>
        <v>1.024679042331714</v>
      </c>
      <c r="F20" s="38">
        <v>9058</v>
      </c>
      <c r="G20" s="55">
        <v>6183</v>
      </c>
      <c r="H20" s="67">
        <f t="shared" si="2"/>
        <v>0.6826010156767498</v>
      </c>
      <c r="I20" s="21">
        <f t="shared" si="3"/>
        <v>1.0834936756773805</v>
      </c>
      <c r="J20" s="78">
        <v>11742</v>
      </c>
      <c r="K20" s="39">
        <f t="shared" si="4"/>
        <v>1.957</v>
      </c>
    </row>
    <row r="21" spans="1:11" s="3" customFormat="1" ht="17.25" customHeight="1">
      <c r="A21" s="22" t="s">
        <v>17</v>
      </c>
      <c r="B21" s="20">
        <v>4982</v>
      </c>
      <c r="C21" s="38">
        <v>3402</v>
      </c>
      <c r="D21" s="69">
        <f t="shared" si="0"/>
        <v>0.6828582898434363</v>
      </c>
      <c r="E21" s="21">
        <f t="shared" si="1"/>
        <v>1.0669660778803693</v>
      </c>
      <c r="F21" s="38">
        <v>5414</v>
      </c>
      <c r="G21" s="55">
        <v>3815</v>
      </c>
      <c r="H21" s="67">
        <f t="shared" si="2"/>
        <v>0.7046545991872922</v>
      </c>
      <c r="I21" s="21">
        <f t="shared" si="3"/>
        <v>1.1184993637893528</v>
      </c>
      <c r="J21" s="78">
        <v>8325</v>
      </c>
      <c r="K21" s="39">
        <f t="shared" si="4"/>
        <v>1.3875</v>
      </c>
    </row>
    <row r="22" spans="1:11" s="3" customFormat="1" ht="17.25" customHeight="1">
      <c r="A22" s="22" t="s">
        <v>23</v>
      </c>
      <c r="B22" s="20">
        <v>7149</v>
      </c>
      <c r="C22" s="38">
        <v>4467</v>
      </c>
      <c r="D22" s="69">
        <f t="shared" si="0"/>
        <v>0.6248426353336131</v>
      </c>
      <c r="E22" s="21">
        <f t="shared" si="1"/>
        <v>0.9763166177087704</v>
      </c>
      <c r="F22" s="38">
        <v>6692</v>
      </c>
      <c r="G22" s="55">
        <v>4340</v>
      </c>
      <c r="H22" s="67">
        <f t="shared" si="2"/>
        <v>0.6485355648535565</v>
      </c>
      <c r="I22" s="21">
        <f t="shared" si="3"/>
        <v>1.0294215315135817</v>
      </c>
      <c r="J22" s="78">
        <v>6932</v>
      </c>
      <c r="K22" s="39">
        <f t="shared" si="4"/>
        <v>1.1553333333333333</v>
      </c>
    </row>
    <row r="23" spans="1:12" s="3" customFormat="1" ht="17.25" customHeight="1" thickBot="1">
      <c r="A23" s="23" t="s">
        <v>56</v>
      </c>
      <c r="B23" s="24">
        <v>9427</v>
      </c>
      <c r="C23" s="41">
        <v>6107</v>
      </c>
      <c r="D23" s="70">
        <f t="shared" si="0"/>
        <v>0.6478200912273258</v>
      </c>
      <c r="E23" s="25">
        <f t="shared" si="1"/>
        <v>1.0122188925426965</v>
      </c>
      <c r="F23" s="41">
        <v>9344</v>
      </c>
      <c r="G23" s="87">
        <v>6312</v>
      </c>
      <c r="H23" s="68">
        <f t="shared" si="2"/>
        <v>0.675513698630137</v>
      </c>
      <c r="I23" s="25">
        <f t="shared" si="3"/>
        <v>1.0722439660795826</v>
      </c>
      <c r="J23" s="112">
        <v>8544</v>
      </c>
      <c r="K23" s="129">
        <f t="shared" si="4"/>
        <v>1.424</v>
      </c>
      <c r="L23" s="71"/>
    </row>
    <row r="24" spans="1:12" s="10" customFormat="1" ht="17.25" customHeight="1" thickBot="1">
      <c r="A24" s="26" t="s">
        <v>6</v>
      </c>
      <c r="B24" s="27">
        <v>127831</v>
      </c>
      <c r="C24" s="53">
        <v>82929</v>
      </c>
      <c r="D24" s="91">
        <f t="shared" si="0"/>
        <v>0.6487393511745977</v>
      </c>
      <c r="E24" s="28">
        <f t="shared" si="1"/>
        <v>1.0136552362103088</v>
      </c>
      <c r="F24" s="125">
        <v>126678</v>
      </c>
      <c r="G24" s="53">
        <v>85355</v>
      </c>
      <c r="H24" s="121">
        <f t="shared" si="2"/>
        <v>0.6737949762389681</v>
      </c>
      <c r="I24" s="28">
        <f t="shared" si="3"/>
        <v>1.0695158352999494</v>
      </c>
      <c r="J24" s="126">
        <v>7102</v>
      </c>
      <c r="K24" s="145">
        <f t="shared" si="4"/>
        <v>1.1836666666666666</v>
      </c>
      <c r="L24" s="72"/>
    </row>
    <row r="25" spans="1:12" s="10" customFormat="1" ht="17.25" customHeight="1">
      <c r="A25" s="177" t="s">
        <v>86</v>
      </c>
      <c r="B25" s="178"/>
      <c r="C25" s="178"/>
      <c r="D25" s="178"/>
      <c r="E25" s="178"/>
      <c r="F25" s="178"/>
      <c r="G25" s="178"/>
      <c r="H25" s="178"/>
      <c r="I25" s="178"/>
      <c r="J25" s="178"/>
      <c r="K25" s="179"/>
      <c r="L25" s="9"/>
    </row>
    <row r="26" spans="1:12" s="6" customFormat="1" ht="122.25" customHeight="1" thickBot="1">
      <c r="A26" s="174" t="s">
        <v>68</v>
      </c>
      <c r="B26" s="175"/>
      <c r="C26" s="175"/>
      <c r="D26" s="175"/>
      <c r="E26" s="175"/>
      <c r="F26" s="175"/>
      <c r="G26" s="175"/>
      <c r="H26" s="175"/>
      <c r="I26" s="175"/>
      <c r="J26" s="175"/>
      <c r="K26" s="176"/>
      <c r="L26" s="5"/>
    </row>
  </sheetData>
  <sheetProtection/>
  <mergeCells count="16">
    <mergeCell ref="G5:G7"/>
    <mergeCell ref="H5:H7"/>
    <mergeCell ref="E5:E7"/>
    <mergeCell ref="J5:J7"/>
    <mergeCell ref="I5:I7"/>
    <mergeCell ref="K5:K7"/>
    <mergeCell ref="A1:K1"/>
    <mergeCell ref="A2:K2"/>
    <mergeCell ref="A3:K3"/>
    <mergeCell ref="A26:K26"/>
    <mergeCell ref="A25:K25"/>
    <mergeCell ref="A5:A7"/>
    <mergeCell ref="B5:B7"/>
    <mergeCell ref="C5:C7"/>
    <mergeCell ref="D5:D7"/>
    <mergeCell ref="F5:F7"/>
  </mergeCells>
  <printOptions horizontalCentered="1" verticalCentered="1"/>
  <pageMargins left="0.3" right="0.3" top="0.3" bottom="0.3"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26" sqref="A26"/>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95" t="str">
        <f>'1- Populations in Cohort'!A1:N1</f>
        <v>TAB 10 - LABOR EXCHANGE PERFORMANCE SUMMARY </v>
      </c>
      <c r="B1" s="196"/>
      <c r="C1" s="196"/>
      <c r="D1" s="196"/>
      <c r="E1" s="196"/>
      <c r="F1" s="196"/>
      <c r="G1" s="196"/>
      <c r="H1" s="196"/>
      <c r="I1" s="196"/>
      <c r="J1" s="196"/>
      <c r="K1" s="197"/>
      <c r="L1" s="8"/>
      <c r="M1" s="8"/>
      <c r="N1" s="8"/>
    </row>
    <row r="2" spans="1:14" s="1" customFormat="1" ht="18.75" customHeight="1">
      <c r="A2" s="198" t="str">
        <f>'1- Populations in Cohort'!A2:N2</f>
        <v>FY19 QUARTER ENDING DECEMBER 31, 2018</v>
      </c>
      <c r="B2" s="199"/>
      <c r="C2" s="199"/>
      <c r="D2" s="199"/>
      <c r="E2" s="199"/>
      <c r="F2" s="199"/>
      <c r="G2" s="199"/>
      <c r="H2" s="199"/>
      <c r="I2" s="199"/>
      <c r="J2" s="199"/>
      <c r="K2" s="200"/>
      <c r="L2" s="8"/>
      <c r="M2" s="8"/>
      <c r="N2" s="8"/>
    </row>
    <row r="3" spans="1:14" s="1" customFormat="1" ht="18.75" customHeight="1" thickBot="1">
      <c r="A3" s="198" t="s">
        <v>77</v>
      </c>
      <c r="B3" s="199"/>
      <c r="C3" s="199"/>
      <c r="D3" s="199"/>
      <c r="E3" s="199"/>
      <c r="F3" s="199"/>
      <c r="G3" s="199"/>
      <c r="H3" s="199"/>
      <c r="I3" s="199"/>
      <c r="J3" s="199"/>
      <c r="K3" s="200"/>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39" thickBot="1">
      <c r="A5" s="48" t="s">
        <v>70</v>
      </c>
      <c r="B5" s="44" t="s">
        <v>60</v>
      </c>
      <c r="C5" s="45" t="s">
        <v>61</v>
      </c>
      <c r="D5" s="74" t="s">
        <v>62</v>
      </c>
      <c r="E5" s="75" t="s">
        <v>66</v>
      </c>
      <c r="F5" s="47" t="s">
        <v>63</v>
      </c>
      <c r="G5" s="45" t="s">
        <v>65</v>
      </c>
      <c r="H5" s="74" t="s">
        <v>64</v>
      </c>
      <c r="I5" s="75" t="s">
        <v>66</v>
      </c>
      <c r="J5" s="131" t="s">
        <v>67</v>
      </c>
      <c r="K5" s="76" t="s">
        <v>66</v>
      </c>
    </row>
    <row r="6" spans="1:11" s="3" customFormat="1" ht="17.25" customHeight="1">
      <c r="A6" s="49" t="s">
        <v>19</v>
      </c>
      <c r="B6" s="132">
        <v>1330</v>
      </c>
      <c r="C6" s="133">
        <v>911</v>
      </c>
      <c r="D6" s="134">
        <f>+C6/B6</f>
        <v>0.6849624060150376</v>
      </c>
      <c r="E6" s="135">
        <f>D6/0.64</f>
        <v>1.0702537593984962</v>
      </c>
      <c r="F6" s="133">
        <v>1365</v>
      </c>
      <c r="G6" s="54">
        <v>937</v>
      </c>
      <c r="H6" s="136">
        <f>+G6/F6</f>
        <v>0.6864468864468865</v>
      </c>
      <c r="I6" s="135">
        <f>H6/0.63</f>
        <v>1.0895982324553752</v>
      </c>
      <c r="J6" s="137">
        <v>5796</v>
      </c>
      <c r="K6" s="138">
        <f>(J6/6000)</f>
        <v>0.966</v>
      </c>
    </row>
    <row r="7" spans="1:11" s="3" customFormat="1" ht="17.25" customHeight="1">
      <c r="A7" s="22" t="s">
        <v>0</v>
      </c>
      <c r="B7" s="20">
        <v>6994</v>
      </c>
      <c r="C7" s="38">
        <v>4814</v>
      </c>
      <c r="D7" s="69">
        <f aca="true" t="shared" si="0" ref="D7:D22">+C7/B7</f>
        <v>0.6883042607949671</v>
      </c>
      <c r="E7" s="21">
        <f aca="true" t="shared" si="1" ref="E7:E22">D7/0.64</f>
        <v>1.075475407492136</v>
      </c>
      <c r="F7" s="38">
        <v>6883</v>
      </c>
      <c r="G7" s="55">
        <v>5093</v>
      </c>
      <c r="H7" s="67">
        <f aca="true" t="shared" si="2" ref="H7:H22">+G7/F7</f>
        <v>0.7399389800958884</v>
      </c>
      <c r="I7" s="21">
        <f>H7/0.63</f>
        <v>1.1745063176125212</v>
      </c>
      <c r="J7" s="78">
        <v>8563</v>
      </c>
      <c r="K7" s="39">
        <f>(J7/6000)</f>
        <v>1.4271666666666667</v>
      </c>
    </row>
    <row r="8" spans="1:11" s="3" customFormat="1" ht="17.25" customHeight="1">
      <c r="A8" s="22" t="s">
        <v>20</v>
      </c>
      <c r="B8" s="20">
        <v>6107</v>
      </c>
      <c r="C8" s="38">
        <v>4217</v>
      </c>
      <c r="D8" s="69">
        <f t="shared" si="0"/>
        <v>0.6905190764696251</v>
      </c>
      <c r="E8" s="21">
        <f t="shared" si="1"/>
        <v>1.0789360569837891</v>
      </c>
      <c r="F8" s="38">
        <v>6297</v>
      </c>
      <c r="G8" s="55">
        <v>4480</v>
      </c>
      <c r="H8" s="67">
        <f t="shared" si="2"/>
        <v>0.7114498967762427</v>
      </c>
      <c r="I8" s="21">
        <f aca="true" t="shared" si="3" ref="I8:I22">H8/0.63</f>
        <v>1.1292855504384804</v>
      </c>
      <c r="J8" s="78">
        <v>7664</v>
      </c>
      <c r="K8" s="39">
        <f aca="true" t="shared" si="4" ref="K8:K22">(J8/6000)</f>
        <v>1.2773333333333334</v>
      </c>
    </row>
    <row r="9" spans="1:11" s="3" customFormat="1" ht="17.25" customHeight="1">
      <c r="A9" s="22" t="s">
        <v>21</v>
      </c>
      <c r="B9" s="20">
        <v>3923</v>
      </c>
      <c r="C9" s="38">
        <v>2712</v>
      </c>
      <c r="D9" s="69">
        <f t="shared" si="0"/>
        <v>0.6913076726994647</v>
      </c>
      <c r="E9" s="21">
        <f t="shared" si="1"/>
        <v>1.0801682385929137</v>
      </c>
      <c r="F9" s="38">
        <v>3707</v>
      </c>
      <c r="G9" s="55">
        <v>2633</v>
      </c>
      <c r="H9" s="67">
        <f t="shared" si="2"/>
        <v>0.7102778527110871</v>
      </c>
      <c r="I9" s="21">
        <f t="shared" si="3"/>
        <v>1.1274251630334715</v>
      </c>
      <c r="J9" s="78">
        <v>7727</v>
      </c>
      <c r="K9" s="39">
        <f t="shared" si="4"/>
        <v>1.2878333333333334</v>
      </c>
    </row>
    <row r="10" spans="1:11" s="3" customFormat="1" ht="17.25" customHeight="1">
      <c r="A10" s="22" t="s">
        <v>4</v>
      </c>
      <c r="B10" s="20">
        <v>1997</v>
      </c>
      <c r="C10" s="38">
        <v>1349</v>
      </c>
      <c r="D10" s="69">
        <f t="shared" si="0"/>
        <v>0.6755132699048573</v>
      </c>
      <c r="E10" s="21">
        <f t="shared" si="1"/>
        <v>1.0554894842263394</v>
      </c>
      <c r="F10" s="38">
        <v>1885</v>
      </c>
      <c r="G10" s="55">
        <v>1289</v>
      </c>
      <c r="H10" s="67">
        <f t="shared" si="2"/>
        <v>0.6838196286472149</v>
      </c>
      <c r="I10" s="21">
        <f t="shared" si="3"/>
        <v>1.0854279819797061</v>
      </c>
      <c r="J10" s="78">
        <v>7755</v>
      </c>
      <c r="K10" s="39">
        <f t="shared" si="4"/>
        <v>1.2925</v>
      </c>
    </row>
    <row r="11" spans="1:11" s="3" customFormat="1" ht="17.25" customHeight="1">
      <c r="A11" s="22" t="s">
        <v>18</v>
      </c>
      <c r="B11" s="20">
        <v>6732</v>
      </c>
      <c r="C11" s="38">
        <v>4525</v>
      </c>
      <c r="D11" s="69">
        <f t="shared" si="0"/>
        <v>0.6721628045157457</v>
      </c>
      <c r="E11" s="21">
        <f t="shared" si="1"/>
        <v>1.0502543820558528</v>
      </c>
      <c r="F11" s="38">
        <v>7447</v>
      </c>
      <c r="G11" s="55">
        <v>5287</v>
      </c>
      <c r="H11" s="67">
        <f t="shared" si="2"/>
        <v>0.7099503155633141</v>
      </c>
      <c r="I11" s="21">
        <f t="shared" si="3"/>
        <v>1.1269052627989113</v>
      </c>
      <c r="J11" s="78">
        <v>8220</v>
      </c>
      <c r="K11" s="39">
        <f t="shared" si="4"/>
        <v>1.37</v>
      </c>
    </row>
    <row r="12" spans="1:11" s="3" customFormat="1" ht="17.25" customHeight="1">
      <c r="A12" s="19" t="s">
        <v>5</v>
      </c>
      <c r="B12" s="20">
        <v>2294</v>
      </c>
      <c r="C12" s="38">
        <v>1644</v>
      </c>
      <c r="D12" s="69">
        <f t="shared" si="0"/>
        <v>0.7166521360069747</v>
      </c>
      <c r="E12" s="21">
        <f t="shared" si="1"/>
        <v>1.119768962510898</v>
      </c>
      <c r="F12" s="38">
        <v>2298</v>
      </c>
      <c r="G12" s="55">
        <v>1627</v>
      </c>
      <c r="H12" s="67">
        <f t="shared" si="2"/>
        <v>0.7080069625761531</v>
      </c>
      <c r="I12" s="21">
        <f t="shared" si="3"/>
        <v>1.1238205755177033</v>
      </c>
      <c r="J12" s="78">
        <v>7197</v>
      </c>
      <c r="K12" s="39">
        <f t="shared" si="4"/>
        <v>1.1995</v>
      </c>
    </row>
    <row r="13" spans="1:11" s="3" customFormat="1" ht="17.25" customHeight="1">
      <c r="A13" s="22" t="s">
        <v>16</v>
      </c>
      <c r="B13" s="20">
        <v>4130</v>
      </c>
      <c r="C13" s="38">
        <v>2841</v>
      </c>
      <c r="D13" s="69">
        <f t="shared" si="0"/>
        <v>0.6878934624697337</v>
      </c>
      <c r="E13" s="21">
        <f t="shared" si="1"/>
        <v>1.0748335351089588</v>
      </c>
      <c r="F13" s="38">
        <v>3873</v>
      </c>
      <c r="G13" s="55">
        <v>2801</v>
      </c>
      <c r="H13" s="67">
        <f t="shared" si="2"/>
        <v>0.7232119803769688</v>
      </c>
      <c r="I13" s="21">
        <f t="shared" si="3"/>
        <v>1.147955524407887</v>
      </c>
      <c r="J13" s="78">
        <v>10524</v>
      </c>
      <c r="K13" s="39">
        <f t="shared" si="4"/>
        <v>1.754</v>
      </c>
    </row>
    <row r="14" spans="1:11" s="3" customFormat="1" ht="17.25" customHeight="1">
      <c r="A14" s="22" t="s">
        <v>3</v>
      </c>
      <c r="B14" s="20">
        <v>2151</v>
      </c>
      <c r="C14" s="38">
        <v>1504</v>
      </c>
      <c r="D14" s="69">
        <f t="shared" si="0"/>
        <v>0.699209669920967</v>
      </c>
      <c r="E14" s="21">
        <f t="shared" si="1"/>
        <v>1.0925151092515109</v>
      </c>
      <c r="F14" s="38">
        <v>2100</v>
      </c>
      <c r="G14" s="55">
        <v>1508</v>
      </c>
      <c r="H14" s="67">
        <f t="shared" si="2"/>
        <v>0.7180952380952381</v>
      </c>
      <c r="I14" s="21">
        <f t="shared" si="3"/>
        <v>1.1398337112622827</v>
      </c>
      <c r="J14" s="78">
        <v>6181</v>
      </c>
      <c r="K14" s="39">
        <f t="shared" si="4"/>
        <v>1.0301666666666667</v>
      </c>
    </row>
    <row r="15" spans="1:11" s="3" customFormat="1" ht="17.25" customHeight="1">
      <c r="A15" s="22" t="s">
        <v>22</v>
      </c>
      <c r="B15" s="20">
        <v>9263</v>
      </c>
      <c r="C15" s="38">
        <v>6419</v>
      </c>
      <c r="D15" s="69">
        <f t="shared" si="0"/>
        <v>0.6929720392961244</v>
      </c>
      <c r="E15" s="21">
        <f t="shared" si="1"/>
        <v>1.0827688114001943</v>
      </c>
      <c r="F15" s="38">
        <v>9124</v>
      </c>
      <c r="G15" s="55">
        <v>6555</v>
      </c>
      <c r="H15" s="67">
        <f t="shared" si="2"/>
        <v>0.718434896975011</v>
      </c>
      <c r="I15" s="21">
        <f t="shared" si="3"/>
        <v>1.1403728523412873</v>
      </c>
      <c r="J15" s="78">
        <v>6091</v>
      </c>
      <c r="K15" s="39">
        <f t="shared" si="4"/>
        <v>1.0151666666666668</v>
      </c>
    </row>
    <row r="16" spans="1:11" s="3" customFormat="1" ht="17.25" customHeight="1">
      <c r="A16" s="22" t="s">
        <v>24</v>
      </c>
      <c r="B16" s="20">
        <v>5082</v>
      </c>
      <c r="C16" s="38">
        <v>3469</v>
      </c>
      <c r="D16" s="69">
        <f t="shared" si="0"/>
        <v>0.6826052735143644</v>
      </c>
      <c r="E16" s="21">
        <f t="shared" si="1"/>
        <v>1.0665707398661943</v>
      </c>
      <c r="F16" s="38">
        <v>5211</v>
      </c>
      <c r="G16" s="55">
        <v>3769</v>
      </c>
      <c r="H16" s="67">
        <f t="shared" si="2"/>
        <v>0.7232776818269047</v>
      </c>
      <c r="I16" s="21">
        <f t="shared" si="3"/>
        <v>1.1480598124236583</v>
      </c>
      <c r="J16" s="78">
        <v>8343</v>
      </c>
      <c r="K16" s="39">
        <f t="shared" si="4"/>
        <v>1.3905</v>
      </c>
    </row>
    <row r="17" spans="1:11" s="3" customFormat="1" ht="17.25" customHeight="1">
      <c r="A17" s="22" t="s">
        <v>1</v>
      </c>
      <c r="B17" s="20">
        <v>8162</v>
      </c>
      <c r="C17" s="38">
        <v>5496</v>
      </c>
      <c r="D17" s="69">
        <f t="shared" si="0"/>
        <v>0.673364371477579</v>
      </c>
      <c r="E17" s="21">
        <f t="shared" si="1"/>
        <v>1.052131830433717</v>
      </c>
      <c r="F17" s="38">
        <v>8922</v>
      </c>
      <c r="G17" s="55">
        <v>6337</v>
      </c>
      <c r="H17" s="67">
        <f t="shared" si="2"/>
        <v>0.7102667563326608</v>
      </c>
      <c r="I17" s="21">
        <f t="shared" si="3"/>
        <v>1.1274075497343823</v>
      </c>
      <c r="J17" s="78">
        <v>11497</v>
      </c>
      <c r="K17" s="39">
        <f t="shared" si="4"/>
        <v>1.9161666666666666</v>
      </c>
    </row>
    <row r="18" spans="1:11" s="3" customFormat="1" ht="17.25" customHeight="1">
      <c r="A18" s="22" t="s">
        <v>2</v>
      </c>
      <c r="B18" s="20">
        <v>7634</v>
      </c>
      <c r="C18" s="38">
        <v>5052</v>
      </c>
      <c r="D18" s="69">
        <f t="shared" si="0"/>
        <v>0.6617762640817396</v>
      </c>
      <c r="E18" s="21">
        <f t="shared" si="1"/>
        <v>1.0340254126277182</v>
      </c>
      <c r="F18" s="38">
        <v>7805</v>
      </c>
      <c r="G18" s="55">
        <v>5420</v>
      </c>
      <c r="H18" s="67">
        <f t="shared" si="2"/>
        <v>0.6944266495836002</v>
      </c>
      <c r="I18" s="21">
        <f t="shared" si="3"/>
        <v>1.1022645231485717</v>
      </c>
      <c r="J18" s="78">
        <v>12826</v>
      </c>
      <c r="K18" s="39">
        <f t="shared" si="4"/>
        <v>2.1376666666666666</v>
      </c>
    </row>
    <row r="19" spans="1:11" s="3" customFormat="1" ht="17.25" customHeight="1">
      <c r="A19" s="22" t="s">
        <v>17</v>
      </c>
      <c r="B19" s="20">
        <v>3595</v>
      </c>
      <c r="C19" s="38">
        <v>2493</v>
      </c>
      <c r="D19" s="69">
        <f t="shared" si="0"/>
        <v>0.6934631432545202</v>
      </c>
      <c r="E19" s="21">
        <f t="shared" si="1"/>
        <v>1.0835361613351877</v>
      </c>
      <c r="F19" s="38">
        <v>3963</v>
      </c>
      <c r="G19" s="55">
        <v>2849</v>
      </c>
      <c r="H19" s="67">
        <f t="shared" si="2"/>
        <v>0.7188998233661368</v>
      </c>
      <c r="I19" s="21">
        <f t="shared" si="3"/>
        <v>1.1411108307398996</v>
      </c>
      <c r="J19" s="78">
        <v>8683</v>
      </c>
      <c r="K19" s="39">
        <f t="shared" si="4"/>
        <v>1.4471666666666667</v>
      </c>
    </row>
    <row r="20" spans="1:11" s="3" customFormat="1" ht="17.25" customHeight="1">
      <c r="A20" s="22" t="s">
        <v>23</v>
      </c>
      <c r="B20" s="20">
        <v>4542</v>
      </c>
      <c r="C20" s="38">
        <v>2937</v>
      </c>
      <c r="D20" s="69">
        <f t="shared" si="0"/>
        <v>0.6466314398943197</v>
      </c>
      <c r="E20" s="21">
        <f t="shared" si="1"/>
        <v>1.0103616248348746</v>
      </c>
      <c r="F20" s="38">
        <v>4211</v>
      </c>
      <c r="G20" s="55">
        <v>2848</v>
      </c>
      <c r="H20" s="67">
        <f t="shared" si="2"/>
        <v>0.6763239135597245</v>
      </c>
      <c r="I20" s="21">
        <f t="shared" si="3"/>
        <v>1.0735300215233723</v>
      </c>
      <c r="J20" s="78">
        <v>8348</v>
      </c>
      <c r="K20" s="39">
        <f t="shared" si="4"/>
        <v>1.3913333333333333</v>
      </c>
    </row>
    <row r="21" spans="1:12" s="3" customFormat="1" ht="17.25" customHeight="1" thickBot="1">
      <c r="A21" s="23" t="s">
        <v>56</v>
      </c>
      <c r="B21" s="24">
        <v>7267</v>
      </c>
      <c r="C21" s="41">
        <v>4809</v>
      </c>
      <c r="D21" s="70">
        <f t="shared" si="0"/>
        <v>0.6617586349250034</v>
      </c>
      <c r="E21" s="25">
        <f t="shared" si="1"/>
        <v>1.0339978670703178</v>
      </c>
      <c r="F21" s="41">
        <v>7311</v>
      </c>
      <c r="G21" s="87">
        <v>5122</v>
      </c>
      <c r="H21" s="68">
        <f t="shared" si="2"/>
        <v>0.7005881548351799</v>
      </c>
      <c r="I21" s="25">
        <f t="shared" si="3"/>
        <v>1.1120446902145713</v>
      </c>
      <c r="J21" s="112">
        <v>9575</v>
      </c>
      <c r="K21" s="129">
        <f t="shared" si="4"/>
        <v>1.5958333333333334</v>
      </c>
      <c r="L21" s="71"/>
    </row>
    <row r="22" spans="1:12" s="10" customFormat="1" ht="17.25" customHeight="1" thickBot="1">
      <c r="A22" s="26" t="s">
        <v>6</v>
      </c>
      <c r="B22" s="27">
        <v>81203</v>
      </c>
      <c r="C22" s="53">
        <v>55192</v>
      </c>
      <c r="D22" s="91">
        <f t="shared" si="0"/>
        <v>0.6796793221925298</v>
      </c>
      <c r="E22" s="28">
        <f t="shared" si="1"/>
        <v>1.0619989409258277</v>
      </c>
      <c r="F22" s="125">
        <v>82402</v>
      </c>
      <c r="G22" s="53">
        <v>58555</v>
      </c>
      <c r="H22" s="121">
        <f t="shared" si="2"/>
        <v>0.7106016844251353</v>
      </c>
      <c r="I22" s="28">
        <f t="shared" si="3"/>
        <v>1.1279391816271989</v>
      </c>
      <c r="J22" s="126">
        <v>8447</v>
      </c>
      <c r="K22" s="130">
        <f t="shared" si="4"/>
        <v>1.4078333333333333</v>
      </c>
      <c r="L22" s="72"/>
    </row>
    <row r="23" spans="1:12" s="10" customFormat="1" ht="17.25" customHeight="1">
      <c r="A23" s="177" t="str">
        <f>'2 - Job Seeker'!A25:K25</f>
        <v>*State Labor Exchange Goals:   Q2 EE Rate = 64%    Q4 EE Rate = 63%    Median Earnings = $6,000</v>
      </c>
      <c r="B23" s="178"/>
      <c r="C23" s="178"/>
      <c r="D23" s="178"/>
      <c r="E23" s="178"/>
      <c r="F23" s="178"/>
      <c r="G23" s="178"/>
      <c r="H23" s="178"/>
      <c r="I23" s="178"/>
      <c r="J23" s="178"/>
      <c r="K23" s="201"/>
      <c r="L23" s="9"/>
    </row>
    <row r="24" spans="1:12" s="6" customFormat="1" ht="122.25"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c r="L24" s="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24"/>
  <sheetViews>
    <sheetView zoomScalePageLayoutView="0" workbookViewId="0" topLeftCell="A1">
      <selection activeCell="A24" sqref="A24:K24"/>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DECEMBER 31, 2018</v>
      </c>
      <c r="B2" s="206"/>
      <c r="C2" s="206"/>
      <c r="D2" s="206"/>
      <c r="E2" s="206"/>
      <c r="F2" s="206"/>
      <c r="G2" s="206"/>
      <c r="H2" s="206"/>
      <c r="I2" s="206"/>
      <c r="J2" s="206"/>
      <c r="K2" s="207"/>
    </row>
    <row r="3" spans="1:13" s="115" customFormat="1" ht="19.5" customHeight="1" thickBot="1">
      <c r="A3" s="208" t="s">
        <v>78</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174</v>
      </c>
      <c r="C6" s="133">
        <v>89</v>
      </c>
      <c r="D6" s="134">
        <f>+C6/B6</f>
        <v>0.5114942528735632</v>
      </c>
      <c r="E6" s="135">
        <f>D6/0.64</f>
        <v>0.7992097701149425</v>
      </c>
      <c r="F6" s="133">
        <v>165</v>
      </c>
      <c r="G6" s="54">
        <v>96</v>
      </c>
      <c r="H6" s="136">
        <f>+G6/F6</f>
        <v>0.5818181818181818</v>
      </c>
      <c r="I6" s="135">
        <f>H6/0.63</f>
        <v>0.9235209235209235</v>
      </c>
      <c r="J6" s="137">
        <v>6289</v>
      </c>
      <c r="K6" s="138">
        <f>(J6/6000)</f>
        <v>1.0481666666666667</v>
      </c>
    </row>
    <row r="7" spans="1:11" s="117" customFormat="1" ht="16.5" customHeight="1">
      <c r="A7" s="22" t="s">
        <v>0</v>
      </c>
      <c r="B7" s="20">
        <v>404</v>
      </c>
      <c r="C7" s="38">
        <v>231</v>
      </c>
      <c r="D7" s="69">
        <f aca="true" t="shared" si="0" ref="D7:D22">+C7/B7</f>
        <v>0.5717821782178217</v>
      </c>
      <c r="E7" s="21">
        <f aca="true" t="shared" si="1" ref="E7:E22">D7/0.64</f>
        <v>0.8934096534653464</v>
      </c>
      <c r="F7" s="38">
        <v>392</v>
      </c>
      <c r="G7" s="55">
        <v>223</v>
      </c>
      <c r="H7" s="67">
        <f aca="true" t="shared" si="2" ref="H7:H22">+G7/F7</f>
        <v>0.5688775510204082</v>
      </c>
      <c r="I7" s="21">
        <f>H7/0.63</f>
        <v>0.9029802397149336</v>
      </c>
      <c r="J7" s="78">
        <v>8708</v>
      </c>
      <c r="K7" s="39">
        <f>(J7/6000)</f>
        <v>1.4513333333333334</v>
      </c>
    </row>
    <row r="8" spans="1:11" s="117" customFormat="1" ht="16.5" customHeight="1">
      <c r="A8" s="22" t="s">
        <v>20</v>
      </c>
      <c r="B8" s="20">
        <v>412</v>
      </c>
      <c r="C8" s="38">
        <v>261</v>
      </c>
      <c r="D8" s="69">
        <f t="shared" si="0"/>
        <v>0.633495145631068</v>
      </c>
      <c r="E8" s="21">
        <f t="shared" si="1"/>
        <v>0.9898361650485438</v>
      </c>
      <c r="F8" s="38">
        <v>449</v>
      </c>
      <c r="G8" s="55">
        <v>277</v>
      </c>
      <c r="H8" s="67">
        <f t="shared" si="2"/>
        <v>0.6169265033407573</v>
      </c>
      <c r="I8" s="21">
        <f aca="true" t="shared" si="3" ref="I8:I22">H8/0.63</f>
        <v>0.979248418001202</v>
      </c>
      <c r="J8" s="78">
        <v>7731</v>
      </c>
      <c r="K8" s="39">
        <f aca="true" t="shared" si="4" ref="K8:K22">(J8/6000)</f>
        <v>1.2885</v>
      </c>
    </row>
    <row r="9" spans="1:11" s="117" customFormat="1" ht="16.5" customHeight="1">
      <c r="A9" s="22" t="s">
        <v>21</v>
      </c>
      <c r="B9" s="20">
        <v>226</v>
      </c>
      <c r="C9" s="38">
        <v>141</v>
      </c>
      <c r="D9" s="69">
        <f t="shared" si="0"/>
        <v>0.6238938053097345</v>
      </c>
      <c r="E9" s="21">
        <f t="shared" si="1"/>
        <v>0.9748340707964601</v>
      </c>
      <c r="F9" s="38">
        <v>239</v>
      </c>
      <c r="G9" s="55">
        <v>137</v>
      </c>
      <c r="H9" s="67">
        <f t="shared" si="2"/>
        <v>0.5732217573221757</v>
      </c>
      <c r="I9" s="21">
        <f t="shared" si="3"/>
        <v>0.9098758052732948</v>
      </c>
      <c r="J9" s="78">
        <v>8966</v>
      </c>
      <c r="K9" s="39">
        <f t="shared" si="4"/>
        <v>1.4943333333333333</v>
      </c>
    </row>
    <row r="10" spans="1:11" s="117" customFormat="1" ht="16.5" customHeight="1">
      <c r="A10" s="22" t="s">
        <v>4</v>
      </c>
      <c r="B10" s="20">
        <v>189</v>
      </c>
      <c r="C10" s="38">
        <v>118</v>
      </c>
      <c r="D10" s="69">
        <f>IF(B10&gt;0,C10/B10,0)</f>
        <v>0.6243386243386243</v>
      </c>
      <c r="E10" s="21">
        <f t="shared" si="1"/>
        <v>0.9755291005291005</v>
      </c>
      <c r="F10" s="38">
        <v>194</v>
      </c>
      <c r="G10" s="55">
        <v>133</v>
      </c>
      <c r="H10" s="67">
        <f t="shared" si="2"/>
        <v>0.6855670103092784</v>
      </c>
      <c r="I10" s="21">
        <f t="shared" si="3"/>
        <v>1.088201603665521</v>
      </c>
      <c r="J10" s="78">
        <v>7420</v>
      </c>
      <c r="K10" s="39">
        <f t="shared" si="4"/>
        <v>1.2366666666666666</v>
      </c>
    </row>
    <row r="11" spans="1:11" s="117" customFormat="1" ht="16.5" customHeight="1">
      <c r="A11" s="22" t="s">
        <v>18</v>
      </c>
      <c r="B11" s="20">
        <v>537</v>
      </c>
      <c r="C11" s="38">
        <v>314</v>
      </c>
      <c r="D11" s="69">
        <f t="shared" si="0"/>
        <v>0.5847299813780261</v>
      </c>
      <c r="E11" s="21">
        <f t="shared" si="1"/>
        <v>0.9136405959031658</v>
      </c>
      <c r="F11" s="38">
        <v>564</v>
      </c>
      <c r="G11" s="55">
        <v>337</v>
      </c>
      <c r="H11" s="67">
        <f t="shared" si="2"/>
        <v>0.5975177304964538</v>
      </c>
      <c r="I11" s="21">
        <f t="shared" si="3"/>
        <v>0.9484408420578633</v>
      </c>
      <c r="J11" s="78">
        <v>8152</v>
      </c>
      <c r="K11" s="39">
        <f t="shared" si="4"/>
        <v>1.3586666666666667</v>
      </c>
    </row>
    <row r="12" spans="1:11" s="117" customFormat="1" ht="16.5" customHeight="1">
      <c r="A12" s="19" t="s">
        <v>5</v>
      </c>
      <c r="B12" s="20">
        <v>219</v>
      </c>
      <c r="C12" s="38">
        <v>126</v>
      </c>
      <c r="D12" s="69">
        <f t="shared" si="0"/>
        <v>0.5753424657534246</v>
      </c>
      <c r="E12" s="21">
        <f t="shared" si="1"/>
        <v>0.898972602739726</v>
      </c>
      <c r="F12" s="38">
        <v>233</v>
      </c>
      <c r="G12" s="55">
        <v>142</v>
      </c>
      <c r="H12" s="67">
        <f t="shared" si="2"/>
        <v>0.6094420600858369</v>
      </c>
      <c r="I12" s="21">
        <f t="shared" si="3"/>
        <v>0.9673683493425983</v>
      </c>
      <c r="J12" s="78">
        <v>7061</v>
      </c>
      <c r="K12" s="39">
        <f t="shared" si="4"/>
        <v>1.1768333333333334</v>
      </c>
    </row>
    <row r="13" spans="1:11" s="117" customFormat="1" ht="16.5" customHeight="1">
      <c r="A13" s="22" t="s">
        <v>16</v>
      </c>
      <c r="B13" s="20">
        <v>261</v>
      </c>
      <c r="C13" s="38">
        <v>145</v>
      </c>
      <c r="D13" s="69">
        <f t="shared" si="0"/>
        <v>0.5555555555555556</v>
      </c>
      <c r="E13" s="21">
        <f t="shared" si="1"/>
        <v>0.8680555555555556</v>
      </c>
      <c r="F13" s="38">
        <v>265</v>
      </c>
      <c r="G13" s="55">
        <v>150</v>
      </c>
      <c r="H13" s="67">
        <f t="shared" si="2"/>
        <v>0.5660377358490566</v>
      </c>
      <c r="I13" s="21">
        <f t="shared" si="3"/>
        <v>0.8984725965858041</v>
      </c>
      <c r="J13" s="78">
        <v>8923</v>
      </c>
      <c r="K13" s="39">
        <f t="shared" si="4"/>
        <v>1.4871666666666667</v>
      </c>
    </row>
    <row r="14" spans="1:11" s="117" customFormat="1" ht="16.5" customHeight="1">
      <c r="A14" s="22" t="s">
        <v>3</v>
      </c>
      <c r="B14" s="20">
        <v>200</v>
      </c>
      <c r="C14" s="38">
        <v>122</v>
      </c>
      <c r="D14" s="69">
        <f t="shared" si="0"/>
        <v>0.61</v>
      </c>
      <c r="E14" s="21">
        <f t="shared" si="1"/>
        <v>0.953125</v>
      </c>
      <c r="F14" s="38">
        <v>208</v>
      </c>
      <c r="G14" s="55">
        <v>127</v>
      </c>
      <c r="H14" s="67">
        <f t="shared" si="2"/>
        <v>0.6105769230769231</v>
      </c>
      <c r="I14" s="21">
        <f t="shared" si="3"/>
        <v>0.9691697191697193</v>
      </c>
      <c r="J14" s="78">
        <v>8298</v>
      </c>
      <c r="K14" s="39">
        <f t="shared" si="4"/>
        <v>1.383</v>
      </c>
    </row>
    <row r="15" spans="1:11" s="117" customFormat="1" ht="16.5" customHeight="1">
      <c r="A15" s="22" t="s">
        <v>22</v>
      </c>
      <c r="B15" s="20">
        <v>613</v>
      </c>
      <c r="C15" s="38">
        <v>354</v>
      </c>
      <c r="D15" s="69">
        <f t="shared" si="0"/>
        <v>0.5774877650897227</v>
      </c>
      <c r="E15" s="21">
        <f t="shared" si="1"/>
        <v>0.9023246329526916</v>
      </c>
      <c r="F15" s="38">
        <v>631</v>
      </c>
      <c r="G15" s="55">
        <v>379</v>
      </c>
      <c r="H15" s="67">
        <f t="shared" si="2"/>
        <v>0.6006339144215531</v>
      </c>
      <c r="I15" s="21">
        <f t="shared" si="3"/>
        <v>0.953387165748497</v>
      </c>
      <c r="J15" s="78">
        <v>7164</v>
      </c>
      <c r="K15" s="39">
        <f t="shared" si="4"/>
        <v>1.194</v>
      </c>
    </row>
    <row r="16" spans="1:11" s="117" customFormat="1" ht="16.5" customHeight="1">
      <c r="A16" s="22" t="s">
        <v>24</v>
      </c>
      <c r="B16" s="20">
        <v>316</v>
      </c>
      <c r="C16" s="38">
        <v>202</v>
      </c>
      <c r="D16" s="69">
        <f t="shared" si="0"/>
        <v>0.6392405063291139</v>
      </c>
      <c r="E16" s="21">
        <f t="shared" si="1"/>
        <v>0.9988132911392404</v>
      </c>
      <c r="F16" s="38">
        <v>340</v>
      </c>
      <c r="G16" s="55">
        <v>206</v>
      </c>
      <c r="H16" s="67">
        <f t="shared" si="2"/>
        <v>0.6058823529411764</v>
      </c>
      <c r="I16" s="21">
        <f t="shared" si="3"/>
        <v>0.9617180205415499</v>
      </c>
      <c r="J16" s="78">
        <v>10304</v>
      </c>
      <c r="K16" s="39">
        <f t="shared" si="4"/>
        <v>1.7173333333333334</v>
      </c>
    </row>
    <row r="17" spans="1:11" s="117" customFormat="1" ht="16.5" customHeight="1">
      <c r="A17" s="22" t="s">
        <v>1</v>
      </c>
      <c r="B17" s="20">
        <v>491</v>
      </c>
      <c r="C17" s="38">
        <v>284</v>
      </c>
      <c r="D17" s="69">
        <f t="shared" si="0"/>
        <v>0.5784114052953157</v>
      </c>
      <c r="E17" s="21">
        <f t="shared" si="1"/>
        <v>0.9037678207739307</v>
      </c>
      <c r="F17" s="38">
        <v>549</v>
      </c>
      <c r="G17" s="55">
        <v>325</v>
      </c>
      <c r="H17" s="67">
        <f t="shared" si="2"/>
        <v>0.5919854280510018</v>
      </c>
      <c r="I17" s="21">
        <f t="shared" si="3"/>
        <v>0.9396594096047648</v>
      </c>
      <c r="J17" s="78">
        <v>9870</v>
      </c>
      <c r="K17" s="39">
        <f t="shared" si="4"/>
        <v>1.645</v>
      </c>
    </row>
    <row r="18" spans="1:11" s="117" customFormat="1" ht="16.5" customHeight="1">
      <c r="A18" s="22" t="s">
        <v>2</v>
      </c>
      <c r="B18" s="20">
        <v>402</v>
      </c>
      <c r="C18" s="38">
        <v>231</v>
      </c>
      <c r="D18" s="69">
        <f>IF(B18&gt;0,C18/B18,0)</f>
        <v>0.5746268656716418</v>
      </c>
      <c r="E18" s="21">
        <f t="shared" si="1"/>
        <v>0.8978544776119403</v>
      </c>
      <c r="F18" s="38">
        <v>412</v>
      </c>
      <c r="G18" s="55">
        <v>243</v>
      </c>
      <c r="H18" s="67">
        <f t="shared" si="2"/>
        <v>0.5898058252427184</v>
      </c>
      <c r="I18" s="21">
        <f t="shared" si="3"/>
        <v>0.9361997226074895</v>
      </c>
      <c r="J18" s="78">
        <v>9363</v>
      </c>
      <c r="K18" s="39">
        <f t="shared" si="4"/>
        <v>1.5605</v>
      </c>
    </row>
    <row r="19" spans="1:11" s="117" customFormat="1" ht="16.5" customHeight="1">
      <c r="A19" s="22" t="s">
        <v>17</v>
      </c>
      <c r="B19" s="20">
        <v>306</v>
      </c>
      <c r="C19" s="38">
        <v>182</v>
      </c>
      <c r="D19" s="69">
        <f t="shared" si="0"/>
        <v>0.5947712418300654</v>
      </c>
      <c r="E19" s="21">
        <f t="shared" si="1"/>
        <v>0.9293300653594772</v>
      </c>
      <c r="F19" s="38">
        <v>374</v>
      </c>
      <c r="G19" s="55">
        <v>249</v>
      </c>
      <c r="H19" s="67">
        <f t="shared" si="2"/>
        <v>0.6657754010695187</v>
      </c>
      <c r="I19" s="21">
        <f t="shared" si="3"/>
        <v>1.0567863509039979</v>
      </c>
      <c r="J19" s="78">
        <v>8292</v>
      </c>
      <c r="K19" s="39">
        <f t="shared" si="4"/>
        <v>1.382</v>
      </c>
    </row>
    <row r="20" spans="1:11" s="117" customFormat="1" ht="16.5" customHeight="1">
      <c r="A20" s="22" t="s">
        <v>23</v>
      </c>
      <c r="B20" s="20">
        <v>410</v>
      </c>
      <c r="C20" s="38">
        <v>230</v>
      </c>
      <c r="D20" s="69">
        <f t="shared" si="0"/>
        <v>0.5609756097560976</v>
      </c>
      <c r="E20" s="21">
        <f t="shared" si="1"/>
        <v>0.8765243902439025</v>
      </c>
      <c r="F20" s="38">
        <v>455</v>
      </c>
      <c r="G20" s="55">
        <v>266</v>
      </c>
      <c r="H20" s="67">
        <f t="shared" si="2"/>
        <v>0.5846153846153846</v>
      </c>
      <c r="I20" s="21">
        <f t="shared" si="3"/>
        <v>0.927960927960928</v>
      </c>
      <c r="J20" s="78">
        <v>7464</v>
      </c>
      <c r="K20" s="39">
        <f t="shared" si="4"/>
        <v>1.244</v>
      </c>
    </row>
    <row r="21" spans="1:11" s="117" customFormat="1" ht="16.5" customHeight="1" thickBot="1">
      <c r="A21" s="23" t="s">
        <v>56</v>
      </c>
      <c r="B21" s="24">
        <v>542</v>
      </c>
      <c r="C21" s="52">
        <v>317</v>
      </c>
      <c r="D21" s="70">
        <f t="shared" si="0"/>
        <v>0.584870848708487</v>
      </c>
      <c r="E21" s="25">
        <f t="shared" si="1"/>
        <v>0.913860701107011</v>
      </c>
      <c r="F21" s="41">
        <v>472</v>
      </c>
      <c r="G21" s="87">
        <v>255</v>
      </c>
      <c r="H21" s="68">
        <f t="shared" si="2"/>
        <v>0.5402542372881356</v>
      </c>
      <c r="I21" s="25">
        <f t="shared" si="3"/>
        <v>0.857546408393866</v>
      </c>
      <c r="J21" s="112">
        <v>8882</v>
      </c>
      <c r="K21" s="129">
        <f t="shared" si="4"/>
        <v>1.4803333333333333</v>
      </c>
    </row>
    <row r="22" spans="1:11" s="119" customFormat="1" ht="16.5" customHeight="1" thickBot="1">
      <c r="A22" s="26" t="s">
        <v>6</v>
      </c>
      <c r="B22" s="27">
        <v>5702</v>
      </c>
      <c r="C22" s="53">
        <v>3347</v>
      </c>
      <c r="D22" s="91">
        <f t="shared" si="0"/>
        <v>0.5869870220975096</v>
      </c>
      <c r="E22" s="28">
        <f t="shared" si="1"/>
        <v>0.9171672220273588</v>
      </c>
      <c r="F22" s="125">
        <v>5942</v>
      </c>
      <c r="G22" s="53">
        <v>3545</v>
      </c>
      <c r="H22" s="121">
        <f t="shared" si="2"/>
        <v>0.5966004712218108</v>
      </c>
      <c r="I22" s="28">
        <f t="shared" si="3"/>
        <v>0.9469848749552553</v>
      </c>
      <c r="J22" s="146">
        <v>8393</v>
      </c>
      <c r="K22" s="147">
        <f t="shared" si="4"/>
        <v>1.3988333333333334</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24" sqref="A24:K24"/>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DECEMBER 31, 2018</v>
      </c>
      <c r="B2" s="206"/>
      <c r="C2" s="206"/>
      <c r="D2" s="206"/>
      <c r="E2" s="206"/>
      <c r="F2" s="206"/>
      <c r="G2" s="206"/>
      <c r="H2" s="206"/>
      <c r="I2" s="206"/>
      <c r="J2" s="206"/>
      <c r="K2" s="207"/>
    </row>
    <row r="3" spans="1:13" s="115" customFormat="1" ht="19.5" customHeight="1" thickBot="1">
      <c r="A3" s="208" t="s">
        <v>79</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20</v>
      </c>
      <c r="C6" s="133">
        <v>12</v>
      </c>
      <c r="D6" s="134">
        <f>+C6/B6</f>
        <v>0.6</v>
      </c>
      <c r="E6" s="135">
        <f>D6/0.64</f>
        <v>0.9375</v>
      </c>
      <c r="F6" s="133">
        <v>17</v>
      </c>
      <c r="G6" s="54">
        <v>12</v>
      </c>
      <c r="H6" s="136">
        <f>+G6/F6</f>
        <v>0.7058823529411765</v>
      </c>
      <c r="I6" s="135">
        <f>H6/0.63</f>
        <v>1.1204481792717087</v>
      </c>
      <c r="J6" s="137">
        <v>5186</v>
      </c>
      <c r="K6" s="138">
        <f>(J6/6000)</f>
        <v>0.8643333333333333</v>
      </c>
    </row>
    <row r="7" spans="1:11" s="117" customFormat="1" ht="16.5" customHeight="1">
      <c r="A7" s="22" t="s">
        <v>0</v>
      </c>
      <c r="B7" s="20">
        <v>119</v>
      </c>
      <c r="C7" s="38">
        <v>73</v>
      </c>
      <c r="D7" s="69">
        <f aca="true" t="shared" si="0" ref="D7:D22">+C7/B7</f>
        <v>0.6134453781512605</v>
      </c>
      <c r="E7" s="21">
        <f aca="true" t="shared" si="1" ref="E7:E22">D7/0.64</f>
        <v>0.9585084033613446</v>
      </c>
      <c r="F7" s="38">
        <v>91</v>
      </c>
      <c r="G7" s="55">
        <v>57</v>
      </c>
      <c r="H7" s="67">
        <f aca="true" t="shared" si="2" ref="H7:H22">+G7/F7</f>
        <v>0.6263736263736264</v>
      </c>
      <c r="I7" s="21">
        <f>H7/0.63</f>
        <v>0.9942438513867086</v>
      </c>
      <c r="J7" s="78">
        <v>10942</v>
      </c>
      <c r="K7" s="39">
        <f>(J7/6000)</f>
        <v>1.8236666666666668</v>
      </c>
    </row>
    <row r="8" spans="1:11" s="117" customFormat="1" ht="16.5" customHeight="1">
      <c r="A8" s="22" t="s">
        <v>20</v>
      </c>
      <c r="B8" s="20">
        <v>68</v>
      </c>
      <c r="C8" s="38">
        <v>43</v>
      </c>
      <c r="D8" s="69">
        <f t="shared" si="0"/>
        <v>0.6323529411764706</v>
      </c>
      <c r="E8" s="21">
        <f t="shared" si="1"/>
        <v>0.9880514705882353</v>
      </c>
      <c r="F8" s="38">
        <v>75</v>
      </c>
      <c r="G8" s="55">
        <v>43</v>
      </c>
      <c r="H8" s="67">
        <f t="shared" si="2"/>
        <v>0.5733333333333334</v>
      </c>
      <c r="I8" s="21">
        <f aca="true" t="shared" si="3" ref="I8:I22">H8/0.63</f>
        <v>0.9100529100529101</v>
      </c>
      <c r="J8" s="78">
        <v>8323</v>
      </c>
      <c r="K8" s="39">
        <f aca="true" t="shared" si="4" ref="K8:K22">(J8/6000)</f>
        <v>1.3871666666666667</v>
      </c>
    </row>
    <row r="9" spans="1:11" s="117" customFormat="1" ht="16.5" customHeight="1">
      <c r="A9" s="22" t="s">
        <v>21</v>
      </c>
      <c r="B9" s="20">
        <v>27</v>
      </c>
      <c r="C9" s="38">
        <v>11</v>
      </c>
      <c r="D9" s="69">
        <f t="shared" si="0"/>
        <v>0.4074074074074074</v>
      </c>
      <c r="E9" s="21">
        <f t="shared" si="1"/>
        <v>0.6365740740740741</v>
      </c>
      <c r="F9" s="38">
        <v>26</v>
      </c>
      <c r="G9" s="55">
        <v>13</v>
      </c>
      <c r="H9" s="67">
        <f t="shared" si="2"/>
        <v>0.5</v>
      </c>
      <c r="I9" s="21">
        <f t="shared" si="3"/>
        <v>0.7936507936507936</v>
      </c>
      <c r="J9" s="78">
        <v>9207</v>
      </c>
      <c r="K9" s="39">
        <f t="shared" si="4"/>
        <v>1.5345</v>
      </c>
    </row>
    <row r="10" spans="1:11" s="117" customFormat="1" ht="16.5" customHeight="1">
      <c r="A10" s="22" t="s">
        <v>4</v>
      </c>
      <c r="B10" s="20">
        <v>23</v>
      </c>
      <c r="C10" s="38">
        <v>9</v>
      </c>
      <c r="D10" s="69">
        <f>IF(B10&gt;0,C10/B10,0)</f>
        <v>0.391304347826087</v>
      </c>
      <c r="E10" s="21">
        <f t="shared" si="1"/>
        <v>0.6114130434782609</v>
      </c>
      <c r="F10" s="38">
        <v>20</v>
      </c>
      <c r="G10" s="55">
        <v>13</v>
      </c>
      <c r="H10" s="67">
        <f t="shared" si="2"/>
        <v>0.65</v>
      </c>
      <c r="I10" s="21">
        <f t="shared" si="3"/>
        <v>1.0317460317460319</v>
      </c>
      <c r="J10" s="78">
        <v>8488</v>
      </c>
      <c r="K10" s="39">
        <f t="shared" si="4"/>
        <v>1.4146666666666667</v>
      </c>
    </row>
    <row r="11" spans="1:11" s="117" customFormat="1" ht="16.5" customHeight="1">
      <c r="A11" s="22" t="s">
        <v>18</v>
      </c>
      <c r="B11" s="20">
        <v>76</v>
      </c>
      <c r="C11" s="38">
        <v>40</v>
      </c>
      <c r="D11" s="69">
        <f t="shared" si="0"/>
        <v>0.5263157894736842</v>
      </c>
      <c r="E11" s="21">
        <f t="shared" si="1"/>
        <v>0.8223684210526315</v>
      </c>
      <c r="F11" s="38">
        <v>66</v>
      </c>
      <c r="G11" s="55">
        <v>36</v>
      </c>
      <c r="H11" s="67">
        <f t="shared" si="2"/>
        <v>0.5454545454545454</v>
      </c>
      <c r="I11" s="21">
        <f t="shared" si="3"/>
        <v>0.8658008658008657</v>
      </c>
      <c r="J11" s="78">
        <v>6983</v>
      </c>
      <c r="K11" s="39">
        <f t="shared" si="4"/>
        <v>1.1638333333333333</v>
      </c>
    </row>
    <row r="12" spans="1:11" s="117" customFormat="1" ht="16.5" customHeight="1">
      <c r="A12" s="19" t="s">
        <v>5</v>
      </c>
      <c r="B12" s="20">
        <v>38</v>
      </c>
      <c r="C12" s="38">
        <v>23</v>
      </c>
      <c r="D12" s="69">
        <f t="shared" si="0"/>
        <v>0.6052631578947368</v>
      </c>
      <c r="E12" s="21">
        <f t="shared" si="1"/>
        <v>0.9457236842105263</v>
      </c>
      <c r="F12" s="38">
        <v>38</v>
      </c>
      <c r="G12" s="55">
        <v>25</v>
      </c>
      <c r="H12" s="67">
        <f t="shared" si="2"/>
        <v>0.6578947368421053</v>
      </c>
      <c r="I12" s="21">
        <f t="shared" si="3"/>
        <v>1.0442773600668338</v>
      </c>
      <c r="J12" s="78">
        <v>4625</v>
      </c>
      <c r="K12" s="39">
        <f t="shared" si="4"/>
        <v>0.7708333333333334</v>
      </c>
    </row>
    <row r="13" spans="1:11" s="117" customFormat="1" ht="16.5" customHeight="1">
      <c r="A13" s="22" t="s">
        <v>16</v>
      </c>
      <c r="B13" s="20">
        <v>19</v>
      </c>
      <c r="C13" s="38">
        <v>7</v>
      </c>
      <c r="D13" s="69">
        <f t="shared" si="0"/>
        <v>0.3684210526315789</v>
      </c>
      <c r="E13" s="21">
        <f t="shared" si="1"/>
        <v>0.575657894736842</v>
      </c>
      <c r="F13" s="38">
        <v>31</v>
      </c>
      <c r="G13" s="55">
        <v>14</v>
      </c>
      <c r="H13" s="67">
        <f t="shared" si="2"/>
        <v>0.45161290322580644</v>
      </c>
      <c r="I13" s="21">
        <f t="shared" si="3"/>
        <v>0.7168458781362007</v>
      </c>
      <c r="J13" s="78">
        <v>5538</v>
      </c>
      <c r="K13" s="39">
        <f t="shared" si="4"/>
        <v>0.923</v>
      </c>
    </row>
    <row r="14" spans="1:11" s="117" customFormat="1" ht="16.5" customHeight="1">
      <c r="A14" s="22" t="s">
        <v>3</v>
      </c>
      <c r="B14" s="20">
        <v>52</v>
      </c>
      <c r="C14" s="38">
        <v>31</v>
      </c>
      <c r="D14" s="69">
        <f t="shared" si="0"/>
        <v>0.5961538461538461</v>
      </c>
      <c r="E14" s="21">
        <f t="shared" si="1"/>
        <v>0.9314903846153846</v>
      </c>
      <c r="F14" s="38">
        <v>48</v>
      </c>
      <c r="G14" s="55">
        <v>27</v>
      </c>
      <c r="H14" s="67">
        <f t="shared" si="2"/>
        <v>0.5625</v>
      </c>
      <c r="I14" s="21">
        <f t="shared" si="3"/>
        <v>0.8928571428571429</v>
      </c>
      <c r="J14" s="78">
        <v>7331</v>
      </c>
      <c r="K14" s="39">
        <f t="shared" si="4"/>
        <v>1.2218333333333333</v>
      </c>
    </row>
    <row r="15" spans="1:11" s="117" customFormat="1" ht="16.5" customHeight="1">
      <c r="A15" s="22" t="s">
        <v>22</v>
      </c>
      <c r="B15" s="20">
        <v>97</v>
      </c>
      <c r="C15" s="38">
        <v>52</v>
      </c>
      <c r="D15" s="69">
        <f t="shared" si="0"/>
        <v>0.5360824742268041</v>
      </c>
      <c r="E15" s="21">
        <f t="shared" si="1"/>
        <v>0.8376288659793814</v>
      </c>
      <c r="F15" s="38">
        <v>96</v>
      </c>
      <c r="G15" s="55">
        <v>54</v>
      </c>
      <c r="H15" s="67">
        <f t="shared" si="2"/>
        <v>0.5625</v>
      </c>
      <c r="I15" s="21">
        <f t="shared" si="3"/>
        <v>0.8928571428571429</v>
      </c>
      <c r="J15" s="78">
        <v>6241</v>
      </c>
      <c r="K15" s="39">
        <f t="shared" si="4"/>
        <v>1.0401666666666667</v>
      </c>
    </row>
    <row r="16" spans="1:11" s="117" customFormat="1" ht="16.5" customHeight="1">
      <c r="A16" s="22" t="s">
        <v>24</v>
      </c>
      <c r="B16" s="20">
        <v>61</v>
      </c>
      <c r="C16" s="38">
        <v>45</v>
      </c>
      <c r="D16" s="69">
        <f t="shared" si="0"/>
        <v>0.7377049180327869</v>
      </c>
      <c r="E16" s="21">
        <f t="shared" si="1"/>
        <v>1.1526639344262295</v>
      </c>
      <c r="F16" s="38">
        <v>60</v>
      </c>
      <c r="G16" s="55">
        <v>39</v>
      </c>
      <c r="H16" s="67">
        <f t="shared" si="2"/>
        <v>0.65</v>
      </c>
      <c r="I16" s="21">
        <f t="shared" si="3"/>
        <v>1.0317460317460319</v>
      </c>
      <c r="J16" s="78">
        <v>11251</v>
      </c>
      <c r="K16" s="39">
        <f t="shared" si="4"/>
        <v>1.8751666666666666</v>
      </c>
    </row>
    <row r="17" spans="1:11" s="117" customFormat="1" ht="16.5" customHeight="1">
      <c r="A17" s="22" t="s">
        <v>1</v>
      </c>
      <c r="B17" s="20">
        <v>44</v>
      </c>
      <c r="C17" s="38">
        <v>26</v>
      </c>
      <c r="D17" s="69">
        <f t="shared" si="0"/>
        <v>0.5909090909090909</v>
      </c>
      <c r="E17" s="21">
        <f t="shared" si="1"/>
        <v>0.9232954545454546</v>
      </c>
      <c r="F17" s="38">
        <v>58</v>
      </c>
      <c r="G17" s="55">
        <v>29</v>
      </c>
      <c r="H17" s="67">
        <f t="shared" si="2"/>
        <v>0.5</v>
      </c>
      <c r="I17" s="21">
        <f t="shared" si="3"/>
        <v>0.7936507936507936</v>
      </c>
      <c r="J17" s="78">
        <v>11718</v>
      </c>
      <c r="K17" s="39">
        <f t="shared" si="4"/>
        <v>1.953</v>
      </c>
    </row>
    <row r="18" spans="1:11" s="117" customFormat="1" ht="16.5" customHeight="1">
      <c r="A18" s="22" t="s">
        <v>2</v>
      </c>
      <c r="B18" s="20">
        <v>47</v>
      </c>
      <c r="C18" s="38">
        <v>24</v>
      </c>
      <c r="D18" s="69">
        <f>IF(B18&gt;0,C18/B18,0)</f>
        <v>0.5106382978723404</v>
      </c>
      <c r="E18" s="21">
        <f t="shared" si="1"/>
        <v>0.7978723404255318</v>
      </c>
      <c r="F18" s="38">
        <v>49</v>
      </c>
      <c r="G18" s="55">
        <v>31</v>
      </c>
      <c r="H18" s="67">
        <f t="shared" si="2"/>
        <v>0.6326530612244898</v>
      </c>
      <c r="I18" s="21">
        <f t="shared" si="3"/>
        <v>1.004211208292841</v>
      </c>
      <c r="J18" s="78">
        <v>6174</v>
      </c>
      <c r="K18" s="39">
        <f t="shared" si="4"/>
        <v>1.029</v>
      </c>
    </row>
    <row r="19" spans="1:11" s="117" customFormat="1" ht="16.5" customHeight="1">
      <c r="A19" s="22" t="s">
        <v>17</v>
      </c>
      <c r="B19" s="20">
        <v>31</v>
      </c>
      <c r="C19" s="38">
        <v>16</v>
      </c>
      <c r="D19" s="69">
        <f t="shared" si="0"/>
        <v>0.5161290322580645</v>
      </c>
      <c r="E19" s="21">
        <f t="shared" si="1"/>
        <v>0.8064516129032258</v>
      </c>
      <c r="F19" s="38">
        <v>43</v>
      </c>
      <c r="G19" s="55">
        <v>22</v>
      </c>
      <c r="H19" s="67">
        <f t="shared" si="2"/>
        <v>0.5116279069767442</v>
      </c>
      <c r="I19" s="21">
        <f t="shared" si="3"/>
        <v>0.8121077888519749</v>
      </c>
      <c r="J19" s="78">
        <v>10873</v>
      </c>
      <c r="K19" s="39">
        <f t="shared" si="4"/>
        <v>1.8121666666666667</v>
      </c>
    </row>
    <row r="20" spans="1:11" s="117" customFormat="1" ht="16.5" customHeight="1">
      <c r="A20" s="22" t="s">
        <v>23</v>
      </c>
      <c r="B20" s="20">
        <v>37</v>
      </c>
      <c r="C20" s="38">
        <v>18</v>
      </c>
      <c r="D20" s="69">
        <f t="shared" si="0"/>
        <v>0.4864864864864865</v>
      </c>
      <c r="E20" s="21">
        <f t="shared" si="1"/>
        <v>0.7601351351351352</v>
      </c>
      <c r="F20" s="38">
        <v>42</v>
      </c>
      <c r="G20" s="55">
        <v>24</v>
      </c>
      <c r="H20" s="67">
        <f t="shared" si="2"/>
        <v>0.5714285714285714</v>
      </c>
      <c r="I20" s="21">
        <f t="shared" si="3"/>
        <v>0.9070294784580498</v>
      </c>
      <c r="J20" s="78">
        <v>8859</v>
      </c>
      <c r="K20" s="39">
        <f t="shared" si="4"/>
        <v>1.4765</v>
      </c>
    </row>
    <row r="21" spans="1:11" s="117" customFormat="1" ht="16.5" customHeight="1" thickBot="1">
      <c r="A21" s="23" t="s">
        <v>56</v>
      </c>
      <c r="B21" s="24">
        <v>71</v>
      </c>
      <c r="C21" s="52">
        <v>40</v>
      </c>
      <c r="D21" s="70">
        <f t="shared" si="0"/>
        <v>0.5633802816901409</v>
      </c>
      <c r="E21" s="25">
        <f t="shared" si="1"/>
        <v>0.8802816901408451</v>
      </c>
      <c r="F21" s="41">
        <v>60</v>
      </c>
      <c r="G21" s="87">
        <v>36</v>
      </c>
      <c r="H21" s="68">
        <f t="shared" si="2"/>
        <v>0.6</v>
      </c>
      <c r="I21" s="25">
        <f t="shared" si="3"/>
        <v>0.9523809523809523</v>
      </c>
      <c r="J21" s="112">
        <v>7800</v>
      </c>
      <c r="K21" s="129">
        <f t="shared" si="4"/>
        <v>1.3</v>
      </c>
    </row>
    <row r="22" spans="1:11" s="119" customFormat="1" ht="16.5" customHeight="1" thickBot="1">
      <c r="A22" s="26" t="s">
        <v>6</v>
      </c>
      <c r="B22" s="27">
        <v>830</v>
      </c>
      <c r="C22" s="53">
        <v>470</v>
      </c>
      <c r="D22" s="91">
        <f t="shared" si="0"/>
        <v>0.5662650602409639</v>
      </c>
      <c r="E22" s="28">
        <f t="shared" si="1"/>
        <v>0.884789156626506</v>
      </c>
      <c r="F22" s="125">
        <v>820</v>
      </c>
      <c r="G22" s="53">
        <v>475</v>
      </c>
      <c r="H22" s="121">
        <f t="shared" si="2"/>
        <v>0.5792682926829268</v>
      </c>
      <c r="I22" s="28">
        <f t="shared" si="3"/>
        <v>0.9194734804490902</v>
      </c>
      <c r="J22" s="126">
        <v>8521</v>
      </c>
      <c r="K22" s="130">
        <f t="shared" si="4"/>
        <v>1.4201666666666666</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4">
      <selection activeCell="A27" sqref="A27"/>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02" t="str">
        <f>'1- Populations in Cohort'!A1:N1</f>
        <v>TAB 10 - LABOR EXCHANGE PERFORMANCE SUMMARY </v>
      </c>
      <c r="B1" s="203"/>
      <c r="C1" s="203"/>
      <c r="D1" s="203"/>
      <c r="E1" s="203"/>
      <c r="F1" s="203"/>
      <c r="G1" s="203"/>
      <c r="H1" s="203"/>
      <c r="I1" s="203"/>
      <c r="J1" s="203"/>
      <c r="K1" s="204"/>
    </row>
    <row r="2" spans="1:11" ht="19.5" customHeight="1" thickBot="1">
      <c r="A2" s="205" t="str">
        <f>'1- Populations in Cohort'!A2:N2</f>
        <v>FY19 QUARTER ENDING DECEMBER 31, 2018</v>
      </c>
      <c r="B2" s="206"/>
      <c r="C2" s="206"/>
      <c r="D2" s="206"/>
      <c r="E2" s="206"/>
      <c r="F2" s="206"/>
      <c r="G2" s="206"/>
      <c r="H2" s="206"/>
      <c r="I2" s="206"/>
      <c r="J2" s="206"/>
      <c r="K2" s="207"/>
    </row>
    <row r="3" spans="1:13" s="115" customFormat="1" ht="19.5" customHeight="1" thickBot="1">
      <c r="A3" s="208" t="s">
        <v>80</v>
      </c>
      <c r="B3" s="209"/>
      <c r="C3" s="209"/>
      <c r="D3" s="209"/>
      <c r="E3" s="209"/>
      <c r="F3" s="209"/>
      <c r="G3" s="209"/>
      <c r="H3" s="209"/>
      <c r="I3" s="209"/>
      <c r="J3" s="209"/>
      <c r="K3" s="21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47" t="s">
        <v>67</v>
      </c>
      <c r="K5" s="76" t="s">
        <v>71</v>
      </c>
    </row>
    <row r="6" spans="1:11" s="117" customFormat="1" ht="16.5" customHeight="1">
      <c r="A6" s="49" t="s">
        <v>19</v>
      </c>
      <c r="B6" s="132">
        <v>6</v>
      </c>
      <c r="C6" s="133">
        <v>6</v>
      </c>
      <c r="D6" s="134">
        <f>+C6/B6</f>
        <v>1</v>
      </c>
      <c r="E6" s="135">
        <f>D6/0.64</f>
        <v>1.5625</v>
      </c>
      <c r="F6" s="133">
        <v>8</v>
      </c>
      <c r="G6" s="54">
        <v>8</v>
      </c>
      <c r="H6" s="136">
        <f>+G6/F6</f>
        <v>1</v>
      </c>
      <c r="I6" s="135">
        <f>H6/0.63</f>
        <v>1.5873015873015872</v>
      </c>
      <c r="J6" s="137">
        <v>3010</v>
      </c>
      <c r="K6" s="138">
        <f>(J6/6000)</f>
        <v>0.5016666666666667</v>
      </c>
    </row>
    <row r="7" spans="1:11" s="117" customFormat="1" ht="16.5" customHeight="1">
      <c r="A7" s="22" t="s">
        <v>0</v>
      </c>
      <c r="B7" s="20">
        <v>45</v>
      </c>
      <c r="C7" s="38">
        <v>35</v>
      </c>
      <c r="D7" s="69">
        <f aca="true" t="shared" si="0" ref="D7:D22">+C7/B7</f>
        <v>0.7777777777777778</v>
      </c>
      <c r="E7" s="21">
        <f aca="true" t="shared" si="1" ref="E7:E22">D7/0.64</f>
        <v>1.2152777777777777</v>
      </c>
      <c r="F7" s="38">
        <v>36</v>
      </c>
      <c r="G7" s="55">
        <v>25</v>
      </c>
      <c r="H7" s="67">
        <f aca="true" t="shared" si="2" ref="H7:H22">+G7/F7</f>
        <v>0.6944444444444444</v>
      </c>
      <c r="I7" s="21">
        <f>H7/0.63</f>
        <v>1.1022927689594355</v>
      </c>
      <c r="J7" s="78">
        <v>12500</v>
      </c>
      <c r="K7" s="39">
        <f>(J7/6000)</f>
        <v>2.0833333333333335</v>
      </c>
    </row>
    <row r="8" spans="1:11" s="117" customFormat="1" ht="16.5" customHeight="1">
      <c r="A8" s="22" t="s">
        <v>20</v>
      </c>
      <c r="B8" s="20">
        <v>35</v>
      </c>
      <c r="C8" s="38">
        <v>22</v>
      </c>
      <c r="D8" s="69">
        <f t="shared" si="0"/>
        <v>0.6285714285714286</v>
      </c>
      <c r="E8" s="21">
        <f t="shared" si="1"/>
        <v>0.9821428571428571</v>
      </c>
      <c r="F8" s="38">
        <v>44</v>
      </c>
      <c r="G8" s="55">
        <v>25</v>
      </c>
      <c r="H8" s="67">
        <f t="shared" si="2"/>
        <v>0.5681818181818182</v>
      </c>
      <c r="I8" s="21">
        <f aca="true" t="shared" si="3" ref="I8:I22">H8/0.63</f>
        <v>0.9018759018759019</v>
      </c>
      <c r="J8" s="78">
        <v>5404</v>
      </c>
      <c r="K8" s="39">
        <f aca="true" t="shared" si="4" ref="K8:K22">(J8/6000)</f>
        <v>0.9006666666666666</v>
      </c>
    </row>
    <row r="9" spans="1:11" s="117" customFormat="1" ht="16.5" customHeight="1">
      <c r="A9" s="22" t="s">
        <v>21</v>
      </c>
      <c r="B9" s="20">
        <v>9</v>
      </c>
      <c r="C9" s="38">
        <v>2</v>
      </c>
      <c r="D9" s="69">
        <f t="shared" si="0"/>
        <v>0.2222222222222222</v>
      </c>
      <c r="E9" s="21">
        <f t="shared" si="1"/>
        <v>0.3472222222222222</v>
      </c>
      <c r="F9" s="38">
        <v>9</v>
      </c>
      <c r="G9" s="55">
        <v>4</v>
      </c>
      <c r="H9" s="67">
        <f t="shared" si="2"/>
        <v>0.4444444444444444</v>
      </c>
      <c r="I9" s="21">
        <f t="shared" si="3"/>
        <v>0.7054673721340388</v>
      </c>
      <c r="J9" s="78">
        <v>14289</v>
      </c>
      <c r="K9" s="39">
        <f t="shared" si="4"/>
        <v>2.3815</v>
      </c>
    </row>
    <row r="10" spans="1:11" s="117" customFormat="1" ht="16.5" customHeight="1">
      <c r="A10" s="22" t="s">
        <v>4</v>
      </c>
      <c r="B10" s="20">
        <v>3</v>
      </c>
      <c r="C10" s="38">
        <v>1</v>
      </c>
      <c r="D10" s="69">
        <f>IF(B10&gt;0,C10/B10,0)</f>
        <v>0.3333333333333333</v>
      </c>
      <c r="E10" s="21">
        <f t="shared" si="1"/>
        <v>0.5208333333333333</v>
      </c>
      <c r="F10" s="38">
        <v>0</v>
      </c>
      <c r="G10" s="55">
        <v>0</v>
      </c>
      <c r="H10" s="67">
        <f>IF(F10&gt;0,G10/F10,0)</f>
        <v>0</v>
      </c>
      <c r="I10" s="21">
        <f t="shared" si="3"/>
        <v>0</v>
      </c>
      <c r="J10" s="78">
        <v>17500</v>
      </c>
      <c r="K10" s="39">
        <f t="shared" si="4"/>
        <v>2.9166666666666665</v>
      </c>
    </row>
    <row r="11" spans="1:11" s="117" customFormat="1" ht="16.5" customHeight="1">
      <c r="A11" s="22" t="s">
        <v>18</v>
      </c>
      <c r="B11" s="20">
        <v>46</v>
      </c>
      <c r="C11" s="38">
        <v>26</v>
      </c>
      <c r="D11" s="69">
        <f t="shared" si="0"/>
        <v>0.5652173913043478</v>
      </c>
      <c r="E11" s="21">
        <f t="shared" si="1"/>
        <v>0.8831521739130433</v>
      </c>
      <c r="F11" s="38">
        <v>41</v>
      </c>
      <c r="G11" s="55">
        <v>23</v>
      </c>
      <c r="H11" s="67">
        <f t="shared" si="2"/>
        <v>0.5609756097560976</v>
      </c>
      <c r="I11" s="21">
        <f t="shared" si="3"/>
        <v>0.8904374758033295</v>
      </c>
      <c r="J11" s="78">
        <v>5622</v>
      </c>
      <c r="K11" s="39">
        <f t="shared" si="4"/>
        <v>0.937</v>
      </c>
    </row>
    <row r="12" spans="1:11" s="117" customFormat="1" ht="16.5" customHeight="1">
      <c r="A12" s="19" t="s">
        <v>5</v>
      </c>
      <c r="B12" s="20">
        <v>17</v>
      </c>
      <c r="C12" s="38">
        <v>10</v>
      </c>
      <c r="D12" s="69">
        <f t="shared" si="0"/>
        <v>0.5882352941176471</v>
      </c>
      <c r="E12" s="21">
        <f t="shared" si="1"/>
        <v>0.9191176470588236</v>
      </c>
      <c r="F12" s="38">
        <v>19</v>
      </c>
      <c r="G12" s="55">
        <v>13</v>
      </c>
      <c r="H12" s="67">
        <f>IF(F12&gt;0,G12/F12,0)</f>
        <v>0.6842105263157895</v>
      </c>
      <c r="I12" s="21">
        <f t="shared" si="3"/>
        <v>1.086048454469507</v>
      </c>
      <c r="J12" s="78">
        <v>3394</v>
      </c>
      <c r="K12" s="39">
        <f t="shared" si="4"/>
        <v>0.5656666666666667</v>
      </c>
    </row>
    <row r="13" spans="1:11" s="117" customFormat="1" ht="16.5" customHeight="1">
      <c r="A13" s="22" t="s">
        <v>16</v>
      </c>
      <c r="B13" s="20">
        <v>9</v>
      </c>
      <c r="C13" s="38">
        <v>3</v>
      </c>
      <c r="D13" s="69">
        <f t="shared" si="0"/>
        <v>0.3333333333333333</v>
      </c>
      <c r="E13" s="21">
        <f t="shared" si="1"/>
        <v>0.5208333333333333</v>
      </c>
      <c r="F13" s="38">
        <v>14</v>
      </c>
      <c r="G13" s="55">
        <v>2</v>
      </c>
      <c r="H13" s="67">
        <f t="shared" si="2"/>
        <v>0.14285714285714285</v>
      </c>
      <c r="I13" s="21">
        <f t="shared" si="3"/>
        <v>0.22675736961451246</v>
      </c>
      <c r="J13" s="78">
        <v>4900</v>
      </c>
      <c r="K13" s="39">
        <f t="shared" si="4"/>
        <v>0.8166666666666667</v>
      </c>
    </row>
    <row r="14" spans="1:11" s="117" customFormat="1" ht="16.5" customHeight="1">
      <c r="A14" s="22" t="s">
        <v>3</v>
      </c>
      <c r="B14" s="20">
        <v>27</v>
      </c>
      <c r="C14" s="38">
        <v>17</v>
      </c>
      <c r="D14" s="69">
        <f t="shared" si="0"/>
        <v>0.6296296296296297</v>
      </c>
      <c r="E14" s="21">
        <f t="shared" si="1"/>
        <v>0.9837962962962963</v>
      </c>
      <c r="F14" s="38">
        <v>25</v>
      </c>
      <c r="G14" s="55">
        <v>13</v>
      </c>
      <c r="H14" s="67">
        <f t="shared" si="2"/>
        <v>0.52</v>
      </c>
      <c r="I14" s="21">
        <f t="shared" si="3"/>
        <v>0.8253968253968255</v>
      </c>
      <c r="J14" s="78">
        <v>6714</v>
      </c>
      <c r="K14" s="39">
        <f t="shared" si="4"/>
        <v>1.119</v>
      </c>
    </row>
    <row r="15" spans="1:11" s="117" customFormat="1" ht="16.5" customHeight="1">
      <c r="A15" s="22" t="s">
        <v>22</v>
      </c>
      <c r="B15" s="20">
        <v>44</v>
      </c>
      <c r="C15" s="38">
        <v>21</v>
      </c>
      <c r="D15" s="69">
        <f t="shared" si="0"/>
        <v>0.4772727272727273</v>
      </c>
      <c r="E15" s="21">
        <f t="shared" si="1"/>
        <v>0.7457386363636364</v>
      </c>
      <c r="F15" s="38">
        <v>49</v>
      </c>
      <c r="G15" s="55">
        <v>27</v>
      </c>
      <c r="H15" s="67">
        <f t="shared" si="2"/>
        <v>0.5510204081632653</v>
      </c>
      <c r="I15" s="21">
        <f t="shared" si="3"/>
        <v>0.8746355685131194</v>
      </c>
      <c r="J15" s="78">
        <v>7687</v>
      </c>
      <c r="K15" s="39">
        <f t="shared" si="4"/>
        <v>1.2811666666666666</v>
      </c>
    </row>
    <row r="16" spans="1:11" s="117" customFormat="1" ht="16.5" customHeight="1">
      <c r="A16" s="22" t="s">
        <v>24</v>
      </c>
      <c r="B16" s="20">
        <v>37</v>
      </c>
      <c r="C16" s="38">
        <v>26</v>
      </c>
      <c r="D16" s="69">
        <f t="shared" si="0"/>
        <v>0.7027027027027027</v>
      </c>
      <c r="E16" s="21">
        <f t="shared" si="1"/>
        <v>1.097972972972973</v>
      </c>
      <c r="F16" s="38">
        <v>41</v>
      </c>
      <c r="G16" s="55">
        <v>29</v>
      </c>
      <c r="H16" s="67">
        <f>IF(F16&gt;0,G16/F16,0)</f>
        <v>0.7073170731707317</v>
      </c>
      <c r="I16" s="21">
        <f t="shared" si="3"/>
        <v>1.1227255129694154</v>
      </c>
      <c r="J16" s="78">
        <v>11420</v>
      </c>
      <c r="K16" s="39">
        <f t="shared" si="4"/>
        <v>1.9033333333333333</v>
      </c>
    </row>
    <row r="17" spans="1:11" s="117" customFormat="1" ht="16.5" customHeight="1">
      <c r="A17" s="22" t="s">
        <v>1</v>
      </c>
      <c r="B17" s="20">
        <v>6</v>
      </c>
      <c r="C17" s="38">
        <v>4</v>
      </c>
      <c r="D17" s="69">
        <f>IF(B17&gt;0,C17/B17,0)</f>
        <v>0.6666666666666666</v>
      </c>
      <c r="E17" s="21">
        <f t="shared" si="1"/>
        <v>1.0416666666666665</v>
      </c>
      <c r="F17" s="38">
        <v>3</v>
      </c>
      <c r="G17" s="55">
        <v>2</v>
      </c>
      <c r="H17" s="67">
        <f>IF(F17&gt;0,G17/F17,0)</f>
        <v>0.6666666666666666</v>
      </c>
      <c r="I17" s="21">
        <f t="shared" si="3"/>
        <v>1.0582010582010581</v>
      </c>
      <c r="J17" s="78">
        <v>14169</v>
      </c>
      <c r="K17" s="39">
        <f t="shared" si="4"/>
        <v>2.3615</v>
      </c>
    </row>
    <row r="18" spans="1:11" s="117" customFormat="1" ht="16.5" customHeight="1">
      <c r="A18" s="22" t="s">
        <v>2</v>
      </c>
      <c r="B18" s="20">
        <v>4</v>
      </c>
      <c r="C18" s="38">
        <v>2</v>
      </c>
      <c r="D18" s="69">
        <f>IF(B18&gt;0,C18/B18,0)</f>
        <v>0.5</v>
      </c>
      <c r="E18" s="21">
        <f t="shared" si="1"/>
        <v>0.78125</v>
      </c>
      <c r="F18" s="38">
        <v>0</v>
      </c>
      <c r="G18" s="55">
        <v>0</v>
      </c>
      <c r="H18" s="67">
        <f>IF(F18&gt;0,G18/F18,0)</f>
        <v>0</v>
      </c>
      <c r="I18" s="21">
        <f t="shared" si="3"/>
        <v>0</v>
      </c>
      <c r="J18" s="78">
        <v>13123</v>
      </c>
      <c r="K18" s="39">
        <f t="shared" si="4"/>
        <v>2.1871666666666667</v>
      </c>
    </row>
    <row r="19" spans="1:11" s="117" customFormat="1" ht="16.5" customHeight="1">
      <c r="A19" s="22" t="s">
        <v>17</v>
      </c>
      <c r="B19" s="20">
        <v>6</v>
      </c>
      <c r="C19" s="38">
        <v>3</v>
      </c>
      <c r="D19" s="69">
        <f t="shared" si="0"/>
        <v>0.5</v>
      </c>
      <c r="E19" s="21">
        <f t="shared" si="1"/>
        <v>0.78125</v>
      </c>
      <c r="F19" s="38">
        <v>7</v>
      </c>
      <c r="G19" s="55">
        <v>4</v>
      </c>
      <c r="H19" s="67">
        <f t="shared" si="2"/>
        <v>0.5714285714285714</v>
      </c>
      <c r="I19" s="21">
        <f t="shared" si="3"/>
        <v>0.9070294784580498</v>
      </c>
      <c r="J19" s="78">
        <v>6824</v>
      </c>
      <c r="K19" s="39">
        <f t="shared" si="4"/>
        <v>1.1373333333333333</v>
      </c>
    </row>
    <row r="20" spans="1:11" s="117" customFormat="1" ht="16.5" customHeight="1">
      <c r="A20" s="22" t="s">
        <v>23</v>
      </c>
      <c r="B20" s="20">
        <v>14</v>
      </c>
      <c r="C20" s="38">
        <v>7</v>
      </c>
      <c r="D20" s="69">
        <f t="shared" si="0"/>
        <v>0.5</v>
      </c>
      <c r="E20" s="21">
        <f t="shared" si="1"/>
        <v>0.78125</v>
      </c>
      <c r="F20" s="38">
        <v>21</v>
      </c>
      <c r="G20" s="55">
        <v>13</v>
      </c>
      <c r="H20" s="67">
        <f t="shared" si="2"/>
        <v>0.6190476190476191</v>
      </c>
      <c r="I20" s="21">
        <f t="shared" si="3"/>
        <v>0.982615268329554</v>
      </c>
      <c r="J20" s="78">
        <v>9171</v>
      </c>
      <c r="K20" s="39">
        <f t="shared" si="4"/>
        <v>1.5285</v>
      </c>
    </row>
    <row r="21" spans="1:11" s="117" customFormat="1" ht="16.5" customHeight="1" thickBot="1">
      <c r="A21" s="23" t="s">
        <v>56</v>
      </c>
      <c r="B21" s="24">
        <v>27</v>
      </c>
      <c r="C21" s="52">
        <v>16</v>
      </c>
      <c r="D21" s="70">
        <f t="shared" si="0"/>
        <v>0.5925925925925926</v>
      </c>
      <c r="E21" s="25">
        <f t="shared" si="1"/>
        <v>0.9259259259259258</v>
      </c>
      <c r="F21" s="41">
        <v>16</v>
      </c>
      <c r="G21" s="87">
        <v>11</v>
      </c>
      <c r="H21" s="68">
        <f t="shared" si="2"/>
        <v>0.6875</v>
      </c>
      <c r="I21" s="25">
        <f t="shared" si="3"/>
        <v>1.0912698412698412</v>
      </c>
      <c r="J21" s="112">
        <v>5833</v>
      </c>
      <c r="K21" s="129">
        <f t="shared" si="4"/>
        <v>0.9721666666666666</v>
      </c>
    </row>
    <row r="22" spans="1:11" s="119" customFormat="1" ht="16.5" customHeight="1" thickBot="1">
      <c r="A22" s="26" t="s">
        <v>6</v>
      </c>
      <c r="B22" s="27">
        <v>335</v>
      </c>
      <c r="C22" s="53">
        <v>201</v>
      </c>
      <c r="D22" s="91">
        <f t="shared" si="0"/>
        <v>0.6</v>
      </c>
      <c r="E22" s="28">
        <f t="shared" si="1"/>
        <v>0.9375</v>
      </c>
      <c r="F22" s="125">
        <v>333</v>
      </c>
      <c r="G22" s="53">
        <v>199</v>
      </c>
      <c r="H22" s="121">
        <f t="shared" si="2"/>
        <v>0.5975975975975976</v>
      </c>
      <c r="I22" s="28">
        <f t="shared" si="3"/>
        <v>0.9485676152342818</v>
      </c>
      <c r="J22" s="126">
        <v>7642</v>
      </c>
      <c r="K22" s="130">
        <f t="shared" si="4"/>
        <v>1.2736666666666667</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A26" sqref="A26"/>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213" t="str">
        <f>'1- Populations in Cohort'!A1:N1</f>
        <v>TAB 10 - LABOR EXCHANGE PERFORMANCE SUMMARY </v>
      </c>
      <c r="B1" s="214"/>
      <c r="C1" s="214"/>
      <c r="D1" s="214"/>
      <c r="E1" s="214"/>
      <c r="F1" s="214"/>
      <c r="G1" s="214"/>
      <c r="H1" s="214"/>
      <c r="I1" s="214"/>
      <c r="J1" s="214"/>
      <c r="K1" s="215"/>
    </row>
    <row r="2" spans="1:11" ht="19.5" customHeight="1" thickBot="1">
      <c r="A2" s="216" t="str">
        <f>'1- Populations in Cohort'!A2:N2</f>
        <v>FY19 QUARTER ENDING DECEMBER 31, 2018</v>
      </c>
      <c r="B2" s="217"/>
      <c r="C2" s="217"/>
      <c r="D2" s="217"/>
      <c r="E2" s="217"/>
      <c r="F2" s="217"/>
      <c r="G2" s="217"/>
      <c r="H2" s="217"/>
      <c r="I2" s="217"/>
      <c r="J2" s="217"/>
      <c r="K2" s="218"/>
    </row>
    <row r="3" spans="1:13" s="115" customFormat="1" ht="19.5" customHeight="1" thickBot="1">
      <c r="A3" s="219" t="s">
        <v>81</v>
      </c>
      <c r="B3" s="220"/>
      <c r="C3" s="220"/>
      <c r="D3" s="220"/>
      <c r="E3" s="220"/>
      <c r="F3" s="220"/>
      <c r="G3" s="220"/>
      <c r="H3" s="220"/>
      <c r="I3" s="220"/>
      <c r="J3" s="220"/>
      <c r="K3" s="221"/>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70</v>
      </c>
      <c r="B5" s="44" t="s">
        <v>60</v>
      </c>
      <c r="C5" s="45" t="s">
        <v>61</v>
      </c>
      <c r="D5" s="45" t="s">
        <v>62</v>
      </c>
      <c r="E5" s="46" t="s">
        <v>66</v>
      </c>
      <c r="F5" s="45" t="s">
        <v>63</v>
      </c>
      <c r="G5" s="45" t="s">
        <v>65</v>
      </c>
      <c r="H5" s="45" t="s">
        <v>64</v>
      </c>
      <c r="I5" s="45" t="s">
        <v>66</v>
      </c>
      <c r="J5" s="144" t="s">
        <v>67</v>
      </c>
      <c r="K5" s="76" t="s">
        <v>71</v>
      </c>
    </row>
    <row r="6" spans="1:11" s="117" customFormat="1" ht="16.5" customHeight="1">
      <c r="A6" s="49" t="s">
        <v>19</v>
      </c>
      <c r="B6" s="132">
        <v>30</v>
      </c>
      <c r="C6" s="133">
        <v>15</v>
      </c>
      <c r="D6" s="134">
        <f>+C6/B6</f>
        <v>0.5</v>
      </c>
      <c r="E6" s="135">
        <f>D6/0.64</f>
        <v>0.78125</v>
      </c>
      <c r="F6" s="133">
        <v>42</v>
      </c>
      <c r="G6" s="54">
        <v>29</v>
      </c>
      <c r="H6" s="136">
        <f>+G6/F6</f>
        <v>0.6904761904761905</v>
      </c>
      <c r="I6" s="135">
        <f>H6/0.63</f>
        <v>1.0959939531368104</v>
      </c>
      <c r="J6" s="137">
        <v>7077</v>
      </c>
      <c r="K6" s="138">
        <f>(J6/6000)</f>
        <v>1.1795</v>
      </c>
    </row>
    <row r="7" spans="1:11" s="117" customFormat="1" ht="16.5" customHeight="1">
      <c r="A7" s="22" t="s">
        <v>0</v>
      </c>
      <c r="B7" s="20">
        <v>78</v>
      </c>
      <c r="C7" s="38">
        <v>53</v>
      </c>
      <c r="D7" s="69">
        <f aca="true" t="shared" si="0" ref="D7:D22">+C7/B7</f>
        <v>0.6794871794871795</v>
      </c>
      <c r="E7" s="21">
        <f aca="true" t="shared" si="1" ref="E7:E22">D7/0.64</f>
        <v>1.061698717948718</v>
      </c>
      <c r="F7" s="38">
        <v>61</v>
      </c>
      <c r="G7" s="55">
        <v>38</v>
      </c>
      <c r="H7" s="67">
        <f aca="true" t="shared" si="2" ref="H7:H22">+G7/F7</f>
        <v>0.6229508196721312</v>
      </c>
      <c r="I7" s="21">
        <f>H7/0.63</f>
        <v>0.9888108248763987</v>
      </c>
      <c r="J7" s="78">
        <v>9825</v>
      </c>
      <c r="K7" s="39">
        <f>(J7/6000)</f>
        <v>1.6375</v>
      </c>
    </row>
    <row r="8" spans="1:11" s="117" customFormat="1" ht="16.5" customHeight="1">
      <c r="A8" s="22" t="s">
        <v>20</v>
      </c>
      <c r="B8" s="20">
        <v>105</v>
      </c>
      <c r="C8" s="38">
        <v>68</v>
      </c>
      <c r="D8" s="69">
        <f t="shared" si="0"/>
        <v>0.6476190476190476</v>
      </c>
      <c r="E8" s="21">
        <f t="shared" si="1"/>
        <v>1.0119047619047619</v>
      </c>
      <c r="F8" s="38">
        <v>125</v>
      </c>
      <c r="G8" s="55">
        <v>70</v>
      </c>
      <c r="H8" s="67">
        <f t="shared" si="2"/>
        <v>0.56</v>
      </c>
      <c r="I8" s="21">
        <f aca="true" t="shared" si="3" ref="I8:I22">H8/0.63</f>
        <v>0.888888888888889</v>
      </c>
      <c r="J8" s="78">
        <v>5741</v>
      </c>
      <c r="K8" s="39">
        <f aca="true" t="shared" si="4" ref="K8:K22">(J8/6000)</f>
        <v>0.9568333333333333</v>
      </c>
    </row>
    <row r="9" spans="1:11" s="117" customFormat="1" ht="16.5" customHeight="1">
      <c r="A9" s="22" t="s">
        <v>21</v>
      </c>
      <c r="B9" s="20">
        <v>17</v>
      </c>
      <c r="C9" s="38">
        <v>8</v>
      </c>
      <c r="D9" s="69">
        <f t="shared" si="0"/>
        <v>0.47058823529411764</v>
      </c>
      <c r="E9" s="21">
        <f t="shared" si="1"/>
        <v>0.7352941176470588</v>
      </c>
      <c r="F9" s="38">
        <v>18</v>
      </c>
      <c r="G9" s="55">
        <v>9</v>
      </c>
      <c r="H9" s="67">
        <f t="shared" si="2"/>
        <v>0.5</v>
      </c>
      <c r="I9" s="21">
        <f t="shared" si="3"/>
        <v>0.7936507936507936</v>
      </c>
      <c r="J9" s="78">
        <v>9439</v>
      </c>
      <c r="K9" s="39">
        <f t="shared" si="4"/>
        <v>1.5731666666666666</v>
      </c>
    </row>
    <row r="10" spans="1:11" s="117" customFormat="1" ht="16.5" customHeight="1">
      <c r="A10" s="22" t="s">
        <v>4</v>
      </c>
      <c r="B10" s="20">
        <v>8</v>
      </c>
      <c r="C10" s="38">
        <v>5</v>
      </c>
      <c r="D10" s="69">
        <f>IF(B10&gt;0,C10/B10,0)</f>
        <v>0.625</v>
      </c>
      <c r="E10" s="21">
        <f t="shared" si="1"/>
        <v>0.9765625</v>
      </c>
      <c r="F10" s="38">
        <v>0</v>
      </c>
      <c r="G10" s="55">
        <v>0</v>
      </c>
      <c r="H10" s="67">
        <f>IF(F10&gt;0,G10/F10,0)</f>
        <v>0</v>
      </c>
      <c r="I10" s="21">
        <f t="shared" si="3"/>
        <v>0</v>
      </c>
      <c r="J10" s="78">
        <v>10233</v>
      </c>
      <c r="K10" s="39">
        <f t="shared" si="4"/>
        <v>1.7055</v>
      </c>
    </row>
    <row r="11" spans="1:11" s="117" customFormat="1" ht="16.5" customHeight="1">
      <c r="A11" s="22" t="s">
        <v>18</v>
      </c>
      <c r="B11" s="20">
        <v>150</v>
      </c>
      <c r="C11" s="38">
        <v>85</v>
      </c>
      <c r="D11" s="69">
        <f t="shared" si="0"/>
        <v>0.5666666666666667</v>
      </c>
      <c r="E11" s="21">
        <f t="shared" si="1"/>
        <v>0.8854166666666666</v>
      </c>
      <c r="F11" s="38">
        <v>188</v>
      </c>
      <c r="G11" s="55">
        <v>112</v>
      </c>
      <c r="H11" s="67">
        <f t="shared" si="2"/>
        <v>0.5957446808510638</v>
      </c>
      <c r="I11" s="21">
        <f t="shared" si="3"/>
        <v>0.9456264775413711</v>
      </c>
      <c r="J11" s="78">
        <v>5552</v>
      </c>
      <c r="K11" s="39">
        <f t="shared" si="4"/>
        <v>0.9253333333333333</v>
      </c>
    </row>
    <row r="12" spans="1:11" s="117" customFormat="1" ht="16.5" customHeight="1">
      <c r="A12" s="19" t="s">
        <v>5</v>
      </c>
      <c r="B12" s="20">
        <v>55</v>
      </c>
      <c r="C12" s="38">
        <v>39</v>
      </c>
      <c r="D12" s="69">
        <f t="shared" si="0"/>
        <v>0.7090909090909091</v>
      </c>
      <c r="E12" s="21">
        <f t="shared" si="1"/>
        <v>1.1079545454545454</v>
      </c>
      <c r="F12" s="38">
        <v>58</v>
      </c>
      <c r="G12" s="55">
        <v>33</v>
      </c>
      <c r="H12" s="67">
        <f t="shared" si="2"/>
        <v>0.5689655172413793</v>
      </c>
      <c r="I12" s="21">
        <f t="shared" si="3"/>
        <v>0.90311986863711</v>
      </c>
      <c r="J12" s="78">
        <v>4731</v>
      </c>
      <c r="K12" s="39">
        <f t="shared" si="4"/>
        <v>0.7885</v>
      </c>
    </row>
    <row r="13" spans="1:11" s="117" customFormat="1" ht="16.5" customHeight="1">
      <c r="A13" s="22" t="s">
        <v>16</v>
      </c>
      <c r="B13" s="20">
        <v>43</v>
      </c>
      <c r="C13" s="38">
        <v>24</v>
      </c>
      <c r="D13" s="69">
        <f t="shared" si="0"/>
        <v>0.5581395348837209</v>
      </c>
      <c r="E13" s="21">
        <f t="shared" si="1"/>
        <v>0.872093023255814</v>
      </c>
      <c r="F13" s="38">
        <v>55</v>
      </c>
      <c r="G13" s="55">
        <v>28</v>
      </c>
      <c r="H13" s="67">
        <f t="shared" si="2"/>
        <v>0.509090909090909</v>
      </c>
      <c r="I13" s="21">
        <f t="shared" si="3"/>
        <v>0.808080808080808</v>
      </c>
      <c r="J13" s="78">
        <v>6632</v>
      </c>
      <c r="K13" s="39">
        <f t="shared" si="4"/>
        <v>1.1053333333333333</v>
      </c>
    </row>
    <row r="14" spans="1:11" s="117" customFormat="1" ht="16.5" customHeight="1">
      <c r="A14" s="22" t="s">
        <v>3</v>
      </c>
      <c r="B14" s="20">
        <v>69</v>
      </c>
      <c r="C14" s="38">
        <v>36</v>
      </c>
      <c r="D14" s="69">
        <f t="shared" si="0"/>
        <v>0.5217391304347826</v>
      </c>
      <c r="E14" s="21">
        <f t="shared" si="1"/>
        <v>0.8152173913043478</v>
      </c>
      <c r="F14" s="38">
        <v>66</v>
      </c>
      <c r="G14" s="55">
        <v>40</v>
      </c>
      <c r="H14" s="67">
        <f t="shared" si="2"/>
        <v>0.6060606060606061</v>
      </c>
      <c r="I14" s="21">
        <f t="shared" si="3"/>
        <v>0.962000962000962</v>
      </c>
      <c r="J14" s="78">
        <v>7614</v>
      </c>
      <c r="K14" s="39">
        <f t="shared" si="4"/>
        <v>1.269</v>
      </c>
    </row>
    <row r="15" spans="1:11" s="117" customFormat="1" ht="16.5" customHeight="1">
      <c r="A15" s="22" t="s">
        <v>22</v>
      </c>
      <c r="B15" s="20">
        <v>125</v>
      </c>
      <c r="C15" s="38">
        <v>65</v>
      </c>
      <c r="D15" s="69">
        <f t="shared" si="0"/>
        <v>0.52</v>
      </c>
      <c r="E15" s="21">
        <f t="shared" si="1"/>
        <v>0.8125</v>
      </c>
      <c r="F15" s="38">
        <v>139</v>
      </c>
      <c r="G15" s="55">
        <v>77</v>
      </c>
      <c r="H15" s="67">
        <f t="shared" si="2"/>
        <v>0.5539568345323741</v>
      </c>
      <c r="I15" s="21">
        <f t="shared" si="3"/>
        <v>0.8792965627498002</v>
      </c>
      <c r="J15" s="78">
        <v>7124</v>
      </c>
      <c r="K15" s="39">
        <f t="shared" si="4"/>
        <v>1.1873333333333334</v>
      </c>
    </row>
    <row r="16" spans="1:11" s="117" customFormat="1" ht="16.5" customHeight="1">
      <c r="A16" s="22" t="s">
        <v>24</v>
      </c>
      <c r="B16" s="20">
        <v>67</v>
      </c>
      <c r="C16" s="38">
        <v>44</v>
      </c>
      <c r="D16" s="69">
        <f t="shared" si="0"/>
        <v>0.6567164179104478</v>
      </c>
      <c r="E16" s="21">
        <f t="shared" si="1"/>
        <v>1.0261194029850746</v>
      </c>
      <c r="F16" s="38">
        <v>84</v>
      </c>
      <c r="G16" s="55">
        <v>53</v>
      </c>
      <c r="H16" s="67">
        <f t="shared" si="2"/>
        <v>0.6309523809523809</v>
      </c>
      <c r="I16" s="21">
        <f t="shared" si="3"/>
        <v>1.00151171579743</v>
      </c>
      <c r="J16" s="78">
        <v>10893</v>
      </c>
      <c r="K16" s="39">
        <f t="shared" si="4"/>
        <v>1.8155</v>
      </c>
    </row>
    <row r="17" spans="1:11" s="117" customFormat="1" ht="16.5" customHeight="1">
      <c r="A17" s="22" t="s">
        <v>1</v>
      </c>
      <c r="B17" s="20">
        <v>15</v>
      </c>
      <c r="C17" s="38">
        <v>10</v>
      </c>
      <c r="D17" s="69">
        <f t="shared" si="0"/>
        <v>0.6666666666666666</v>
      </c>
      <c r="E17" s="21">
        <f t="shared" si="1"/>
        <v>1.0416666666666665</v>
      </c>
      <c r="F17" s="38">
        <v>14</v>
      </c>
      <c r="G17" s="55">
        <v>10</v>
      </c>
      <c r="H17" s="67">
        <f t="shared" si="2"/>
        <v>0.7142857142857143</v>
      </c>
      <c r="I17" s="21">
        <f t="shared" si="3"/>
        <v>1.1337868480725624</v>
      </c>
      <c r="J17" s="78">
        <v>11725</v>
      </c>
      <c r="K17" s="39">
        <f t="shared" si="4"/>
        <v>1.9541666666666666</v>
      </c>
    </row>
    <row r="18" spans="1:11" s="117" customFormat="1" ht="16.5" customHeight="1">
      <c r="A18" s="22" t="s">
        <v>2</v>
      </c>
      <c r="B18" s="20">
        <v>12</v>
      </c>
      <c r="C18" s="38">
        <v>6</v>
      </c>
      <c r="D18" s="69">
        <f>IF(B18&gt;0,C18/B18,0)</f>
        <v>0.5</v>
      </c>
      <c r="E18" s="21">
        <f t="shared" si="1"/>
        <v>0.78125</v>
      </c>
      <c r="F18" s="38">
        <v>1</v>
      </c>
      <c r="G18" s="55">
        <v>0</v>
      </c>
      <c r="H18" s="67">
        <f>IF(F18&gt;0,G18/F18,0)</f>
        <v>0</v>
      </c>
      <c r="I18" s="21">
        <f t="shared" si="3"/>
        <v>0</v>
      </c>
      <c r="J18" s="78">
        <v>8129</v>
      </c>
      <c r="K18" s="39">
        <f t="shared" si="4"/>
        <v>1.3548333333333333</v>
      </c>
    </row>
    <row r="19" spans="1:11" s="117" customFormat="1" ht="16.5" customHeight="1">
      <c r="A19" s="22" t="s">
        <v>17</v>
      </c>
      <c r="B19" s="20">
        <v>68</v>
      </c>
      <c r="C19" s="38">
        <v>39</v>
      </c>
      <c r="D19" s="69">
        <f t="shared" si="0"/>
        <v>0.5735294117647058</v>
      </c>
      <c r="E19" s="21">
        <f t="shared" si="1"/>
        <v>0.8961397058823528</v>
      </c>
      <c r="F19" s="38">
        <v>63</v>
      </c>
      <c r="G19" s="55">
        <v>36</v>
      </c>
      <c r="H19" s="67">
        <f t="shared" si="2"/>
        <v>0.5714285714285714</v>
      </c>
      <c r="I19" s="21">
        <f t="shared" si="3"/>
        <v>0.9070294784580498</v>
      </c>
      <c r="J19" s="78">
        <v>6000</v>
      </c>
      <c r="K19" s="39">
        <f t="shared" si="4"/>
        <v>1</v>
      </c>
    </row>
    <row r="20" spans="1:11" s="117" customFormat="1" ht="16.5" customHeight="1">
      <c r="A20" s="22" t="s">
        <v>23</v>
      </c>
      <c r="B20" s="20">
        <v>96</v>
      </c>
      <c r="C20" s="38">
        <v>53</v>
      </c>
      <c r="D20" s="69">
        <f t="shared" si="0"/>
        <v>0.5520833333333334</v>
      </c>
      <c r="E20" s="21">
        <f t="shared" si="1"/>
        <v>0.8626302083333334</v>
      </c>
      <c r="F20" s="38">
        <v>125</v>
      </c>
      <c r="G20" s="55">
        <v>70</v>
      </c>
      <c r="H20" s="67">
        <f t="shared" si="2"/>
        <v>0.56</v>
      </c>
      <c r="I20" s="21">
        <f t="shared" si="3"/>
        <v>0.888888888888889</v>
      </c>
      <c r="J20" s="78">
        <v>8457</v>
      </c>
      <c r="K20" s="39">
        <f t="shared" si="4"/>
        <v>1.4095</v>
      </c>
    </row>
    <row r="21" spans="1:11" s="117" customFormat="1" ht="16.5" customHeight="1" thickBot="1">
      <c r="A21" s="23" t="s">
        <v>56</v>
      </c>
      <c r="B21" s="24">
        <v>177</v>
      </c>
      <c r="C21" s="52">
        <v>99</v>
      </c>
      <c r="D21" s="70">
        <f t="shared" si="0"/>
        <v>0.559322033898305</v>
      </c>
      <c r="E21" s="25">
        <f t="shared" si="1"/>
        <v>0.8739406779661016</v>
      </c>
      <c r="F21" s="41">
        <v>81</v>
      </c>
      <c r="G21" s="87">
        <v>47</v>
      </c>
      <c r="H21" s="68">
        <f t="shared" si="2"/>
        <v>0.5802469135802469</v>
      </c>
      <c r="I21" s="25">
        <f t="shared" si="3"/>
        <v>0.9210268469527729</v>
      </c>
      <c r="J21" s="112">
        <v>9968</v>
      </c>
      <c r="K21" s="129">
        <f t="shared" si="4"/>
        <v>1.6613333333333333</v>
      </c>
    </row>
    <row r="22" spans="1:11" s="119" customFormat="1" ht="16.5" customHeight="1" thickBot="1">
      <c r="A22" s="26" t="s">
        <v>6</v>
      </c>
      <c r="B22" s="27">
        <v>1115</v>
      </c>
      <c r="C22" s="53">
        <v>649</v>
      </c>
      <c r="D22" s="91">
        <f t="shared" si="0"/>
        <v>0.5820627802690583</v>
      </c>
      <c r="E22" s="28">
        <f t="shared" si="1"/>
        <v>0.9094730941704037</v>
      </c>
      <c r="F22" s="125">
        <v>1120</v>
      </c>
      <c r="G22" s="53">
        <v>652</v>
      </c>
      <c r="H22" s="121">
        <f t="shared" si="2"/>
        <v>0.5821428571428572</v>
      </c>
      <c r="I22" s="28">
        <f t="shared" si="3"/>
        <v>0.9240362811791384</v>
      </c>
      <c r="J22" s="126">
        <v>7373</v>
      </c>
      <c r="K22" s="130">
        <f t="shared" si="4"/>
        <v>1.2288333333333334</v>
      </c>
    </row>
    <row r="23" spans="1:13" s="119" customFormat="1" ht="16.5" customHeight="1">
      <c r="A23" s="177" t="str">
        <f>'2 - Job Seeker'!A25:K25</f>
        <v>*State Labor Exchange Goals:   Q2 EE Rate = 64%    Q4 EE Rate = 63%    Median Earnings = $6,000</v>
      </c>
      <c r="B23" s="211"/>
      <c r="C23" s="211"/>
      <c r="D23" s="211"/>
      <c r="E23" s="211"/>
      <c r="F23" s="211"/>
      <c r="G23" s="211"/>
      <c r="H23" s="211"/>
      <c r="I23" s="211"/>
      <c r="J23" s="211"/>
      <c r="K23" s="212"/>
      <c r="L23" s="124"/>
      <c r="M23" s="118"/>
    </row>
    <row r="24" spans="1:11" s="120" customFormat="1" ht="123" customHeight="1" thickBot="1">
      <c r="A24" s="174"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5"/>
      <c r="C24" s="175"/>
      <c r="D24" s="175"/>
      <c r="E24" s="175"/>
      <c r="F24" s="175"/>
      <c r="G24" s="175"/>
      <c r="H24" s="175"/>
      <c r="I24" s="175"/>
      <c r="J24" s="175"/>
      <c r="K24" s="176"/>
    </row>
  </sheetData>
  <sheetProtection/>
  <mergeCells count="5">
    <mergeCell ref="A1:K1"/>
    <mergeCell ref="A2:K2"/>
    <mergeCell ref="A3:K3"/>
    <mergeCell ref="A23:K23"/>
    <mergeCell ref="A24:K24"/>
  </mergeCells>
  <printOptions horizontalCentered="1" verticalCentered="1"/>
  <pageMargins left="0.3" right="0.3" top="0.3" bottom="0.3" header="0.12" footer="0.1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(EOL)</cp:lastModifiedBy>
  <cp:lastPrinted>2018-01-24T15:18:20Z</cp:lastPrinted>
  <dcterms:created xsi:type="dcterms:W3CDTF">2002-02-12T20:34:33Z</dcterms:created>
  <dcterms:modified xsi:type="dcterms:W3CDTF">2019-03-11T17:43:04Z</dcterms:modified>
  <cp:category/>
  <cp:version/>
  <cp:contentType/>
  <cp:contentStatus/>
</cp:coreProperties>
</file>