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91" windowWidth="23505" windowHeight="12195" tabRatio="899" activeTab="1"/>
  </bookViews>
  <sheets>
    <sheet name="Cover" sheetId="1" r:id="rId1"/>
    <sheet name="1- Populations in Cohort" sheetId="2" r:id="rId2"/>
    <sheet name="2 - Job Seeker" sheetId="3" r:id="rId3"/>
    <sheet name="3 - UI Claimant" sheetId="4" r:id="rId4"/>
    <sheet name="4 - Veteran" sheetId="5" r:id="rId5"/>
    <sheet name="5 - Disabled Veteran" sheetId="6" r:id="rId6"/>
    <sheet name="6 - DVOP Disabled Veteran" sheetId="7" r:id="rId7"/>
    <sheet name="7 - DVOP Veteran" sheetId="8" r:id="rId8"/>
  </sheets>
  <definedNames>
    <definedName name="_xlnm.Print_Area" localSheetId="1">'1- Populations in Cohort'!#REF!</definedName>
    <definedName name="_xlnm.Print_Area" localSheetId="2">'2 - Job Seeker'!$A$1:$K$26</definedName>
    <definedName name="_xlnm.Print_Area" localSheetId="3">'3 - UI Claimant'!$A$1:$K$24</definedName>
    <definedName name="_xlnm.Print_Area" localSheetId="4">'4 - Veteran'!$A$1:$L$24</definedName>
    <definedName name="_xlnm.Print_Area" localSheetId="5">'5 - Disabled Veteran'!$A$1:$L$24</definedName>
    <definedName name="_xlnm.Print_Area" localSheetId="6">'6 - DVOP Disabled Veteran'!$A$1:$L$24</definedName>
    <definedName name="_xlnm.Print_Area" localSheetId="7">'7 - DVOP Veteran'!$A$1:$L$24</definedName>
  </definedNames>
  <calcPr fullCalcOnLoad="1"/>
</workbook>
</file>

<file path=xl/sharedStrings.xml><?xml version="1.0" encoding="utf-8"?>
<sst xmlns="http://schemas.openxmlformats.org/spreadsheetml/2006/main" count="327" uniqueCount="88">
  <si>
    <t>Boston</t>
  </si>
  <si>
    <t>Metro North</t>
  </si>
  <si>
    <t>Metro South/West</t>
  </si>
  <si>
    <t>Greater New Bedford</t>
  </si>
  <si>
    <t>Cape Cod &amp; Islands</t>
  </si>
  <si>
    <t>Franklin/Hampshire</t>
  </si>
  <si>
    <t>STATE TOTALS</t>
  </si>
  <si>
    <t>B</t>
  </si>
  <si>
    <t>A</t>
  </si>
  <si>
    <t>C</t>
  </si>
  <si>
    <t>E</t>
  </si>
  <si>
    <t>F</t>
  </si>
  <si>
    <t>G</t>
  </si>
  <si>
    <t>I</t>
  </si>
  <si>
    <t>K</t>
  </si>
  <si>
    <t>Veterans</t>
  </si>
  <si>
    <t>Greater Lowell</t>
  </si>
  <si>
    <t>North Central Mass</t>
  </si>
  <si>
    <t>Central Mass</t>
  </si>
  <si>
    <t>Berkshire</t>
  </si>
  <si>
    <t>Bristol</t>
  </si>
  <si>
    <t>Brockton</t>
  </si>
  <si>
    <t>Hampden</t>
  </si>
  <si>
    <t>North Shore</t>
  </si>
  <si>
    <t>Merrimack Valley</t>
  </si>
  <si>
    <t>COHORT SUMMARY</t>
  </si>
  <si>
    <t>Total</t>
  </si>
  <si>
    <t>Job</t>
  </si>
  <si>
    <t>Seekers</t>
  </si>
  <si>
    <t>Claimants</t>
  </si>
  <si>
    <t>UI</t>
  </si>
  <si>
    <t>As a % of</t>
  </si>
  <si>
    <t>Total Job</t>
  </si>
  <si>
    <t>Disabled</t>
  </si>
  <si>
    <t>Served by</t>
  </si>
  <si>
    <t>DVOP</t>
  </si>
  <si>
    <t xml:space="preserve">TAB 10 - LABOR EXCHANGE PERFORMANCE SUMMARY </t>
  </si>
  <si>
    <t>D=C/B</t>
  </si>
  <si>
    <t>F=E/B</t>
  </si>
  <si>
    <t>Chart 3 - UI Claimant Outcome Summary</t>
  </si>
  <si>
    <t>Chart 4 - Veteran Outcome Summary</t>
  </si>
  <si>
    <t>Chart 5 - Disabled Veteran Outcome Summary</t>
  </si>
  <si>
    <t>Chart 1 - Populations in the Performance Cohort</t>
  </si>
  <si>
    <t>CHART  1 - POPULATIONS IN THE PERFORMANCE COHORT</t>
  </si>
  <si>
    <t>J</t>
  </si>
  <si>
    <t>M</t>
  </si>
  <si>
    <t xml:space="preserve">Cape Cod </t>
  </si>
  <si>
    <t>Frankl/Hampsh</t>
  </si>
  <si>
    <t xml:space="preserve">North Central </t>
  </si>
  <si>
    <t xml:space="preserve">Merrimack </t>
  </si>
  <si>
    <t>Gtr Lowell</t>
  </si>
  <si>
    <t>Gtr NBedford</t>
  </si>
  <si>
    <t>TOTAL</t>
  </si>
  <si>
    <t>Chart 2 - Job Seeker Outcome Summary</t>
  </si>
  <si>
    <t>H=G/F</t>
  </si>
  <si>
    <t>Chart 6 - DVOP Disabled Veteran Outcome Summary</t>
  </si>
  <si>
    <t>South Shore</t>
  </si>
  <si>
    <t>Intensive</t>
  </si>
  <si>
    <t>Services</t>
  </si>
  <si>
    <t>N=M/I</t>
  </si>
  <si>
    <t>Q2 Entered
Employment
Denominator</t>
  </si>
  <si>
    <t>Q2 Entered
Employment
Numerator</t>
  </si>
  <si>
    <t>Q2 Entered
Employment
Rate</t>
  </si>
  <si>
    <t>Q4 Entered
Employment
Denominator</t>
  </si>
  <si>
    <t>Q4 Entered
Employment
Rate</t>
  </si>
  <si>
    <t>Q4 Entered
Employment
Numerator</t>
  </si>
  <si>
    <t>% of State Goal*</t>
  </si>
  <si>
    <t>Q2 Median
Earnings</t>
  </si>
  <si>
    <t>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t>
  </si>
  <si>
    <t>WORKFORCE
AREA</t>
  </si>
  <si>
    <t>WORKFORCE 
AREA</t>
  </si>
  <si>
    <t>% of State
Goal*</t>
  </si>
  <si>
    <t>Metro SW</t>
  </si>
  <si>
    <t>Chart 7 - DVOP Veteran Outcome Summary</t>
  </si>
  <si>
    <t xml:space="preserve">PERFORMANCE SUMMARY </t>
  </si>
  <si>
    <t>CHART  2 -  JOB SEEKER OUTCOME SUMMARY</t>
  </si>
  <si>
    <t>CHART  3 -  UI CLAIMANT OUTCOME SUMMARY</t>
  </si>
  <si>
    <t>CHART 4 - VETERAN OUTCOME SUMMARY</t>
  </si>
  <si>
    <t>CHART 5 - DISABLED VETERAN OUTCOME SUMMARY</t>
  </si>
  <si>
    <t>CHART 6 - DVOP DISABLED VETERAN OUTCOME SUMMARY</t>
  </si>
  <si>
    <t>CHART 7 - DVOP VETERAN OUTCOME SUMMARY</t>
  </si>
  <si>
    <t>H=G/E</t>
  </si>
  <si>
    <t>J=I/E</t>
  </si>
  <si>
    <t>L=K/G</t>
  </si>
  <si>
    <t>Compiled by MassHire Department of Career Services</t>
  </si>
  <si>
    <t>*State Labor Exchange Goals:   Q2 EE Rate = 64%    Q4 EE Rate = 63%    Median Earnings = $6,000</t>
  </si>
  <si>
    <t>FY19 QUARTER ENDING JUNE 30, 2019</t>
  </si>
  <si>
    <t>Data Source:  Labor Exchange Quarterly Report Data (ETA 9172 PIRL)</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</si>
</sst>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0.000%"/>
    <numFmt numFmtId="169" formatCode="_(&quot;$&quot;* #,##0.000_);_(&quot;$&quot;* \(#,##0.000\);_(&quot;$&quot;* &quot;-&quot;??_);_(@_)"/>
    <numFmt numFmtId="170" formatCode="_(&quot;$&quot;* #,##0.0_);_(&quot;$&quot;* \(#,##0.0\);_(&quot;$&quot;* &quot;-&quot;??_);_(@_)"/>
    <numFmt numFmtId="171" formatCode="_(&quot;$&quot;* #,##0_);_(&quot;$&quot;* \(#,##0\);_(&quot;$&quot;* &quot;-&quot;??_);_(@_)"/>
    <numFmt numFmtId="172" formatCode="0.0"/>
    <numFmt numFmtId="173" formatCode="0.000"/>
    <numFmt numFmtId="174" formatCode="_(* #,##0.0_);_(* \(#,##0.0\);_(* &quot;-&quot;??_);_(@_)"/>
    <numFmt numFmtId="175" formatCode="_(* #,##0_);_(* \(#,##0\);_(* &quot;-&quot;??_);_(@_)"/>
    <numFmt numFmtId="176" formatCode="0.0000%"/>
    <numFmt numFmtId="177" formatCode="_(* #,##0.000_);_(* \(#,##0.000\);_(* &quot;-&quot;??_);_(@_)"/>
    <numFmt numFmtId="178" formatCode="_(* #,##0.0000_);_(* \(#,##0.0000\);_(* &quot;-&quot;??_);_(@_)"/>
    <numFmt numFmtId="179" formatCode="0.00000000000%"/>
    <numFmt numFmtId="180" formatCode="&quot;$&quot;#,##0.0_);\(&quot;$&quot;#,##0.0\)"/>
    <numFmt numFmtId="181" formatCode="&quot;Yes&quot;;&quot;Yes&quot;;&quot;No&quot;"/>
    <numFmt numFmtId="182" formatCode="&quot;True&quot;;&quot;True&quot;;&quot;False&quot;"/>
    <numFmt numFmtId="183" formatCode="&quot;On&quot;;&quot;On&quot;;&quot;Off&quot;"/>
    <numFmt numFmtId="184" formatCode="[$€-2]\ #,##0.00_);[Red]\([$€-2]\ #,##0.00\)"/>
    <numFmt numFmtId="185" formatCode="0[$%-409]"/>
    <numFmt numFmtId="186" formatCode="0.0[$%-409]"/>
    <numFmt numFmtId="187" formatCode="[$$-409]#,##0"/>
  </numFmts>
  <fonts count="53">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sz val="10"/>
      <name val="Times New Roman"/>
      <family val="1"/>
    </font>
    <font>
      <b/>
      <sz val="14"/>
      <name val="Times New Roman"/>
      <family val="1"/>
    </font>
    <font>
      <b/>
      <sz val="16"/>
      <name val="Times New Roman"/>
      <family val="1"/>
    </font>
    <font>
      <b/>
      <sz val="12"/>
      <name val="Times New Roman"/>
      <family val="1"/>
    </font>
    <font>
      <b/>
      <sz val="12"/>
      <color indexed="12"/>
      <name val="Times New Roman"/>
      <family val="1"/>
    </font>
    <font>
      <b/>
      <sz val="10"/>
      <name val="Times New Roman"/>
      <family val="1"/>
    </font>
    <font>
      <sz val="10"/>
      <color indexed="12"/>
      <name val="Times New Roman"/>
      <family val="1"/>
    </font>
    <font>
      <sz val="8"/>
      <name val="Times New Roman"/>
      <family val="1"/>
    </font>
    <font>
      <b/>
      <sz val="8"/>
      <name val="Times New Roman"/>
      <family val="1"/>
    </font>
    <font>
      <sz val="10"/>
      <color indexed="8"/>
      <name val="Arial"/>
      <family val="2"/>
    </font>
    <font>
      <b/>
      <sz val="11"/>
      <name val="Times New Roman"/>
      <family val="1"/>
    </font>
    <font>
      <sz val="11"/>
      <name val="Arial"/>
      <family val="2"/>
    </font>
    <font>
      <b/>
      <i/>
      <sz val="12"/>
      <name val="Times New Roman"/>
      <family val="1"/>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12"/>
      </left>
      <right>
        <color indexed="63"/>
      </right>
      <top>
        <color indexed="63"/>
      </top>
      <bottom>
        <color indexed="63"/>
      </bottom>
    </border>
    <border>
      <left style="thick">
        <color indexed="12"/>
      </left>
      <right>
        <color indexed="63"/>
      </right>
      <top style="thick">
        <color indexed="12"/>
      </top>
      <bottom>
        <color indexed="63"/>
      </bottom>
    </border>
    <border>
      <left>
        <color indexed="63"/>
      </left>
      <right style="thick">
        <color indexed="12"/>
      </right>
      <top>
        <color indexed="63"/>
      </top>
      <bottom>
        <color indexed="63"/>
      </bottom>
    </border>
    <border>
      <left style="medium"/>
      <right style="medium"/>
      <top>
        <color indexed="63"/>
      </top>
      <bottom style="thin"/>
    </border>
    <border>
      <left style="medium"/>
      <right style="thin"/>
      <top>
        <color indexed="63"/>
      </top>
      <bottom style="thin"/>
    </border>
    <border>
      <left style="thin"/>
      <right style="double"/>
      <top>
        <color indexed="63"/>
      </top>
      <bottom style="thin"/>
    </border>
    <border>
      <left style="medium"/>
      <right style="medium"/>
      <top style="thin"/>
      <bottom style="thin"/>
    </border>
    <border>
      <left style="medium"/>
      <right style="medium"/>
      <top style="thin"/>
      <bottom>
        <color indexed="63"/>
      </bottom>
    </border>
    <border>
      <left style="medium"/>
      <right style="thin"/>
      <top>
        <color indexed="63"/>
      </top>
      <bottom>
        <color indexed="63"/>
      </bottom>
    </border>
    <border>
      <left style="thin"/>
      <right style="double"/>
      <top>
        <color indexed="63"/>
      </top>
      <bottom>
        <color indexed="63"/>
      </bottom>
    </border>
    <border>
      <left style="medium"/>
      <right style="medium"/>
      <top style="medium"/>
      <bottom style="medium"/>
    </border>
    <border>
      <left style="medium"/>
      <right style="thin"/>
      <top style="medium"/>
      <bottom style="medium"/>
    </border>
    <border>
      <left style="thin"/>
      <right style="double"/>
      <top style="medium"/>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color indexed="63"/>
      </left>
      <right style="thin"/>
      <top>
        <color indexed="63"/>
      </top>
      <bottom style="thin"/>
    </border>
    <border>
      <left style="thin"/>
      <right style="medium"/>
      <top>
        <color indexed="63"/>
      </top>
      <bottom style="thin"/>
    </border>
    <border>
      <left>
        <color indexed="63"/>
      </left>
      <right style="thin"/>
      <top>
        <color indexed="63"/>
      </top>
      <bottom>
        <color indexed="63"/>
      </bottom>
    </border>
    <border>
      <left>
        <color indexed="63"/>
      </left>
      <right style="thin"/>
      <top style="medium"/>
      <bottom style="medium"/>
    </border>
    <border>
      <left style="thin"/>
      <right style="medium"/>
      <top style="medium"/>
      <bottom style="mediu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medium"/>
      <right style="medium"/>
      <top>
        <color indexed="63"/>
      </top>
      <bottom>
        <color indexed="63"/>
      </bottom>
    </border>
    <border>
      <left style="medium"/>
      <right style="medium"/>
      <top style="medium"/>
      <bottom style="thin"/>
    </border>
    <border>
      <left>
        <color indexed="63"/>
      </left>
      <right style="thin"/>
      <top>
        <color indexed="63"/>
      </top>
      <bottom style="medium"/>
    </border>
    <border>
      <left style="thin"/>
      <right style="thin"/>
      <top style="medium"/>
      <bottom style="medium"/>
    </border>
    <border>
      <left style="thin"/>
      <right style="thin"/>
      <top style="medium"/>
      <bottom style="thin"/>
    </border>
    <border>
      <left style="thin"/>
      <right style="thin"/>
      <top>
        <color indexed="63"/>
      </top>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medium"/>
      <bottom style="thin"/>
    </border>
    <border>
      <left style="double"/>
      <right>
        <color indexed="63"/>
      </right>
      <top style="medium"/>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medium"/>
      <bottom style="thin"/>
    </border>
    <border>
      <left style="thin"/>
      <right>
        <color indexed="63"/>
      </right>
      <top style="medium"/>
      <bottom style="thin"/>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style="medium"/>
      <top>
        <color indexed="63"/>
      </top>
      <bottom style="medium"/>
    </border>
    <border>
      <left>
        <color indexed="63"/>
      </left>
      <right style="double"/>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double"/>
      <top style="medium"/>
      <bottom style="thin"/>
    </border>
    <border>
      <left style="double"/>
      <right>
        <color indexed="63"/>
      </right>
      <top>
        <color indexed="63"/>
      </top>
      <bottom style="mediu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double"/>
      <right style="thin"/>
      <top style="medium"/>
      <bottom style="medium"/>
    </border>
    <border>
      <left style="thin"/>
      <right style="medium"/>
      <top style="medium"/>
      <bottom style="thin"/>
    </border>
    <border>
      <left style="thin"/>
      <right style="medium"/>
      <top>
        <color indexed="63"/>
      </top>
      <bottom>
        <color indexed="63"/>
      </bottom>
    </border>
    <border>
      <left style="double"/>
      <right>
        <color indexed="63"/>
      </right>
      <top style="thin"/>
      <bottom>
        <color indexed="63"/>
      </bottom>
    </border>
    <border>
      <left style="medium"/>
      <right style="thin"/>
      <top style="medium"/>
      <bottom style="thin"/>
    </border>
    <border>
      <left style="thick">
        <color rgb="FF0000FF"/>
      </left>
      <right>
        <color indexed="63"/>
      </right>
      <top>
        <color indexed="63"/>
      </top>
      <bottom>
        <color indexed="63"/>
      </bottom>
    </border>
    <border>
      <left style="thin"/>
      <right style="thin"/>
      <top style="thin"/>
      <bottom>
        <color indexed="63"/>
      </bottom>
    </border>
    <border>
      <left style="double"/>
      <right>
        <color indexed="63"/>
      </right>
      <top style="medium"/>
      <bottom style="mediu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4" fillId="0" borderId="0">
      <alignment vertical="top"/>
      <protection/>
    </xf>
    <xf numFmtId="0" fontId="14" fillId="0" borderId="0">
      <alignment vertical="top"/>
      <protection/>
    </xf>
    <xf numFmtId="0" fontId="14" fillId="0" borderId="0">
      <alignment vertical="top"/>
      <protection/>
    </xf>
    <xf numFmtId="0" fontId="14" fillId="0" borderId="0">
      <alignment vertical="top"/>
      <protection/>
    </xf>
    <xf numFmtId="0" fontId="18" fillId="0" borderId="0">
      <alignment vertical="top"/>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22">
    <xf numFmtId="0" fontId="0" fillId="0" borderId="0" xfId="0"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3" fontId="0" fillId="0" borderId="0" xfId="0" applyNumberFormat="1" applyFont="1" applyAlignment="1">
      <alignment/>
    </xf>
    <xf numFmtId="0" fontId="0" fillId="0" borderId="0" xfId="0" applyFont="1" applyBorder="1" applyAlignment="1">
      <alignment horizontal="left" wrapText="1"/>
    </xf>
    <xf numFmtId="0" fontId="0" fillId="0" borderId="0" xfId="0" applyFont="1" applyAlignment="1">
      <alignment horizontal="left" wrapText="1"/>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6" fillId="0" borderId="0" xfId="0" applyFont="1" applyAlignment="1">
      <alignment horizontal="center"/>
    </xf>
    <xf numFmtId="0" fontId="8" fillId="0" borderId="0" xfId="0" applyFont="1" applyAlignment="1">
      <alignment/>
    </xf>
    <xf numFmtId="0" fontId="8" fillId="0" borderId="0" xfId="0" applyFont="1" applyBorder="1" applyAlignment="1">
      <alignment/>
    </xf>
    <xf numFmtId="0" fontId="6" fillId="0" borderId="10" xfId="0" applyFont="1" applyBorder="1" applyAlignment="1">
      <alignment/>
    </xf>
    <xf numFmtId="0" fontId="8" fillId="0" borderId="10" xfId="0" applyFont="1" applyBorder="1" applyAlignment="1">
      <alignment horizontal="left" indent="15"/>
    </xf>
    <xf numFmtId="0" fontId="5" fillId="0" borderId="10" xfId="0" applyFont="1" applyBorder="1" applyAlignment="1">
      <alignment horizontal="left" indent="1"/>
    </xf>
    <xf numFmtId="0" fontId="6" fillId="0" borderId="11" xfId="0" applyFont="1" applyBorder="1" applyAlignment="1">
      <alignment horizontal="center"/>
    </xf>
    <xf numFmtId="0" fontId="9" fillId="0" borderId="12" xfId="0" applyFont="1" applyBorder="1" applyAlignment="1">
      <alignment/>
    </xf>
    <xf numFmtId="0" fontId="5" fillId="0" borderId="13" xfId="0" applyFont="1" applyBorder="1" applyAlignment="1">
      <alignment vertical="center"/>
    </xf>
    <xf numFmtId="3" fontId="5" fillId="0" borderId="14" xfId="0" applyNumberFormat="1" applyFont="1" applyFill="1" applyBorder="1" applyAlignment="1">
      <alignment horizontal="center" vertical="center"/>
    </xf>
    <xf numFmtId="9" fontId="5" fillId="0" borderId="15" xfId="64" applyFont="1" applyFill="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3" fontId="5" fillId="0" borderId="18" xfId="0" applyNumberFormat="1" applyFont="1" applyFill="1" applyBorder="1" applyAlignment="1">
      <alignment horizontal="center" vertical="center"/>
    </xf>
    <xf numFmtId="9" fontId="5" fillId="0" borderId="19" xfId="64" applyFont="1" applyFill="1" applyBorder="1" applyAlignment="1">
      <alignment horizontal="center" vertical="center"/>
    </xf>
    <xf numFmtId="0" fontId="10" fillId="0" borderId="20" xfId="0" applyFont="1" applyBorder="1" applyAlignment="1">
      <alignment vertical="center"/>
    </xf>
    <xf numFmtId="3" fontId="10" fillId="0" borderId="21" xfId="0" applyNumberFormat="1" applyFont="1" applyFill="1" applyBorder="1" applyAlignment="1">
      <alignment horizontal="center" vertical="center"/>
    </xf>
    <xf numFmtId="9" fontId="10" fillId="0" borderId="22" xfId="64" applyFont="1" applyFill="1" applyBorder="1" applyAlignment="1">
      <alignment horizontal="center" vertical="center"/>
    </xf>
    <xf numFmtId="0" fontId="5" fillId="0" borderId="0" xfId="0" applyFont="1" applyAlignment="1">
      <alignment/>
    </xf>
    <xf numFmtId="0" fontId="5" fillId="0" borderId="23" xfId="0" applyFont="1" applyBorder="1" applyAlignment="1">
      <alignment/>
    </xf>
    <xf numFmtId="0" fontId="5" fillId="0" borderId="24" xfId="0" applyFont="1" applyBorder="1" applyAlignment="1">
      <alignment/>
    </xf>
    <xf numFmtId="0" fontId="11" fillId="0" borderId="12" xfId="0" applyFont="1" applyBorder="1" applyAlignment="1">
      <alignment/>
    </xf>
    <xf numFmtId="0" fontId="5" fillId="0" borderId="10" xfId="0" applyFont="1" applyBorder="1" applyAlignment="1">
      <alignment/>
    </xf>
    <xf numFmtId="0" fontId="5" fillId="0" borderId="0" xfId="0" applyFont="1" applyBorder="1" applyAlignment="1">
      <alignment/>
    </xf>
    <xf numFmtId="0" fontId="5" fillId="0" borderId="25" xfId="0" applyFont="1" applyBorder="1" applyAlignment="1">
      <alignment/>
    </xf>
    <xf numFmtId="0" fontId="5" fillId="0" borderId="26" xfId="0" applyFont="1" applyBorder="1" applyAlignment="1">
      <alignment/>
    </xf>
    <xf numFmtId="0" fontId="11" fillId="0" borderId="27" xfId="0" applyFont="1" applyBorder="1" applyAlignment="1">
      <alignment/>
    </xf>
    <xf numFmtId="3" fontId="5" fillId="0" borderId="28" xfId="0" applyNumberFormat="1" applyFont="1" applyFill="1" applyBorder="1" applyAlignment="1">
      <alignment horizontal="center" vertical="center"/>
    </xf>
    <xf numFmtId="9" fontId="5" fillId="0" borderId="29" xfId="64" applyNumberFormat="1" applyFont="1" applyFill="1" applyBorder="1" applyAlignment="1">
      <alignment horizontal="center" vertical="center"/>
    </xf>
    <xf numFmtId="9" fontId="5" fillId="0" borderId="29" xfId="64" applyFont="1" applyFill="1" applyBorder="1" applyAlignment="1">
      <alignment horizontal="center" vertical="center"/>
    </xf>
    <xf numFmtId="3" fontId="5" fillId="0" borderId="30" xfId="0" applyNumberFormat="1" applyFont="1" applyFill="1" applyBorder="1" applyAlignment="1">
      <alignment horizontal="center" vertical="center"/>
    </xf>
    <xf numFmtId="3" fontId="10" fillId="0" borderId="31" xfId="0" applyNumberFormat="1" applyFont="1" applyFill="1" applyBorder="1" applyAlignment="1">
      <alignment horizontal="center" vertical="center"/>
    </xf>
    <xf numFmtId="9" fontId="10" fillId="0" borderId="32" xfId="64" applyFont="1" applyFill="1" applyBorder="1" applyAlignment="1">
      <alignment horizontal="center" vertical="center"/>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5" fillId="0" borderId="37" xfId="0" applyFont="1" applyBorder="1" applyAlignment="1">
      <alignment vertical="center"/>
    </xf>
    <xf numFmtId="0" fontId="8" fillId="0" borderId="0" xfId="0" applyFont="1" applyBorder="1" applyAlignment="1">
      <alignment horizontal="left"/>
    </xf>
    <xf numFmtId="0" fontId="8" fillId="0" borderId="0" xfId="0" applyFont="1" applyBorder="1" applyAlignment="1">
      <alignment horizontal="left" indent="15"/>
    </xf>
    <xf numFmtId="3" fontId="5" fillId="0" borderId="38" xfId="0" applyNumberFormat="1" applyFont="1" applyFill="1" applyBorder="1" applyAlignment="1">
      <alignment horizontal="center" vertical="center"/>
    </xf>
    <xf numFmtId="3" fontId="10" fillId="0" borderId="39" xfId="0" applyNumberFormat="1" applyFont="1" applyFill="1" applyBorder="1" applyAlignment="1">
      <alignment horizontal="center" vertical="center"/>
    </xf>
    <xf numFmtId="3" fontId="5" fillId="0" borderId="40" xfId="0" applyNumberFormat="1" applyFont="1" applyFill="1" applyBorder="1" applyAlignment="1">
      <alignment horizontal="center" vertical="center"/>
    </xf>
    <xf numFmtId="3" fontId="5" fillId="0" borderId="41" xfId="0" applyNumberFormat="1" applyFont="1" applyFill="1" applyBorder="1" applyAlignment="1">
      <alignment horizontal="center" vertical="center"/>
    </xf>
    <xf numFmtId="0" fontId="5" fillId="0" borderId="37"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3" xfId="0" applyFont="1" applyBorder="1" applyAlignment="1">
      <alignment horizontal="center" vertical="center"/>
    </xf>
    <xf numFmtId="0" fontId="5" fillId="0" borderId="42" xfId="0" applyFont="1" applyBorder="1" applyAlignment="1">
      <alignment horizontal="center" vertical="center"/>
    </xf>
    <xf numFmtId="0" fontId="5" fillId="0" borderId="46" xfId="0" applyFont="1" applyBorder="1" applyAlignment="1">
      <alignment horizontal="center" vertical="center"/>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6" fillId="0" borderId="0" xfId="0" applyFont="1" applyBorder="1" applyAlignment="1">
      <alignment horizontal="left"/>
    </xf>
    <xf numFmtId="9" fontId="5" fillId="0" borderId="47" xfId="64" applyNumberFormat="1" applyFont="1" applyFill="1" applyBorder="1" applyAlignment="1">
      <alignment horizontal="center" vertical="center"/>
    </xf>
    <xf numFmtId="9" fontId="5" fillId="0" borderId="0" xfId="64" applyNumberFormat="1" applyFont="1" applyFill="1" applyBorder="1" applyAlignment="1">
      <alignment horizontal="center" vertical="center"/>
    </xf>
    <xf numFmtId="9" fontId="5" fillId="0" borderId="48" xfId="64" applyFont="1" applyFill="1" applyBorder="1" applyAlignment="1">
      <alignment horizontal="center" vertical="center"/>
    </xf>
    <xf numFmtId="9" fontId="5" fillId="0" borderId="49" xfId="64" applyFont="1" applyFill="1" applyBorder="1" applyAlignment="1">
      <alignment horizontal="center" vertical="center"/>
    </xf>
    <xf numFmtId="0" fontId="0" fillId="0" borderId="33" xfId="0" applyFont="1" applyBorder="1" applyAlignment="1">
      <alignment vertical="center"/>
    </xf>
    <xf numFmtId="0" fontId="4" fillId="0" borderId="33" xfId="0" applyFont="1" applyBorder="1" applyAlignment="1">
      <alignment vertical="center"/>
    </xf>
    <xf numFmtId="0" fontId="5" fillId="0" borderId="44"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165" fontId="5" fillId="0" borderId="48" xfId="44" applyNumberFormat="1" applyFont="1" applyFill="1" applyBorder="1" applyAlignment="1">
      <alignment horizontal="center" vertical="center"/>
    </xf>
    <xf numFmtId="165" fontId="5" fillId="0" borderId="53" xfId="44" applyNumberFormat="1" applyFon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16" xfId="0" applyNumberFormat="1" applyFont="1" applyFill="1" applyBorder="1" applyAlignment="1">
      <alignment horizontal="center" vertical="center"/>
    </xf>
    <xf numFmtId="3" fontId="5" fillId="0" borderId="54" xfId="0" applyNumberFormat="1" applyFont="1" applyFill="1" applyBorder="1" applyAlignment="1">
      <alignment horizontal="center" vertical="center"/>
    </xf>
    <xf numFmtId="3" fontId="5" fillId="0" borderId="17" xfId="0" applyNumberFormat="1" applyFont="1" applyFill="1" applyBorder="1" applyAlignment="1">
      <alignment horizontal="center" vertical="center"/>
    </xf>
    <xf numFmtId="3" fontId="10" fillId="0" borderId="20" xfId="0" applyNumberFormat="1" applyFont="1" applyFill="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3" fontId="5" fillId="0" borderId="57" xfId="0" applyNumberFormat="1" applyFont="1" applyFill="1" applyBorder="1" applyAlignment="1">
      <alignment horizontal="center" vertical="center"/>
    </xf>
    <xf numFmtId="3" fontId="5" fillId="0" borderId="58" xfId="0" applyNumberFormat="1" applyFont="1" applyFill="1" applyBorder="1" applyAlignment="1">
      <alignment horizontal="center" vertical="center"/>
    </xf>
    <xf numFmtId="9" fontId="5" fillId="0" borderId="40" xfId="64" applyFont="1" applyFill="1" applyBorder="1" applyAlignment="1">
      <alignment horizontal="center" vertical="center"/>
    </xf>
    <xf numFmtId="9" fontId="5" fillId="0" borderId="41" xfId="64" applyFont="1" applyFill="1" applyBorder="1" applyAlignment="1">
      <alignment horizontal="center" vertical="center"/>
    </xf>
    <xf numFmtId="9" fontId="5" fillId="0" borderId="58" xfId="64" applyFont="1" applyFill="1" applyBorder="1" applyAlignment="1">
      <alignment horizontal="center" vertical="center"/>
    </xf>
    <xf numFmtId="9" fontId="10" fillId="0" borderId="39" xfId="64" applyFont="1" applyFill="1" applyBorder="1" applyAlignment="1">
      <alignment horizontal="center" vertical="center"/>
    </xf>
    <xf numFmtId="0" fontId="12" fillId="0" borderId="59"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5" fillId="0" borderId="40" xfId="0" applyFont="1" applyBorder="1" applyAlignment="1">
      <alignment horizontal="center" vertical="center"/>
    </xf>
    <xf numFmtId="0" fontId="5" fillId="0" borderId="65" xfId="0" applyFont="1" applyBorder="1" applyAlignment="1">
      <alignment horizontal="center" vertical="center"/>
    </xf>
    <xf numFmtId="0" fontId="12" fillId="0" borderId="35" xfId="0" applyFont="1" applyBorder="1" applyAlignment="1">
      <alignment horizontal="center" vertical="center" wrapText="1"/>
    </xf>
    <xf numFmtId="0" fontId="12" fillId="0" borderId="66" xfId="0" applyFont="1" applyBorder="1" applyAlignment="1">
      <alignment horizontal="center" vertical="center" wrapText="1"/>
    </xf>
    <xf numFmtId="3" fontId="12" fillId="0" borderId="49" xfId="0" applyNumberFormat="1" applyFont="1" applyBorder="1" applyAlignment="1">
      <alignment horizontal="center" vertical="center" wrapText="1"/>
    </xf>
    <xf numFmtId="3" fontId="12" fillId="0" borderId="67" xfId="0" applyNumberFormat="1" applyFont="1" applyBorder="1" applyAlignment="1">
      <alignment horizontal="center" vertical="center" wrapText="1"/>
    </xf>
    <xf numFmtId="0" fontId="12" fillId="0" borderId="51" xfId="0" applyFont="1" applyBorder="1" applyAlignment="1">
      <alignment horizontal="center" vertical="center" wrapText="1"/>
    </xf>
    <xf numFmtId="0" fontId="13" fillId="0" borderId="20" xfId="0" applyFont="1" applyBorder="1" applyAlignment="1">
      <alignment vertical="center"/>
    </xf>
    <xf numFmtId="165" fontId="5" fillId="0" borderId="67" xfId="44" applyNumberFormat="1" applyFont="1" applyFill="1" applyBorder="1" applyAlignment="1">
      <alignment horizontal="center" vertical="center"/>
    </xf>
    <xf numFmtId="0" fontId="10" fillId="0" borderId="0" xfId="0" applyFont="1" applyBorder="1" applyAlignment="1">
      <alignment horizontal="center" vertical="center"/>
    </xf>
    <xf numFmtId="0" fontId="10" fillId="0" borderId="68"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5" fillId="0" borderId="0" xfId="0" applyFont="1" applyAlignment="1">
      <alignment horizontal="left" wrapText="1"/>
    </xf>
    <xf numFmtId="9" fontId="10" fillId="0" borderId="39" xfId="64" applyNumberFormat="1" applyFont="1" applyFill="1" applyBorder="1" applyAlignment="1">
      <alignment horizontal="center" vertical="center"/>
    </xf>
    <xf numFmtId="0" fontId="8" fillId="0" borderId="26" xfId="0" applyFont="1" applyBorder="1" applyAlignment="1">
      <alignment/>
    </xf>
    <xf numFmtId="0" fontId="8" fillId="0" borderId="0" xfId="0" applyFont="1" applyBorder="1" applyAlignment="1">
      <alignment/>
    </xf>
    <xf numFmtId="0" fontId="5" fillId="0" borderId="69" xfId="0" applyFont="1" applyBorder="1" applyAlignment="1">
      <alignment vertical="center"/>
    </xf>
    <xf numFmtId="3" fontId="10" fillId="0" borderId="70" xfId="0" applyNumberFormat="1" applyFont="1" applyFill="1" applyBorder="1" applyAlignment="1">
      <alignment horizontal="center" vertical="center"/>
    </xf>
    <xf numFmtId="165" fontId="10" fillId="0" borderId="70" xfId="44" applyNumberFormat="1" applyFont="1" applyFill="1" applyBorder="1" applyAlignment="1">
      <alignment horizontal="center" vertical="center"/>
    </xf>
    <xf numFmtId="9" fontId="5" fillId="0" borderId="71" xfId="64" applyFont="1" applyFill="1" applyBorder="1" applyAlignment="1">
      <alignment horizontal="center" vertical="center"/>
    </xf>
    <xf numFmtId="0" fontId="5" fillId="0" borderId="0" xfId="0" applyFont="1" applyBorder="1" applyAlignment="1">
      <alignment horizontal="right"/>
    </xf>
    <xf numFmtId="9" fontId="5" fillId="0" borderId="72" xfId="64" applyNumberFormat="1" applyFont="1" applyFill="1" applyBorder="1" applyAlignment="1">
      <alignment horizontal="center" vertical="center"/>
    </xf>
    <xf numFmtId="9" fontId="10" fillId="0" borderId="32" xfId="64" applyNumberFormat="1" applyFont="1" applyFill="1" applyBorder="1" applyAlignment="1">
      <alignment horizontal="center" vertical="center"/>
    </xf>
    <xf numFmtId="0" fontId="5" fillId="0" borderId="73" xfId="0" applyFont="1" applyBorder="1" applyAlignment="1">
      <alignment horizontal="center" vertical="center" wrapText="1"/>
    </xf>
    <xf numFmtId="3" fontId="5" fillId="0" borderId="74" xfId="0" applyNumberFormat="1" applyFont="1" applyFill="1" applyBorder="1" applyAlignment="1">
      <alignment horizontal="center" vertical="center"/>
    </xf>
    <xf numFmtId="3" fontId="5" fillId="0" borderId="55" xfId="0" applyNumberFormat="1" applyFont="1" applyFill="1" applyBorder="1" applyAlignment="1">
      <alignment horizontal="center" vertical="center"/>
    </xf>
    <xf numFmtId="9" fontId="5" fillId="0" borderId="56" xfId="64" applyFont="1" applyFill="1" applyBorder="1" applyAlignment="1">
      <alignment horizontal="center" vertical="center"/>
    </xf>
    <xf numFmtId="9" fontId="5" fillId="0" borderId="65" xfId="64" applyFont="1" applyFill="1" applyBorder="1" applyAlignment="1">
      <alignment horizontal="center" vertical="center"/>
    </xf>
    <xf numFmtId="9" fontId="5" fillId="0" borderId="42" xfId="64" applyNumberFormat="1" applyFont="1" applyFill="1" applyBorder="1" applyAlignment="1">
      <alignment horizontal="center" vertical="center"/>
    </xf>
    <xf numFmtId="165" fontId="5" fillId="0" borderId="56" xfId="44" applyNumberFormat="1" applyFont="1" applyFill="1" applyBorder="1" applyAlignment="1">
      <alignment horizontal="center" vertical="center"/>
    </xf>
    <xf numFmtId="9" fontId="5" fillId="0" borderId="71" xfId="64" applyNumberFormat="1" applyFont="1" applyFill="1" applyBorder="1" applyAlignment="1">
      <alignment horizontal="center" vertical="center"/>
    </xf>
    <xf numFmtId="0" fontId="8" fillId="0" borderId="10" xfId="0" applyFont="1" applyBorder="1" applyAlignment="1">
      <alignment/>
    </xf>
    <xf numFmtId="0" fontId="17" fillId="0" borderId="0" xfId="0" applyFont="1" applyBorder="1" applyAlignment="1">
      <alignment/>
    </xf>
    <xf numFmtId="0" fontId="5" fillId="0" borderId="75" xfId="0" applyFont="1" applyBorder="1" applyAlignment="1">
      <alignment horizontal="left" indent="1"/>
    </xf>
    <xf numFmtId="9" fontId="5" fillId="0" borderId="57" xfId="64" applyFont="1" applyFill="1" applyBorder="1" applyAlignment="1">
      <alignment horizontal="center" vertical="center"/>
    </xf>
    <xf numFmtId="9" fontId="5" fillId="0" borderId="76" xfId="64" applyFont="1" applyFill="1" applyBorder="1" applyAlignment="1">
      <alignment horizontal="center" vertical="center"/>
    </xf>
    <xf numFmtId="0" fontId="5" fillId="0" borderId="35" xfId="0" applyFont="1" applyFill="1" applyBorder="1" applyAlignment="1">
      <alignment horizontal="center" vertical="center" wrapText="1"/>
    </xf>
    <xf numFmtId="9" fontId="10" fillId="0" borderId="71" xfId="64" applyNumberFormat="1" applyFont="1" applyFill="1" applyBorder="1" applyAlignment="1">
      <alignment horizontal="center" vertical="center"/>
    </xf>
    <xf numFmtId="165" fontId="10" fillId="0" borderId="77" xfId="44" applyNumberFormat="1" applyFont="1" applyFill="1" applyBorder="1" applyAlignment="1">
      <alignment horizontal="center" vertical="center"/>
    </xf>
    <xf numFmtId="9" fontId="10" fillId="0" borderId="20" xfId="64" applyNumberFormat="1" applyFont="1" applyFill="1" applyBorder="1" applyAlignment="1">
      <alignment horizontal="center" vertical="center"/>
    </xf>
    <xf numFmtId="0" fontId="7" fillId="0" borderId="10" xfId="0"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xf>
    <xf numFmtId="0" fontId="8" fillId="0" borderId="78" xfId="0" applyFont="1" applyBorder="1" applyAlignment="1">
      <alignment horizontal="center" vertical="center"/>
    </xf>
    <xf numFmtId="0" fontId="8" fillId="0" borderId="59" xfId="0" applyFont="1" applyBorder="1" applyAlignment="1">
      <alignment horizontal="center" vertical="center"/>
    </xf>
    <xf numFmtId="0" fontId="8" fillId="0" borderId="64" xfId="0" applyFont="1" applyBorder="1" applyAlignment="1">
      <alignment horizontal="center" vertical="center"/>
    </xf>
    <xf numFmtId="0" fontId="8" fillId="0" borderId="33" xfId="0" applyFont="1" applyBorder="1" applyAlignment="1">
      <alignment horizontal="center" vertical="center"/>
    </xf>
    <xf numFmtId="0" fontId="8" fillId="0" borderId="0" xfId="0" applyFont="1" applyBorder="1" applyAlignment="1">
      <alignment horizontal="center" vertical="center"/>
    </xf>
    <xf numFmtId="0" fontId="8" fillId="0" borderId="60" xfId="0" applyFont="1" applyBorder="1" applyAlignment="1">
      <alignment horizontal="center" vertical="center"/>
    </xf>
    <xf numFmtId="0" fontId="8" fillId="0" borderId="79" xfId="0" applyFont="1" applyBorder="1" applyAlignment="1">
      <alignment horizontal="center"/>
    </xf>
    <xf numFmtId="0" fontId="8" fillId="0" borderId="68" xfId="0" applyFont="1" applyBorder="1" applyAlignment="1">
      <alignment horizontal="center"/>
    </xf>
    <xf numFmtId="0" fontId="8" fillId="0" borderId="80" xfId="0" applyFont="1" applyBorder="1" applyAlignment="1">
      <alignment horizontal="center"/>
    </xf>
    <xf numFmtId="0" fontId="13" fillId="0" borderId="17"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61" xfId="0" applyFont="1" applyBorder="1" applyAlignment="1">
      <alignment horizontal="center" vertical="center" wrapText="1"/>
    </xf>
    <xf numFmtId="0" fontId="8" fillId="0" borderId="79" xfId="0" applyFont="1" applyBorder="1" applyAlignment="1">
      <alignment horizontal="center" vertical="center"/>
    </xf>
    <xf numFmtId="0" fontId="0" fillId="0" borderId="68" xfId="0" applyBorder="1" applyAlignment="1">
      <alignment horizontal="center" vertical="center"/>
    </xf>
    <xf numFmtId="0" fontId="0" fillId="0" borderId="80"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15" fillId="0" borderId="33" xfId="0" applyFont="1" applyBorder="1" applyAlignment="1">
      <alignment horizontal="center" vertical="center"/>
    </xf>
    <xf numFmtId="0" fontId="16" fillId="0" borderId="0" xfId="0" applyFont="1" applyBorder="1" applyAlignment="1">
      <alignment horizontal="center" vertical="center"/>
    </xf>
    <xf numFmtId="0" fontId="16" fillId="0" borderId="60" xfId="0" applyFont="1" applyBorder="1" applyAlignment="1">
      <alignment horizontal="center" vertical="center"/>
    </xf>
    <xf numFmtId="0" fontId="5" fillId="0" borderId="78" xfId="0" applyFont="1" applyBorder="1" applyAlignment="1">
      <alignment horizontal="left" vertical="center" wrapText="1"/>
    </xf>
    <xf numFmtId="0" fontId="5" fillId="0" borderId="59" xfId="0" applyFont="1" applyBorder="1" applyAlignment="1">
      <alignment horizontal="left" vertical="center" wrapText="1"/>
    </xf>
    <xf numFmtId="0" fontId="5" fillId="0" borderId="64" xfId="0" applyFont="1" applyBorder="1" applyAlignment="1">
      <alignment horizontal="left" vertical="center" wrapText="1"/>
    </xf>
    <xf numFmtId="0" fontId="10" fillId="0" borderId="79" xfId="0" applyFont="1" applyBorder="1" applyAlignment="1">
      <alignment horizontal="left" vertical="center"/>
    </xf>
    <xf numFmtId="0" fontId="4" fillId="0" borderId="68" xfId="0" applyFont="1" applyBorder="1" applyAlignment="1">
      <alignment horizontal="left" vertical="center"/>
    </xf>
    <xf numFmtId="0" fontId="4" fillId="0" borderId="60" xfId="0" applyFont="1" applyBorder="1" applyAlignment="1">
      <alignment vertical="center"/>
    </xf>
    <xf numFmtId="0" fontId="10" fillId="0" borderId="17"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61"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35" xfId="0" applyFont="1" applyBorder="1" applyAlignment="1">
      <alignment horizontal="center" vertical="center"/>
    </xf>
    <xf numFmtId="0" fontId="5" fillId="0" borderId="66" xfId="0" applyFont="1" applyBorder="1" applyAlignment="1">
      <alignment horizontal="center" vertical="center"/>
    </xf>
    <xf numFmtId="0" fontId="8" fillId="0" borderId="79" xfId="0" applyFont="1" applyFill="1" applyBorder="1" applyAlignment="1">
      <alignment horizontal="center" vertical="center"/>
    </xf>
    <xf numFmtId="0" fontId="0" fillId="0" borderId="68" xfId="0" applyFill="1" applyBorder="1" applyAlignment="1">
      <alignment horizontal="center" vertical="center"/>
    </xf>
    <xf numFmtId="0" fontId="0" fillId="0" borderId="80" xfId="0" applyFill="1" applyBorder="1" applyAlignment="1">
      <alignment horizontal="center" vertical="center"/>
    </xf>
    <xf numFmtId="0" fontId="8" fillId="0" borderId="33" xfId="0" applyFont="1" applyFill="1" applyBorder="1" applyAlignment="1">
      <alignment horizontal="center" vertical="center"/>
    </xf>
    <xf numFmtId="0" fontId="0" fillId="0" borderId="0" xfId="0" applyFill="1" applyBorder="1" applyAlignment="1">
      <alignment horizontal="center" vertical="center"/>
    </xf>
    <xf numFmtId="0" fontId="0" fillId="0" borderId="60" xfId="0" applyFill="1" applyBorder="1" applyAlignment="1">
      <alignment horizontal="center" vertical="center"/>
    </xf>
    <xf numFmtId="0" fontId="4" fillId="0" borderId="80" xfId="0" applyFont="1" applyBorder="1" applyAlignment="1">
      <alignment vertical="center"/>
    </xf>
    <xf numFmtId="0" fontId="10" fillId="0" borderId="79"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80"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68" xfId="0" applyFont="1" applyBorder="1" applyAlignment="1">
      <alignment horizontal="left" vertical="center"/>
    </xf>
    <xf numFmtId="0" fontId="10" fillId="0" borderId="80" xfId="0" applyFont="1" applyBorder="1" applyAlignment="1">
      <alignment horizontal="left" vertical="center"/>
    </xf>
    <xf numFmtId="0" fontId="10" fillId="0" borderId="79" xfId="0" applyFont="1" applyBorder="1" applyAlignment="1">
      <alignment horizontal="center" vertical="center"/>
    </xf>
    <xf numFmtId="0" fontId="10" fillId="0" borderId="68" xfId="0" applyFont="1" applyBorder="1" applyAlignment="1">
      <alignment horizontal="center" vertical="center"/>
    </xf>
    <xf numFmtId="0" fontId="10" fillId="0" borderId="80" xfId="0" applyFont="1" applyBorder="1" applyAlignment="1">
      <alignment horizontal="center" vertical="center"/>
    </xf>
    <xf numFmtId="0" fontId="10" fillId="0" borderId="33" xfId="0" applyFont="1" applyBorder="1" applyAlignment="1">
      <alignment horizontal="center" vertical="center"/>
    </xf>
    <xf numFmtId="0" fontId="10" fillId="0" borderId="0" xfId="0" applyFont="1" applyBorder="1" applyAlignment="1">
      <alignment horizontal="center" vertical="center"/>
    </xf>
    <xf numFmtId="0" fontId="10" fillId="0" borderId="60" xfId="0" applyFont="1" applyBorder="1" applyAlignment="1">
      <alignment horizontal="center" vertical="center"/>
    </xf>
    <xf numFmtId="0" fontId="10" fillId="0" borderId="78" xfId="0" applyFont="1" applyBorder="1" applyAlignment="1">
      <alignment horizontal="center" vertical="center"/>
    </xf>
    <xf numFmtId="0" fontId="10" fillId="0" borderId="59" xfId="0" applyFont="1" applyBorder="1" applyAlignment="1">
      <alignment horizontal="center" vertical="center"/>
    </xf>
    <xf numFmtId="0" fontId="10" fillId="0" borderId="64" xfId="0" applyFont="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6"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35"/>
  <sheetViews>
    <sheetView zoomScalePageLayoutView="0" workbookViewId="0" topLeftCell="A1">
      <selection activeCell="A35" sqref="A35"/>
    </sheetView>
  </sheetViews>
  <sheetFormatPr defaultColWidth="9.140625" defaultRowHeight="12.75"/>
  <cols>
    <col min="9" max="9" width="9.28125" style="0" customWidth="1"/>
  </cols>
  <sheetData>
    <row r="1" spans="1:13" ht="19.5" thickBot="1">
      <c r="A1" s="11"/>
      <c r="B1" s="29"/>
      <c r="C1" s="29"/>
      <c r="D1" s="29"/>
      <c r="E1" s="29"/>
      <c r="F1" s="29"/>
      <c r="G1" s="29"/>
      <c r="H1" s="29"/>
      <c r="I1" s="29"/>
      <c r="J1" s="29"/>
      <c r="K1" s="29"/>
      <c r="L1" s="29"/>
      <c r="M1" s="29"/>
    </row>
    <row r="2" spans="1:13" ht="19.5" thickTop="1">
      <c r="A2" s="17"/>
      <c r="B2" s="30"/>
      <c r="C2" s="30"/>
      <c r="D2" s="30"/>
      <c r="E2" s="30"/>
      <c r="F2" s="30"/>
      <c r="G2" s="30"/>
      <c r="H2" s="30"/>
      <c r="I2" s="30"/>
      <c r="J2" s="30"/>
      <c r="K2" s="30"/>
      <c r="L2" s="30"/>
      <c r="M2" s="31"/>
    </row>
    <row r="3" spans="1:13" ht="20.25" customHeight="1">
      <c r="A3" s="148"/>
      <c r="B3" s="149"/>
      <c r="C3" s="149"/>
      <c r="D3" s="149"/>
      <c r="E3" s="149"/>
      <c r="F3" s="149"/>
      <c r="G3" s="149"/>
      <c r="H3" s="149"/>
      <c r="I3" s="149"/>
      <c r="J3" s="149"/>
      <c r="K3" s="149"/>
      <c r="L3" s="149"/>
      <c r="M3" s="150"/>
    </row>
    <row r="4" spans="1:13" ht="18.75">
      <c r="A4" s="151" t="s">
        <v>36</v>
      </c>
      <c r="B4" s="152"/>
      <c r="C4" s="152"/>
      <c r="D4" s="152"/>
      <c r="E4" s="152"/>
      <c r="F4" s="152"/>
      <c r="G4" s="152"/>
      <c r="H4" s="152"/>
      <c r="I4" s="152"/>
      <c r="J4" s="152"/>
      <c r="K4" s="152"/>
      <c r="L4" s="152"/>
      <c r="M4" s="153"/>
    </row>
    <row r="5" spans="1:13" ht="18.75">
      <c r="A5" s="151" t="s">
        <v>86</v>
      </c>
      <c r="B5" s="152"/>
      <c r="C5" s="152"/>
      <c r="D5" s="152"/>
      <c r="E5" s="152"/>
      <c r="F5" s="152"/>
      <c r="G5" s="152"/>
      <c r="H5" s="152"/>
      <c r="I5" s="152"/>
      <c r="J5" s="152"/>
      <c r="K5" s="152"/>
      <c r="L5" s="152"/>
      <c r="M5" s="153"/>
    </row>
    <row r="6" spans="1:13" ht="18.75">
      <c r="A6" s="14"/>
      <c r="B6" s="34"/>
      <c r="C6" s="34"/>
      <c r="D6" s="34"/>
      <c r="E6" s="34"/>
      <c r="F6" s="34"/>
      <c r="G6" s="34"/>
      <c r="H6" s="34"/>
      <c r="I6" s="34"/>
      <c r="J6" s="34"/>
      <c r="K6" s="34"/>
      <c r="L6" s="34"/>
      <c r="M6" s="32"/>
    </row>
    <row r="7" spans="1:13" ht="12.75">
      <c r="A7" s="33"/>
      <c r="B7" s="34"/>
      <c r="C7" s="34"/>
      <c r="F7" s="34"/>
      <c r="G7" s="34"/>
      <c r="H7" s="34"/>
      <c r="I7" s="34"/>
      <c r="J7" s="34"/>
      <c r="K7" s="34"/>
      <c r="L7" s="34"/>
      <c r="M7" s="32"/>
    </row>
    <row r="8" spans="1:13" ht="18.75">
      <c r="A8" s="15"/>
      <c r="B8" s="34"/>
      <c r="C8" s="34"/>
      <c r="D8" s="66" t="s">
        <v>25</v>
      </c>
      <c r="E8" s="34"/>
      <c r="F8" s="34"/>
      <c r="G8" s="34"/>
      <c r="H8" s="34"/>
      <c r="I8" s="34"/>
      <c r="J8" s="34"/>
      <c r="K8" s="34"/>
      <c r="L8" s="34"/>
      <c r="M8" s="32"/>
    </row>
    <row r="9" spans="1:13" ht="15.75">
      <c r="A9" s="33"/>
      <c r="B9" s="34"/>
      <c r="C9" s="34"/>
      <c r="D9" s="34"/>
      <c r="E9" s="34"/>
      <c r="F9" s="13"/>
      <c r="G9" s="13"/>
      <c r="H9" s="13"/>
      <c r="I9" s="13"/>
      <c r="J9" s="13"/>
      <c r="K9" s="13"/>
      <c r="L9" s="13"/>
      <c r="M9" s="18"/>
    </row>
    <row r="10" spans="1:14" ht="15.75">
      <c r="A10" s="15"/>
      <c r="B10" s="34"/>
      <c r="C10" s="34"/>
      <c r="D10" s="34"/>
      <c r="E10" s="13" t="s">
        <v>42</v>
      </c>
      <c r="F10" s="34"/>
      <c r="G10" s="34"/>
      <c r="H10" s="34"/>
      <c r="I10" s="34"/>
      <c r="J10" s="34"/>
      <c r="K10" s="34"/>
      <c r="L10" s="34"/>
      <c r="M10" s="32"/>
      <c r="N10" s="12"/>
    </row>
    <row r="11" spans="1:13" ht="12.75">
      <c r="A11" s="33"/>
      <c r="B11" s="34"/>
      <c r="C11" s="34"/>
      <c r="D11" s="34"/>
      <c r="E11" s="34"/>
      <c r="F11" s="34"/>
      <c r="G11" s="34"/>
      <c r="H11" s="34"/>
      <c r="I11" s="34"/>
      <c r="J11" s="34"/>
      <c r="K11" s="34"/>
      <c r="L11" s="34"/>
      <c r="M11" s="32"/>
    </row>
    <row r="12" spans="1:13" ht="18.75">
      <c r="A12" s="15"/>
      <c r="B12" s="34"/>
      <c r="C12" s="34"/>
      <c r="D12" s="66" t="s">
        <v>74</v>
      </c>
      <c r="E12" s="34"/>
      <c r="F12" s="34"/>
      <c r="G12" s="34"/>
      <c r="H12" s="34"/>
      <c r="I12" s="34"/>
      <c r="J12" s="34"/>
      <c r="K12" s="34"/>
      <c r="L12" s="34"/>
      <c r="M12" s="32"/>
    </row>
    <row r="13" spans="1:13" ht="15.75" customHeight="1">
      <c r="A13" s="33"/>
      <c r="B13" s="50"/>
      <c r="C13" s="50"/>
      <c r="D13" s="140"/>
      <c r="E13" s="34"/>
      <c r="F13" s="50"/>
      <c r="G13" s="34"/>
      <c r="H13" s="34"/>
      <c r="I13" s="34"/>
      <c r="J13" s="34"/>
      <c r="K13" s="34"/>
      <c r="L13" s="34"/>
      <c r="M13" s="32"/>
    </row>
    <row r="14" spans="1:13" ht="12.75" customHeight="1">
      <c r="A14" s="33"/>
      <c r="B14" s="50"/>
      <c r="C14" s="50"/>
      <c r="D14" s="140"/>
      <c r="E14" s="34"/>
      <c r="F14" s="50"/>
      <c r="G14" s="34"/>
      <c r="H14" s="34"/>
      <c r="I14" s="34"/>
      <c r="J14" s="34"/>
      <c r="K14" s="34"/>
      <c r="L14" s="34"/>
      <c r="M14" s="32"/>
    </row>
    <row r="15" spans="1:13" ht="15.75">
      <c r="A15" s="33"/>
      <c r="B15" s="51"/>
      <c r="C15" s="34"/>
      <c r="D15" s="50"/>
      <c r="E15" s="50" t="s">
        <v>53</v>
      </c>
      <c r="F15" s="34"/>
      <c r="G15" s="34"/>
      <c r="H15" s="34"/>
      <c r="I15" s="34"/>
      <c r="J15" s="34"/>
      <c r="K15" s="34"/>
      <c r="L15" s="34"/>
      <c r="M15" s="32"/>
    </row>
    <row r="16" spans="1:13" ht="12.75" customHeight="1">
      <c r="A16" s="33"/>
      <c r="B16" s="13"/>
      <c r="C16" s="13"/>
      <c r="D16" s="34"/>
      <c r="E16" s="34"/>
      <c r="F16" s="34"/>
      <c r="G16" s="34"/>
      <c r="H16" s="34"/>
      <c r="I16" s="34"/>
      <c r="J16" s="34"/>
      <c r="K16" s="34"/>
      <c r="L16" s="34"/>
      <c r="M16" s="32"/>
    </row>
    <row r="17" spans="1:13" ht="15.75">
      <c r="A17" s="33"/>
      <c r="B17" s="51"/>
      <c r="C17" s="34"/>
      <c r="D17" s="13"/>
      <c r="E17" s="13" t="s">
        <v>39</v>
      </c>
      <c r="F17" s="34"/>
      <c r="G17" s="34"/>
      <c r="H17" s="34"/>
      <c r="I17" s="34"/>
      <c r="J17" s="34"/>
      <c r="K17" s="34"/>
      <c r="L17" s="34"/>
      <c r="M17" s="32"/>
    </row>
    <row r="18" spans="1:13" ht="12.75" customHeight="1">
      <c r="A18" s="33"/>
      <c r="B18" s="13"/>
      <c r="C18" s="13"/>
      <c r="D18" s="34"/>
      <c r="E18" s="34"/>
      <c r="F18" s="34"/>
      <c r="G18" s="34"/>
      <c r="H18" s="34"/>
      <c r="I18" s="34"/>
      <c r="J18" s="34"/>
      <c r="K18" s="34"/>
      <c r="L18" s="34"/>
      <c r="M18" s="32"/>
    </row>
    <row r="19" spans="1:13" ht="15.75">
      <c r="A19" s="33"/>
      <c r="B19" s="51"/>
      <c r="C19" s="34"/>
      <c r="D19" s="13"/>
      <c r="E19" s="13" t="s">
        <v>40</v>
      </c>
      <c r="F19" s="34"/>
      <c r="G19" s="34"/>
      <c r="H19" s="34"/>
      <c r="I19" s="34"/>
      <c r="J19" s="34"/>
      <c r="K19" s="34"/>
      <c r="L19" s="34"/>
      <c r="M19" s="32"/>
    </row>
    <row r="20" spans="1:13" ht="12.75" customHeight="1">
      <c r="A20" s="33"/>
      <c r="B20" s="13"/>
      <c r="C20" s="13"/>
      <c r="D20" s="34"/>
      <c r="E20" s="34"/>
      <c r="F20" s="34"/>
      <c r="G20" s="34"/>
      <c r="H20" s="34"/>
      <c r="I20" s="34"/>
      <c r="J20" s="34"/>
      <c r="K20" s="34"/>
      <c r="L20" s="34"/>
      <c r="M20" s="32"/>
    </row>
    <row r="21" spans="1:13" ht="15.75">
      <c r="A21" s="33"/>
      <c r="B21" s="51"/>
      <c r="C21" s="34"/>
      <c r="D21" s="13"/>
      <c r="E21" s="13" t="s">
        <v>41</v>
      </c>
      <c r="F21" s="34"/>
      <c r="G21" s="34"/>
      <c r="H21" s="34"/>
      <c r="I21" s="34"/>
      <c r="J21" s="34"/>
      <c r="K21" s="34"/>
      <c r="L21" s="34"/>
      <c r="M21" s="32"/>
    </row>
    <row r="22" spans="1:13" ht="12.75" customHeight="1">
      <c r="A22" s="33"/>
      <c r="B22" s="13"/>
      <c r="C22" s="13"/>
      <c r="D22" s="34"/>
      <c r="E22" s="34"/>
      <c r="F22" s="34"/>
      <c r="G22" s="34"/>
      <c r="H22" s="34"/>
      <c r="I22" s="34"/>
      <c r="J22" s="34"/>
      <c r="K22" s="34"/>
      <c r="L22" s="34"/>
      <c r="M22" s="32"/>
    </row>
    <row r="23" spans="1:13" ht="15.75">
      <c r="A23" s="33"/>
      <c r="B23" s="51"/>
      <c r="C23" s="34"/>
      <c r="D23" s="13"/>
      <c r="E23" s="13" t="s">
        <v>55</v>
      </c>
      <c r="F23" s="34"/>
      <c r="G23" s="34"/>
      <c r="H23" s="34"/>
      <c r="I23" s="34"/>
      <c r="J23" s="34"/>
      <c r="K23" s="34"/>
      <c r="L23" s="34"/>
      <c r="M23" s="32"/>
    </row>
    <row r="24" spans="1:13" ht="12.75" customHeight="1">
      <c r="A24" s="33"/>
      <c r="B24" s="13"/>
      <c r="C24" s="13"/>
      <c r="D24" s="34"/>
      <c r="E24" s="34"/>
      <c r="F24" s="34"/>
      <c r="G24" s="34"/>
      <c r="H24" s="34"/>
      <c r="I24" s="34"/>
      <c r="J24" s="34"/>
      <c r="K24" s="34"/>
      <c r="L24" s="34"/>
      <c r="M24" s="32"/>
    </row>
    <row r="25" spans="1:13" ht="15.75">
      <c r="A25" s="33"/>
      <c r="B25" s="51"/>
      <c r="C25" s="34"/>
      <c r="D25" s="13"/>
      <c r="E25" s="13" t="s">
        <v>73</v>
      </c>
      <c r="F25" s="34"/>
      <c r="G25" s="34"/>
      <c r="H25" s="34"/>
      <c r="I25" s="34"/>
      <c r="J25" s="34"/>
      <c r="K25" s="34"/>
      <c r="L25" s="34"/>
      <c r="M25" s="32"/>
    </row>
    <row r="26" spans="1:13" ht="15.75">
      <c r="A26" s="15"/>
      <c r="B26" s="34"/>
      <c r="C26" s="34"/>
      <c r="D26" s="34"/>
      <c r="E26" s="34"/>
      <c r="F26" s="34"/>
      <c r="G26" s="34"/>
      <c r="H26" s="34"/>
      <c r="I26" s="34"/>
      <c r="J26" s="34"/>
      <c r="K26" s="34"/>
      <c r="L26" s="34"/>
      <c r="M26" s="32"/>
    </row>
    <row r="27" spans="1:13" ht="15.75">
      <c r="A27" s="139"/>
      <c r="B27" s="34"/>
      <c r="C27" s="34"/>
      <c r="D27" s="34"/>
      <c r="E27" s="123"/>
      <c r="F27" s="34"/>
      <c r="G27" s="34"/>
      <c r="H27" s="34"/>
      <c r="I27" s="34"/>
      <c r="J27" s="34"/>
      <c r="K27" s="34"/>
      <c r="L27" s="34"/>
      <c r="M27" s="32"/>
    </row>
    <row r="28" spans="1:13" ht="12.75">
      <c r="A28" s="16"/>
      <c r="B28" s="34"/>
      <c r="C28" s="34"/>
      <c r="D28" s="34"/>
      <c r="L28" s="34"/>
      <c r="M28" s="32"/>
    </row>
    <row r="29" spans="1:13" ht="12.75">
      <c r="A29" s="16"/>
      <c r="B29" s="34"/>
      <c r="C29" s="34"/>
      <c r="D29" s="34"/>
      <c r="E29" s="34"/>
      <c r="F29" s="34"/>
      <c r="G29" s="34"/>
      <c r="H29" s="34"/>
      <c r="I29" s="34"/>
      <c r="J29" s="34"/>
      <c r="L29" s="34"/>
      <c r="M29" s="32"/>
    </row>
    <row r="30" spans="1:13" ht="12.75">
      <c r="A30" s="141" t="s">
        <v>87</v>
      </c>
      <c r="B30" s="34"/>
      <c r="C30" s="34"/>
      <c r="D30" s="34"/>
      <c r="F30" s="34"/>
      <c r="G30" s="34"/>
      <c r="H30" s="34"/>
      <c r="I30" s="34"/>
      <c r="J30" s="34"/>
      <c r="L30" s="34"/>
      <c r="M30" s="32"/>
    </row>
    <row r="31" spans="1:13" ht="15.75">
      <c r="A31" s="141" t="s">
        <v>84</v>
      </c>
      <c r="B31" s="34"/>
      <c r="C31" s="34"/>
      <c r="D31" s="34"/>
      <c r="E31" s="123"/>
      <c r="F31" s="34"/>
      <c r="G31" s="34"/>
      <c r="H31" s="34"/>
      <c r="I31" s="34"/>
      <c r="J31" s="34"/>
      <c r="L31" s="34"/>
      <c r="M31" s="32"/>
    </row>
    <row r="32" spans="1:13" ht="16.5" thickBot="1">
      <c r="A32" s="35"/>
      <c r="B32" s="36"/>
      <c r="C32" s="36"/>
      <c r="D32" s="36"/>
      <c r="E32" s="122"/>
      <c r="F32" s="36"/>
      <c r="G32" s="36"/>
      <c r="H32" s="36"/>
      <c r="I32" s="36"/>
      <c r="J32" s="36"/>
      <c r="K32" s="36"/>
      <c r="L32" s="36"/>
      <c r="M32" s="37"/>
    </row>
    <row r="33" ht="13.5" thickTop="1"/>
    <row r="35" ht="12.75">
      <c r="M35" s="128"/>
    </row>
  </sheetData>
  <sheetProtection/>
  <mergeCells count="3">
    <mergeCell ref="A3:M3"/>
    <mergeCell ref="A4:M4"/>
    <mergeCell ref="A5:M5"/>
  </mergeCells>
  <printOptions horizontalCentered="1" verticalCentered="1"/>
  <pageMargins left="0.5" right="0.5" top="0.44" bottom="0.47"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tabSelected="1" zoomScalePageLayoutView="0" workbookViewId="0" topLeftCell="A1">
      <selection activeCell="A28" sqref="A28"/>
    </sheetView>
  </sheetViews>
  <sheetFormatPr defaultColWidth="9.140625" defaultRowHeight="12.75"/>
  <cols>
    <col min="1" max="1" width="14.00390625" style="2" customWidth="1"/>
    <col min="2" max="2" width="9.140625" style="2" customWidth="1"/>
    <col min="3" max="3" width="8.140625" style="2" customWidth="1"/>
    <col min="4" max="6" width="7.7109375" style="2" customWidth="1"/>
    <col min="7" max="7" width="7.7109375" style="4" customWidth="1"/>
    <col min="8" max="14" width="7.7109375" style="2" customWidth="1"/>
    <col min="15" max="15" width="0" style="2" hidden="1" customWidth="1"/>
    <col min="16" max="16384" width="9.140625" style="2" customWidth="1"/>
  </cols>
  <sheetData>
    <row r="1" spans="1:14" ht="15.75">
      <c r="A1" s="160" t="s">
        <v>36</v>
      </c>
      <c r="B1" s="161"/>
      <c r="C1" s="161"/>
      <c r="D1" s="161"/>
      <c r="E1" s="161"/>
      <c r="F1" s="161"/>
      <c r="G1" s="161"/>
      <c r="H1" s="161"/>
      <c r="I1" s="161"/>
      <c r="J1" s="161"/>
      <c r="K1" s="161"/>
      <c r="L1" s="161"/>
      <c r="M1" s="161"/>
      <c r="N1" s="162"/>
    </row>
    <row r="2" spans="1:14" ht="15.75">
      <c r="A2" s="157" t="s">
        <v>86</v>
      </c>
      <c r="B2" s="158"/>
      <c r="C2" s="158"/>
      <c r="D2" s="158"/>
      <c r="E2" s="158"/>
      <c r="F2" s="158"/>
      <c r="G2" s="158"/>
      <c r="H2" s="158"/>
      <c r="I2" s="158"/>
      <c r="J2" s="158"/>
      <c r="K2" s="158"/>
      <c r="L2" s="158"/>
      <c r="M2" s="158"/>
      <c r="N2" s="159"/>
    </row>
    <row r="3" spans="1:14" ht="16.5" thickBot="1">
      <c r="A3" s="154" t="s">
        <v>43</v>
      </c>
      <c r="B3" s="155"/>
      <c r="C3" s="155"/>
      <c r="D3" s="155"/>
      <c r="E3" s="155"/>
      <c r="F3" s="155"/>
      <c r="G3" s="155"/>
      <c r="H3" s="155"/>
      <c r="I3" s="155"/>
      <c r="J3" s="155"/>
      <c r="K3" s="155"/>
      <c r="L3" s="155"/>
      <c r="M3" s="155"/>
      <c r="N3" s="156"/>
    </row>
    <row r="4" spans="1:14" ht="12.75">
      <c r="A4" s="56" t="s">
        <v>8</v>
      </c>
      <c r="B4" s="59" t="s">
        <v>7</v>
      </c>
      <c r="C4" s="60" t="s">
        <v>9</v>
      </c>
      <c r="D4" s="61" t="s">
        <v>37</v>
      </c>
      <c r="E4" s="63" t="s">
        <v>10</v>
      </c>
      <c r="F4" s="84" t="s">
        <v>38</v>
      </c>
      <c r="G4" s="104" t="s">
        <v>12</v>
      </c>
      <c r="H4" s="105" t="s">
        <v>81</v>
      </c>
      <c r="I4" s="62" t="s">
        <v>13</v>
      </c>
      <c r="J4" s="84" t="s">
        <v>82</v>
      </c>
      <c r="K4" s="85" t="s">
        <v>14</v>
      </c>
      <c r="L4" s="61" t="s">
        <v>83</v>
      </c>
      <c r="M4" s="62" t="s">
        <v>45</v>
      </c>
      <c r="N4" s="59" t="s">
        <v>59</v>
      </c>
    </row>
    <row r="5" spans="1:14" ht="12.75">
      <c r="A5" s="163" t="s">
        <v>69</v>
      </c>
      <c r="B5" s="93"/>
      <c r="C5" s="94"/>
      <c r="D5" s="95"/>
      <c r="E5" s="106"/>
      <c r="F5" s="96"/>
      <c r="G5" s="109"/>
      <c r="H5" s="110"/>
      <c r="I5" s="94"/>
      <c r="J5" s="96"/>
      <c r="K5" s="97" t="s">
        <v>33</v>
      </c>
      <c r="L5" s="95"/>
      <c r="M5" s="94" t="s">
        <v>35</v>
      </c>
      <c r="N5" s="98"/>
    </row>
    <row r="6" spans="1:14" ht="12.75">
      <c r="A6" s="164"/>
      <c r="B6" s="93" t="s">
        <v>26</v>
      </c>
      <c r="C6" s="94"/>
      <c r="D6" s="95" t="s">
        <v>31</v>
      </c>
      <c r="E6" s="106"/>
      <c r="F6" s="96" t="s">
        <v>31</v>
      </c>
      <c r="G6" s="108"/>
      <c r="H6" s="95" t="s">
        <v>31</v>
      </c>
      <c r="I6" s="94" t="s">
        <v>15</v>
      </c>
      <c r="J6" s="96" t="s">
        <v>31</v>
      </c>
      <c r="K6" s="97" t="s">
        <v>15</v>
      </c>
      <c r="L6" s="95" t="s">
        <v>31</v>
      </c>
      <c r="M6" s="94" t="s">
        <v>15</v>
      </c>
      <c r="N6" s="98" t="s">
        <v>31</v>
      </c>
    </row>
    <row r="7" spans="1:14" ht="12.75">
      <c r="A7" s="164"/>
      <c r="B7" s="93" t="s">
        <v>27</v>
      </c>
      <c r="C7" s="94" t="s">
        <v>30</v>
      </c>
      <c r="D7" s="95" t="s">
        <v>32</v>
      </c>
      <c r="E7" s="106"/>
      <c r="F7" s="96" t="s">
        <v>32</v>
      </c>
      <c r="G7" s="108" t="s">
        <v>33</v>
      </c>
      <c r="H7" s="95" t="s">
        <v>26</v>
      </c>
      <c r="I7" s="94" t="s">
        <v>34</v>
      </c>
      <c r="J7" s="96" t="s">
        <v>26</v>
      </c>
      <c r="K7" s="97" t="s">
        <v>34</v>
      </c>
      <c r="L7" s="95" t="s">
        <v>33</v>
      </c>
      <c r="M7" s="94" t="s">
        <v>57</v>
      </c>
      <c r="N7" s="98" t="s">
        <v>35</v>
      </c>
    </row>
    <row r="8" spans="1:14" ht="13.5" thickBot="1">
      <c r="A8" s="165"/>
      <c r="B8" s="99" t="s">
        <v>28</v>
      </c>
      <c r="C8" s="92" t="s">
        <v>29</v>
      </c>
      <c r="D8" s="100" t="s">
        <v>28</v>
      </c>
      <c r="E8" s="107" t="s">
        <v>15</v>
      </c>
      <c r="F8" s="101" t="s">
        <v>28</v>
      </c>
      <c r="G8" s="102" t="s">
        <v>15</v>
      </c>
      <c r="H8" s="100" t="s">
        <v>15</v>
      </c>
      <c r="I8" s="92" t="s">
        <v>35</v>
      </c>
      <c r="J8" s="101" t="s">
        <v>15</v>
      </c>
      <c r="K8" s="102" t="s">
        <v>35</v>
      </c>
      <c r="L8" s="100" t="s">
        <v>15</v>
      </c>
      <c r="M8" s="92" t="s">
        <v>58</v>
      </c>
      <c r="N8" s="103" t="s">
        <v>15</v>
      </c>
    </row>
    <row r="9" spans="1:14" ht="17.25" customHeight="1">
      <c r="A9" s="19" t="s">
        <v>19</v>
      </c>
      <c r="B9" s="79">
        <v>3747</v>
      </c>
      <c r="C9" s="38">
        <v>2208</v>
      </c>
      <c r="D9" s="21">
        <f>+C9/B9</f>
        <v>0.589271417133707</v>
      </c>
      <c r="E9" s="55">
        <v>189</v>
      </c>
      <c r="F9" s="89">
        <f aca="true" t="shared" si="0" ref="F9:F25">+E9/B9</f>
        <v>0.05044035228182546</v>
      </c>
      <c r="G9" s="55">
        <v>15</v>
      </c>
      <c r="H9" s="21">
        <f>+G9/E9</f>
        <v>0.07936507936507936</v>
      </c>
      <c r="I9" s="55">
        <v>46</v>
      </c>
      <c r="J9" s="88">
        <f>I9/E9</f>
        <v>0.24338624338624337</v>
      </c>
      <c r="K9" s="55">
        <v>4</v>
      </c>
      <c r="L9" s="21">
        <f aca="true" t="shared" si="1" ref="L9:L25">+K9/G9</f>
        <v>0.26666666666666666</v>
      </c>
      <c r="M9" s="55">
        <v>43</v>
      </c>
      <c r="N9" s="127">
        <f>M9/I9</f>
        <v>0.9347826086956522</v>
      </c>
    </row>
    <row r="10" spans="1:14" ht="17.25" customHeight="1">
      <c r="A10" s="22" t="s">
        <v>0</v>
      </c>
      <c r="B10" s="80">
        <v>14538</v>
      </c>
      <c r="C10" s="38">
        <v>7059</v>
      </c>
      <c r="D10" s="21">
        <f aca="true" t="shared" si="2" ref="D10:D23">+C10/B10</f>
        <v>0.48555509698720595</v>
      </c>
      <c r="E10" s="55">
        <v>547</v>
      </c>
      <c r="F10" s="89">
        <f t="shared" si="0"/>
        <v>0.037625533085706424</v>
      </c>
      <c r="G10" s="55">
        <v>155</v>
      </c>
      <c r="H10" s="21">
        <f aca="true" t="shared" si="3" ref="H10:H25">+G10/E10</f>
        <v>0.283363802559415</v>
      </c>
      <c r="I10" s="55">
        <v>171</v>
      </c>
      <c r="J10" s="89">
        <f>I10/E10</f>
        <v>0.3126142595978062</v>
      </c>
      <c r="K10" s="55">
        <v>109</v>
      </c>
      <c r="L10" s="21">
        <f t="shared" si="1"/>
        <v>0.7032258064516129</v>
      </c>
      <c r="M10" s="55">
        <v>118</v>
      </c>
      <c r="N10" s="40">
        <f>M10/I10</f>
        <v>0.6900584795321637</v>
      </c>
    </row>
    <row r="11" spans="1:14" ht="17.25" customHeight="1">
      <c r="A11" s="22" t="s">
        <v>20</v>
      </c>
      <c r="B11" s="80">
        <v>10356</v>
      </c>
      <c r="C11" s="38">
        <v>6306</v>
      </c>
      <c r="D11" s="21">
        <f t="shared" si="2"/>
        <v>0.6089223638470452</v>
      </c>
      <c r="E11" s="55">
        <v>522</v>
      </c>
      <c r="F11" s="89">
        <f t="shared" si="0"/>
        <v>0.05040556199304751</v>
      </c>
      <c r="G11" s="55">
        <v>70</v>
      </c>
      <c r="H11" s="21">
        <f t="shared" si="3"/>
        <v>0.13409961685823754</v>
      </c>
      <c r="I11" s="55">
        <v>83</v>
      </c>
      <c r="J11" s="142">
        <f aca="true" t="shared" si="4" ref="J11:J25">I11/E11</f>
        <v>0.15900383141762453</v>
      </c>
      <c r="K11" s="55">
        <v>43</v>
      </c>
      <c r="L11" s="21">
        <f t="shared" si="1"/>
        <v>0.6142857142857143</v>
      </c>
      <c r="M11" s="55">
        <v>68</v>
      </c>
      <c r="N11" s="40">
        <f aca="true" t="shared" si="5" ref="N11:N23">M11/I11</f>
        <v>0.8192771084337349</v>
      </c>
    </row>
    <row r="12" spans="1:14" ht="17.25" customHeight="1">
      <c r="A12" s="22" t="s">
        <v>21</v>
      </c>
      <c r="B12" s="80">
        <v>6257</v>
      </c>
      <c r="C12" s="38">
        <v>3752</v>
      </c>
      <c r="D12" s="21">
        <f t="shared" si="2"/>
        <v>0.5996483937989452</v>
      </c>
      <c r="E12" s="55">
        <v>396</v>
      </c>
      <c r="F12" s="89">
        <f t="shared" si="0"/>
        <v>0.06328911618986735</v>
      </c>
      <c r="G12" s="55">
        <v>98</v>
      </c>
      <c r="H12" s="21">
        <f t="shared" si="3"/>
        <v>0.2474747474747475</v>
      </c>
      <c r="I12" s="55">
        <v>69</v>
      </c>
      <c r="J12" s="142">
        <f t="shared" si="4"/>
        <v>0.17424242424242425</v>
      </c>
      <c r="K12" s="55">
        <v>42</v>
      </c>
      <c r="L12" s="21">
        <f t="shared" si="1"/>
        <v>0.42857142857142855</v>
      </c>
      <c r="M12" s="55">
        <v>57</v>
      </c>
      <c r="N12" s="40">
        <f t="shared" si="5"/>
        <v>0.8260869565217391</v>
      </c>
    </row>
    <row r="13" spans="1:14" ht="17.25" customHeight="1">
      <c r="A13" s="22" t="s">
        <v>46</v>
      </c>
      <c r="B13" s="80">
        <v>3472</v>
      </c>
      <c r="C13" s="38">
        <v>2271</v>
      </c>
      <c r="D13" s="21">
        <f t="shared" si="2"/>
        <v>0.654089861751152</v>
      </c>
      <c r="E13" s="55">
        <v>214</v>
      </c>
      <c r="F13" s="89">
        <f t="shared" si="0"/>
        <v>0.061635944700460826</v>
      </c>
      <c r="G13" s="55">
        <v>38</v>
      </c>
      <c r="H13" s="21">
        <f t="shared" si="3"/>
        <v>0.17757009345794392</v>
      </c>
      <c r="I13" s="55">
        <v>1</v>
      </c>
      <c r="J13" s="142">
        <f t="shared" si="4"/>
        <v>0.004672897196261682</v>
      </c>
      <c r="K13" s="55">
        <v>1</v>
      </c>
      <c r="L13" s="21">
        <f t="shared" si="1"/>
        <v>0.02631578947368421</v>
      </c>
      <c r="M13" s="55">
        <v>1</v>
      </c>
      <c r="N13" s="40">
        <f t="shared" si="5"/>
        <v>1</v>
      </c>
    </row>
    <row r="14" spans="1:14" ht="17.25" customHeight="1">
      <c r="A14" s="22" t="s">
        <v>18</v>
      </c>
      <c r="B14" s="80">
        <v>8297</v>
      </c>
      <c r="C14" s="81">
        <v>6009</v>
      </c>
      <c r="D14" s="21">
        <f t="shared" si="2"/>
        <v>0.7242376762685308</v>
      </c>
      <c r="E14" s="86">
        <v>510</v>
      </c>
      <c r="F14" s="89">
        <f t="shared" si="0"/>
        <v>0.061468000482101964</v>
      </c>
      <c r="G14" s="86">
        <v>83</v>
      </c>
      <c r="H14" s="21">
        <f t="shared" si="3"/>
        <v>0.1627450980392157</v>
      </c>
      <c r="I14" s="86">
        <v>164</v>
      </c>
      <c r="J14" s="142">
        <f t="shared" si="4"/>
        <v>0.3215686274509804</v>
      </c>
      <c r="K14" s="86">
        <v>56</v>
      </c>
      <c r="L14" s="21">
        <f t="shared" si="1"/>
        <v>0.6746987951807228</v>
      </c>
      <c r="M14" s="86">
        <v>150</v>
      </c>
      <c r="N14" s="40">
        <f t="shared" si="5"/>
        <v>0.9146341463414634</v>
      </c>
    </row>
    <row r="15" spans="1:14" ht="17.25" customHeight="1">
      <c r="A15" s="19" t="s">
        <v>47</v>
      </c>
      <c r="B15" s="79">
        <v>3358</v>
      </c>
      <c r="C15" s="38">
        <v>2187</v>
      </c>
      <c r="D15" s="21">
        <f t="shared" si="2"/>
        <v>0.651280524121501</v>
      </c>
      <c r="E15" s="55">
        <v>247</v>
      </c>
      <c r="F15" s="89">
        <f t="shared" si="0"/>
        <v>0.07355568790946992</v>
      </c>
      <c r="G15" s="55">
        <v>46</v>
      </c>
      <c r="H15" s="21">
        <f t="shared" si="3"/>
        <v>0.1862348178137652</v>
      </c>
      <c r="I15" s="55">
        <v>73</v>
      </c>
      <c r="J15" s="142">
        <f t="shared" si="4"/>
        <v>0.29554655870445345</v>
      </c>
      <c r="K15" s="55">
        <v>29</v>
      </c>
      <c r="L15" s="21">
        <f t="shared" si="1"/>
        <v>0.6304347826086957</v>
      </c>
      <c r="M15" s="55">
        <v>66</v>
      </c>
      <c r="N15" s="40">
        <f t="shared" si="5"/>
        <v>0.9041095890410958</v>
      </c>
    </row>
    <row r="16" spans="1:14" ht="17.25" customHeight="1">
      <c r="A16" s="22" t="s">
        <v>50</v>
      </c>
      <c r="B16" s="80">
        <v>5563</v>
      </c>
      <c r="C16" s="38">
        <v>3856</v>
      </c>
      <c r="D16" s="21">
        <f t="shared" si="2"/>
        <v>0.6931511774222542</v>
      </c>
      <c r="E16" s="55">
        <v>277</v>
      </c>
      <c r="F16" s="89">
        <f t="shared" si="0"/>
        <v>0.049793277008808194</v>
      </c>
      <c r="G16" s="55">
        <v>55</v>
      </c>
      <c r="H16" s="21">
        <f t="shared" si="3"/>
        <v>0.19855595667870035</v>
      </c>
      <c r="I16" s="55">
        <v>41</v>
      </c>
      <c r="J16" s="142">
        <f t="shared" si="4"/>
        <v>0.148014440433213</v>
      </c>
      <c r="K16" s="55">
        <v>24</v>
      </c>
      <c r="L16" s="21">
        <f t="shared" si="1"/>
        <v>0.43636363636363634</v>
      </c>
      <c r="M16" s="55">
        <v>23</v>
      </c>
      <c r="N16" s="40">
        <f t="shared" si="5"/>
        <v>0.5609756097560976</v>
      </c>
    </row>
    <row r="17" spans="1:14" ht="17.25" customHeight="1">
      <c r="A17" s="22" t="s">
        <v>51</v>
      </c>
      <c r="B17" s="80">
        <v>4031</v>
      </c>
      <c r="C17" s="38">
        <v>2273</v>
      </c>
      <c r="D17" s="21">
        <f t="shared" si="2"/>
        <v>0.563879930538328</v>
      </c>
      <c r="E17" s="55">
        <v>147</v>
      </c>
      <c r="F17" s="89">
        <f t="shared" si="0"/>
        <v>0.03646737782188043</v>
      </c>
      <c r="G17" s="55">
        <v>18</v>
      </c>
      <c r="H17" s="21">
        <f t="shared" si="3"/>
        <v>0.12244897959183673</v>
      </c>
      <c r="I17" s="55">
        <v>5</v>
      </c>
      <c r="J17" s="142">
        <f t="shared" si="4"/>
        <v>0.034013605442176874</v>
      </c>
      <c r="K17" s="55">
        <v>2</v>
      </c>
      <c r="L17" s="21">
        <f t="shared" si="1"/>
        <v>0.1111111111111111</v>
      </c>
      <c r="M17" s="55">
        <v>5</v>
      </c>
      <c r="N17" s="40">
        <f t="shared" si="5"/>
        <v>1</v>
      </c>
    </row>
    <row r="18" spans="1:14" ht="17.25" customHeight="1">
      <c r="A18" s="22" t="s">
        <v>22</v>
      </c>
      <c r="B18" s="80">
        <v>22590</v>
      </c>
      <c r="C18" s="38">
        <v>9306</v>
      </c>
      <c r="D18" s="21">
        <f t="shared" si="2"/>
        <v>0.4119521912350598</v>
      </c>
      <c r="E18" s="55">
        <v>691</v>
      </c>
      <c r="F18" s="89">
        <f t="shared" si="0"/>
        <v>0.030588756086764056</v>
      </c>
      <c r="G18" s="55">
        <v>73</v>
      </c>
      <c r="H18" s="21">
        <f t="shared" si="3"/>
        <v>0.10564399421128799</v>
      </c>
      <c r="I18" s="55">
        <v>96</v>
      </c>
      <c r="J18" s="142">
        <f t="shared" si="4"/>
        <v>0.1389290882778582</v>
      </c>
      <c r="K18" s="55">
        <v>31</v>
      </c>
      <c r="L18" s="21">
        <f t="shared" si="1"/>
        <v>0.4246575342465753</v>
      </c>
      <c r="M18" s="55">
        <v>88</v>
      </c>
      <c r="N18" s="40">
        <f t="shared" si="5"/>
        <v>0.9166666666666666</v>
      </c>
    </row>
    <row r="19" spans="1:14" ht="17.25" customHeight="1">
      <c r="A19" s="22" t="s">
        <v>49</v>
      </c>
      <c r="B19" s="80">
        <v>7525</v>
      </c>
      <c r="C19" s="38">
        <v>5102</v>
      </c>
      <c r="D19" s="21">
        <f t="shared" si="2"/>
        <v>0.6780066445182724</v>
      </c>
      <c r="E19" s="55">
        <v>310</v>
      </c>
      <c r="F19" s="89">
        <f t="shared" si="0"/>
        <v>0.04119601328903655</v>
      </c>
      <c r="G19" s="55">
        <v>50</v>
      </c>
      <c r="H19" s="21">
        <f t="shared" si="3"/>
        <v>0.16129032258064516</v>
      </c>
      <c r="I19" s="55">
        <v>65</v>
      </c>
      <c r="J19" s="142">
        <f t="shared" si="4"/>
        <v>0.20967741935483872</v>
      </c>
      <c r="K19" s="55">
        <v>27</v>
      </c>
      <c r="L19" s="21">
        <f t="shared" si="1"/>
        <v>0.54</v>
      </c>
      <c r="M19" s="55">
        <v>62</v>
      </c>
      <c r="N19" s="40">
        <f t="shared" si="5"/>
        <v>0.9538461538461539</v>
      </c>
    </row>
    <row r="20" spans="1:14" ht="17.25" customHeight="1">
      <c r="A20" s="22" t="s">
        <v>1</v>
      </c>
      <c r="B20" s="80">
        <v>7947</v>
      </c>
      <c r="C20" s="38">
        <v>6345</v>
      </c>
      <c r="D20" s="21">
        <f t="shared" si="2"/>
        <v>0.79841449603624</v>
      </c>
      <c r="E20" s="55">
        <v>422</v>
      </c>
      <c r="F20" s="89">
        <f t="shared" si="0"/>
        <v>0.05310179942116522</v>
      </c>
      <c r="G20" s="55">
        <v>108</v>
      </c>
      <c r="H20" s="21">
        <f t="shared" si="3"/>
        <v>0.2559241706161137</v>
      </c>
      <c r="I20" s="55">
        <v>173</v>
      </c>
      <c r="J20" s="142">
        <f t="shared" si="4"/>
        <v>0.4099526066350711</v>
      </c>
      <c r="K20" s="55">
        <v>87</v>
      </c>
      <c r="L20" s="21">
        <f t="shared" si="1"/>
        <v>0.8055555555555556</v>
      </c>
      <c r="M20" s="55">
        <v>59</v>
      </c>
      <c r="N20" s="40">
        <f t="shared" si="5"/>
        <v>0.34104046242774566</v>
      </c>
    </row>
    <row r="21" spans="1:14" ht="17.25" customHeight="1">
      <c r="A21" s="22" t="s">
        <v>72</v>
      </c>
      <c r="B21" s="80">
        <v>8831</v>
      </c>
      <c r="C21" s="38">
        <v>7813</v>
      </c>
      <c r="D21" s="21">
        <f t="shared" si="2"/>
        <v>0.8847242667874533</v>
      </c>
      <c r="E21" s="55">
        <v>410</v>
      </c>
      <c r="F21" s="89">
        <f t="shared" si="0"/>
        <v>0.046427358170082665</v>
      </c>
      <c r="G21" s="55">
        <v>84</v>
      </c>
      <c r="H21" s="21">
        <f t="shared" si="3"/>
        <v>0.2048780487804878</v>
      </c>
      <c r="I21" s="55">
        <v>97</v>
      </c>
      <c r="J21" s="142">
        <f t="shared" si="4"/>
        <v>0.23658536585365852</v>
      </c>
      <c r="K21" s="55">
        <v>54</v>
      </c>
      <c r="L21" s="21">
        <f t="shared" si="1"/>
        <v>0.6428571428571429</v>
      </c>
      <c r="M21" s="55">
        <v>82</v>
      </c>
      <c r="N21" s="40">
        <f t="shared" si="5"/>
        <v>0.845360824742268</v>
      </c>
    </row>
    <row r="22" spans="1:14" ht="17.25" customHeight="1">
      <c r="A22" s="22" t="s">
        <v>48</v>
      </c>
      <c r="B22" s="80">
        <v>4923</v>
      </c>
      <c r="C22" s="38">
        <v>3131</v>
      </c>
      <c r="D22" s="21">
        <f t="shared" si="2"/>
        <v>0.6359943124111315</v>
      </c>
      <c r="E22" s="55">
        <v>300</v>
      </c>
      <c r="F22" s="89">
        <f t="shared" si="0"/>
        <v>0.06093845216331505</v>
      </c>
      <c r="G22" s="55">
        <v>39</v>
      </c>
      <c r="H22" s="21">
        <f t="shared" si="3"/>
        <v>0.13</v>
      </c>
      <c r="I22" s="55">
        <v>74</v>
      </c>
      <c r="J22" s="142">
        <f t="shared" si="4"/>
        <v>0.24666666666666667</v>
      </c>
      <c r="K22" s="55">
        <v>28</v>
      </c>
      <c r="L22" s="21">
        <f t="shared" si="1"/>
        <v>0.717948717948718</v>
      </c>
      <c r="M22" s="55">
        <v>47</v>
      </c>
      <c r="N22" s="40">
        <f t="shared" si="5"/>
        <v>0.6351351351351351</v>
      </c>
    </row>
    <row r="23" spans="1:14" ht="17.25" customHeight="1">
      <c r="A23" s="22" t="s">
        <v>23</v>
      </c>
      <c r="B23" s="80">
        <v>5991</v>
      </c>
      <c r="C23" s="38">
        <v>3690</v>
      </c>
      <c r="D23" s="21">
        <f t="shared" si="2"/>
        <v>0.6159238858287431</v>
      </c>
      <c r="E23" s="55">
        <v>301</v>
      </c>
      <c r="F23" s="89">
        <f t="shared" si="0"/>
        <v>0.05024202971123352</v>
      </c>
      <c r="G23" s="55">
        <v>34</v>
      </c>
      <c r="H23" s="21">
        <f t="shared" si="3"/>
        <v>0.11295681063122924</v>
      </c>
      <c r="I23" s="55">
        <v>76</v>
      </c>
      <c r="J23" s="142">
        <f t="shared" si="4"/>
        <v>0.25249169435215946</v>
      </c>
      <c r="K23" s="55">
        <v>26</v>
      </c>
      <c r="L23" s="21">
        <f t="shared" si="1"/>
        <v>0.7647058823529411</v>
      </c>
      <c r="M23" s="55">
        <v>56</v>
      </c>
      <c r="N23" s="40">
        <f t="shared" si="5"/>
        <v>0.7368421052631579</v>
      </c>
    </row>
    <row r="24" spans="1:14" ht="17.25" customHeight="1" thickBot="1">
      <c r="A24" s="22" t="s">
        <v>56</v>
      </c>
      <c r="B24" s="82">
        <v>6847</v>
      </c>
      <c r="C24" s="41">
        <v>5189</v>
      </c>
      <c r="D24" s="25">
        <f>+C24/B24</f>
        <v>0.7578501533518329</v>
      </c>
      <c r="E24" s="87">
        <v>401</v>
      </c>
      <c r="F24" s="90">
        <f t="shared" si="0"/>
        <v>0.05856579523879071</v>
      </c>
      <c r="G24" s="87">
        <v>67</v>
      </c>
      <c r="H24" s="25">
        <f t="shared" si="3"/>
        <v>0.16708229426433915</v>
      </c>
      <c r="I24" s="87">
        <v>116</v>
      </c>
      <c r="J24" s="143">
        <f t="shared" si="4"/>
        <v>0.2892768079800499</v>
      </c>
      <c r="K24" s="87">
        <v>45</v>
      </c>
      <c r="L24" s="25">
        <f t="shared" si="1"/>
        <v>0.6716417910447762</v>
      </c>
      <c r="M24" s="87">
        <v>81</v>
      </c>
      <c r="N24" s="40">
        <f>M24/I24</f>
        <v>0.6982758620689655</v>
      </c>
    </row>
    <row r="25" spans="1:14" ht="17.25" customHeight="1" thickBot="1">
      <c r="A25" s="111" t="s">
        <v>52</v>
      </c>
      <c r="B25" s="83">
        <v>124273</v>
      </c>
      <c r="C25" s="42">
        <v>76497</v>
      </c>
      <c r="D25" s="28">
        <f>+C25/B25</f>
        <v>0.6155560741271233</v>
      </c>
      <c r="E25" s="53">
        <v>5884</v>
      </c>
      <c r="F25" s="91">
        <f t="shared" si="0"/>
        <v>0.04734737231739799</v>
      </c>
      <c r="G25" s="53">
        <v>1033</v>
      </c>
      <c r="H25" s="28">
        <f t="shared" si="3"/>
        <v>0.1755608429639701</v>
      </c>
      <c r="I25" s="53">
        <v>1350</v>
      </c>
      <c r="J25" s="91">
        <f t="shared" si="4"/>
        <v>0.22943575798776342</v>
      </c>
      <c r="K25" s="53">
        <v>608</v>
      </c>
      <c r="L25" s="28">
        <f t="shared" si="1"/>
        <v>0.5885769603097774</v>
      </c>
      <c r="M25" s="53">
        <v>1006</v>
      </c>
      <c r="N25" s="43">
        <f>+M25/I25</f>
        <v>0.7451851851851852</v>
      </c>
    </row>
  </sheetData>
  <sheetProtection/>
  <mergeCells count="4">
    <mergeCell ref="A3:N3"/>
    <mergeCell ref="A2:N2"/>
    <mergeCell ref="A1:N1"/>
    <mergeCell ref="A5:A8"/>
  </mergeCells>
  <printOptions horizontalCentered="1" verticalCentered="1"/>
  <pageMargins left="0.51" right="0.5" top="0.75" bottom="0.75" header="0.12"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N26"/>
  <sheetViews>
    <sheetView zoomScalePageLayoutView="0" workbookViewId="0" topLeftCell="A1">
      <selection activeCell="A28" sqref="A28"/>
    </sheetView>
  </sheetViews>
  <sheetFormatPr defaultColWidth="9.140625" defaultRowHeight="12.75"/>
  <cols>
    <col min="1" max="1" width="21.140625" style="2" customWidth="1"/>
    <col min="2" max="2" width="12.140625" style="2" customWidth="1"/>
    <col min="3" max="4" width="11.28125" style="2" bestFit="1" customWidth="1"/>
    <col min="5" max="5" width="9.421875" style="2" bestFit="1" customWidth="1"/>
    <col min="6" max="8" width="11.28125" style="2" bestFit="1" customWidth="1"/>
    <col min="9" max="9" width="9.421875" style="2" bestFit="1" customWidth="1"/>
    <col min="10" max="10" width="10.421875" style="2" bestFit="1" customWidth="1"/>
    <col min="11" max="11" width="9.421875" style="2" bestFit="1" customWidth="1"/>
    <col min="12" max="12" width="11.00390625" style="2" customWidth="1"/>
    <col min="13" max="13" width="0" style="2" hidden="1" customWidth="1"/>
    <col min="14" max="16384" width="9.140625" style="2" customWidth="1"/>
  </cols>
  <sheetData>
    <row r="1" spans="1:14" s="1" customFormat="1" ht="18.75" customHeight="1">
      <c r="A1" s="166" t="str">
        <f>'1- Populations in Cohort'!A1:N1</f>
        <v>TAB 10 - LABOR EXCHANGE PERFORMANCE SUMMARY </v>
      </c>
      <c r="B1" s="167"/>
      <c r="C1" s="167"/>
      <c r="D1" s="167"/>
      <c r="E1" s="167"/>
      <c r="F1" s="167"/>
      <c r="G1" s="167"/>
      <c r="H1" s="167"/>
      <c r="I1" s="167"/>
      <c r="J1" s="167"/>
      <c r="K1" s="168"/>
      <c r="L1" s="8"/>
      <c r="M1" s="8"/>
      <c r="N1" s="8"/>
    </row>
    <row r="2" spans="1:14" s="1" customFormat="1" ht="18.75" customHeight="1">
      <c r="A2" s="157" t="str">
        <f>'1- Populations in Cohort'!A2:N2</f>
        <v>FY19 QUARTER ENDING JUNE 30, 2019</v>
      </c>
      <c r="B2" s="169"/>
      <c r="C2" s="169"/>
      <c r="D2" s="169"/>
      <c r="E2" s="169"/>
      <c r="F2" s="169"/>
      <c r="G2" s="169"/>
      <c r="H2" s="169"/>
      <c r="I2" s="169"/>
      <c r="J2" s="169"/>
      <c r="K2" s="170"/>
      <c r="L2" s="8"/>
      <c r="M2" s="8"/>
      <c r="N2" s="8"/>
    </row>
    <row r="3" spans="1:14" s="1" customFormat="1" ht="18.75" customHeight="1" thickBot="1">
      <c r="A3" s="171" t="s">
        <v>75</v>
      </c>
      <c r="B3" s="172"/>
      <c r="C3" s="172"/>
      <c r="D3" s="172"/>
      <c r="E3" s="172"/>
      <c r="F3" s="172"/>
      <c r="G3" s="172"/>
      <c r="H3" s="172"/>
      <c r="I3" s="172"/>
      <c r="J3" s="172"/>
      <c r="K3" s="173"/>
      <c r="L3" s="8"/>
      <c r="M3" s="8"/>
      <c r="N3" s="8"/>
    </row>
    <row r="4" spans="1:13" s="1" customFormat="1" ht="12.75">
      <c r="A4" s="56" t="s">
        <v>8</v>
      </c>
      <c r="B4" s="64" t="s">
        <v>7</v>
      </c>
      <c r="C4" s="57" t="s">
        <v>9</v>
      </c>
      <c r="D4" s="57" t="s">
        <v>37</v>
      </c>
      <c r="E4" s="58" t="s">
        <v>10</v>
      </c>
      <c r="F4" s="65" t="s">
        <v>11</v>
      </c>
      <c r="G4" s="57" t="s">
        <v>12</v>
      </c>
      <c r="H4" s="57" t="s">
        <v>54</v>
      </c>
      <c r="I4" s="58" t="s">
        <v>13</v>
      </c>
      <c r="J4" s="63" t="s">
        <v>44</v>
      </c>
      <c r="K4" s="73" t="s">
        <v>14</v>
      </c>
      <c r="L4" s="7"/>
      <c r="M4" s="7"/>
    </row>
    <row r="5" spans="1:11" s="3" customFormat="1" ht="12.75">
      <c r="A5" s="180" t="s">
        <v>70</v>
      </c>
      <c r="B5" s="183" t="s">
        <v>60</v>
      </c>
      <c r="C5" s="186" t="s">
        <v>61</v>
      </c>
      <c r="D5" s="186" t="s">
        <v>62</v>
      </c>
      <c r="E5" s="189" t="s">
        <v>66</v>
      </c>
      <c r="F5" s="183" t="s">
        <v>63</v>
      </c>
      <c r="G5" s="186" t="s">
        <v>65</v>
      </c>
      <c r="H5" s="186" t="s">
        <v>64</v>
      </c>
      <c r="I5" s="189" t="s">
        <v>66</v>
      </c>
      <c r="J5" s="192" t="s">
        <v>67</v>
      </c>
      <c r="K5" s="189" t="s">
        <v>66</v>
      </c>
    </row>
    <row r="6" spans="1:11" s="3" customFormat="1" ht="12.75">
      <c r="A6" s="181"/>
      <c r="B6" s="184"/>
      <c r="C6" s="187"/>
      <c r="D6" s="187"/>
      <c r="E6" s="190"/>
      <c r="F6" s="184"/>
      <c r="G6" s="187"/>
      <c r="H6" s="187"/>
      <c r="I6" s="190"/>
      <c r="J6" s="193"/>
      <c r="K6" s="190"/>
    </row>
    <row r="7" spans="1:11" s="3" customFormat="1" ht="13.5" thickBot="1">
      <c r="A7" s="182"/>
      <c r="B7" s="185"/>
      <c r="C7" s="188"/>
      <c r="D7" s="188"/>
      <c r="E7" s="191"/>
      <c r="F7" s="185"/>
      <c r="G7" s="188"/>
      <c r="H7" s="188"/>
      <c r="I7" s="191"/>
      <c r="J7" s="194"/>
      <c r="K7" s="191"/>
    </row>
    <row r="8" spans="1:11" s="3" customFormat="1" ht="17.25" customHeight="1">
      <c r="A8" s="19" t="s">
        <v>19</v>
      </c>
      <c r="B8" s="20">
        <v>2465</v>
      </c>
      <c r="C8" s="38">
        <v>1567</v>
      </c>
      <c r="D8" s="69">
        <f>+C8/B8</f>
        <v>0.6356997971602434</v>
      </c>
      <c r="E8" s="21">
        <f>D8/0.64</f>
        <v>0.9932809330628802</v>
      </c>
      <c r="F8" s="38">
        <v>2566</v>
      </c>
      <c r="G8" s="54">
        <v>1639</v>
      </c>
      <c r="H8" s="67">
        <f>+G8/F8</f>
        <v>0.6387373343725643</v>
      </c>
      <c r="I8" s="21">
        <f>H8/0.63</f>
        <v>1.013868784718356</v>
      </c>
      <c r="J8" s="77">
        <v>5420.12</v>
      </c>
      <c r="K8" s="39">
        <f>(J8/6000)</f>
        <v>0.9033533333333333</v>
      </c>
    </row>
    <row r="9" spans="1:11" s="3" customFormat="1" ht="17.25" customHeight="1">
      <c r="A9" s="22" t="s">
        <v>0</v>
      </c>
      <c r="B9" s="20">
        <v>14270</v>
      </c>
      <c r="C9" s="38">
        <v>9428</v>
      </c>
      <c r="D9" s="69">
        <f aca="true" t="shared" si="0" ref="D9:D24">+C9/B9</f>
        <v>0.6606867554309741</v>
      </c>
      <c r="E9" s="21">
        <f aca="true" t="shared" si="1" ref="E9:E24">D9/0.64</f>
        <v>1.032323055360897</v>
      </c>
      <c r="F9" s="38">
        <v>14539</v>
      </c>
      <c r="G9" s="55">
        <v>9980</v>
      </c>
      <c r="H9" s="67">
        <f aca="true" t="shared" si="2" ref="H9:H24">+G9/F9</f>
        <v>0.6864296031363918</v>
      </c>
      <c r="I9" s="21">
        <f aca="true" t="shared" si="3" ref="I9:I24">H9/0.63</f>
        <v>1.0895707986291934</v>
      </c>
      <c r="J9" s="78">
        <v>6978.49</v>
      </c>
      <c r="K9" s="39">
        <f aca="true" t="shared" si="4" ref="K9:K24">(J9/6000)</f>
        <v>1.1630816666666666</v>
      </c>
    </row>
    <row r="10" spans="1:11" s="3" customFormat="1" ht="17.25" customHeight="1">
      <c r="A10" s="22" t="s">
        <v>20</v>
      </c>
      <c r="B10" s="20">
        <v>8847</v>
      </c>
      <c r="C10" s="38">
        <v>6190</v>
      </c>
      <c r="D10" s="69">
        <f t="shared" si="0"/>
        <v>0.6996722052673222</v>
      </c>
      <c r="E10" s="21">
        <f t="shared" si="1"/>
        <v>1.093237820730191</v>
      </c>
      <c r="F10" s="38">
        <v>9161</v>
      </c>
      <c r="G10" s="55">
        <v>6455</v>
      </c>
      <c r="H10" s="67">
        <f t="shared" si="2"/>
        <v>0.7046173998471783</v>
      </c>
      <c r="I10" s="21">
        <f t="shared" si="3"/>
        <v>1.1184403172177433</v>
      </c>
      <c r="J10" s="78">
        <v>6802.96</v>
      </c>
      <c r="K10" s="39">
        <f t="shared" si="4"/>
        <v>1.1338266666666668</v>
      </c>
    </row>
    <row r="11" spans="1:11" s="3" customFormat="1" ht="17.25" customHeight="1">
      <c r="A11" s="22" t="s">
        <v>21</v>
      </c>
      <c r="B11" s="20">
        <v>5642</v>
      </c>
      <c r="C11" s="38">
        <v>3893</v>
      </c>
      <c r="D11" s="69">
        <f t="shared" si="0"/>
        <v>0.6900035448422546</v>
      </c>
      <c r="E11" s="21">
        <f t="shared" si="1"/>
        <v>1.0781305388160227</v>
      </c>
      <c r="F11" s="38">
        <v>5775</v>
      </c>
      <c r="G11" s="55">
        <v>4050</v>
      </c>
      <c r="H11" s="67">
        <f t="shared" si="2"/>
        <v>0.7012987012987013</v>
      </c>
      <c r="I11" s="21">
        <f t="shared" si="3"/>
        <v>1.1131725417439704</v>
      </c>
      <c r="J11" s="78">
        <v>7495.16</v>
      </c>
      <c r="K11" s="39">
        <f t="shared" si="4"/>
        <v>1.2491933333333334</v>
      </c>
    </row>
    <row r="12" spans="1:11" s="3" customFormat="1" ht="17.25" customHeight="1">
      <c r="A12" s="22" t="s">
        <v>4</v>
      </c>
      <c r="B12" s="20">
        <v>2995</v>
      </c>
      <c r="C12" s="38">
        <v>1978</v>
      </c>
      <c r="D12" s="69">
        <f t="shared" si="0"/>
        <v>0.6604340567612688</v>
      </c>
      <c r="E12" s="21">
        <f t="shared" si="1"/>
        <v>1.0319282136894825</v>
      </c>
      <c r="F12" s="38">
        <v>3029</v>
      </c>
      <c r="G12" s="55">
        <v>1946</v>
      </c>
      <c r="H12" s="67">
        <f t="shared" si="2"/>
        <v>0.6424562561901618</v>
      </c>
      <c r="I12" s="21">
        <f t="shared" si="3"/>
        <v>1.019771835222479</v>
      </c>
      <c r="J12" s="78">
        <v>6846.475</v>
      </c>
      <c r="K12" s="39">
        <f t="shared" si="4"/>
        <v>1.1410791666666666</v>
      </c>
    </row>
    <row r="13" spans="1:11" s="3" customFormat="1" ht="17.25" customHeight="1">
      <c r="A13" s="22" t="s">
        <v>18</v>
      </c>
      <c r="B13" s="20">
        <v>8628</v>
      </c>
      <c r="C13" s="38">
        <v>5754</v>
      </c>
      <c r="D13" s="69">
        <f t="shared" si="0"/>
        <v>0.6668984700973575</v>
      </c>
      <c r="E13" s="21">
        <f t="shared" si="1"/>
        <v>1.042028859527121</v>
      </c>
      <c r="F13" s="38">
        <v>9170</v>
      </c>
      <c r="G13" s="55">
        <v>6376</v>
      </c>
      <c r="H13" s="67">
        <f t="shared" si="2"/>
        <v>0.6953107960741548</v>
      </c>
      <c r="I13" s="21">
        <f t="shared" si="3"/>
        <v>1.1036679302764363</v>
      </c>
      <c r="J13" s="78">
        <v>7409.18</v>
      </c>
      <c r="K13" s="39">
        <f t="shared" si="4"/>
        <v>1.2348633333333334</v>
      </c>
    </row>
    <row r="14" spans="1:11" s="3" customFormat="1" ht="17.25" customHeight="1">
      <c r="A14" s="19" t="s">
        <v>5</v>
      </c>
      <c r="B14" s="20">
        <v>3111</v>
      </c>
      <c r="C14" s="38">
        <v>2076</v>
      </c>
      <c r="D14" s="69">
        <f t="shared" si="0"/>
        <v>0.6673095467695275</v>
      </c>
      <c r="E14" s="21">
        <f t="shared" si="1"/>
        <v>1.0426711668273867</v>
      </c>
      <c r="F14" s="38">
        <v>3442</v>
      </c>
      <c r="G14" s="55">
        <v>2295</v>
      </c>
      <c r="H14" s="67">
        <f t="shared" si="2"/>
        <v>0.6667635095874491</v>
      </c>
      <c r="I14" s="21">
        <f t="shared" si="3"/>
        <v>1.0583547771229351</v>
      </c>
      <c r="J14" s="78">
        <v>6735.07</v>
      </c>
      <c r="K14" s="39">
        <f t="shared" si="4"/>
        <v>1.1225116666666666</v>
      </c>
    </row>
    <row r="15" spans="1:11" s="3" customFormat="1" ht="17.25" customHeight="1">
      <c r="A15" s="22" t="s">
        <v>16</v>
      </c>
      <c r="B15" s="20">
        <v>5549</v>
      </c>
      <c r="C15" s="38">
        <v>3748</v>
      </c>
      <c r="D15" s="69">
        <f t="shared" si="0"/>
        <v>0.6754370156785007</v>
      </c>
      <c r="E15" s="21">
        <f t="shared" si="1"/>
        <v>1.0553703369976573</v>
      </c>
      <c r="F15" s="38">
        <v>5328</v>
      </c>
      <c r="G15" s="55">
        <v>3724</v>
      </c>
      <c r="H15" s="67">
        <f t="shared" si="2"/>
        <v>0.698948948948949</v>
      </c>
      <c r="I15" s="21">
        <f t="shared" si="3"/>
        <v>1.1094427761094428</v>
      </c>
      <c r="J15" s="78">
        <v>9323.315</v>
      </c>
      <c r="K15" s="39">
        <f t="shared" si="4"/>
        <v>1.5538858333333334</v>
      </c>
    </row>
    <row r="16" spans="1:11" s="3" customFormat="1" ht="17.25" customHeight="1">
      <c r="A16" s="22" t="s">
        <v>3</v>
      </c>
      <c r="B16" s="20">
        <v>3816</v>
      </c>
      <c r="C16" s="38">
        <v>2512</v>
      </c>
      <c r="D16" s="69">
        <f t="shared" si="0"/>
        <v>0.6582809224318659</v>
      </c>
      <c r="E16" s="21">
        <f t="shared" si="1"/>
        <v>1.0285639412997905</v>
      </c>
      <c r="F16" s="38">
        <v>4032</v>
      </c>
      <c r="G16" s="55">
        <v>2769</v>
      </c>
      <c r="H16" s="67">
        <f t="shared" si="2"/>
        <v>0.6867559523809523</v>
      </c>
      <c r="I16" s="21">
        <f t="shared" si="3"/>
        <v>1.090088813303099</v>
      </c>
      <c r="J16" s="78">
        <v>5327.17</v>
      </c>
      <c r="K16" s="39">
        <f t="shared" si="4"/>
        <v>0.8878616666666667</v>
      </c>
    </row>
    <row r="17" spans="1:11" s="3" customFormat="1" ht="17.25" customHeight="1">
      <c r="A17" s="22" t="s">
        <v>22</v>
      </c>
      <c r="B17" s="20">
        <v>22107</v>
      </c>
      <c r="C17" s="38">
        <v>13226</v>
      </c>
      <c r="D17" s="69">
        <f t="shared" si="0"/>
        <v>0.5982720405301488</v>
      </c>
      <c r="E17" s="21">
        <f t="shared" si="1"/>
        <v>0.9348000633283575</v>
      </c>
      <c r="F17" s="38">
        <v>21727</v>
      </c>
      <c r="G17" s="55">
        <v>13614</v>
      </c>
      <c r="H17" s="67">
        <f t="shared" si="2"/>
        <v>0.6265936392507019</v>
      </c>
      <c r="I17" s="21">
        <f t="shared" si="3"/>
        <v>0.9945930781757173</v>
      </c>
      <c r="J17" s="78">
        <v>5324.285</v>
      </c>
      <c r="K17" s="39">
        <f t="shared" si="4"/>
        <v>0.8873808333333333</v>
      </c>
    </row>
    <row r="18" spans="1:11" s="3" customFormat="1" ht="17.25" customHeight="1">
      <c r="A18" s="22" t="s">
        <v>24</v>
      </c>
      <c r="B18" s="20">
        <v>7717</v>
      </c>
      <c r="C18" s="38">
        <v>5290</v>
      </c>
      <c r="D18" s="69">
        <f t="shared" si="0"/>
        <v>0.6854995464558766</v>
      </c>
      <c r="E18" s="21">
        <f t="shared" si="1"/>
        <v>1.0710930413373072</v>
      </c>
      <c r="F18" s="38">
        <v>7441</v>
      </c>
      <c r="G18" s="55">
        <v>5288</v>
      </c>
      <c r="H18" s="67">
        <f t="shared" si="2"/>
        <v>0.7106571697352506</v>
      </c>
      <c r="I18" s="21">
        <f t="shared" si="3"/>
        <v>1.128027253548017</v>
      </c>
      <c r="J18" s="78">
        <v>7459.375</v>
      </c>
      <c r="K18" s="39">
        <f t="shared" si="4"/>
        <v>1.2432291666666666</v>
      </c>
    </row>
    <row r="19" spans="1:11" s="3" customFormat="1" ht="17.25" customHeight="1">
      <c r="A19" s="22" t="s">
        <v>1</v>
      </c>
      <c r="B19" s="20">
        <v>8972</v>
      </c>
      <c r="C19" s="38">
        <v>5936</v>
      </c>
      <c r="D19" s="69">
        <f t="shared" si="0"/>
        <v>0.661613909942042</v>
      </c>
      <c r="E19" s="21">
        <f t="shared" si="1"/>
        <v>1.0337717342844406</v>
      </c>
      <c r="F19" s="38">
        <v>11492</v>
      </c>
      <c r="G19" s="55">
        <v>7627</v>
      </c>
      <c r="H19" s="67">
        <f t="shared" si="2"/>
        <v>0.6636790810998956</v>
      </c>
      <c r="I19" s="21">
        <f t="shared" si="3"/>
        <v>1.0534588588887233</v>
      </c>
      <c r="J19" s="78">
        <v>10161.925</v>
      </c>
      <c r="K19" s="39">
        <f t="shared" si="4"/>
        <v>1.6936541666666665</v>
      </c>
    </row>
    <row r="20" spans="1:11" s="3" customFormat="1" ht="17.25" customHeight="1">
      <c r="A20" s="22" t="s">
        <v>2</v>
      </c>
      <c r="B20" s="20">
        <v>7310</v>
      </c>
      <c r="C20" s="38">
        <v>4849</v>
      </c>
      <c r="D20" s="69">
        <f t="shared" si="0"/>
        <v>0.6633378932968537</v>
      </c>
      <c r="E20" s="21">
        <f t="shared" si="1"/>
        <v>1.0364654582763337</v>
      </c>
      <c r="F20" s="38">
        <v>8646</v>
      </c>
      <c r="G20" s="55">
        <v>6034</v>
      </c>
      <c r="H20" s="67">
        <f t="shared" si="2"/>
        <v>0.6978949803377285</v>
      </c>
      <c r="I20" s="21">
        <f t="shared" si="3"/>
        <v>1.1077698100598865</v>
      </c>
      <c r="J20" s="78">
        <v>12364.8</v>
      </c>
      <c r="K20" s="39">
        <f t="shared" si="4"/>
        <v>2.0608</v>
      </c>
    </row>
    <row r="21" spans="1:11" s="3" customFormat="1" ht="17.25" customHeight="1">
      <c r="A21" s="22" t="s">
        <v>17</v>
      </c>
      <c r="B21" s="20">
        <v>4543</v>
      </c>
      <c r="C21" s="38">
        <v>3165</v>
      </c>
      <c r="D21" s="69">
        <f t="shared" si="0"/>
        <v>0.6966762051507814</v>
      </c>
      <c r="E21" s="21">
        <f t="shared" si="1"/>
        <v>1.088556570548096</v>
      </c>
      <c r="F21" s="38">
        <v>4984</v>
      </c>
      <c r="G21" s="55">
        <v>3547</v>
      </c>
      <c r="H21" s="67">
        <f t="shared" si="2"/>
        <v>0.711677367576244</v>
      </c>
      <c r="I21" s="21">
        <f t="shared" si="3"/>
        <v>1.1296466152003872</v>
      </c>
      <c r="J21" s="78">
        <v>8484.38</v>
      </c>
      <c r="K21" s="39">
        <f t="shared" si="4"/>
        <v>1.4140633333333332</v>
      </c>
    </row>
    <row r="22" spans="1:11" s="3" customFormat="1" ht="17.25" customHeight="1">
      <c r="A22" s="22" t="s">
        <v>23</v>
      </c>
      <c r="B22" s="20">
        <v>6995</v>
      </c>
      <c r="C22" s="38">
        <v>4424</v>
      </c>
      <c r="D22" s="69">
        <f t="shared" si="0"/>
        <v>0.6324517512508935</v>
      </c>
      <c r="E22" s="21">
        <f t="shared" si="1"/>
        <v>0.988205861329521</v>
      </c>
      <c r="F22" s="38">
        <v>7150</v>
      </c>
      <c r="G22" s="55">
        <v>4717</v>
      </c>
      <c r="H22" s="67">
        <f t="shared" si="2"/>
        <v>0.6597202797202797</v>
      </c>
      <c r="I22" s="21">
        <f t="shared" si="3"/>
        <v>1.0471750471750472</v>
      </c>
      <c r="J22" s="78">
        <v>7325.35</v>
      </c>
      <c r="K22" s="39">
        <f t="shared" si="4"/>
        <v>1.2208916666666667</v>
      </c>
    </row>
    <row r="23" spans="1:12" s="3" customFormat="1" ht="17.25" customHeight="1" thickBot="1">
      <c r="A23" s="23" t="s">
        <v>56</v>
      </c>
      <c r="B23" s="24">
        <v>8878</v>
      </c>
      <c r="C23" s="41">
        <v>5740</v>
      </c>
      <c r="D23" s="70">
        <f t="shared" si="0"/>
        <v>0.6465420139671098</v>
      </c>
      <c r="E23" s="25">
        <f t="shared" si="1"/>
        <v>1.010221896823609</v>
      </c>
      <c r="F23" s="41">
        <v>9427</v>
      </c>
      <c r="G23" s="87">
        <v>6353</v>
      </c>
      <c r="H23" s="68">
        <f t="shared" si="2"/>
        <v>0.6739153495279516</v>
      </c>
      <c r="I23" s="25">
        <f t="shared" si="3"/>
        <v>1.0697069040126217</v>
      </c>
      <c r="J23" s="112">
        <v>8590.255</v>
      </c>
      <c r="K23" s="129">
        <f t="shared" si="4"/>
        <v>1.4317091666666666</v>
      </c>
      <c r="L23" s="71"/>
    </row>
    <row r="24" spans="1:12" s="10" customFormat="1" ht="17.25" customHeight="1" thickBot="1">
      <c r="A24" s="26" t="s">
        <v>6</v>
      </c>
      <c r="B24" s="27">
        <v>121845</v>
      </c>
      <c r="C24" s="53">
        <v>79776</v>
      </c>
      <c r="D24" s="91">
        <f t="shared" si="0"/>
        <v>0.6547334728548566</v>
      </c>
      <c r="E24" s="28">
        <f t="shared" si="1"/>
        <v>1.0230210513357134</v>
      </c>
      <c r="F24" s="125">
        <v>127909</v>
      </c>
      <c r="G24" s="53">
        <v>86414</v>
      </c>
      <c r="H24" s="121">
        <f t="shared" si="2"/>
        <v>0.6755896770360178</v>
      </c>
      <c r="I24" s="28">
        <f t="shared" si="3"/>
        <v>1.0723645667238377</v>
      </c>
      <c r="J24" s="126">
        <v>7207.195</v>
      </c>
      <c r="K24" s="145">
        <f t="shared" si="4"/>
        <v>1.2011991666666666</v>
      </c>
      <c r="L24" s="72"/>
    </row>
    <row r="25" spans="1:12" s="10" customFormat="1" ht="17.25" customHeight="1">
      <c r="A25" s="177" t="s">
        <v>85</v>
      </c>
      <c r="B25" s="178"/>
      <c r="C25" s="178"/>
      <c r="D25" s="178"/>
      <c r="E25" s="178"/>
      <c r="F25" s="178"/>
      <c r="G25" s="178"/>
      <c r="H25" s="178"/>
      <c r="I25" s="178"/>
      <c r="J25" s="178"/>
      <c r="K25" s="179"/>
      <c r="L25" s="9"/>
    </row>
    <row r="26" spans="1:12" s="6" customFormat="1" ht="122.25" customHeight="1" thickBot="1">
      <c r="A26" s="174" t="s">
        <v>68</v>
      </c>
      <c r="B26" s="175"/>
      <c r="C26" s="175"/>
      <c r="D26" s="175"/>
      <c r="E26" s="175"/>
      <c r="F26" s="175"/>
      <c r="G26" s="175"/>
      <c r="H26" s="175"/>
      <c r="I26" s="175"/>
      <c r="J26" s="175"/>
      <c r="K26" s="176"/>
      <c r="L26" s="5"/>
    </row>
  </sheetData>
  <sheetProtection/>
  <mergeCells count="16">
    <mergeCell ref="G5:G7"/>
    <mergeCell ref="H5:H7"/>
    <mergeCell ref="E5:E7"/>
    <mergeCell ref="J5:J7"/>
    <mergeCell ref="I5:I7"/>
    <mergeCell ref="K5:K7"/>
    <mergeCell ref="A1:K1"/>
    <mergeCell ref="A2:K2"/>
    <mergeCell ref="A3:K3"/>
    <mergeCell ref="A26:K26"/>
    <mergeCell ref="A25:K25"/>
    <mergeCell ref="A5:A7"/>
    <mergeCell ref="B5:B7"/>
    <mergeCell ref="C5:C7"/>
    <mergeCell ref="D5:D7"/>
    <mergeCell ref="F5:F7"/>
  </mergeCells>
  <printOptions horizontalCentered="1" verticalCentered="1"/>
  <pageMargins left="0.3" right="0.3" top="0.3" bottom="0.3" header="0.12" footer="0.1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N24"/>
  <sheetViews>
    <sheetView zoomScalePageLayoutView="0" workbookViewId="0" topLeftCell="A1">
      <selection activeCell="A26" sqref="A26"/>
    </sheetView>
  </sheetViews>
  <sheetFormatPr defaultColWidth="9.140625" defaultRowHeight="12.75"/>
  <cols>
    <col min="1" max="1" width="21.140625" style="2" customWidth="1"/>
    <col min="2" max="2" width="12.140625" style="2" customWidth="1"/>
    <col min="3" max="4" width="11.28125" style="2" bestFit="1" customWidth="1"/>
    <col min="5" max="5" width="9.421875" style="2" bestFit="1" customWidth="1"/>
    <col min="6" max="8" width="11.28125" style="2" bestFit="1" customWidth="1"/>
    <col min="9" max="9" width="9.421875" style="2" bestFit="1" customWidth="1"/>
    <col min="10" max="10" width="10.421875" style="2" bestFit="1" customWidth="1"/>
    <col min="11" max="11" width="9.421875" style="2" bestFit="1" customWidth="1"/>
    <col min="12" max="12" width="11.00390625" style="2" customWidth="1"/>
    <col min="13" max="13" width="0" style="2" hidden="1" customWidth="1"/>
    <col min="14" max="16384" width="9.140625" style="2" customWidth="1"/>
  </cols>
  <sheetData>
    <row r="1" spans="1:14" s="1" customFormat="1" ht="18.75" customHeight="1">
      <c r="A1" s="195" t="str">
        <f>'1- Populations in Cohort'!A1:N1</f>
        <v>TAB 10 - LABOR EXCHANGE PERFORMANCE SUMMARY </v>
      </c>
      <c r="B1" s="196"/>
      <c r="C1" s="196"/>
      <c r="D1" s="196"/>
      <c r="E1" s="196"/>
      <c r="F1" s="196"/>
      <c r="G1" s="196"/>
      <c r="H1" s="196"/>
      <c r="I1" s="196"/>
      <c r="J1" s="196"/>
      <c r="K1" s="197"/>
      <c r="L1" s="8"/>
      <c r="M1" s="8"/>
      <c r="N1" s="8"/>
    </row>
    <row r="2" spans="1:14" s="1" customFormat="1" ht="18.75" customHeight="1">
      <c r="A2" s="198" t="str">
        <f>'1- Populations in Cohort'!A2:N2</f>
        <v>FY19 QUARTER ENDING JUNE 30, 2019</v>
      </c>
      <c r="B2" s="199"/>
      <c r="C2" s="199"/>
      <c r="D2" s="199"/>
      <c r="E2" s="199"/>
      <c r="F2" s="199"/>
      <c r="G2" s="199"/>
      <c r="H2" s="199"/>
      <c r="I2" s="199"/>
      <c r="J2" s="199"/>
      <c r="K2" s="200"/>
      <c r="L2" s="8"/>
      <c r="M2" s="8"/>
      <c r="N2" s="8"/>
    </row>
    <row r="3" spans="1:14" s="1" customFormat="1" ht="18.75" customHeight="1" thickBot="1">
      <c r="A3" s="198" t="s">
        <v>76</v>
      </c>
      <c r="B3" s="199"/>
      <c r="C3" s="199"/>
      <c r="D3" s="199"/>
      <c r="E3" s="199"/>
      <c r="F3" s="199"/>
      <c r="G3" s="199"/>
      <c r="H3" s="199"/>
      <c r="I3" s="199"/>
      <c r="J3" s="199"/>
      <c r="K3" s="200"/>
      <c r="L3" s="8"/>
      <c r="M3" s="8"/>
      <c r="N3" s="8"/>
    </row>
    <row r="4" spans="1:13" s="1" customFormat="1" ht="12.75">
      <c r="A4" s="56" t="s">
        <v>8</v>
      </c>
      <c r="B4" s="64" t="s">
        <v>7</v>
      </c>
      <c r="C4" s="57" t="s">
        <v>9</v>
      </c>
      <c r="D4" s="57" t="s">
        <v>37</v>
      </c>
      <c r="E4" s="58" t="s">
        <v>10</v>
      </c>
      <c r="F4" s="65" t="s">
        <v>11</v>
      </c>
      <c r="G4" s="57" t="s">
        <v>12</v>
      </c>
      <c r="H4" s="57" t="s">
        <v>54</v>
      </c>
      <c r="I4" s="58" t="s">
        <v>13</v>
      </c>
      <c r="J4" s="63" t="s">
        <v>44</v>
      </c>
      <c r="K4" s="73" t="s">
        <v>14</v>
      </c>
      <c r="L4" s="7"/>
      <c r="M4" s="7"/>
    </row>
    <row r="5" spans="1:11" s="3" customFormat="1" ht="39" thickBot="1">
      <c r="A5" s="48" t="s">
        <v>70</v>
      </c>
      <c r="B5" s="44" t="s">
        <v>60</v>
      </c>
      <c r="C5" s="45" t="s">
        <v>61</v>
      </c>
      <c r="D5" s="74" t="s">
        <v>62</v>
      </c>
      <c r="E5" s="75" t="s">
        <v>66</v>
      </c>
      <c r="F5" s="47" t="s">
        <v>63</v>
      </c>
      <c r="G5" s="45" t="s">
        <v>65</v>
      </c>
      <c r="H5" s="74" t="s">
        <v>64</v>
      </c>
      <c r="I5" s="75" t="s">
        <v>66</v>
      </c>
      <c r="J5" s="131" t="s">
        <v>67</v>
      </c>
      <c r="K5" s="76" t="s">
        <v>66</v>
      </c>
    </row>
    <row r="6" spans="1:11" s="3" customFormat="1" ht="17.25" customHeight="1">
      <c r="A6" s="49" t="s">
        <v>19</v>
      </c>
      <c r="B6" s="132">
        <v>1175</v>
      </c>
      <c r="C6" s="133">
        <v>810</v>
      </c>
      <c r="D6" s="134">
        <f>+C6/B6</f>
        <v>0.6893617021276596</v>
      </c>
      <c r="E6" s="135">
        <f>D6/0.64</f>
        <v>1.077127659574468</v>
      </c>
      <c r="F6" s="133">
        <v>1331</v>
      </c>
      <c r="G6" s="54">
        <v>933</v>
      </c>
      <c r="H6" s="136">
        <f>+G6/F6</f>
        <v>0.7009767092411721</v>
      </c>
      <c r="I6" s="135">
        <f>H6/0.63</f>
        <v>1.1126614432399557</v>
      </c>
      <c r="J6" s="137">
        <v>5938.855</v>
      </c>
      <c r="K6" s="138">
        <f>(J6/6000)</f>
        <v>0.9898091666666666</v>
      </c>
    </row>
    <row r="7" spans="1:11" s="3" customFormat="1" ht="17.25" customHeight="1">
      <c r="A7" s="22" t="s">
        <v>0</v>
      </c>
      <c r="B7" s="20">
        <v>6491</v>
      </c>
      <c r="C7" s="38">
        <v>4462</v>
      </c>
      <c r="D7" s="69">
        <f aca="true" t="shared" si="0" ref="D7:D22">+C7/B7</f>
        <v>0.6874133415498382</v>
      </c>
      <c r="E7" s="21">
        <f aca="true" t="shared" si="1" ref="E7:E22">D7/0.64</f>
        <v>1.0740833461716222</v>
      </c>
      <c r="F7" s="38">
        <v>6996</v>
      </c>
      <c r="G7" s="55">
        <v>5179</v>
      </c>
      <c r="H7" s="67">
        <f aca="true" t="shared" si="2" ref="H7:H22">+G7/F7</f>
        <v>0.7402801600914809</v>
      </c>
      <c r="I7" s="21">
        <f>H7/0.63</f>
        <v>1.1750478731610807</v>
      </c>
      <c r="J7" s="78">
        <v>8666.145</v>
      </c>
      <c r="K7" s="39">
        <f>(J7/6000)</f>
        <v>1.4443575000000002</v>
      </c>
    </row>
    <row r="8" spans="1:11" s="3" customFormat="1" ht="17.25" customHeight="1">
      <c r="A8" s="22" t="s">
        <v>20</v>
      </c>
      <c r="B8" s="20">
        <v>5987</v>
      </c>
      <c r="C8" s="38">
        <v>4205</v>
      </c>
      <c r="D8" s="69">
        <f t="shared" si="0"/>
        <v>0.7023551027225655</v>
      </c>
      <c r="E8" s="21">
        <f t="shared" si="1"/>
        <v>1.0974298480040086</v>
      </c>
      <c r="F8" s="38">
        <v>6113</v>
      </c>
      <c r="G8" s="55">
        <v>4398</v>
      </c>
      <c r="H8" s="67">
        <f t="shared" si="2"/>
        <v>0.7194503517094716</v>
      </c>
      <c r="I8" s="21">
        <f aca="true" t="shared" si="3" ref="I8:I22">H8/0.63</f>
        <v>1.1419846852531295</v>
      </c>
      <c r="J8" s="78">
        <v>8061.52</v>
      </c>
      <c r="K8" s="39">
        <f aca="true" t="shared" si="4" ref="K8:K22">(J8/6000)</f>
        <v>1.3435866666666667</v>
      </c>
    </row>
    <row r="9" spans="1:11" s="3" customFormat="1" ht="17.25" customHeight="1">
      <c r="A9" s="22" t="s">
        <v>21</v>
      </c>
      <c r="B9" s="20">
        <v>3739</v>
      </c>
      <c r="C9" s="38">
        <v>2593</v>
      </c>
      <c r="D9" s="69">
        <f t="shared" si="0"/>
        <v>0.6935009360791655</v>
      </c>
      <c r="E9" s="21">
        <f t="shared" si="1"/>
        <v>1.083595212623696</v>
      </c>
      <c r="F9" s="38">
        <v>3923</v>
      </c>
      <c r="G9" s="55">
        <v>2835</v>
      </c>
      <c r="H9" s="67">
        <f t="shared" si="2"/>
        <v>0.7226612286515421</v>
      </c>
      <c r="I9" s="21">
        <f t="shared" si="3"/>
        <v>1.1470813153199082</v>
      </c>
      <c r="J9" s="78">
        <v>7961.2</v>
      </c>
      <c r="K9" s="39">
        <f t="shared" si="4"/>
        <v>1.3268666666666666</v>
      </c>
    </row>
    <row r="10" spans="1:11" s="3" customFormat="1" ht="17.25" customHeight="1">
      <c r="A10" s="22" t="s">
        <v>4</v>
      </c>
      <c r="B10" s="20">
        <v>2049</v>
      </c>
      <c r="C10" s="38">
        <v>1393</v>
      </c>
      <c r="D10" s="69">
        <f t="shared" si="0"/>
        <v>0.6798438262567106</v>
      </c>
      <c r="E10" s="21">
        <f t="shared" si="1"/>
        <v>1.0622559785261103</v>
      </c>
      <c r="F10" s="38">
        <v>1996</v>
      </c>
      <c r="G10" s="55">
        <v>1318</v>
      </c>
      <c r="H10" s="67">
        <f t="shared" si="2"/>
        <v>0.6603206412825652</v>
      </c>
      <c r="I10" s="21">
        <f t="shared" si="3"/>
        <v>1.0481280020358177</v>
      </c>
      <c r="J10" s="78">
        <v>7902.88</v>
      </c>
      <c r="K10" s="39">
        <f t="shared" si="4"/>
        <v>1.3171466666666667</v>
      </c>
    </row>
    <row r="11" spans="1:11" s="3" customFormat="1" ht="17.25" customHeight="1">
      <c r="A11" s="22" t="s">
        <v>18</v>
      </c>
      <c r="B11" s="20">
        <v>6244</v>
      </c>
      <c r="C11" s="38">
        <v>4243</v>
      </c>
      <c r="D11" s="69">
        <f t="shared" si="0"/>
        <v>0.6795323510570147</v>
      </c>
      <c r="E11" s="21">
        <f t="shared" si="1"/>
        <v>1.0617692985265854</v>
      </c>
      <c r="F11" s="38">
        <v>6735</v>
      </c>
      <c r="G11" s="55">
        <v>4859</v>
      </c>
      <c r="H11" s="67">
        <f t="shared" si="2"/>
        <v>0.7214550853749072</v>
      </c>
      <c r="I11" s="21">
        <f t="shared" si="3"/>
        <v>1.1451668021823924</v>
      </c>
      <c r="J11" s="78">
        <v>8345.06</v>
      </c>
      <c r="K11" s="39">
        <f t="shared" si="4"/>
        <v>1.3908433333333332</v>
      </c>
    </row>
    <row r="12" spans="1:11" s="3" customFormat="1" ht="17.25" customHeight="1">
      <c r="A12" s="19" t="s">
        <v>5</v>
      </c>
      <c r="B12" s="20">
        <v>2072</v>
      </c>
      <c r="C12" s="38">
        <v>1501</v>
      </c>
      <c r="D12" s="69">
        <f t="shared" si="0"/>
        <v>0.7244208494208494</v>
      </c>
      <c r="E12" s="21">
        <f t="shared" si="1"/>
        <v>1.131907577220077</v>
      </c>
      <c r="F12" s="38">
        <v>2293</v>
      </c>
      <c r="G12" s="55">
        <v>1636</v>
      </c>
      <c r="H12" s="67">
        <f t="shared" si="2"/>
        <v>0.713475795900567</v>
      </c>
      <c r="I12" s="21">
        <f t="shared" si="3"/>
        <v>1.1325012633342333</v>
      </c>
      <c r="J12" s="78">
        <v>7475.31</v>
      </c>
      <c r="K12" s="39">
        <f t="shared" si="4"/>
        <v>1.2458850000000001</v>
      </c>
    </row>
    <row r="13" spans="1:11" s="3" customFormat="1" ht="17.25" customHeight="1">
      <c r="A13" s="22" t="s">
        <v>16</v>
      </c>
      <c r="B13" s="20">
        <v>4138</v>
      </c>
      <c r="C13" s="38">
        <v>2888</v>
      </c>
      <c r="D13" s="69">
        <f t="shared" si="0"/>
        <v>0.6979217013049782</v>
      </c>
      <c r="E13" s="21">
        <f t="shared" si="1"/>
        <v>1.0905026582890285</v>
      </c>
      <c r="F13" s="38">
        <v>4132</v>
      </c>
      <c r="G13" s="55">
        <v>3003</v>
      </c>
      <c r="H13" s="67">
        <f t="shared" si="2"/>
        <v>0.7267666989351403</v>
      </c>
      <c r="I13" s="21">
        <f t="shared" si="3"/>
        <v>1.153597934817683</v>
      </c>
      <c r="J13" s="78">
        <v>11175.41</v>
      </c>
      <c r="K13" s="39">
        <f t="shared" si="4"/>
        <v>1.8625683333333334</v>
      </c>
    </row>
    <row r="14" spans="1:11" s="3" customFormat="1" ht="17.25" customHeight="1">
      <c r="A14" s="22" t="s">
        <v>3</v>
      </c>
      <c r="B14" s="20">
        <v>2120</v>
      </c>
      <c r="C14" s="38">
        <v>1486</v>
      </c>
      <c r="D14" s="69">
        <f t="shared" si="0"/>
        <v>0.7009433962264151</v>
      </c>
      <c r="E14" s="21">
        <f t="shared" si="1"/>
        <v>1.0952240566037736</v>
      </c>
      <c r="F14" s="38">
        <v>2153</v>
      </c>
      <c r="G14" s="55">
        <v>1561</v>
      </c>
      <c r="H14" s="67">
        <f t="shared" si="2"/>
        <v>0.7250348351137947</v>
      </c>
      <c r="I14" s="21">
        <f t="shared" si="3"/>
        <v>1.150848944625071</v>
      </c>
      <c r="J14" s="78">
        <v>6299.375</v>
      </c>
      <c r="K14" s="39">
        <f t="shared" si="4"/>
        <v>1.0498958333333333</v>
      </c>
    </row>
    <row r="15" spans="1:11" s="3" customFormat="1" ht="17.25" customHeight="1">
      <c r="A15" s="22" t="s">
        <v>22</v>
      </c>
      <c r="B15" s="20">
        <v>8866</v>
      </c>
      <c r="C15" s="38">
        <v>6229</v>
      </c>
      <c r="D15" s="69">
        <f t="shared" si="0"/>
        <v>0.7025716219264606</v>
      </c>
      <c r="E15" s="21">
        <f t="shared" si="1"/>
        <v>1.0977681592600947</v>
      </c>
      <c r="F15" s="38">
        <v>9262</v>
      </c>
      <c r="G15" s="55">
        <v>6724</v>
      </c>
      <c r="H15" s="67">
        <f t="shared" si="2"/>
        <v>0.7259771107752105</v>
      </c>
      <c r="I15" s="21">
        <f t="shared" si="3"/>
        <v>1.152344620278112</v>
      </c>
      <c r="J15" s="78">
        <v>6142.4</v>
      </c>
      <c r="K15" s="39">
        <f t="shared" si="4"/>
        <v>1.0237333333333332</v>
      </c>
    </row>
    <row r="16" spans="1:11" s="3" customFormat="1" ht="17.25" customHeight="1">
      <c r="A16" s="22" t="s">
        <v>24</v>
      </c>
      <c r="B16" s="20">
        <v>5045</v>
      </c>
      <c r="C16" s="38">
        <v>3463</v>
      </c>
      <c r="D16" s="69">
        <f t="shared" si="0"/>
        <v>0.6864222001982161</v>
      </c>
      <c r="E16" s="21">
        <f t="shared" si="1"/>
        <v>1.0725346878097126</v>
      </c>
      <c r="F16" s="38">
        <v>5085</v>
      </c>
      <c r="G16" s="55">
        <v>3685</v>
      </c>
      <c r="H16" s="67">
        <f t="shared" si="2"/>
        <v>0.7246804326450345</v>
      </c>
      <c r="I16" s="21">
        <f t="shared" si="3"/>
        <v>1.1502864010238643</v>
      </c>
      <c r="J16" s="78">
        <v>8641.61</v>
      </c>
      <c r="K16" s="39">
        <f t="shared" si="4"/>
        <v>1.4402683333333335</v>
      </c>
    </row>
    <row r="17" spans="1:11" s="3" customFormat="1" ht="17.25" customHeight="1">
      <c r="A17" s="22" t="s">
        <v>1</v>
      </c>
      <c r="B17" s="20">
        <v>6647</v>
      </c>
      <c r="C17" s="38">
        <v>4518</v>
      </c>
      <c r="D17" s="69">
        <f t="shared" si="0"/>
        <v>0.679705130133895</v>
      </c>
      <c r="E17" s="21">
        <f t="shared" si="1"/>
        <v>1.0620392658342108</v>
      </c>
      <c r="F17" s="38">
        <v>8161</v>
      </c>
      <c r="G17" s="55">
        <v>5820</v>
      </c>
      <c r="H17" s="67">
        <f t="shared" si="2"/>
        <v>0.7131478985418453</v>
      </c>
      <c r="I17" s="21">
        <f t="shared" si="3"/>
        <v>1.1319807913362625</v>
      </c>
      <c r="J17" s="78">
        <v>11905.82</v>
      </c>
      <c r="K17" s="39">
        <f t="shared" si="4"/>
        <v>1.9843033333333333</v>
      </c>
    </row>
    <row r="18" spans="1:11" s="3" customFormat="1" ht="17.25" customHeight="1">
      <c r="A18" s="22" t="s">
        <v>2</v>
      </c>
      <c r="B18" s="20">
        <v>6561</v>
      </c>
      <c r="C18" s="38">
        <v>4357</v>
      </c>
      <c r="D18" s="69">
        <f t="shared" si="0"/>
        <v>0.6640755982319768</v>
      </c>
      <c r="E18" s="21">
        <f t="shared" si="1"/>
        <v>1.0376181222374639</v>
      </c>
      <c r="F18" s="38">
        <v>7634</v>
      </c>
      <c r="G18" s="55">
        <v>5405</v>
      </c>
      <c r="H18" s="67">
        <f t="shared" si="2"/>
        <v>0.7080167670945768</v>
      </c>
      <c r="I18" s="21">
        <f t="shared" si="3"/>
        <v>1.12383613824536</v>
      </c>
      <c r="J18" s="78">
        <v>13442</v>
      </c>
      <c r="K18" s="39">
        <f t="shared" si="4"/>
        <v>2.2403333333333335</v>
      </c>
    </row>
    <row r="19" spans="1:11" s="3" customFormat="1" ht="17.25" customHeight="1">
      <c r="A19" s="22" t="s">
        <v>17</v>
      </c>
      <c r="B19" s="20">
        <v>3107</v>
      </c>
      <c r="C19" s="38">
        <v>2188</v>
      </c>
      <c r="D19" s="69">
        <f t="shared" si="0"/>
        <v>0.704216285806244</v>
      </c>
      <c r="E19" s="21">
        <f t="shared" si="1"/>
        <v>1.1003379465722563</v>
      </c>
      <c r="F19" s="38">
        <v>3596</v>
      </c>
      <c r="G19" s="55">
        <v>2614</v>
      </c>
      <c r="H19" s="67">
        <f t="shared" si="2"/>
        <v>0.7269187986651835</v>
      </c>
      <c r="I19" s="21">
        <f t="shared" si="3"/>
        <v>1.1538393629606087</v>
      </c>
      <c r="J19" s="78">
        <v>8800.29</v>
      </c>
      <c r="K19" s="39">
        <f t="shared" si="4"/>
        <v>1.4667150000000002</v>
      </c>
    </row>
    <row r="20" spans="1:11" s="3" customFormat="1" ht="17.25" customHeight="1">
      <c r="A20" s="22" t="s">
        <v>23</v>
      </c>
      <c r="B20" s="20">
        <v>4527</v>
      </c>
      <c r="C20" s="38">
        <v>2974</v>
      </c>
      <c r="D20" s="69">
        <f t="shared" si="0"/>
        <v>0.6569472056549591</v>
      </c>
      <c r="E20" s="21">
        <f t="shared" si="1"/>
        <v>1.0264800088358736</v>
      </c>
      <c r="F20" s="38">
        <v>4543</v>
      </c>
      <c r="G20" s="55">
        <v>3098</v>
      </c>
      <c r="H20" s="67">
        <f t="shared" si="2"/>
        <v>0.6819282412502752</v>
      </c>
      <c r="I20" s="21">
        <f t="shared" si="3"/>
        <v>1.0824257797623416</v>
      </c>
      <c r="J20" s="78">
        <v>8842.655</v>
      </c>
      <c r="K20" s="39">
        <f t="shared" si="4"/>
        <v>1.4737758333333335</v>
      </c>
    </row>
    <row r="21" spans="1:12" s="3" customFormat="1" ht="17.25" customHeight="1" thickBot="1">
      <c r="A21" s="23" t="s">
        <v>56</v>
      </c>
      <c r="B21" s="24">
        <v>6799</v>
      </c>
      <c r="C21" s="41">
        <v>4511</v>
      </c>
      <c r="D21" s="70">
        <f t="shared" si="0"/>
        <v>0.6634799235181644</v>
      </c>
      <c r="E21" s="25">
        <f t="shared" si="1"/>
        <v>1.036687380497132</v>
      </c>
      <c r="F21" s="41">
        <v>7267</v>
      </c>
      <c r="G21" s="87">
        <v>5082</v>
      </c>
      <c r="H21" s="68">
        <f t="shared" si="2"/>
        <v>0.6993257190037154</v>
      </c>
      <c r="I21" s="25">
        <f t="shared" si="3"/>
        <v>1.1100408238154214</v>
      </c>
      <c r="J21" s="112">
        <v>9559.69</v>
      </c>
      <c r="K21" s="129">
        <f t="shared" si="4"/>
        <v>1.5932816666666667</v>
      </c>
      <c r="L21" s="71"/>
    </row>
    <row r="22" spans="1:12" s="10" customFormat="1" ht="17.25" customHeight="1" thickBot="1">
      <c r="A22" s="26" t="s">
        <v>6</v>
      </c>
      <c r="B22" s="27">
        <v>75567</v>
      </c>
      <c r="C22" s="53">
        <v>51821</v>
      </c>
      <c r="D22" s="91">
        <f t="shared" si="0"/>
        <v>0.6857623036510646</v>
      </c>
      <c r="E22" s="28">
        <f t="shared" si="1"/>
        <v>1.0715035994547883</v>
      </c>
      <c r="F22" s="125">
        <v>81220</v>
      </c>
      <c r="G22" s="53">
        <v>58150</v>
      </c>
      <c r="H22" s="121">
        <f t="shared" si="2"/>
        <v>0.7159566609209554</v>
      </c>
      <c r="I22" s="28">
        <f t="shared" si="3"/>
        <v>1.136439144318977</v>
      </c>
      <c r="J22" s="126">
        <v>8577.25</v>
      </c>
      <c r="K22" s="130">
        <f t="shared" si="4"/>
        <v>1.4295416666666667</v>
      </c>
      <c r="L22" s="72"/>
    </row>
    <row r="23" spans="1:12" s="10" customFormat="1" ht="17.25" customHeight="1">
      <c r="A23" s="177" t="str">
        <f>'2 - Job Seeker'!A25:K25</f>
        <v>*State Labor Exchange Goals:   Q2 EE Rate = 64%    Q4 EE Rate = 63%    Median Earnings = $6,000</v>
      </c>
      <c r="B23" s="178"/>
      <c r="C23" s="178"/>
      <c r="D23" s="178"/>
      <c r="E23" s="178"/>
      <c r="F23" s="178"/>
      <c r="G23" s="178"/>
      <c r="H23" s="178"/>
      <c r="I23" s="178"/>
      <c r="J23" s="178"/>
      <c r="K23" s="201"/>
      <c r="L23" s="9"/>
    </row>
    <row r="24" spans="1:12" s="6" customFormat="1" ht="122.25" customHeight="1" thickBot="1">
      <c r="A24" s="174"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5"/>
      <c r="C24" s="175"/>
      <c r="D24" s="175"/>
      <c r="E24" s="175"/>
      <c r="F24" s="175"/>
      <c r="G24" s="175"/>
      <c r="H24" s="175"/>
      <c r="I24" s="175"/>
      <c r="J24" s="175"/>
      <c r="K24" s="176"/>
      <c r="L24" s="5"/>
    </row>
  </sheetData>
  <sheetProtection/>
  <mergeCells count="5">
    <mergeCell ref="A1:K1"/>
    <mergeCell ref="A2:K2"/>
    <mergeCell ref="A3:K3"/>
    <mergeCell ref="A24:K24"/>
    <mergeCell ref="A23:K23"/>
  </mergeCells>
  <printOptions horizontalCentered="1" verticalCentered="1"/>
  <pageMargins left="0.3" right="0.3" top="0.3" bottom="0.3" header="0.12" footer="0.1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M24"/>
  <sheetViews>
    <sheetView zoomScalePageLayoutView="0" workbookViewId="0" topLeftCell="A1">
      <selection activeCell="A26" sqref="A26"/>
    </sheetView>
  </sheetViews>
  <sheetFormatPr defaultColWidth="9.140625" defaultRowHeight="12.75"/>
  <cols>
    <col min="1" max="1" width="19.140625" style="29" customWidth="1"/>
    <col min="2" max="4" width="11.7109375" style="29" customWidth="1"/>
    <col min="5" max="5" width="10.8515625" style="29" customWidth="1"/>
    <col min="6" max="8" width="11.7109375" style="29" customWidth="1"/>
    <col min="9" max="9" width="10.8515625" style="29" customWidth="1"/>
    <col min="10" max="10" width="11.57421875" style="29" customWidth="1"/>
    <col min="11" max="11" width="10.8515625" style="29" customWidth="1"/>
    <col min="12" max="12" width="0" style="29" hidden="1" customWidth="1"/>
    <col min="13" max="16384" width="9.140625" style="29" customWidth="1"/>
  </cols>
  <sheetData>
    <row r="1" spans="1:11" ht="19.5" customHeight="1">
      <c r="A1" s="202" t="str">
        <f>'1- Populations in Cohort'!A1:N1</f>
        <v>TAB 10 - LABOR EXCHANGE PERFORMANCE SUMMARY </v>
      </c>
      <c r="B1" s="203"/>
      <c r="C1" s="203"/>
      <c r="D1" s="203"/>
      <c r="E1" s="203"/>
      <c r="F1" s="203"/>
      <c r="G1" s="203"/>
      <c r="H1" s="203"/>
      <c r="I1" s="203"/>
      <c r="J1" s="203"/>
      <c r="K1" s="204"/>
    </row>
    <row r="2" spans="1:11" ht="19.5" customHeight="1" thickBot="1">
      <c r="A2" s="205" t="str">
        <f>'1- Populations in Cohort'!A2:N2</f>
        <v>FY19 QUARTER ENDING JUNE 30, 2019</v>
      </c>
      <c r="B2" s="206"/>
      <c r="C2" s="206"/>
      <c r="D2" s="206"/>
      <c r="E2" s="206"/>
      <c r="F2" s="206"/>
      <c r="G2" s="206"/>
      <c r="H2" s="206"/>
      <c r="I2" s="206"/>
      <c r="J2" s="206"/>
      <c r="K2" s="207"/>
    </row>
    <row r="3" spans="1:13" s="115" customFormat="1" ht="19.5" customHeight="1" thickBot="1">
      <c r="A3" s="208" t="s">
        <v>77</v>
      </c>
      <c r="B3" s="209"/>
      <c r="C3" s="209"/>
      <c r="D3" s="209"/>
      <c r="E3" s="209"/>
      <c r="F3" s="209"/>
      <c r="G3" s="209"/>
      <c r="H3" s="209"/>
      <c r="I3" s="209"/>
      <c r="J3" s="209"/>
      <c r="K3" s="210"/>
      <c r="L3" s="114"/>
      <c r="M3" s="113"/>
    </row>
    <row r="4" spans="1:13" s="115" customFormat="1" ht="12.75">
      <c r="A4" s="56" t="s">
        <v>8</v>
      </c>
      <c r="B4" s="64" t="s">
        <v>7</v>
      </c>
      <c r="C4" s="57" t="s">
        <v>9</v>
      </c>
      <c r="D4" s="57" t="s">
        <v>37</v>
      </c>
      <c r="E4" s="58" t="s">
        <v>10</v>
      </c>
      <c r="F4" s="57" t="s">
        <v>11</v>
      </c>
      <c r="G4" s="57" t="s">
        <v>12</v>
      </c>
      <c r="H4" s="57" t="s">
        <v>54</v>
      </c>
      <c r="I4" s="57" t="s">
        <v>13</v>
      </c>
      <c r="J4" s="63" t="s">
        <v>44</v>
      </c>
      <c r="K4" s="59" t="s">
        <v>14</v>
      </c>
      <c r="L4" s="116"/>
      <c r="M4" s="116"/>
    </row>
    <row r="5" spans="1:11" s="117" customFormat="1" ht="39" thickBot="1">
      <c r="A5" s="48" t="s">
        <v>70</v>
      </c>
      <c r="B5" s="44" t="s">
        <v>60</v>
      </c>
      <c r="C5" s="45" t="s">
        <v>61</v>
      </c>
      <c r="D5" s="45" t="s">
        <v>62</v>
      </c>
      <c r="E5" s="46" t="s">
        <v>66</v>
      </c>
      <c r="F5" s="45" t="s">
        <v>63</v>
      </c>
      <c r="G5" s="45" t="s">
        <v>65</v>
      </c>
      <c r="H5" s="45" t="s">
        <v>64</v>
      </c>
      <c r="I5" s="45" t="s">
        <v>66</v>
      </c>
      <c r="J5" s="47" t="s">
        <v>67</v>
      </c>
      <c r="K5" s="76" t="s">
        <v>71</v>
      </c>
    </row>
    <row r="6" spans="1:11" s="117" customFormat="1" ht="16.5" customHeight="1">
      <c r="A6" s="49" t="s">
        <v>19</v>
      </c>
      <c r="B6" s="132">
        <v>175</v>
      </c>
      <c r="C6" s="133">
        <v>90</v>
      </c>
      <c r="D6" s="134">
        <f>+C6/B6</f>
        <v>0.5142857142857142</v>
      </c>
      <c r="E6" s="135">
        <f>D6/0.64</f>
        <v>0.8035714285714285</v>
      </c>
      <c r="F6" s="133">
        <v>175</v>
      </c>
      <c r="G6" s="54">
        <v>94</v>
      </c>
      <c r="H6" s="136">
        <f>+G6/F6</f>
        <v>0.5371428571428571</v>
      </c>
      <c r="I6" s="135">
        <f>H6/0.63</f>
        <v>0.8526077097505669</v>
      </c>
      <c r="J6" s="137">
        <v>6316.73</v>
      </c>
      <c r="K6" s="138">
        <f>(J6/6000)</f>
        <v>1.0527883333333332</v>
      </c>
    </row>
    <row r="7" spans="1:11" s="117" customFormat="1" ht="16.5" customHeight="1">
      <c r="A7" s="22" t="s">
        <v>0</v>
      </c>
      <c r="B7" s="20">
        <v>473</v>
      </c>
      <c r="C7" s="38">
        <v>283</v>
      </c>
      <c r="D7" s="69">
        <f aca="true" t="shared" si="0" ref="D7:D22">+C7/B7</f>
        <v>0.5983086680761099</v>
      </c>
      <c r="E7" s="21">
        <f aca="true" t="shared" si="1" ref="E7:E22">D7/0.64</f>
        <v>0.9348572938689218</v>
      </c>
      <c r="F7" s="38">
        <v>404</v>
      </c>
      <c r="G7" s="55">
        <v>237</v>
      </c>
      <c r="H7" s="67">
        <f aca="true" t="shared" si="2" ref="H7:H22">+G7/F7</f>
        <v>0.5866336633663366</v>
      </c>
      <c r="I7" s="21">
        <f>H7/0.63</f>
        <v>0.9311645450259312</v>
      </c>
      <c r="J7" s="78">
        <v>9264.4</v>
      </c>
      <c r="K7" s="39">
        <f>(J7/6000)</f>
        <v>1.5440666666666667</v>
      </c>
    </row>
    <row r="8" spans="1:11" s="117" customFormat="1" ht="16.5" customHeight="1">
      <c r="A8" s="22" t="s">
        <v>20</v>
      </c>
      <c r="B8" s="20">
        <v>413</v>
      </c>
      <c r="C8" s="38">
        <v>264</v>
      </c>
      <c r="D8" s="69">
        <f t="shared" si="0"/>
        <v>0.639225181598063</v>
      </c>
      <c r="E8" s="21">
        <f t="shared" si="1"/>
        <v>0.9987893462469734</v>
      </c>
      <c r="F8" s="38">
        <v>413</v>
      </c>
      <c r="G8" s="55">
        <v>261</v>
      </c>
      <c r="H8" s="67">
        <f t="shared" si="2"/>
        <v>0.6319612590799032</v>
      </c>
      <c r="I8" s="21">
        <f aca="true" t="shared" si="3" ref="I8:I22">H8/0.63</f>
        <v>1.00311310965064</v>
      </c>
      <c r="J8" s="78">
        <v>8361.25</v>
      </c>
      <c r="K8" s="39">
        <f aca="true" t="shared" si="4" ref="K8:K22">(J8/6000)</f>
        <v>1.3935416666666667</v>
      </c>
    </row>
    <row r="9" spans="1:11" s="117" customFormat="1" ht="16.5" customHeight="1">
      <c r="A9" s="22" t="s">
        <v>21</v>
      </c>
      <c r="B9" s="20">
        <v>220</v>
      </c>
      <c r="C9" s="38">
        <v>133</v>
      </c>
      <c r="D9" s="69">
        <f t="shared" si="0"/>
        <v>0.6045454545454545</v>
      </c>
      <c r="E9" s="21">
        <f t="shared" si="1"/>
        <v>0.9446022727272726</v>
      </c>
      <c r="F9" s="38">
        <v>226</v>
      </c>
      <c r="G9" s="55">
        <v>139</v>
      </c>
      <c r="H9" s="67">
        <f t="shared" si="2"/>
        <v>0.6150442477876106</v>
      </c>
      <c r="I9" s="21">
        <f t="shared" si="3"/>
        <v>0.976260710773985</v>
      </c>
      <c r="J9" s="78">
        <v>8607.02</v>
      </c>
      <c r="K9" s="39">
        <f t="shared" si="4"/>
        <v>1.4345033333333335</v>
      </c>
    </row>
    <row r="10" spans="1:11" s="117" customFormat="1" ht="16.5" customHeight="1">
      <c r="A10" s="22" t="s">
        <v>4</v>
      </c>
      <c r="B10" s="20">
        <v>191</v>
      </c>
      <c r="C10" s="38">
        <v>122</v>
      </c>
      <c r="D10" s="69">
        <f>IF(B10&gt;0,C10/B10,0)</f>
        <v>0.6387434554973822</v>
      </c>
      <c r="E10" s="21">
        <f t="shared" si="1"/>
        <v>0.9980366492146597</v>
      </c>
      <c r="F10" s="38">
        <v>189</v>
      </c>
      <c r="G10" s="55">
        <v>119</v>
      </c>
      <c r="H10" s="67">
        <f t="shared" si="2"/>
        <v>0.6296296296296297</v>
      </c>
      <c r="I10" s="21">
        <f t="shared" si="3"/>
        <v>0.9994121105232217</v>
      </c>
      <c r="J10" s="78">
        <v>7217.525</v>
      </c>
      <c r="K10" s="39">
        <f t="shared" si="4"/>
        <v>1.2029208333333332</v>
      </c>
    </row>
    <row r="11" spans="1:11" s="117" customFormat="1" ht="16.5" customHeight="1">
      <c r="A11" s="22" t="s">
        <v>18</v>
      </c>
      <c r="B11" s="20">
        <v>521</v>
      </c>
      <c r="C11" s="38">
        <v>315</v>
      </c>
      <c r="D11" s="69">
        <f t="shared" si="0"/>
        <v>0.6046065259117083</v>
      </c>
      <c r="E11" s="21">
        <f t="shared" si="1"/>
        <v>0.9446976967370442</v>
      </c>
      <c r="F11" s="38">
        <v>540</v>
      </c>
      <c r="G11" s="55">
        <v>331</v>
      </c>
      <c r="H11" s="67">
        <f t="shared" si="2"/>
        <v>0.6129629629629629</v>
      </c>
      <c r="I11" s="21">
        <f t="shared" si="3"/>
        <v>0.9729570840681951</v>
      </c>
      <c r="J11" s="78">
        <v>8322.99</v>
      </c>
      <c r="K11" s="39">
        <f t="shared" si="4"/>
        <v>1.387165</v>
      </c>
    </row>
    <row r="12" spans="1:11" s="117" customFormat="1" ht="16.5" customHeight="1">
      <c r="A12" s="19" t="s">
        <v>5</v>
      </c>
      <c r="B12" s="20">
        <v>190</v>
      </c>
      <c r="C12" s="38">
        <v>121</v>
      </c>
      <c r="D12" s="69">
        <f t="shared" si="0"/>
        <v>0.6368421052631579</v>
      </c>
      <c r="E12" s="21">
        <f t="shared" si="1"/>
        <v>0.9950657894736842</v>
      </c>
      <c r="F12" s="38">
        <v>219</v>
      </c>
      <c r="G12" s="55">
        <v>133</v>
      </c>
      <c r="H12" s="67">
        <f t="shared" si="2"/>
        <v>0.6073059360730594</v>
      </c>
      <c r="I12" s="21">
        <f t="shared" si="3"/>
        <v>0.9639776763064435</v>
      </c>
      <c r="J12" s="78">
        <v>7980</v>
      </c>
      <c r="K12" s="39">
        <f t="shared" si="4"/>
        <v>1.33</v>
      </c>
    </row>
    <row r="13" spans="1:11" s="117" customFormat="1" ht="16.5" customHeight="1">
      <c r="A13" s="22" t="s">
        <v>16</v>
      </c>
      <c r="B13" s="20">
        <v>268</v>
      </c>
      <c r="C13" s="38">
        <v>159</v>
      </c>
      <c r="D13" s="69">
        <f t="shared" si="0"/>
        <v>0.5932835820895522</v>
      </c>
      <c r="E13" s="21">
        <f t="shared" si="1"/>
        <v>0.9270055970149254</v>
      </c>
      <c r="F13" s="38">
        <v>261</v>
      </c>
      <c r="G13" s="55">
        <v>152</v>
      </c>
      <c r="H13" s="67">
        <f t="shared" si="2"/>
        <v>0.5823754789272031</v>
      </c>
      <c r="I13" s="21">
        <f t="shared" si="3"/>
        <v>0.9244055221066716</v>
      </c>
      <c r="J13" s="78">
        <v>10833.75</v>
      </c>
      <c r="K13" s="39">
        <f t="shared" si="4"/>
        <v>1.805625</v>
      </c>
    </row>
    <row r="14" spans="1:11" s="117" customFormat="1" ht="16.5" customHeight="1">
      <c r="A14" s="22" t="s">
        <v>3</v>
      </c>
      <c r="B14" s="20">
        <v>192</v>
      </c>
      <c r="C14" s="38">
        <v>119</v>
      </c>
      <c r="D14" s="69">
        <f t="shared" si="0"/>
        <v>0.6197916666666666</v>
      </c>
      <c r="E14" s="21">
        <f t="shared" si="1"/>
        <v>0.9684244791666666</v>
      </c>
      <c r="F14" s="38">
        <v>200</v>
      </c>
      <c r="G14" s="55">
        <v>128</v>
      </c>
      <c r="H14" s="67">
        <f t="shared" si="2"/>
        <v>0.64</v>
      </c>
      <c r="I14" s="21">
        <f t="shared" si="3"/>
        <v>1.0158730158730158</v>
      </c>
      <c r="J14" s="78">
        <v>7576.49</v>
      </c>
      <c r="K14" s="39">
        <f t="shared" si="4"/>
        <v>1.2627483333333334</v>
      </c>
    </row>
    <row r="15" spans="1:11" s="117" customFormat="1" ht="16.5" customHeight="1">
      <c r="A15" s="22" t="s">
        <v>22</v>
      </c>
      <c r="B15" s="20">
        <v>605</v>
      </c>
      <c r="C15" s="38">
        <v>336</v>
      </c>
      <c r="D15" s="69">
        <f t="shared" si="0"/>
        <v>0.5553719008264463</v>
      </c>
      <c r="E15" s="21">
        <f t="shared" si="1"/>
        <v>0.8677685950413223</v>
      </c>
      <c r="F15" s="38">
        <v>616</v>
      </c>
      <c r="G15" s="55">
        <v>364</v>
      </c>
      <c r="H15" s="67">
        <f t="shared" si="2"/>
        <v>0.5909090909090909</v>
      </c>
      <c r="I15" s="21">
        <f t="shared" si="3"/>
        <v>0.937950937950938</v>
      </c>
      <c r="J15" s="78">
        <v>7150.5</v>
      </c>
      <c r="K15" s="39">
        <f t="shared" si="4"/>
        <v>1.19175</v>
      </c>
    </row>
    <row r="16" spans="1:11" s="117" customFormat="1" ht="16.5" customHeight="1">
      <c r="A16" s="22" t="s">
        <v>24</v>
      </c>
      <c r="B16" s="20">
        <v>285</v>
      </c>
      <c r="C16" s="38">
        <v>172</v>
      </c>
      <c r="D16" s="69">
        <f t="shared" si="0"/>
        <v>0.6035087719298246</v>
      </c>
      <c r="E16" s="21">
        <f t="shared" si="1"/>
        <v>0.9429824561403508</v>
      </c>
      <c r="F16" s="38">
        <v>314</v>
      </c>
      <c r="G16" s="55">
        <v>188</v>
      </c>
      <c r="H16" s="67">
        <f t="shared" si="2"/>
        <v>0.5987261146496815</v>
      </c>
      <c r="I16" s="21">
        <f t="shared" si="3"/>
        <v>0.9503589121423516</v>
      </c>
      <c r="J16" s="78">
        <v>10791.735</v>
      </c>
      <c r="K16" s="39">
        <f t="shared" si="4"/>
        <v>1.7986225</v>
      </c>
    </row>
    <row r="17" spans="1:11" s="117" customFormat="1" ht="16.5" customHeight="1">
      <c r="A17" s="22" t="s">
        <v>1</v>
      </c>
      <c r="B17" s="20">
        <v>533</v>
      </c>
      <c r="C17" s="38">
        <v>291</v>
      </c>
      <c r="D17" s="69">
        <f t="shared" si="0"/>
        <v>0.5459662288930581</v>
      </c>
      <c r="E17" s="21">
        <f t="shared" si="1"/>
        <v>0.8530722326454033</v>
      </c>
      <c r="F17" s="38">
        <v>492</v>
      </c>
      <c r="G17" s="55">
        <v>281</v>
      </c>
      <c r="H17" s="67">
        <f t="shared" si="2"/>
        <v>0.5711382113821138</v>
      </c>
      <c r="I17" s="21">
        <f t="shared" si="3"/>
        <v>0.9065685894954189</v>
      </c>
      <c r="J17" s="78">
        <v>8948.43</v>
      </c>
      <c r="K17" s="39">
        <f t="shared" si="4"/>
        <v>1.491405</v>
      </c>
    </row>
    <row r="18" spans="1:11" s="117" customFormat="1" ht="16.5" customHeight="1">
      <c r="A18" s="22" t="s">
        <v>2</v>
      </c>
      <c r="B18" s="20">
        <v>363</v>
      </c>
      <c r="C18" s="38">
        <v>215</v>
      </c>
      <c r="D18" s="69">
        <f>IF(B18&gt;0,C18/B18,0)</f>
        <v>0.5922865013774105</v>
      </c>
      <c r="E18" s="21">
        <f t="shared" si="1"/>
        <v>0.9254476584022038</v>
      </c>
      <c r="F18" s="38">
        <v>402</v>
      </c>
      <c r="G18" s="55">
        <v>236</v>
      </c>
      <c r="H18" s="67">
        <f t="shared" si="2"/>
        <v>0.5870646766169154</v>
      </c>
      <c r="I18" s="21">
        <f t="shared" si="3"/>
        <v>0.9318486930427229</v>
      </c>
      <c r="J18" s="78">
        <v>9594.25</v>
      </c>
      <c r="K18" s="39">
        <f t="shared" si="4"/>
        <v>1.5990416666666667</v>
      </c>
    </row>
    <row r="19" spans="1:11" s="117" customFormat="1" ht="16.5" customHeight="1">
      <c r="A19" s="22" t="s">
        <v>17</v>
      </c>
      <c r="B19" s="20">
        <v>250</v>
      </c>
      <c r="C19" s="38">
        <v>161</v>
      </c>
      <c r="D19" s="69">
        <f t="shared" si="0"/>
        <v>0.644</v>
      </c>
      <c r="E19" s="21">
        <f t="shared" si="1"/>
        <v>1.00625</v>
      </c>
      <c r="F19" s="38">
        <v>307</v>
      </c>
      <c r="G19" s="55">
        <v>207</v>
      </c>
      <c r="H19" s="67">
        <f t="shared" si="2"/>
        <v>0.6742671009771987</v>
      </c>
      <c r="I19" s="21">
        <f t="shared" si="3"/>
        <v>1.070265239646347</v>
      </c>
      <c r="J19" s="78">
        <v>7560</v>
      </c>
      <c r="K19" s="39">
        <f t="shared" si="4"/>
        <v>1.26</v>
      </c>
    </row>
    <row r="20" spans="1:11" s="117" customFormat="1" ht="16.5" customHeight="1">
      <c r="A20" s="22" t="s">
        <v>23</v>
      </c>
      <c r="B20" s="20">
        <v>376</v>
      </c>
      <c r="C20" s="38">
        <v>204</v>
      </c>
      <c r="D20" s="69">
        <f t="shared" si="0"/>
        <v>0.5425531914893617</v>
      </c>
      <c r="E20" s="21">
        <f t="shared" si="1"/>
        <v>0.8477393617021276</v>
      </c>
      <c r="F20" s="38">
        <v>410</v>
      </c>
      <c r="G20" s="55">
        <v>251</v>
      </c>
      <c r="H20" s="67">
        <f t="shared" si="2"/>
        <v>0.6121951219512195</v>
      </c>
      <c r="I20" s="21">
        <f t="shared" si="3"/>
        <v>0.9717382888114595</v>
      </c>
      <c r="J20" s="78">
        <v>8359.815</v>
      </c>
      <c r="K20" s="39">
        <f t="shared" si="4"/>
        <v>1.3933025</v>
      </c>
    </row>
    <row r="21" spans="1:11" s="117" customFormat="1" ht="16.5" customHeight="1" thickBot="1">
      <c r="A21" s="23" t="s">
        <v>56</v>
      </c>
      <c r="B21" s="24">
        <v>505</v>
      </c>
      <c r="C21" s="52">
        <v>305</v>
      </c>
      <c r="D21" s="70">
        <f t="shared" si="0"/>
        <v>0.6039603960396039</v>
      </c>
      <c r="E21" s="25">
        <f t="shared" si="1"/>
        <v>0.9436881188118812</v>
      </c>
      <c r="F21" s="41">
        <v>542</v>
      </c>
      <c r="G21" s="87">
        <v>306</v>
      </c>
      <c r="H21" s="68">
        <f t="shared" si="2"/>
        <v>0.5645756457564576</v>
      </c>
      <c r="I21" s="25">
        <f t="shared" si="3"/>
        <v>0.8961518186610438</v>
      </c>
      <c r="J21" s="112">
        <v>8320</v>
      </c>
      <c r="K21" s="129">
        <f t="shared" si="4"/>
        <v>1.3866666666666667</v>
      </c>
    </row>
    <row r="22" spans="1:11" s="119" customFormat="1" ht="16.5" customHeight="1" thickBot="1">
      <c r="A22" s="26" t="s">
        <v>6</v>
      </c>
      <c r="B22" s="27">
        <v>5560</v>
      </c>
      <c r="C22" s="53">
        <v>3290</v>
      </c>
      <c r="D22" s="91">
        <f t="shared" si="0"/>
        <v>0.591726618705036</v>
      </c>
      <c r="E22" s="28">
        <f t="shared" si="1"/>
        <v>0.9245728417266187</v>
      </c>
      <c r="F22" s="125">
        <v>5710</v>
      </c>
      <c r="G22" s="53">
        <v>3427</v>
      </c>
      <c r="H22" s="121">
        <f t="shared" si="2"/>
        <v>0.6001751313485114</v>
      </c>
      <c r="I22" s="28">
        <f t="shared" si="3"/>
        <v>0.9526589386484308</v>
      </c>
      <c r="J22" s="146">
        <v>8479.435</v>
      </c>
      <c r="K22" s="147">
        <f t="shared" si="4"/>
        <v>1.4132391666666666</v>
      </c>
    </row>
    <row r="23" spans="1:13" s="119" customFormat="1" ht="16.5" customHeight="1">
      <c r="A23" s="177" t="str">
        <f>'2 - Job Seeker'!A25:K25</f>
        <v>*State Labor Exchange Goals:   Q2 EE Rate = 64%    Q4 EE Rate = 63%    Median Earnings = $6,000</v>
      </c>
      <c r="B23" s="211"/>
      <c r="C23" s="211"/>
      <c r="D23" s="211"/>
      <c r="E23" s="211"/>
      <c r="F23" s="211"/>
      <c r="G23" s="211"/>
      <c r="H23" s="211"/>
      <c r="I23" s="211"/>
      <c r="J23" s="211"/>
      <c r="K23" s="212"/>
      <c r="L23" s="124"/>
      <c r="M23" s="118"/>
    </row>
    <row r="24" spans="1:11" s="120" customFormat="1" ht="123" customHeight="1" thickBot="1">
      <c r="A24" s="174"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5"/>
      <c r="C24" s="175"/>
      <c r="D24" s="175"/>
      <c r="E24" s="175"/>
      <c r="F24" s="175"/>
      <c r="G24" s="175"/>
      <c r="H24" s="175"/>
      <c r="I24" s="175"/>
      <c r="J24" s="175"/>
      <c r="K24" s="176"/>
    </row>
  </sheetData>
  <sheetProtection/>
  <mergeCells count="5">
    <mergeCell ref="A1:K1"/>
    <mergeCell ref="A2:K2"/>
    <mergeCell ref="A3:K3"/>
    <mergeCell ref="A24:K24"/>
    <mergeCell ref="A23:K23"/>
  </mergeCells>
  <printOptions horizontalCentered="1" verticalCentered="1"/>
  <pageMargins left="0.3" right="0.3" top="0.3" bottom="0.3" header="0.12" footer="0.1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M24"/>
  <sheetViews>
    <sheetView zoomScalePageLayoutView="0" workbookViewId="0" topLeftCell="A4">
      <selection activeCell="A26" sqref="A26"/>
    </sheetView>
  </sheetViews>
  <sheetFormatPr defaultColWidth="9.140625" defaultRowHeight="12.75"/>
  <cols>
    <col min="1" max="1" width="19.140625" style="29" customWidth="1"/>
    <col min="2" max="4" width="11.7109375" style="29" customWidth="1"/>
    <col min="5" max="5" width="10.8515625" style="29" customWidth="1"/>
    <col min="6" max="8" width="11.7109375" style="29" customWidth="1"/>
    <col min="9" max="9" width="10.8515625" style="29" customWidth="1"/>
    <col min="10" max="10" width="11.57421875" style="29" customWidth="1"/>
    <col min="11" max="11" width="10.8515625" style="29" customWidth="1"/>
    <col min="12" max="12" width="0" style="29" hidden="1" customWidth="1"/>
    <col min="13" max="16384" width="9.140625" style="29" customWidth="1"/>
  </cols>
  <sheetData>
    <row r="1" spans="1:11" ht="19.5" customHeight="1">
      <c r="A1" s="202" t="str">
        <f>'1- Populations in Cohort'!A1:N1</f>
        <v>TAB 10 - LABOR EXCHANGE PERFORMANCE SUMMARY </v>
      </c>
      <c r="B1" s="203"/>
      <c r="C1" s="203"/>
      <c r="D1" s="203"/>
      <c r="E1" s="203"/>
      <c r="F1" s="203"/>
      <c r="G1" s="203"/>
      <c r="H1" s="203"/>
      <c r="I1" s="203"/>
      <c r="J1" s="203"/>
      <c r="K1" s="204"/>
    </row>
    <row r="2" spans="1:11" ht="19.5" customHeight="1" thickBot="1">
      <c r="A2" s="205" t="str">
        <f>'1- Populations in Cohort'!A2:N2</f>
        <v>FY19 QUARTER ENDING JUNE 30, 2019</v>
      </c>
      <c r="B2" s="206"/>
      <c r="C2" s="206"/>
      <c r="D2" s="206"/>
      <c r="E2" s="206"/>
      <c r="F2" s="206"/>
      <c r="G2" s="206"/>
      <c r="H2" s="206"/>
      <c r="I2" s="206"/>
      <c r="J2" s="206"/>
      <c r="K2" s="207"/>
    </row>
    <row r="3" spans="1:13" s="115" customFormat="1" ht="19.5" customHeight="1" thickBot="1">
      <c r="A3" s="208" t="s">
        <v>78</v>
      </c>
      <c r="B3" s="209"/>
      <c r="C3" s="209"/>
      <c r="D3" s="209"/>
      <c r="E3" s="209"/>
      <c r="F3" s="209"/>
      <c r="G3" s="209"/>
      <c r="H3" s="209"/>
      <c r="I3" s="209"/>
      <c r="J3" s="209"/>
      <c r="K3" s="210"/>
      <c r="L3" s="114"/>
      <c r="M3" s="113"/>
    </row>
    <row r="4" spans="1:13" s="115" customFormat="1" ht="12.75">
      <c r="A4" s="56" t="s">
        <v>8</v>
      </c>
      <c r="B4" s="64" t="s">
        <v>7</v>
      </c>
      <c r="C4" s="57" t="s">
        <v>9</v>
      </c>
      <c r="D4" s="57" t="s">
        <v>37</v>
      </c>
      <c r="E4" s="58" t="s">
        <v>10</v>
      </c>
      <c r="F4" s="57" t="s">
        <v>11</v>
      </c>
      <c r="G4" s="57" t="s">
        <v>12</v>
      </c>
      <c r="H4" s="57" t="s">
        <v>54</v>
      </c>
      <c r="I4" s="57" t="s">
        <v>13</v>
      </c>
      <c r="J4" s="63" t="s">
        <v>44</v>
      </c>
      <c r="K4" s="59" t="s">
        <v>14</v>
      </c>
      <c r="L4" s="116"/>
      <c r="M4" s="116"/>
    </row>
    <row r="5" spans="1:11" s="117" customFormat="1" ht="39" thickBot="1">
      <c r="A5" s="48" t="s">
        <v>70</v>
      </c>
      <c r="B5" s="44" t="s">
        <v>60</v>
      </c>
      <c r="C5" s="45" t="s">
        <v>61</v>
      </c>
      <c r="D5" s="45" t="s">
        <v>62</v>
      </c>
      <c r="E5" s="46" t="s">
        <v>66</v>
      </c>
      <c r="F5" s="45" t="s">
        <v>63</v>
      </c>
      <c r="G5" s="45" t="s">
        <v>65</v>
      </c>
      <c r="H5" s="45" t="s">
        <v>64</v>
      </c>
      <c r="I5" s="45" t="s">
        <v>66</v>
      </c>
      <c r="J5" s="47" t="s">
        <v>67</v>
      </c>
      <c r="K5" s="76" t="s">
        <v>71</v>
      </c>
    </row>
    <row r="6" spans="1:11" s="117" customFormat="1" ht="16.5" customHeight="1">
      <c r="A6" s="49" t="s">
        <v>19</v>
      </c>
      <c r="B6" s="132">
        <v>15</v>
      </c>
      <c r="C6" s="133">
        <v>7</v>
      </c>
      <c r="D6" s="134">
        <f>+C6/B6</f>
        <v>0.4666666666666667</v>
      </c>
      <c r="E6" s="135">
        <f>D6/0.64</f>
        <v>0.7291666666666666</v>
      </c>
      <c r="F6" s="133">
        <v>20</v>
      </c>
      <c r="G6" s="54">
        <v>12</v>
      </c>
      <c r="H6" s="136">
        <f>+G6/F6</f>
        <v>0.6</v>
      </c>
      <c r="I6" s="135">
        <f>H6/0.63</f>
        <v>0.9523809523809523</v>
      </c>
      <c r="J6" s="137">
        <v>4759.77</v>
      </c>
      <c r="K6" s="138">
        <f>(J6/6000)</f>
        <v>0.7932950000000001</v>
      </c>
    </row>
    <row r="7" spans="1:11" s="117" customFormat="1" ht="16.5" customHeight="1">
      <c r="A7" s="22" t="s">
        <v>0</v>
      </c>
      <c r="B7" s="20">
        <v>184</v>
      </c>
      <c r="C7" s="38">
        <v>118</v>
      </c>
      <c r="D7" s="69">
        <f aca="true" t="shared" si="0" ref="D7:D22">+C7/B7</f>
        <v>0.6413043478260869</v>
      </c>
      <c r="E7" s="21">
        <f aca="true" t="shared" si="1" ref="E7:E22">D7/0.64</f>
        <v>1.0020380434782608</v>
      </c>
      <c r="F7" s="38">
        <v>123</v>
      </c>
      <c r="G7" s="55">
        <v>78</v>
      </c>
      <c r="H7" s="67">
        <f aca="true" t="shared" si="2" ref="H7:H22">+G7/F7</f>
        <v>0.6341463414634146</v>
      </c>
      <c r="I7" s="21">
        <f>H7/0.63</f>
        <v>1.0065814943863725</v>
      </c>
      <c r="J7" s="78">
        <v>11036.33</v>
      </c>
      <c r="K7" s="39">
        <f>(J7/6000)</f>
        <v>1.8393883333333334</v>
      </c>
    </row>
    <row r="8" spans="1:11" s="117" customFormat="1" ht="16.5" customHeight="1">
      <c r="A8" s="22" t="s">
        <v>20</v>
      </c>
      <c r="B8" s="20">
        <v>72</v>
      </c>
      <c r="C8" s="38">
        <v>43</v>
      </c>
      <c r="D8" s="69">
        <f t="shared" si="0"/>
        <v>0.5972222222222222</v>
      </c>
      <c r="E8" s="21">
        <f t="shared" si="1"/>
        <v>0.9331597222222222</v>
      </c>
      <c r="F8" s="38">
        <v>68</v>
      </c>
      <c r="G8" s="55">
        <v>41</v>
      </c>
      <c r="H8" s="67">
        <f t="shared" si="2"/>
        <v>0.6029411764705882</v>
      </c>
      <c r="I8" s="21">
        <f aca="true" t="shared" si="3" ref="I8:I22">H8/0.63</f>
        <v>0.9570494864612511</v>
      </c>
      <c r="J8" s="78">
        <v>6826.73</v>
      </c>
      <c r="K8" s="39">
        <f aca="true" t="shared" si="4" ref="K8:K22">(J8/6000)</f>
        <v>1.1377883333333332</v>
      </c>
    </row>
    <row r="9" spans="1:11" s="117" customFormat="1" ht="16.5" customHeight="1">
      <c r="A9" s="22" t="s">
        <v>21</v>
      </c>
      <c r="B9" s="20">
        <v>35</v>
      </c>
      <c r="C9" s="38">
        <v>15</v>
      </c>
      <c r="D9" s="69">
        <f t="shared" si="0"/>
        <v>0.42857142857142855</v>
      </c>
      <c r="E9" s="21">
        <f t="shared" si="1"/>
        <v>0.6696428571428571</v>
      </c>
      <c r="F9" s="38">
        <v>28</v>
      </c>
      <c r="G9" s="55">
        <v>16</v>
      </c>
      <c r="H9" s="67">
        <f t="shared" si="2"/>
        <v>0.5714285714285714</v>
      </c>
      <c r="I9" s="21">
        <f t="shared" si="3"/>
        <v>0.9070294784580498</v>
      </c>
      <c r="J9" s="78">
        <v>5445.75</v>
      </c>
      <c r="K9" s="39">
        <f t="shared" si="4"/>
        <v>0.907625</v>
      </c>
    </row>
    <row r="10" spans="1:11" s="117" customFormat="1" ht="16.5" customHeight="1">
      <c r="A10" s="22" t="s">
        <v>4</v>
      </c>
      <c r="B10" s="20">
        <v>27</v>
      </c>
      <c r="C10" s="38">
        <v>15</v>
      </c>
      <c r="D10" s="69">
        <f>IF(B10&gt;0,C10/B10,0)</f>
        <v>0.5555555555555556</v>
      </c>
      <c r="E10" s="21">
        <f t="shared" si="1"/>
        <v>0.8680555555555556</v>
      </c>
      <c r="F10" s="38">
        <v>23</v>
      </c>
      <c r="G10" s="55">
        <v>14</v>
      </c>
      <c r="H10" s="67">
        <f t="shared" si="2"/>
        <v>0.6086956521739131</v>
      </c>
      <c r="I10" s="21">
        <f t="shared" si="3"/>
        <v>0.9661835748792271</v>
      </c>
      <c r="J10" s="78">
        <v>7410</v>
      </c>
      <c r="K10" s="39">
        <f t="shared" si="4"/>
        <v>1.235</v>
      </c>
    </row>
    <row r="11" spans="1:11" s="117" customFormat="1" ht="16.5" customHeight="1">
      <c r="A11" s="22" t="s">
        <v>18</v>
      </c>
      <c r="B11" s="20">
        <v>74</v>
      </c>
      <c r="C11" s="38">
        <v>39</v>
      </c>
      <c r="D11" s="69">
        <f t="shared" si="0"/>
        <v>0.527027027027027</v>
      </c>
      <c r="E11" s="21">
        <f t="shared" si="1"/>
        <v>0.8234797297297296</v>
      </c>
      <c r="F11" s="38">
        <v>77</v>
      </c>
      <c r="G11" s="55">
        <v>43</v>
      </c>
      <c r="H11" s="67">
        <f t="shared" si="2"/>
        <v>0.5584415584415584</v>
      </c>
      <c r="I11" s="21">
        <f t="shared" si="3"/>
        <v>0.8864151721294578</v>
      </c>
      <c r="J11" s="78">
        <v>8322.99</v>
      </c>
      <c r="K11" s="39">
        <f t="shared" si="4"/>
        <v>1.387165</v>
      </c>
    </row>
    <row r="12" spans="1:11" s="117" customFormat="1" ht="16.5" customHeight="1">
      <c r="A12" s="19" t="s">
        <v>5</v>
      </c>
      <c r="B12" s="20">
        <v>34</v>
      </c>
      <c r="C12" s="38">
        <v>20</v>
      </c>
      <c r="D12" s="69">
        <f t="shared" si="0"/>
        <v>0.5882352941176471</v>
      </c>
      <c r="E12" s="21">
        <f t="shared" si="1"/>
        <v>0.9191176470588236</v>
      </c>
      <c r="F12" s="38">
        <v>39</v>
      </c>
      <c r="G12" s="55">
        <v>21</v>
      </c>
      <c r="H12" s="67">
        <f t="shared" si="2"/>
        <v>0.5384615384615384</v>
      </c>
      <c r="I12" s="21">
        <f t="shared" si="3"/>
        <v>0.8547008547008547</v>
      </c>
      <c r="J12" s="78">
        <v>6074.275</v>
      </c>
      <c r="K12" s="39">
        <f t="shared" si="4"/>
        <v>1.0123791666666666</v>
      </c>
    </row>
    <row r="13" spans="1:11" s="117" customFormat="1" ht="16.5" customHeight="1">
      <c r="A13" s="22" t="s">
        <v>16</v>
      </c>
      <c r="B13" s="20">
        <v>31</v>
      </c>
      <c r="C13" s="38">
        <v>16</v>
      </c>
      <c r="D13" s="69">
        <f t="shared" si="0"/>
        <v>0.5161290322580645</v>
      </c>
      <c r="E13" s="21">
        <f t="shared" si="1"/>
        <v>0.8064516129032258</v>
      </c>
      <c r="F13" s="38">
        <v>22</v>
      </c>
      <c r="G13" s="55">
        <v>9</v>
      </c>
      <c r="H13" s="67">
        <f t="shared" si="2"/>
        <v>0.4090909090909091</v>
      </c>
      <c r="I13" s="21">
        <f t="shared" si="3"/>
        <v>0.6493506493506493</v>
      </c>
      <c r="J13" s="78">
        <v>5612.73</v>
      </c>
      <c r="K13" s="39">
        <f t="shared" si="4"/>
        <v>0.9354549999999999</v>
      </c>
    </row>
    <row r="14" spans="1:11" s="117" customFormat="1" ht="16.5" customHeight="1">
      <c r="A14" s="22" t="s">
        <v>3</v>
      </c>
      <c r="B14" s="20">
        <v>46</v>
      </c>
      <c r="C14" s="38">
        <v>30</v>
      </c>
      <c r="D14" s="69">
        <f t="shared" si="0"/>
        <v>0.6521739130434783</v>
      </c>
      <c r="E14" s="21">
        <f t="shared" si="1"/>
        <v>1.0190217391304348</v>
      </c>
      <c r="F14" s="38">
        <v>52</v>
      </c>
      <c r="G14" s="55">
        <v>34</v>
      </c>
      <c r="H14" s="67">
        <f t="shared" si="2"/>
        <v>0.6538461538461539</v>
      </c>
      <c r="I14" s="21">
        <f t="shared" si="3"/>
        <v>1.037851037851038</v>
      </c>
      <c r="J14" s="78">
        <v>7695.3</v>
      </c>
      <c r="K14" s="39">
        <f t="shared" si="4"/>
        <v>1.28255</v>
      </c>
    </row>
    <row r="15" spans="1:11" s="117" customFormat="1" ht="16.5" customHeight="1">
      <c r="A15" s="22" t="s">
        <v>22</v>
      </c>
      <c r="B15" s="20">
        <v>103</v>
      </c>
      <c r="C15" s="38">
        <v>57</v>
      </c>
      <c r="D15" s="69">
        <f t="shared" si="0"/>
        <v>0.5533980582524272</v>
      </c>
      <c r="E15" s="21">
        <f t="shared" si="1"/>
        <v>0.8646844660194174</v>
      </c>
      <c r="F15" s="38">
        <v>98</v>
      </c>
      <c r="G15" s="55">
        <v>49</v>
      </c>
      <c r="H15" s="67">
        <f t="shared" si="2"/>
        <v>0.5</v>
      </c>
      <c r="I15" s="21">
        <f t="shared" si="3"/>
        <v>0.7936507936507936</v>
      </c>
      <c r="J15" s="78">
        <v>6000</v>
      </c>
      <c r="K15" s="39">
        <f t="shared" si="4"/>
        <v>1</v>
      </c>
    </row>
    <row r="16" spans="1:11" s="117" customFormat="1" ht="16.5" customHeight="1">
      <c r="A16" s="22" t="s">
        <v>24</v>
      </c>
      <c r="B16" s="20">
        <v>56</v>
      </c>
      <c r="C16" s="38">
        <v>33</v>
      </c>
      <c r="D16" s="69">
        <f t="shared" si="0"/>
        <v>0.5892857142857143</v>
      </c>
      <c r="E16" s="21">
        <f t="shared" si="1"/>
        <v>0.9207589285714286</v>
      </c>
      <c r="F16" s="38">
        <v>62</v>
      </c>
      <c r="G16" s="55">
        <v>40</v>
      </c>
      <c r="H16" s="67">
        <f t="shared" si="2"/>
        <v>0.6451612903225806</v>
      </c>
      <c r="I16" s="21">
        <f t="shared" si="3"/>
        <v>1.0240655401945724</v>
      </c>
      <c r="J16" s="78">
        <v>10825.41</v>
      </c>
      <c r="K16" s="39">
        <f t="shared" si="4"/>
        <v>1.804235</v>
      </c>
    </row>
    <row r="17" spans="1:11" s="117" customFormat="1" ht="16.5" customHeight="1">
      <c r="A17" s="22" t="s">
        <v>1</v>
      </c>
      <c r="B17" s="20">
        <v>52</v>
      </c>
      <c r="C17" s="38">
        <v>29</v>
      </c>
      <c r="D17" s="69">
        <f t="shared" si="0"/>
        <v>0.5576923076923077</v>
      </c>
      <c r="E17" s="21">
        <f t="shared" si="1"/>
        <v>0.8713942307692307</v>
      </c>
      <c r="F17" s="38">
        <v>45</v>
      </c>
      <c r="G17" s="55">
        <v>24</v>
      </c>
      <c r="H17" s="67">
        <f t="shared" si="2"/>
        <v>0.5333333333333333</v>
      </c>
      <c r="I17" s="21">
        <f t="shared" si="3"/>
        <v>0.8465608465608465</v>
      </c>
      <c r="J17" s="78">
        <v>9553.86</v>
      </c>
      <c r="K17" s="39">
        <f t="shared" si="4"/>
        <v>1.5923100000000001</v>
      </c>
    </row>
    <row r="18" spans="1:11" s="117" customFormat="1" ht="16.5" customHeight="1">
      <c r="A18" s="22" t="s">
        <v>2</v>
      </c>
      <c r="B18" s="20">
        <v>57</v>
      </c>
      <c r="C18" s="38">
        <v>30</v>
      </c>
      <c r="D18" s="69">
        <f>IF(B18&gt;0,C18/B18,0)</f>
        <v>0.5263157894736842</v>
      </c>
      <c r="E18" s="21">
        <f t="shared" si="1"/>
        <v>0.8223684210526315</v>
      </c>
      <c r="F18" s="38">
        <v>49</v>
      </c>
      <c r="G18" s="55">
        <v>28</v>
      </c>
      <c r="H18" s="67">
        <f t="shared" si="2"/>
        <v>0.5714285714285714</v>
      </c>
      <c r="I18" s="21">
        <f t="shared" si="3"/>
        <v>0.9070294784580498</v>
      </c>
      <c r="J18" s="78">
        <v>8260.975</v>
      </c>
      <c r="K18" s="39">
        <f t="shared" si="4"/>
        <v>1.3768291666666668</v>
      </c>
    </row>
    <row r="19" spans="1:11" s="117" customFormat="1" ht="16.5" customHeight="1">
      <c r="A19" s="22" t="s">
        <v>17</v>
      </c>
      <c r="B19" s="20">
        <v>33</v>
      </c>
      <c r="C19" s="38">
        <v>17</v>
      </c>
      <c r="D19" s="69">
        <f t="shared" si="0"/>
        <v>0.5151515151515151</v>
      </c>
      <c r="E19" s="21">
        <f t="shared" si="1"/>
        <v>0.8049242424242424</v>
      </c>
      <c r="F19" s="38">
        <v>33</v>
      </c>
      <c r="G19" s="55">
        <v>17</v>
      </c>
      <c r="H19" s="67">
        <f t="shared" si="2"/>
        <v>0.5151515151515151</v>
      </c>
      <c r="I19" s="21">
        <f t="shared" si="3"/>
        <v>0.8177008177008177</v>
      </c>
      <c r="J19" s="78">
        <v>11603.01</v>
      </c>
      <c r="K19" s="39">
        <f t="shared" si="4"/>
        <v>1.933835</v>
      </c>
    </row>
    <row r="20" spans="1:11" s="117" customFormat="1" ht="16.5" customHeight="1">
      <c r="A20" s="22" t="s">
        <v>23</v>
      </c>
      <c r="B20" s="20">
        <v>32</v>
      </c>
      <c r="C20" s="38">
        <v>17</v>
      </c>
      <c r="D20" s="69">
        <f t="shared" si="0"/>
        <v>0.53125</v>
      </c>
      <c r="E20" s="21">
        <f t="shared" si="1"/>
        <v>0.830078125</v>
      </c>
      <c r="F20" s="38">
        <v>40</v>
      </c>
      <c r="G20" s="55">
        <v>23</v>
      </c>
      <c r="H20" s="67">
        <f t="shared" si="2"/>
        <v>0.575</v>
      </c>
      <c r="I20" s="21">
        <f t="shared" si="3"/>
        <v>0.9126984126984127</v>
      </c>
      <c r="J20" s="78">
        <v>8351.63</v>
      </c>
      <c r="K20" s="39">
        <f t="shared" si="4"/>
        <v>1.3919383333333333</v>
      </c>
    </row>
    <row r="21" spans="1:11" s="117" customFormat="1" ht="16.5" customHeight="1" thickBot="1">
      <c r="A21" s="23" t="s">
        <v>56</v>
      </c>
      <c r="B21" s="24">
        <v>69</v>
      </c>
      <c r="C21" s="52">
        <v>38</v>
      </c>
      <c r="D21" s="70">
        <f t="shared" si="0"/>
        <v>0.5507246376811594</v>
      </c>
      <c r="E21" s="25">
        <f t="shared" si="1"/>
        <v>0.8605072463768115</v>
      </c>
      <c r="F21" s="41">
        <v>73</v>
      </c>
      <c r="G21" s="87">
        <v>44</v>
      </c>
      <c r="H21" s="68">
        <f t="shared" si="2"/>
        <v>0.6027397260273972</v>
      </c>
      <c r="I21" s="25">
        <f t="shared" si="3"/>
        <v>0.9567297238530115</v>
      </c>
      <c r="J21" s="112">
        <v>6898.115</v>
      </c>
      <c r="K21" s="129">
        <f t="shared" si="4"/>
        <v>1.1496858333333333</v>
      </c>
    </row>
    <row r="22" spans="1:11" s="119" customFormat="1" ht="16.5" customHeight="1" thickBot="1">
      <c r="A22" s="26" t="s">
        <v>6</v>
      </c>
      <c r="B22" s="27">
        <v>920</v>
      </c>
      <c r="C22" s="53">
        <v>524</v>
      </c>
      <c r="D22" s="91">
        <f t="shared" si="0"/>
        <v>0.5695652173913044</v>
      </c>
      <c r="E22" s="28">
        <f t="shared" si="1"/>
        <v>0.8899456521739131</v>
      </c>
      <c r="F22" s="125">
        <v>852</v>
      </c>
      <c r="G22" s="53">
        <v>493</v>
      </c>
      <c r="H22" s="121">
        <f t="shared" si="2"/>
        <v>0.5786384976525821</v>
      </c>
      <c r="I22" s="28">
        <f t="shared" si="3"/>
        <v>0.9184738057977494</v>
      </c>
      <c r="J22" s="126">
        <v>8351.825</v>
      </c>
      <c r="K22" s="130">
        <f t="shared" si="4"/>
        <v>1.3919708333333334</v>
      </c>
    </row>
    <row r="23" spans="1:13" s="119" customFormat="1" ht="16.5" customHeight="1">
      <c r="A23" s="177" t="str">
        <f>'2 - Job Seeker'!A25:K25</f>
        <v>*State Labor Exchange Goals:   Q2 EE Rate = 64%    Q4 EE Rate = 63%    Median Earnings = $6,000</v>
      </c>
      <c r="B23" s="211"/>
      <c r="C23" s="211"/>
      <c r="D23" s="211"/>
      <c r="E23" s="211"/>
      <c r="F23" s="211"/>
      <c r="G23" s="211"/>
      <c r="H23" s="211"/>
      <c r="I23" s="211"/>
      <c r="J23" s="211"/>
      <c r="K23" s="212"/>
      <c r="L23" s="124"/>
      <c r="M23" s="118"/>
    </row>
    <row r="24" spans="1:11" s="120" customFormat="1" ht="123" customHeight="1" thickBot="1">
      <c r="A24" s="174"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5"/>
      <c r="C24" s="175"/>
      <c r="D24" s="175"/>
      <c r="E24" s="175"/>
      <c r="F24" s="175"/>
      <c r="G24" s="175"/>
      <c r="H24" s="175"/>
      <c r="I24" s="175"/>
      <c r="J24" s="175"/>
      <c r="K24" s="176"/>
    </row>
  </sheetData>
  <sheetProtection/>
  <mergeCells count="5">
    <mergeCell ref="A1:K1"/>
    <mergeCell ref="A2:K2"/>
    <mergeCell ref="A3:K3"/>
    <mergeCell ref="A24:K24"/>
    <mergeCell ref="A23:K23"/>
  </mergeCells>
  <printOptions horizontalCentered="1" verticalCentered="1"/>
  <pageMargins left="0.3" right="0.3" top="0.3" bottom="0.3" header="0.12" footer="0.1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M24"/>
  <sheetViews>
    <sheetView zoomScalePageLayoutView="0" workbookViewId="0" topLeftCell="A4">
      <selection activeCell="F6" sqref="F6:G22"/>
    </sheetView>
  </sheetViews>
  <sheetFormatPr defaultColWidth="9.140625" defaultRowHeight="12.75"/>
  <cols>
    <col min="1" max="1" width="19.140625" style="29" customWidth="1"/>
    <col min="2" max="4" width="11.7109375" style="29" customWidth="1"/>
    <col min="5" max="5" width="10.8515625" style="29" customWidth="1"/>
    <col min="6" max="8" width="11.7109375" style="29" customWidth="1"/>
    <col min="9" max="9" width="10.8515625" style="29" customWidth="1"/>
    <col min="10" max="10" width="11.57421875" style="29" customWidth="1"/>
    <col min="11" max="11" width="10.8515625" style="29" customWidth="1"/>
    <col min="12" max="12" width="0" style="29" hidden="1" customWidth="1"/>
    <col min="13" max="16384" width="9.140625" style="29" customWidth="1"/>
  </cols>
  <sheetData>
    <row r="1" spans="1:11" ht="19.5" customHeight="1">
      <c r="A1" s="202" t="str">
        <f>'1- Populations in Cohort'!A1:N1</f>
        <v>TAB 10 - LABOR EXCHANGE PERFORMANCE SUMMARY </v>
      </c>
      <c r="B1" s="203"/>
      <c r="C1" s="203"/>
      <c r="D1" s="203"/>
      <c r="E1" s="203"/>
      <c r="F1" s="203"/>
      <c r="G1" s="203"/>
      <c r="H1" s="203"/>
      <c r="I1" s="203"/>
      <c r="J1" s="203"/>
      <c r="K1" s="204"/>
    </row>
    <row r="2" spans="1:11" ht="19.5" customHeight="1" thickBot="1">
      <c r="A2" s="205" t="str">
        <f>'1- Populations in Cohort'!A2:N2</f>
        <v>FY19 QUARTER ENDING JUNE 30, 2019</v>
      </c>
      <c r="B2" s="206"/>
      <c r="C2" s="206"/>
      <c r="D2" s="206"/>
      <c r="E2" s="206"/>
      <c r="F2" s="206"/>
      <c r="G2" s="206"/>
      <c r="H2" s="206"/>
      <c r="I2" s="206"/>
      <c r="J2" s="206"/>
      <c r="K2" s="207"/>
    </row>
    <row r="3" spans="1:13" s="115" customFormat="1" ht="19.5" customHeight="1" thickBot="1">
      <c r="A3" s="208" t="s">
        <v>79</v>
      </c>
      <c r="B3" s="209"/>
      <c r="C3" s="209"/>
      <c r="D3" s="209"/>
      <c r="E3" s="209"/>
      <c r="F3" s="209"/>
      <c r="G3" s="209"/>
      <c r="H3" s="209"/>
      <c r="I3" s="209"/>
      <c r="J3" s="209"/>
      <c r="K3" s="210"/>
      <c r="L3" s="114"/>
      <c r="M3" s="113"/>
    </row>
    <row r="4" spans="1:13" s="115" customFormat="1" ht="12.75">
      <c r="A4" s="56" t="s">
        <v>8</v>
      </c>
      <c r="B4" s="64" t="s">
        <v>7</v>
      </c>
      <c r="C4" s="57" t="s">
        <v>9</v>
      </c>
      <c r="D4" s="57" t="s">
        <v>37</v>
      </c>
      <c r="E4" s="58" t="s">
        <v>10</v>
      </c>
      <c r="F4" s="57" t="s">
        <v>11</v>
      </c>
      <c r="G4" s="57" t="s">
        <v>12</v>
      </c>
      <c r="H4" s="57" t="s">
        <v>54</v>
      </c>
      <c r="I4" s="57" t="s">
        <v>13</v>
      </c>
      <c r="J4" s="63" t="s">
        <v>44</v>
      </c>
      <c r="K4" s="59" t="s">
        <v>14</v>
      </c>
      <c r="L4" s="116"/>
      <c r="M4" s="116"/>
    </row>
    <row r="5" spans="1:11" s="117" customFormat="1" ht="39" thickBot="1">
      <c r="A5" s="48" t="s">
        <v>70</v>
      </c>
      <c r="B5" s="44" t="s">
        <v>60</v>
      </c>
      <c r="C5" s="45" t="s">
        <v>61</v>
      </c>
      <c r="D5" s="45" t="s">
        <v>62</v>
      </c>
      <c r="E5" s="46" t="s">
        <v>66</v>
      </c>
      <c r="F5" s="45" t="s">
        <v>63</v>
      </c>
      <c r="G5" s="45" t="s">
        <v>65</v>
      </c>
      <c r="H5" s="45" t="s">
        <v>64</v>
      </c>
      <c r="I5" s="45" t="s">
        <v>66</v>
      </c>
      <c r="J5" s="47" t="s">
        <v>67</v>
      </c>
      <c r="K5" s="76" t="s">
        <v>71</v>
      </c>
    </row>
    <row r="6" spans="1:11" s="117" customFormat="1" ht="16.5" customHeight="1">
      <c r="A6" s="49" t="s">
        <v>19</v>
      </c>
      <c r="B6" s="132">
        <v>7</v>
      </c>
      <c r="C6" s="133">
        <v>5</v>
      </c>
      <c r="D6" s="134">
        <f>+C6/B6</f>
        <v>0.7142857142857143</v>
      </c>
      <c r="E6" s="135">
        <f>D6/0.64</f>
        <v>1.1160714285714286</v>
      </c>
      <c r="F6" s="133">
        <v>8</v>
      </c>
      <c r="G6" s="54">
        <v>7</v>
      </c>
      <c r="H6" s="136">
        <f>+G6/F6</f>
        <v>0.875</v>
      </c>
      <c r="I6" s="135">
        <f>H6/0.63</f>
        <v>1.3888888888888888</v>
      </c>
      <c r="J6" s="137">
        <v>1998.72</v>
      </c>
      <c r="K6" s="138">
        <f>(J6/6000)</f>
        <v>0.33312</v>
      </c>
    </row>
    <row r="7" spans="1:11" s="117" customFormat="1" ht="16.5" customHeight="1">
      <c r="A7" s="22" t="s">
        <v>0</v>
      </c>
      <c r="B7" s="20">
        <v>82</v>
      </c>
      <c r="C7" s="38">
        <v>60</v>
      </c>
      <c r="D7" s="69">
        <f aca="true" t="shared" si="0" ref="D7:D22">+C7/B7</f>
        <v>0.7317073170731707</v>
      </c>
      <c r="E7" s="21">
        <f aca="true" t="shared" si="1" ref="E7:E22">D7/0.64</f>
        <v>1.1432926829268293</v>
      </c>
      <c r="F7" s="38">
        <v>47</v>
      </c>
      <c r="G7" s="55">
        <v>35</v>
      </c>
      <c r="H7" s="67">
        <f aca="true" t="shared" si="2" ref="H7:H22">+G7/F7</f>
        <v>0.7446808510638298</v>
      </c>
      <c r="I7" s="21">
        <f>H7/0.63</f>
        <v>1.1820330969267139</v>
      </c>
      <c r="J7" s="78">
        <v>12819.505</v>
      </c>
      <c r="K7" s="39">
        <f>(J7/6000)</f>
        <v>2.1365841666666667</v>
      </c>
    </row>
    <row r="8" spans="1:11" s="117" customFormat="1" ht="16.5" customHeight="1">
      <c r="A8" s="22" t="s">
        <v>20</v>
      </c>
      <c r="B8" s="20">
        <v>37</v>
      </c>
      <c r="C8" s="38">
        <v>20</v>
      </c>
      <c r="D8" s="69">
        <f t="shared" si="0"/>
        <v>0.5405405405405406</v>
      </c>
      <c r="E8" s="21">
        <f t="shared" si="1"/>
        <v>0.8445945945945946</v>
      </c>
      <c r="F8" s="38">
        <v>36</v>
      </c>
      <c r="G8" s="55">
        <v>20</v>
      </c>
      <c r="H8" s="67">
        <f t="shared" si="2"/>
        <v>0.5555555555555556</v>
      </c>
      <c r="I8" s="21">
        <f aca="true" t="shared" si="3" ref="I8:I22">H8/0.63</f>
        <v>0.8818342151675486</v>
      </c>
      <c r="J8" s="78">
        <v>5863.595</v>
      </c>
      <c r="K8" s="39">
        <f aca="true" t="shared" si="4" ref="K8:K22">(J8/6000)</f>
        <v>0.9772658333333334</v>
      </c>
    </row>
    <row r="9" spans="1:11" s="117" customFormat="1" ht="16.5" customHeight="1">
      <c r="A9" s="22" t="s">
        <v>21</v>
      </c>
      <c r="B9" s="20">
        <v>6</v>
      </c>
      <c r="C9" s="38">
        <v>1</v>
      </c>
      <c r="D9" s="69">
        <f t="shared" si="0"/>
        <v>0.16666666666666666</v>
      </c>
      <c r="E9" s="21">
        <f t="shared" si="1"/>
        <v>0.26041666666666663</v>
      </c>
      <c r="F9" s="38">
        <v>9</v>
      </c>
      <c r="G9" s="55">
        <v>4</v>
      </c>
      <c r="H9" s="67">
        <f t="shared" si="2"/>
        <v>0.4444444444444444</v>
      </c>
      <c r="I9" s="21">
        <f t="shared" si="3"/>
        <v>0.7054673721340388</v>
      </c>
      <c r="J9" s="78">
        <v>18978.86</v>
      </c>
      <c r="K9" s="39">
        <f t="shared" si="4"/>
        <v>3.1631433333333336</v>
      </c>
    </row>
    <row r="10" spans="1:11" s="117" customFormat="1" ht="16.5" customHeight="1">
      <c r="A10" s="22" t="s">
        <v>4</v>
      </c>
      <c r="B10" s="20">
        <v>5</v>
      </c>
      <c r="C10" s="38">
        <v>1</v>
      </c>
      <c r="D10" s="69">
        <f>IF(B10&gt;0,C10/B10,0)</f>
        <v>0.2</v>
      </c>
      <c r="E10" s="21">
        <f t="shared" si="1"/>
        <v>0.3125</v>
      </c>
      <c r="F10" s="38">
        <v>3</v>
      </c>
      <c r="G10" s="55">
        <v>1</v>
      </c>
      <c r="H10" s="67">
        <f>IF(F10&gt;0,G10/F10,0)</f>
        <v>0.3333333333333333</v>
      </c>
      <c r="I10" s="21">
        <f t="shared" si="3"/>
        <v>0.5291005291005291</v>
      </c>
      <c r="J10" s="78">
        <v>17500</v>
      </c>
      <c r="K10" s="39">
        <f t="shared" si="4"/>
        <v>2.9166666666666665</v>
      </c>
    </row>
    <row r="11" spans="1:11" s="117" customFormat="1" ht="16.5" customHeight="1">
      <c r="A11" s="22" t="s">
        <v>18</v>
      </c>
      <c r="B11" s="20">
        <v>38</v>
      </c>
      <c r="C11" s="38">
        <v>21</v>
      </c>
      <c r="D11" s="69">
        <f t="shared" si="0"/>
        <v>0.5526315789473685</v>
      </c>
      <c r="E11" s="21">
        <f t="shared" si="1"/>
        <v>0.8634868421052633</v>
      </c>
      <c r="F11" s="38">
        <v>46</v>
      </c>
      <c r="G11" s="55">
        <v>25</v>
      </c>
      <c r="H11" s="67">
        <f t="shared" si="2"/>
        <v>0.5434782608695652</v>
      </c>
      <c r="I11" s="21">
        <f t="shared" si="3"/>
        <v>0.8626639061421669</v>
      </c>
      <c r="J11" s="78">
        <v>6458.59</v>
      </c>
      <c r="K11" s="39">
        <f t="shared" si="4"/>
        <v>1.0764316666666667</v>
      </c>
    </row>
    <row r="12" spans="1:11" s="117" customFormat="1" ht="16.5" customHeight="1">
      <c r="A12" s="19" t="s">
        <v>5</v>
      </c>
      <c r="B12" s="20">
        <v>14</v>
      </c>
      <c r="C12" s="38">
        <v>9</v>
      </c>
      <c r="D12" s="69">
        <f t="shared" si="0"/>
        <v>0.6428571428571429</v>
      </c>
      <c r="E12" s="21">
        <f t="shared" si="1"/>
        <v>1.0044642857142858</v>
      </c>
      <c r="F12" s="38">
        <v>18</v>
      </c>
      <c r="G12" s="55">
        <v>10</v>
      </c>
      <c r="H12" s="67">
        <f>IF(F12&gt;0,G12/F12,0)</f>
        <v>0.5555555555555556</v>
      </c>
      <c r="I12" s="21">
        <f t="shared" si="3"/>
        <v>0.8818342151675486</v>
      </c>
      <c r="J12" s="78">
        <v>4625</v>
      </c>
      <c r="K12" s="39">
        <f t="shared" si="4"/>
        <v>0.7708333333333334</v>
      </c>
    </row>
    <row r="13" spans="1:11" s="117" customFormat="1" ht="16.5" customHeight="1">
      <c r="A13" s="22" t="s">
        <v>16</v>
      </c>
      <c r="B13" s="20">
        <v>11</v>
      </c>
      <c r="C13" s="38">
        <v>7</v>
      </c>
      <c r="D13" s="69">
        <f t="shared" si="0"/>
        <v>0.6363636363636364</v>
      </c>
      <c r="E13" s="21">
        <f t="shared" si="1"/>
        <v>0.9943181818181818</v>
      </c>
      <c r="F13" s="38">
        <v>9</v>
      </c>
      <c r="G13" s="55">
        <v>2</v>
      </c>
      <c r="H13" s="67">
        <f t="shared" si="2"/>
        <v>0.2222222222222222</v>
      </c>
      <c r="I13" s="21">
        <f t="shared" si="3"/>
        <v>0.3527336860670194</v>
      </c>
      <c r="J13" s="78">
        <v>8724.72</v>
      </c>
      <c r="K13" s="39">
        <f t="shared" si="4"/>
        <v>1.4541199999999999</v>
      </c>
    </row>
    <row r="14" spans="1:11" s="117" customFormat="1" ht="16.5" customHeight="1">
      <c r="A14" s="22" t="s">
        <v>3</v>
      </c>
      <c r="B14" s="20">
        <v>22</v>
      </c>
      <c r="C14" s="38">
        <v>15</v>
      </c>
      <c r="D14" s="69">
        <f t="shared" si="0"/>
        <v>0.6818181818181818</v>
      </c>
      <c r="E14" s="21">
        <f t="shared" si="1"/>
        <v>1.065340909090909</v>
      </c>
      <c r="F14" s="38">
        <v>27</v>
      </c>
      <c r="G14" s="55">
        <v>20</v>
      </c>
      <c r="H14" s="67">
        <f t="shared" si="2"/>
        <v>0.7407407407407407</v>
      </c>
      <c r="I14" s="21">
        <f t="shared" si="3"/>
        <v>1.1757789535567313</v>
      </c>
      <c r="J14" s="78">
        <v>6437.13</v>
      </c>
      <c r="K14" s="39">
        <f t="shared" si="4"/>
        <v>1.0728550000000001</v>
      </c>
    </row>
    <row r="15" spans="1:11" s="117" customFormat="1" ht="16.5" customHeight="1">
      <c r="A15" s="22" t="s">
        <v>22</v>
      </c>
      <c r="B15" s="20">
        <v>45</v>
      </c>
      <c r="C15" s="38">
        <v>25</v>
      </c>
      <c r="D15" s="69">
        <f t="shared" si="0"/>
        <v>0.5555555555555556</v>
      </c>
      <c r="E15" s="21">
        <f t="shared" si="1"/>
        <v>0.8680555555555556</v>
      </c>
      <c r="F15" s="38">
        <v>45</v>
      </c>
      <c r="G15" s="55">
        <v>21</v>
      </c>
      <c r="H15" s="67">
        <f t="shared" si="2"/>
        <v>0.4666666666666667</v>
      </c>
      <c r="I15" s="21">
        <f t="shared" si="3"/>
        <v>0.7407407407407407</v>
      </c>
      <c r="J15" s="78">
        <v>8270.15</v>
      </c>
      <c r="K15" s="39">
        <f t="shared" si="4"/>
        <v>1.3783583333333334</v>
      </c>
    </row>
    <row r="16" spans="1:11" s="117" customFormat="1" ht="16.5" customHeight="1">
      <c r="A16" s="22" t="s">
        <v>24</v>
      </c>
      <c r="B16" s="20">
        <v>30</v>
      </c>
      <c r="C16" s="38">
        <v>15</v>
      </c>
      <c r="D16" s="69">
        <f t="shared" si="0"/>
        <v>0.5</v>
      </c>
      <c r="E16" s="21">
        <f t="shared" si="1"/>
        <v>0.78125</v>
      </c>
      <c r="F16" s="38">
        <v>38</v>
      </c>
      <c r="G16" s="55">
        <v>26</v>
      </c>
      <c r="H16" s="67">
        <f>IF(F16&gt;0,G16/F16,0)</f>
        <v>0.6842105263157895</v>
      </c>
      <c r="I16" s="21">
        <f t="shared" si="3"/>
        <v>1.086048454469507</v>
      </c>
      <c r="J16" s="78">
        <v>10961.52</v>
      </c>
      <c r="K16" s="39">
        <f t="shared" si="4"/>
        <v>1.82692</v>
      </c>
    </row>
    <row r="17" spans="1:11" s="117" customFormat="1" ht="16.5" customHeight="1">
      <c r="A17" s="22" t="s">
        <v>1</v>
      </c>
      <c r="B17" s="20">
        <v>15</v>
      </c>
      <c r="C17" s="38">
        <v>10</v>
      </c>
      <c r="D17" s="69">
        <f>IF(B17&gt;0,C17/B17,0)</f>
        <v>0.6666666666666666</v>
      </c>
      <c r="E17" s="21">
        <f t="shared" si="1"/>
        <v>1.0416666666666665</v>
      </c>
      <c r="F17" s="38">
        <v>6</v>
      </c>
      <c r="G17" s="55">
        <v>3</v>
      </c>
      <c r="H17" s="67">
        <f>IF(F17&gt;0,G17/F17,0)</f>
        <v>0.5</v>
      </c>
      <c r="I17" s="21">
        <f t="shared" si="3"/>
        <v>0.7936507936507936</v>
      </c>
      <c r="J17" s="78">
        <v>8147.5</v>
      </c>
      <c r="K17" s="39">
        <f t="shared" si="4"/>
        <v>1.3579166666666667</v>
      </c>
    </row>
    <row r="18" spans="1:11" s="117" customFormat="1" ht="16.5" customHeight="1">
      <c r="A18" s="22" t="s">
        <v>2</v>
      </c>
      <c r="B18" s="20">
        <v>13</v>
      </c>
      <c r="C18" s="38">
        <v>9</v>
      </c>
      <c r="D18" s="69">
        <f>IF(B18&gt;0,C18/B18,0)</f>
        <v>0.6923076923076923</v>
      </c>
      <c r="E18" s="21">
        <f t="shared" si="1"/>
        <v>1.0817307692307692</v>
      </c>
      <c r="F18" s="38">
        <v>4</v>
      </c>
      <c r="G18" s="55">
        <v>1</v>
      </c>
      <c r="H18" s="67">
        <f>IF(F18&gt;0,G18/F18,0)</f>
        <v>0.25</v>
      </c>
      <c r="I18" s="21">
        <f t="shared" si="3"/>
        <v>0.3968253968253968</v>
      </c>
      <c r="J18" s="78">
        <v>9446.13</v>
      </c>
      <c r="K18" s="39">
        <f t="shared" si="4"/>
        <v>1.574355</v>
      </c>
    </row>
    <row r="19" spans="1:11" s="117" customFormat="1" ht="16.5" customHeight="1">
      <c r="A19" s="22" t="s">
        <v>17</v>
      </c>
      <c r="B19" s="20">
        <v>11</v>
      </c>
      <c r="C19" s="38">
        <v>6</v>
      </c>
      <c r="D19" s="69">
        <f t="shared" si="0"/>
        <v>0.5454545454545454</v>
      </c>
      <c r="E19" s="21">
        <f t="shared" si="1"/>
        <v>0.8522727272727272</v>
      </c>
      <c r="F19" s="38">
        <v>6</v>
      </c>
      <c r="G19" s="55">
        <v>3</v>
      </c>
      <c r="H19" s="67">
        <f t="shared" si="2"/>
        <v>0.5</v>
      </c>
      <c r="I19" s="21">
        <f t="shared" si="3"/>
        <v>0.7936507936507936</v>
      </c>
      <c r="J19" s="78">
        <v>14860</v>
      </c>
      <c r="K19" s="39">
        <f t="shared" si="4"/>
        <v>2.4766666666666666</v>
      </c>
    </row>
    <row r="20" spans="1:11" s="117" customFormat="1" ht="16.5" customHeight="1">
      <c r="A20" s="22" t="s">
        <v>23</v>
      </c>
      <c r="B20" s="20">
        <v>14</v>
      </c>
      <c r="C20" s="38">
        <v>6</v>
      </c>
      <c r="D20" s="69">
        <f t="shared" si="0"/>
        <v>0.42857142857142855</v>
      </c>
      <c r="E20" s="21">
        <f t="shared" si="1"/>
        <v>0.6696428571428571</v>
      </c>
      <c r="F20" s="38">
        <v>17</v>
      </c>
      <c r="G20" s="55">
        <v>10</v>
      </c>
      <c r="H20" s="67">
        <f t="shared" si="2"/>
        <v>0.5882352941176471</v>
      </c>
      <c r="I20" s="21">
        <f t="shared" si="3"/>
        <v>0.9337068160597572</v>
      </c>
      <c r="J20" s="78">
        <v>9830.55</v>
      </c>
      <c r="K20" s="39">
        <f t="shared" si="4"/>
        <v>1.6384249999999998</v>
      </c>
    </row>
    <row r="21" spans="1:11" s="117" customFormat="1" ht="16.5" customHeight="1" thickBot="1">
      <c r="A21" s="23" t="s">
        <v>56</v>
      </c>
      <c r="B21" s="24">
        <v>31</v>
      </c>
      <c r="C21" s="52">
        <v>17</v>
      </c>
      <c r="D21" s="70">
        <f t="shared" si="0"/>
        <v>0.5483870967741935</v>
      </c>
      <c r="E21" s="25">
        <f t="shared" si="1"/>
        <v>0.8568548387096774</v>
      </c>
      <c r="F21" s="41">
        <v>31</v>
      </c>
      <c r="G21" s="87">
        <v>19</v>
      </c>
      <c r="H21" s="68">
        <f t="shared" si="2"/>
        <v>0.6129032258064516</v>
      </c>
      <c r="I21" s="25">
        <f t="shared" si="3"/>
        <v>0.9728622631848438</v>
      </c>
      <c r="J21" s="112">
        <v>3604.33</v>
      </c>
      <c r="K21" s="129">
        <f t="shared" si="4"/>
        <v>0.6007216666666667</v>
      </c>
    </row>
    <row r="22" spans="1:11" s="119" customFormat="1" ht="16.5" customHeight="1" thickBot="1">
      <c r="A22" s="26" t="s">
        <v>6</v>
      </c>
      <c r="B22" s="27">
        <v>381</v>
      </c>
      <c r="C22" s="53">
        <v>227</v>
      </c>
      <c r="D22" s="91">
        <f t="shared" si="0"/>
        <v>0.5958005249343832</v>
      </c>
      <c r="E22" s="28">
        <f t="shared" si="1"/>
        <v>0.9309383202099737</v>
      </c>
      <c r="F22" s="125">
        <v>350</v>
      </c>
      <c r="G22" s="53">
        <v>207</v>
      </c>
      <c r="H22" s="121">
        <f t="shared" si="2"/>
        <v>0.5914285714285714</v>
      </c>
      <c r="I22" s="28">
        <f t="shared" si="3"/>
        <v>0.9387755102040816</v>
      </c>
      <c r="J22" s="126">
        <v>8671.55</v>
      </c>
      <c r="K22" s="130">
        <f t="shared" si="4"/>
        <v>1.4452583333333333</v>
      </c>
    </row>
    <row r="23" spans="1:13" s="119" customFormat="1" ht="16.5" customHeight="1">
      <c r="A23" s="177" t="str">
        <f>'2 - Job Seeker'!A25:K25</f>
        <v>*State Labor Exchange Goals:   Q2 EE Rate = 64%    Q4 EE Rate = 63%    Median Earnings = $6,000</v>
      </c>
      <c r="B23" s="211"/>
      <c r="C23" s="211"/>
      <c r="D23" s="211"/>
      <c r="E23" s="211"/>
      <c r="F23" s="211"/>
      <c r="G23" s="211"/>
      <c r="H23" s="211"/>
      <c r="I23" s="211"/>
      <c r="J23" s="211"/>
      <c r="K23" s="212"/>
      <c r="L23" s="124"/>
      <c r="M23" s="118"/>
    </row>
    <row r="24" spans="1:11" s="120" customFormat="1" ht="123" customHeight="1" thickBot="1">
      <c r="A24" s="174"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5"/>
      <c r="C24" s="175"/>
      <c r="D24" s="175"/>
      <c r="E24" s="175"/>
      <c r="F24" s="175"/>
      <c r="G24" s="175"/>
      <c r="H24" s="175"/>
      <c r="I24" s="175"/>
      <c r="J24" s="175"/>
      <c r="K24" s="176"/>
    </row>
  </sheetData>
  <sheetProtection/>
  <mergeCells count="5">
    <mergeCell ref="A1:K1"/>
    <mergeCell ref="A2:K2"/>
    <mergeCell ref="A3:K3"/>
    <mergeCell ref="A24:K24"/>
    <mergeCell ref="A23:K23"/>
  </mergeCells>
  <printOptions horizontalCentered="1" verticalCentered="1"/>
  <pageMargins left="0.3" right="0.3" top="0.3" bottom="0.3" header="0.12" footer="0.1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M24"/>
  <sheetViews>
    <sheetView zoomScalePageLayoutView="0" workbookViewId="0" topLeftCell="A1">
      <selection activeCell="A28" sqref="A28"/>
    </sheetView>
  </sheetViews>
  <sheetFormatPr defaultColWidth="9.140625" defaultRowHeight="12.75"/>
  <cols>
    <col min="1" max="1" width="19.140625" style="29" customWidth="1"/>
    <col min="2" max="4" width="11.7109375" style="29" customWidth="1"/>
    <col min="5" max="5" width="10.8515625" style="29" customWidth="1"/>
    <col min="6" max="8" width="11.7109375" style="29" customWidth="1"/>
    <col min="9" max="9" width="10.8515625" style="29" customWidth="1"/>
    <col min="10" max="10" width="11.57421875" style="29" customWidth="1"/>
    <col min="11" max="11" width="10.8515625" style="29" customWidth="1"/>
    <col min="12" max="12" width="0" style="29" hidden="1" customWidth="1"/>
    <col min="13" max="16384" width="9.140625" style="29" customWidth="1"/>
  </cols>
  <sheetData>
    <row r="1" spans="1:11" ht="19.5" customHeight="1">
      <c r="A1" s="213" t="str">
        <f>'1- Populations in Cohort'!A1:N1</f>
        <v>TAB 10 - LABOR EXCHANGE PERFORMANCE SUMMARY </v>
      </c>
      <c r="B1" s="214"/>
      <c r="C1" s="214"/>
      <c r="D1" s="214"/>
      <c r="E1" s="214"/>
      <c r="F1" s="214"/>
      <c r="G1" s="214"/>
      <c r="H1" s="214"/>
      <c r="I1" s="214"/>
      <c r="J1" s="214"/>
      <c r="K1" s="215"/>
    </row>
    <row r="2" spans="1:11" ht="19.5" customHeight="1" thickBot="1">
      <c r="A2" s="216" t="str">
        <f>'1- Populations in Cohort'!A2:N2</f>
        <v>FY19 QUARTER ENDING JUNE 30, 2019</v>
      </c>
      <c r="B2" s="217"/>
      <c r="C2" s="217"/>
      <c r="D2" s="217"/>
      <c r="E2" s="217"/>
      <c r="F2" s="217"/>
      <c r="G2" s="217"/>
      <c r="H2" s="217"/>
      <c r="I2" s="217"/>
      <c r="J2" s="217"/>
      <c r="K2" s="218"/>
    </row>
    <row r="3" spans="1:13" s="115" customFormat="1" ht="19.5" customHeight="1" thickBot="1">
      <c r="A3" s="219" t="s">
        <v>80</v>
      </c>
      <c r="B3" s="220"/>
      <c r="C3" s="220"/>
      <c r="D3" s="220"/>
      <c r="E3" s="220"/>
      <c r="F3" s="220"/>
      <c r="G3" s="220"/>
      <c r="H3" s="220"/>
      <c r="I3" s="220"/>
      <c r="J3" s="220"/>
      <c r="K3" s="221"/>
      <c r="L3" s="114"/>
      <c r="M3" s="113"/>
    </row>
    <row r="4" spans="1:13" s="115" customFormat="1" ht="12.75">
      <c r="A4" s="56" t="s">
        <v>8</v>
      </c>
      <c r="B4" s="64" t="s">
        <v>7</v>
      </c>
      <c r="C4" s="57" t="s">
        <v>9</v>
      </c>
      <c r="D4" s="57" t="s">
        <v>37</v>
      </c>
      <c r="E4" s="58" t="s">
        <v>10</v>
      </c>
      <c r="F4" s="57" t="s">
        <v>11</v>
      </c>
      <c r="G4" s="57" t="s">
        <v>12</v>
      </c>
      <c r="H4" s="57" t="s">
        <v>54</v>
      </c>
      <c r="I4" s="57" t="s">
        <v>13</v>
      </c>
      <c r="J4" s="63" t="s">
        <v>44</v>
      </c>
      <c r="K4" s="59" t="s">
        <v>14</v>
      </c>
      <c r="L4" s="116"/>
      <c r="M4" s="116"/>
    </row>
    <row r="5" spans="1:11" s="117" customFormat="1" ht="39" thickBot="1">
      <c r="A5" s="48" t="s">
        <v>70</v>
      </c>
      <c r="B5" s="44" t="s">
        <v>60</v>
      </c>
      <c r="C5" s="45" t="s">
        <v>61</v>
      </c>
      <c r="D5" s="45" t="s">
        <v>62</v>
      </c>
      <c r="E5" s="46" t="s">
        <v>66</v>
      </c>
      <c r="F5" s="45" t="s">
        <v>63</v>
      </c>
      <c r="G5" s="45" t="s">
        <v>65</v>
      </c>
      <c r="H5" s="45" t="s">
        <v>64</v>
      </c>
      <c r="I5" s="45" t="s">
        <v>66</v>
      </c>
      <c r="J5" s="144" t="s">
        <v>67</v>
      </c>
      <c r="K5" s="76" t="s">
        <v>71</v>
      </c>
    </row>
    <row r="6" spans="1:11" s="117" customFormat="1" ht="16.5" customHeight="1">
      <c r="A6" s="49" t="s">
        <v>19</v>
      </c>
      <c r="B6" s="132">
        <v>29</v>
      </c>
      <c r="C6" s="133">
        <v>13</v>
      </c>
      <c r="D6" s="134">
        <f>+C6/B6</f>
        <v>0.4482758620689655</v>
      </c>
      <c r="E6" s="135">
        <f>D6/0.64</f>
        <v>0.7004310344827586</v>
      </c>
      <c r="F6" s="133">
        <v>31</v>
      </c>
      <c r="G6" s="54">
        <v>16</v>
      </c>
      <c r="H6" s="136">
        <f>+G6/F6</f>
        <v>0.5161290322580645</v>
      </c>
      <c r="I6" s="135">
        <f>H6/0.63</f>
        <v>0.8192524321556579</v>
      </c>
      <c r="J6" s="137">
        <v>6611.62</v>
      </c>
      <c r="K6" s="138">
        <f>(J6/6000)</f>
        <v>1.1019366666666666</v>
      </c>
    </row>
    <row r="7" spans="1:11" s="117" customFormat="1" ht="16.5" customHeight="1">
      <c r="A7" s="22" t="s">
        <v>0</v>
      </c>
      <c r="B7" s="20">
        <v>124</v>
      </c>
      <c r="C7" s="38">
        <v>83</v>
      </c>
      <c r="D7" s="69">
        <f aca="true" t="shared" si="0" ref="D7:D22">+C7/B7</f>
        <v>0.6693548387096774</v>
      </c>
      <c r="E7" s="21">
        <f aca="true" t="shared" si="1" ref="E7:E22">D7/0.64</f>
        <v>1.0458669354838708</v>
      </c>
      <c r="F7" s="38">
        <v>76</v>
      </c>
      <c r="G7" s="55">
        <v>53</v>
      </c>
      <c r="H7" s="67">
        <f aca="true" t="shared" si="2" ref="H7:H22">+G7/F7</f>
        <v>0.6973684210526315</v>
      </c>
      <c r="I7" s="21">
        <f>H7/0.63</f>
        <v>1.1069340016708438</v>
      </c>
      <c r="J7" s="78">
        <v>10312.17</v>
      </c>
      <c r="K7" s="39">
        <f>(J7/6000)</f>
        <v>1.718695</v>
      </c>
    </row>
    <row r="8" spans="1:11" s="117" customFormat="1" ht="16.5" customHeight="1">
      <c r="A8" s="22" t="s">
        <v>20</v>
      </c>
      <c r="B8" s="20">
        <v>73</v>
      </c>
      <c r="C8" s="38">
        <v>41</v>
      </c>
      <c r="D8" s="69">
        <f t="shared" si="0"/>
        <v>0.5616438356164384</v>
      </c>
      <c r="E8" s="21">
        <f t="shared" si="1"/>
        <v>0.877568493150685</v>
      </c>
      <c r="F8" s="38">
        <v>75</v>
      </c>
      <c r="G8" s="55">
        <v>42</v>
      </c>
      <c r="H8" s="67">
        <f t="shared" si="2"/>
        <v>0.56</v>
      </c>
      <c r="I8" s="21">
        <f aca="true" t="shared" si="3" ref="I8:I22">H8/0.63</f>
        <v>0.888888888888889</v>
      </c>
      <c r="J8" s="78">
        <v>6826.73</v>
      </c>
      <c r="K8" s="39">
        <f aca="true" t="shared" si="4" ref="K8:K22">(J8/6000)</f>
        <v>1.1377883333333332</v>
      </c>
    </row>
    <row r="9" spans="1:11" s="117" customFormat="1" ht="16.5" customHeight="1">
      <c r="A9" s="22" t="s">
        <v>21</v>
      </c>
      <c r="B9" s="20">
        <v>13</v>
      </c>
      <c r="C9" s="38">
        <v>6</v>
      </c>
      <c r="D9" s="69">
        <f t="shared" si="0"/>
        <v>0.46153846153846156</v>
      </c>
      <c r="E9" s="21">
        <f t="shared" si="1"/>
        <v>0.7211538461538461</v>
      </c>
      <c r="F9" s="38">
        <v>15</v>
      </c>
      <c r="G9" s="55">
        <v>9</v>
      </c>
      <c r="H9" s="67">
        <f t="shared" si="2"/>
        <v>0.6</v>
      </c>
      <c r="I9" s="21">
        <f t="shared" si="3"/>
        <v>0.9523809523809523</v>
      </c>
      <c r="J9" s="78">
        <v>8196.315</v>
      </c>
      <c r="K9" s="39">
        <f t="shared" si="4"/>
        <v>1.3660525000000001</v>
      </c>
    </row>
    <row r="10" spans="1:11" s="117" customFormat="1" ht="16.5" customHeight="1">
      <c r="A10" s="22" t="s">
        <v>4</v>
      </c>
      <c r="B10" s="20">
        <v>9</v>
      </c>
      <c r="C10" s="38">
        <v>4</v>
      </c>
      <c r="D10" s="69">
        <f>IF(B10&gt;0,C10/B10,0)</f>
        <v>0.4444444444444444</v>
      </c>
      <c r="E10" s="21">
        <f t="shared" si="1"/>
        <v>0.6944444444444444</v>
      </c>
      <c r="F10" s="38">
        <v>6</v>
      </c>
      <c r="G10" s="55">
        <v>3</v>
      </c>
      <c r="H10" s="67">
        <f>IF(F10&gt;0,G10/F10,0)</f>
        <v>0.5</v>
      </c>
      <c r="I10" s="21">
        <f t="shared" si="3"/>
        <v>0.7936507936507936</v>
      </c>
      <c r="J10" s="78">
        <v>8627.675</v>
      </c>
      <c r="K10" s="39">
        <f t="shared" si="4"/>
        <v>1.4379458333333333</v>
      </c>
    </row>
    <row r="11" spans="1:11" s="117" customFormat="1" ht="16.5" customHeight="1">
      <c r="A11" s="22" t="s">
        <v>18</v>
      </c>
      <c r="B11" s="20">
        <v>106</v>
      </c>
      <c r="C11" s="38">
        <v>57</v>
      </c>
      <c r="D11" s="69">
        <f t="shared" si="0"/>
        <v>0.5377358490566038</v>
      </c>
      <c r="E11" s="21">
        <f t="shared" si="1"/>
        <v>0.8402122641509434</v>
      </c>
      <c r="F11" s="38">
        <v>119</v>
      </c>
      <c r="G11" s="55">
        <v>66</v>
      </c>
      <c r="H11" s="67">
        <f t="shared" si="2"/>
        <v>0.5546218487394958</v>
      </c>
      <c r="I11" s="21">
        <f t="shared" si="3"/>
        <v>0.8803521408563426</v>
      </c>
      <c r="J11" s="78">
        <v>7297</v>
      </c>
      <c r="K11" s="39">
        <f t="shared" si="4"/>
        <v>1.2161666666666666</v>
      </c>
    </row>
    <row r="12" spans="1:11" s="117" customFormat="1" ht="16.5" customHeight="1">
      <c r="A12" s="19" t="s">
        <v>5</v>
      </c>
      <c r="B12" s="20">
        <v>32</v>
      </c>
      <c r="C12" s="38">
        <v>21</v>
      </c>
      <c r="D12" s="69">
        <f t="shared" si="0"/>
        <v>0.65625</v>
      </c>
      <c r="E12" s="21">
        <f t="shared" si="1"/>
        <v>1.025390625</v>
      </c>
      <c r="F12" s="38">
        <v>40</v>
      </c>
      <c r="G12" s="55">
        <v>22</v>
      </c>
      <c r="H12" s="67">
        <f t="shared" si="2"/>
        <v>0.55</v>
      </c>
      <c r="I12" s="21">
        <f t="shared" si="3"/>
        <v>0.8730158730158731</v>
      </c>
      <c r="J12" s="78">
        <v>4625</v>
      </c>
      <c r="K12" s="39">
        <f t="shared" si="4"/>
        <v>0.7708333333333334</v>
      </c>
    </row>
    <row r="13" spans="1:11" s="117" customFormat="1" ht="16.5" customHeight="1">
      <c r="A13" s="22" t="s">
        <v>16</v>
      </c>
      <c r="B13" s="20">
        <v>21</v>
      </c>
      <c r="C13" s="38">
        <v>15</v>
      </c>
      <c r="D13" s="69">
        <f t="shared" si="0"/>
        <v>0.7142857142857143</v>
      </c>
      <c r="E13" s="21">
        <f t="shared" si="1"/>
        <v>1.1160714285714286</v>
      </c>
      <c r="F13" s="38">
        <v>24</v>
      </c>
      <c r="G13" s="55">
        <v>10</v>
      </c>
      <c r="H13" s="67">
        <f t="shared" si="2"/>
        <v>0.4166666666666667</v>
      </c>
      <c r="I13" s="21">
        <f t="shared" si="3"/>
        <v>0.6613756613756614</v>
      </c>
      <c r="J13" s="78">
        <v>8653.5</v>
      </c>
      <c r="K13" s="39">
        <f t="shared" si="4"/>
        <v>1.44225</v>
      </c>
    </row>
    <row r="14" spans="1:11" s="117" customFormat="1" ht="16.5" customHeight="1">
      <c r="A14" s="22" t="s">
        <v>3</v>
      </c>
      <c r="B14" s="20">
        <v>53</v>
      </c>
      <c r="C14" s="38">
        <v>27</v>
      </c>
      <c r="D14" s="69">
        <f t="shared" si="0"/>
        <v>0.5094339622641509</v>
      </c>
      <c r="E14" s="21">
        <f t="shared" si="1"/>
        <v>0.7959905660377359</v>
      </c>
      <c r="F14" s="38">
        <v>63</v>
      </c>
      <c r="G14" s="55">
        <v>39</v>
      </c>
      <c r="H14" s="67">
        <f t="shared" si="2"/>
        <v>0.6190476190476191</v>
      </c>
      <c r="I14" s="21">
        <f t="shared" si="3"/>
        <v>0.982615268329554</v>
      </c>
      <c r="J14" s="78">
        <v>6437.13</v>
      </c>
      <c r="K14" s="39">
        <f t="shared" si="4"/>
        <v>1.0728550000000001</v>
      </c>
    </row>
    <row r="15" spans="1:11" s="117" customFormat="1" ht="16.5" customHeight="1">
      <c r="A15" s="22" t="s">
        <v>22</v>
      </c>
      <c r="B15" s="20">
        <v>108</v>
      </c>
      <c r="C15" s="38">
        <v>54</v>
      </c>
      <c r="D15" s="69">
        <f t="shared" si="0"/>
        <v>0.5</v>
      </c>
      <c r="E15" s="21">
        <f t="shared" si="1"/>
        <v>0.78125</v>
      </c>
      <c r="F15" s="38">
        <v>105</v>
      </c>
      <c r="G15" s="55">
        <v>55</v>
      </c>
      <c r="H15" s="67">
        <f t="shared" si="2"/>
        <v>0.5238095238095238</v>
      </c>
      <c r="I15" s="21">
        <f t="shared" si="3"/>
        <v>0.8314436885865457</v>
      </c>
      <c r="J15" s="78">
        <v>6499.805</v>
      </c>
      <c r="K15" s="39">
        <f t="shared" si="4"/>
        <v>1.0833008333333334</v>
      </c>
    </row>
    <row r="16" spans="1:11" s="117" customFormat="1" ht="16.5" customHeight="1">
      <c r="A16" s="22" t="s">
        <v>24</v>
      </c>
      <c r="B16" s="20">
        <v>57</v>
      </c>
      <c r="C16" s="38">
        <v>31</v>
      </c>
      <c r="D16" s="69">
        <f t="shared" si="0"/>
        <v>0.543859649122807</v>
      </c>
      <c r="E16" s="21">
        <f t="shared" si="1"/>
        <v>0.849780701754386</v>
      </c>
      <c r="F16" s="38">
        <v>60</v>
      </c>
      <c r="G16" s="55">
        <v>40</v>
      </c>
      <c r="H16" s="67">
        <f t="shared" si="2"/>
        <v>0.6666666666666666</v>
      </c>
      <c r="I16" s="21">
        <f t="shared" si="3"/>
        <v>1.0582010582010581</v>
      </c>
      <c r="J16" s="78">
        <v>6657.18</v>
      </c>
      <c r="K16" s="39">
        <f t="shared" si="4"/>
        <v>1.1095300000000001</v>
      </c>
    </row>
    <row r="17" spans="1:11" s="117" customFormat="1" ht="16.5" customHeight="1">
      <c r="A17" s="22" t="s">
        <v>1</v>
      </c>
      <c r="B17" s="20">
        <v>41</v>
      </c>
      <c r="C17" s="38">
        <v>25</v>
      </c>
      <c r="D17" s="69">
        <f t="shared" si="0"/>
        <v>0.6097560975609756</v>
      </c>
      <c r="E17" s="21">
        <f t="shared" si="1"/>
        <v>0.9527439024390244</v>
      </c>
      <c r="F17" s="38">
        <v>11</v>
      </c>
      <c r="G17" s="55">
        <v>6</v>
      </c>
      <c r="H17" s="67">
        <f t="shared" si="2"/>
        <v>0.5454545454545454</v>
      </c>
      <c r="I17" s="21">
        <f t="shared" si="3"/>
        <v>0.8658008658008657</v>
      </c>
      <c r="J17" s="78">
        <v>6539.38</v>
      </c>
      <c r="K17" s="39">
        <f t="shared" si="4"/>
        <v>1.0898966666666667</v>
      </c>
    </row>
    <row r="18" spans="1:11" s="117" customFormat="1" ht="16.5" customHeight="1">
      <c r="A18" s="22" t="s">
        <v>2</v>
      </c>
      <c r="B18" s="20">
        <v>34</v>
      </c>
      <c r="C18" s="38">
        <v>24</v>
      </c>
      <c r="D18" s="69">
        <f>IF(B18&gt;0,C18/B18,0)</f>
        <v>0.7058823529411765</v>
      </c>
      <c r="E18" s="21">
        <f t="shared" si="1"/>
        <v>1.1029411764705883</v>
      </c>
      <c r="F18" s="38">
        <v>10</v>
      </c>
      <c r="G18" s="55">
        <v>4</v>
      </c>
      <c r="H18" s="67">
        <f>IF(F18&gt;0,G18/F18,0)</f>
        <v>0.4</v>
      </c>
      <c r="I18" s="21">
        <f t="shared" si="3"/>
        <v>0.634920634920635</v>
      </c>
      <c r="J18" s="78">
        <v>8114.215</v>
      </c>
      <c r="K18" s="39">
        <f t="shared" si="4"/>
        <v>1.3523691666666666</v>
      </c>
    </row>
    <row r="19" spans="1:11" s="117" customFormat="1" ht="16.5" customHeight="1">
      <c r="A19" s="22" t="s">
        <v>17</v>
      </c>
      <c r="B19" s="20">
        <v>28</v>
      </c>
      <c r="C19" s="38">
        <v>15</v>
      </c>
      <c r="D19" s="69">
        <f t="shared" si="0"/>
        <v>0.5357142857142857</v>
      </c>
      <c r="E19" s="21">
        <f t="shared" si="1"/>
        <v>0.8370535714285714</v>
      </c>
      <c r="F19" s="38">
        <v>28</v>
      </c>
      <c r="G19" s="55">
        <v>15</v>
      </c>
      <c r="H19" s="67">
        <f t="shared" si="2"/>
        <v>0.5357142857142857</v>
      </c>
      <c r="I19" s="21">
        <f t="shared" si="3"/>
        <v>0.8503401360544217</v>
      </c>
      <c r="J19" s="78">
        <v>3970.08</v>
      </c>
      <c r="K19" s="39">
        <f t="shared" si="4"/>
        <v>0.6616799999999999</v>
      </c>
    </row>
    <row r="20" spans="1:11" s="117" customFormat="1" ht="16.5" customHeight="1">
      <c r="A20" s="22" t="s">
        <v>23</v>
      </c>
      <c r="B20" s="20">
        <v>55</v>
      </c>
      <c r="C20" s="38">
        <v>26</v>
      </c>
      <c r="D20" s="69">
        <f t="shared" si="0"/>
        <v>0.4727272727272727</v>
      </c>
      <c r="E20" s="21">
        <f t="shared" si="1"/>
        <v>0.7386363636363636</v>
      </c>
      <c r="F20" s="38">
        <v>62</v>
      </c>
      <c r="G20" s="55">
        <v>34</v>
      </c>
      <c r="H20" s="67">
        <f t="shared" si="2"/>
        <v>0.5483870967741935</v>
      </c>
      <c r="I20" s="21">
        <f t="shared" si="3"/>
        <v>0.8704557091653865</v>
      </c>
      <c r="J20" s="78">
        <v>6201.8</v>
      </c>
      <c r="K20" s="39">
        <f t="shared" si="4"/>
        <v>1.0336333333333334</v>
      </c>
    </row>
    <row r="21" spans="1:11" s="117" customFormat="1" ht="16.5" customHeight="1" thickBot="1">
      <c r="A21" s="23" t="s">
        <v>56</v>
      </c>
      <c r="B21" s="24">
        <v>94</v>
      </c>
      <c r="C21" s="52">
        <v>53</v>
      </c>
      <c r="D21" s="70">
        <f t="shared" si="0"/>
        <v>0.5638297872340425</v>
      </c>
      <c r="E21" s="25">
        <f t="shared" si="1"/>
        <v>0.8809840425531914</v>
      </c>
      <c r="F21" s="41">
        <v>86</v>
      </c>
      <c r="G21" s="87">
        <v>48</v>
      </c>
      <c r="H21" s="68">
        <f t="shared" si="2"/>
        <v>0.5581395348837209</v>
      </c>
      <c r="I21" s="25">
        <f t="shared" si="3"/>
        <v>0.8859357696566998</v>
      </c>
      <c r="J21" s="112">
        <v>6064.33</v>
      </c>
      <c r="K21" s="129">
        <f t="shared" si="4"/>
        <v>1.0107216666666667</v>
      </c>
    </row>
    <row r="22" spans="1:11" s="119" customFormat="1" ht="16.5" customHeight="1" thickBot="1">
      <c r="A22" s="26" t="s">
        <v>6</v>
      </c>
      <c r="B22" s="27">
        <v>877</v>
      </c>
      <c r="C22" s="53">
        <v>495</v>
      </c>
      <c r="D22" s="91">
        <f t="shared" si="0"/>
        <v>0.56442417331813</v>
      </c>
      <c r="E22" s="28">
        <f t="shared" si="1"/>
        <v>0.8819127708095781</v>
      </c>
      <c r="F22" s="125">
        <v>811</v>
      </c>
      <c r="G22" s="53">
        <v>462</v>
      </c>
      <c r="H22" s="121">
        <f t="shared" si="2"/>
        <v>0.5696670776818742</v>
      </c>
      <c r="I22" s="28">
        <f t="shared" si="3"/>
        <v>0.9042334566378956</v>
      </c>
      <c r="J22" s="126">
        <v>7046.93</v>
      </c>
      <c r="K22" s="130">
        <f t="shared" si="4"/>
        <v>1.1744883333333334</v>
      </c>
    </row>
    <row r="23" spans="1:13" s="119" customFormat="1" ht="16.5" customHeight="1">
      <c r="A23" s="177" t="str">
        <f>'2 - Job Seeker'!A25:K25</f>
        <v>*State Labor Exchange Goals:   Q2 EE Rate = 64%    Q4 EE Rate = 63%    Median Earnings = $6,000</v>
      </c>
      <c r="B23" s="211"/>
      <c r="C23" s="211"/>
      <c r="D23" s="211"/>
      <c r="E23" s="211"/>
      <c r="F23" s="211"/>
      <c r="G23" s="211"/>
      <c r="H23" s="211"/>
      <c r="I23" s="211"/>
      <c r="J23" s="211"/>
      <c r="K23" s="212"/>
      <c r="L23" s="124"/>
      <c r="M23" s="118"/>
    </row>
    <row r="24" spans="1:11" s="120" customFormat="1" ht="123" customHeight="1" thickBot="1">
      <c r="A24" s="174"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5"/>
      <c r="C24" s="175"/>
      <c r="D24" s="175"/>
      <c r="E24" s="175"/>
      <c r="F24" s="175"/>
      <c r="G24" s="175"/>
      <c r="H24" s="175"/>
      <c r="I24" s="175"/>
      <c r="J24" s="175"/>
      <c r="K24" s="176"/>
    </row>
  </sheetData>
  <sheetProtection/>
  <mergeCells count="5">
    <mergeCell ref="A1:K1"/>
    <mergeCell ref="A2:K2"/>
    <mergeCell ref="A3:K3"/>
    <mergeCell ref="A23:K23"/>
    <mergeCell ref="A24:K24"/>
  </mergeCells>
  <printOptions horizontalCentered="1" verticalCentered="1"/>
  <pageMargins left="0.3" right="0.3" top="0.3" bottom="0.3" header="0.12" footer="0.1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 10  LX Performance Summary by Area</dc:title>
  <dc:subject/>
  <dc:creator>Joan Boucher</dc:creator>
  <cp:keywords/>
  <dc:description/>
  <cp:lastModifiedBy>Boucher, Joan (EOL)</cp:lastModifiedBy>
  <cp:lastPrinted>2018-01-24T15:18:20Z</cp:lastPrinted>
  <dcterms:created xsi:type="dcterms:W3CDTF">2002-02-12T20:34:33Z</dcterms:created>
  <dcterms:modified xsi:type="dcterms:W3CDTF">2019-10-09T16:11:36Z</dcterms:modified>
  <cp:category/>
  <cp:version/>
  <cp:contentType/>
  <cp:contentStatus/>
</cp:coreProperties>
</file>