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195" windowWidth="16035" windowHeight="11460" tabRatio="862" activeTab="2"/>
  </bookViews>
  <sheets>
    <sheet name="Cover Sheet" sheetId="1" r:id="rId1"/>
    <sheet name="Plan vs Actual" sheetId="2" r:id="rId2"/>
    <sheet name="Employer Services" sheetId="3" r:id="rId3"/>
    <sheet name="Employers Month to Month" sheetId="4" r:id="rId4"/>
  </sheets>
  <definedNames>
    <definedName name="_xlnm.Print_Area" localSheetId="0">'Cover Sheet'!$A$1:$H$31</definedName>
    <definedName name="_xlnm.Print_Area" localSheetId="2">'Employer Services'!$A$1:$L$31</definedName>
    <definedName name="_xlnm.Print_Area" localSheetId="3">'Employers Month to Month'!$A$1:$M$20</definedName>
    <definedName name="_xlnm.Print_Area" localSheetId="1">'Plan vs Actual'!$A$1:$N$33</definedName>
  </definedNames>
  <calcPr fullCalcOnLoad="1"/>
</workbook>
</file>

<file path=xl/sharedStrings.xml><?xml version="1.0" encoding="utf-8"?>
<sst xmlns="http://schemas.openxmlformats.org/spreadsheetml/2006/main" count="150" uniqueCount="95">
  <si>
    <t>Rev. 7/30/2004</t>
  </si>
  <si>
    <t>TAB 2 - EMPLOYERS</t>
  </si>
  <si>
    <t>Table 1 - Planned versus Actual</t>
  </si>
  <si>
    <t>a</t>
  </si>
  <si>
    <t>Berkshire</t>
  </si>
  <si>
    <t>Boston</t>
  </si>
  <si>
    <t>Bristol</t>
  </si>
  <si>
    <t>Brockton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</si>
  <si>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</si>
  <si>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</si>
  <si>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</si>
  <si>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</si>
  <si>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</si>
  <si>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</si>
  <si>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South/West</t>
  </si>
  <si>
    <t>North Shore</t>
  </si>
  <si>
    <t>Rapid Response*</t>
  </si>
  <si>
    <t>Statewide All Offices**</t>
  </si>
  <si>
    <t>b</t>
  </si>
  <si>
    <t>Total Employers Served</t>
  </si>
  <si>
    <t>% of Plan</t>
  </si>
  <si>
    <t>*</t>
  </si>
  <si>
    <t>c</t>
  </si>
  <si>
    <t>Actual YTD</t>
  </si>
  <si>
    <t>d</t>
  </si>
  <si>
    <t>*Rapid Response serves employers that have announced plant closings and mass layoffs.  Planning data is not applicable.</t>
  </si>
  <si>
    <t xml:space="preserve">    a) Employers receiving services in more than one area are counted in each area but are counted only once in the statewide total.  </t>
  </si>
  <si>
    <t>Table 2 - Employer Services</t>
  </si>
  <si>
    <t>e</t>
  </si>
  <si>
    <t>f</t>
  </si>
  <si>
    <t>g</t>
  </si>
  <si>
    <t>h</t>
  </si>
  <si>
    <t>i</t>
  </si>
  <si>
    <t>Rapid Response</t>
  </si>
  <si>
    <t>Employers Served by Month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</si>
  <si>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</si>
  <si>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</si>
  <si>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</si>
  <si>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</si>
  <si>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</si>
  <si>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</si>
  <si>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</si>
  <si>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</si>
  <si>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</si>
  <si>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</si>
  <si>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</si>
  <si>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</si>
  <si>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Merrimack Valley</t>
  </si>
  <si>
    <t>TAB 2 -  EMPLOYERS</t>
  </si>
  <si>
    <t>OSCCAR is the One-Stop Career Center Activity Report</t>
  </si>
  <si>
    <t xml:space="preserve">    </t>
  </si>
  <si>
    <t>SUMMARY BY AREA</t>
  </si>
  <si>
    <t>STATEWIDE TREND ANALYSIS</t>
  </si>
  <si>
    <t>Plan</t>
  </si>
  <si>
    <t>Table 3 - Month to Month</t>
  </si>
  <si>
    <t>Table 3 - Month to Month Trend Analysis</t>
  </si>
  <si>
    <t>South Shore</t>
  </si>
  <si>
    <t>Business Information &amp; Incentives</t>
  </si>
  <si>
    <t>Education &amp; Training Services</t>
  </si>
  <si>
    <t>Job Fairs &amp; Recruitments</t>
  </si>
  <si>
    <t>Labor Market Information</t>
  </si>
  <si>
    <t>Total Employers Served Cumulative</t>
  </si>
  <si>
    <t>OSCCAR Employer Summary by MassHire Workforce Area</t>
  </si>
  <si>
    <t>Repeat Employers</t>
  </si>
  <si>
    <r>
      <t xml:space="preserve">Compiled by MassHire Department of Career Services from WB Plans; monthly </t>
    </r>
    <r>
      <rPr>
        <i/>
        <sz val="10"/>
        <rFont val="Calibri"/>
        <family val="2"/>
      </rPr>
      <t>WB Area OSCCARs</t>
    </r>
    <r>
      <rPr>
        <sz val="10"/>
        <rFont val="Calibri"/>
        <family val="2"/>
      </rPr>
      <t xml:space="preserve">;  the </t>
    </r>
    <r>
      <rPr>
        <i/>
        <sz val="10"/>
        <rFont val="Calibri"/>
        <family val="2"/>
      </rPr>
      <t>Statewide All Offices OSCCAR</t>
    </r>
    <r>
      <rPr>
        <sz val="10"/>
        <rFont val="Calibri"/>
        <family val="2"/>
      </rPr>
      <t xml:space="preserve">; and the </t>
    </r>
    <r>
      <rPr>
        <i/>
        <sz val="10"/>
        <rFont val="Calibri"/>
        <family val="2"/>
      </rPr>
      <t>Rapid Response OSCCAR</t>
    </r>
    <r>
      <rPr>
        <sz val="10"/>
        <rFont val="Calibri"/>
        <family val="2"/>
      </rPr>
      <t>.</t>
    </r>
  </si>
  <si>
    <t>j</t>
  </si>
  <si>
    <t>k</t>
  </si>
  <si>
    <t>l</t>
  </si>
  <si>
    <t>m</t>
  </si>
  <si>
    <t>n</t>
  </si>
  <si>
    <t>Actual
YTD</t>
  </si>
  <si>
    <t>Employers Receiving Referrals</t>
  </si>
  <si>
    <t>Workforce Area</t>
  </si>
  <si>
    <t xml:space="preserve">**The Statewide All Offices total is not equal to the sum of the workforce area counts for the following reasons:  </t>
  </si>
  <si>
    <t xml:space="preserve">    b) Employers receiving Rapid Response services are not included in the area counts.</t>
  </si>
  <si>
    <t>Employers who Hired a Referral</t>
  </si>
  <si>
    <t>Employers w/Enhanced Services</t>
  </si>
  <si>
    <t>Cape &amp; Islands</t>
  </si>
  <si>
    <t>North Central</t>
  </si>
  <si>
    <t>Repeat Enhanced Employers</t>
  </si>
  <si>
    <t>Received Referrals</t>
  </si>
  <si>
    <t>Hired a
Referral</t>
  </si>
  <si>
    <t>Employers Receiving Enhanced Services Cumulative</t>
  </si>
  <si>
    <t>% Received Referrals</t>
  </si>
  <si>
    <t>Employers Receining Enhanced Services by Month</t>
  </si>
  <si>
    <t>Employers Receiving Referrals Cumulative</t>
  </si>
  <si>
    <t>Employers Receiving Referrals by Month</t>
  </si>
  <si>
    <t>Employers who Hired a Referral Cumulative</t>
  </si>
  <si>
    <t>Employers who Hired a Referral by Month</t>
  </si>
  <si>
    <t>OSCCAR Summary by Workforce Area</t>
  </si>
  <si>
    <t>% Hired a Referral</t>
  </si>
  <si>
    <t>% Repeat Served</t>
  </si>
  <si>
    <t xml:space="preserve">    c) Other Workforce Development Systems (CBO's, some DTA offices) are not included in the area counts.      </t>
  </si>
  <si>
    <t xml:space="preserve">    c) Other Workforce Development Systems (CBO's, some DTA offices) are not included in the area counts.     </t>
  </si>
  <si>
    <t>FY20 Quarter Ending September 30,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</si>
</sst>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* #,##0_);_(* \(#,##0\);_(* &quot;-&quot;??_);_(@_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u val="single"/>
      <sz val="8"/>
      <color indexed="12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8.5"/>
      <name val="Calibri"/>
      <family val="2"/>
    </font>
    <font>
      <b/>
      <sz val="12"/>
      <name val="Calibri"/>
      <family val="2"/>
    </font>
    <font>
      <vertAlign val="superscript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 style="double">
        <color indexed="12"/>
      </right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>
        <color indexed="12"/>
      </right>
      <top style="thin"/>
      <bottom style="thin"/>
    </border>
    <border>
      <left style="double">
        <color indexed="12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12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n"/>
      <right style="thick">
        <color rgb="FF0000FF"/>
      </right>
      <top style="thin"/>
      <bottom style="thin"/>
    </border>
    <border>
      <left style="double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double">
        <color indexed="12"/>
      </right>
      <top style="thin"/>
      <bottom style="thick">
        <color indexed="12"/>
      </bottom>
    </border>
    <border>
      <left style="thin"/>
      <right>
        <color indexed="63"/>
      </right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>
        <color indexed="12"/>
      </bottom>
    </border>
    <border>
      <left style="double">
        <color indexed="12"/>
      </left>
      <right style="double">
        <color indexed="12"/>
      </right>
      <top style="thin"/>
      <bottom style="thin"/>
    </border>
    <border>
      <left style="double">
        <color indexed="12"/>
      </left>
      <right style="double">
        <color indexed="12"/>
      </right>
      <top style="thin"/>
      <bottom style="thick">
        <color indexed="12"/>
      </bottom>
    </border>
    <border>
      <left style="double">
        <color indexed="12"/>
      </left>
      <right style="double">
        <color indexed="12"/>
      </right>
      <top style="thick">
        <color indexed="12"/>
      </top>
      <bottom style="thin"/>
    </border>
    <border>
      <left style="thick">
        <color indexed="12"/>
      </left>
      <right style="double">
        <color indexed="12"/>
      </right>
      <top style="thick">
        <color indexed="12"/>
      </top>
      <bottom style="thin"/>
    </border>
    <border>
      <left style="thick">
        <color indexed="12"/>
      </left>
      <right style="double">
        <color indexed="12"/>
      </right>
      <top style="thin"/>
      <bottom style="thick">
        <color indexed="12"/>
      </bottom>
    </border>
    <border>
      <left style="thick">
        <color indexed="12"/>
      </left>
      <right style="thin"/>
      <top style="thick">
        <color indexed="12"/>
      </top>
      <bottom style="thin"/>
    </border>
    <border>
      <left style="thin"/>
      <right style="thin"/>
      <top style="thick">
        <color indexed="12"/>
      </top>
      <bottom style="thin"/>
    </border>
    <border>
      <left style="thin"/>
      <right style="thick">
        <color rgb="FF070BA5"/>
      </right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n"/>
      <right style="thick">
        <color rgb="FF070BA5"/>
      </right>
      <top style="thin"/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>
        <color indexed="63"/>
      </left>
      <right style="thin"/>
      <top style="thick">
        <color indexed="1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>
        <color rgb="FF0000FF"/>
      </right>
      <top style="thick">
        <color indexed="12"/>
      </top>
      <bottom style="thin"/>
    </border>
    <border>
      <left style="thin"/>
      <right style="double">
        <color rgb="FF0000FF"/>
      </right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ck">
        <color indexed="1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>
        <color rgb="FF0000FF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>
        <color rgb="FF070BA5"/>
      </right>
      <top style="thin"/>
      <bottom>
        <color indexed="63"/>
      </bottom>
    </border>
    <border>
      <left style="thick">
        <color indexed="12"/>
      </left>
      <right style="thin"/>
      <top style="medium"/>
      <bottom style="thick">
        <color indexed="12"/>
      </bottom>
    </border>
    <border>
      <left style="thin"/>
      <right style="thin"/>
      <top style="medium"/>
      <bottom style="thick">
        <color indexed="12"/>
      </bottom>
    </border>
    <border>
      <left style="thin"/>
      <right style="double">
        <color rgb="FF0000FF"/>
      </right>
      <top style="medium"/>
      <bottom style="thick">
        <color indexed="12"/>
      </bottom>
    </border>
    <border>
      <left>
        <color indexed="63"/>
      </left>
      <right style="thin"/>
      <top style="medium"/>
      <bottom style="thick">
        <color indexed="12"/>
      </bottom>
    </border>
    <border>
      <left style="thin"/>
      <right style="thick">
        <color rgb="FF070BA5"/>
      </right>
      <top style="medium"/>
      <bottom style="thick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rgb="FF0000FF"/>
      </left>
      <right style="thin"/>
      <top style="medium"/>
      <bottom style="thick">
        <color indexed="12"/>
      </bottom>
    </border>
    <border>
      <left style="double">
        <color indexed="12"/>
      </left>
      <right style="thin"/>
      <top style="thick">
        <color indexed="12"/>
      </top>
      <bottom style="thin"/>
    </border>
    <border>
      <left style="thin"/>
      <right style="double">
        <color indexed="12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 style="double">
        <color indexed="12"/>
      </right>
      <top style="thick">
        <color indexed="12"/>
      </top>
      <bottom style="thin"/>
    </border>
    <border>
      <left style="double">
        <color indexed="12"/>
      </left>
      <right>
        <color indexed="63"/>
      </right>
      <top style="thick">
        <color indexed="12"/>
      </top>
      <bottom style="thin"/>
    </border>
    <border>
      <left>
        <color indexed="63"/>
      </left>
      <right style="thick">
        <color indexed="12"/>
      </right>
      <top style="thick">
        <color indexed="12"/>
      </top>
      <bottom style="thin"/>
    </border>
  </borders>
  <cellStyleXfs count="6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/>
    </xf>
    <xf numFmtId="3" fontId="27" fillId="0" borderId="12" xfId="0" applyNumberFormat="1" applyFont="1" applyBorder="1" applyAlignment="1">
      <alignment horizontal="center"/>
    </xf>
    <xf numFmtId="9" fontId="7" fillId="0" borderId="13" xfId="0" applyNumberFormat="1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9" fontId="7" fillId="0" borderId="1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9" fontId="7" fillId="0" borderId="18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9" fontId="7" fillId="0" borderId="22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7" fillId="33" borderId="25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28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28" fillId="0" borderId="28" xfId="0" applyFont="1" applyBorder="1" applyAlignment="1">
      <alignment/>
    </xf>
    <xf numFmtId="0" fontId="2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29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31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 indent="6"/>
    </xf>
    <xf numFmtId="0" fontId="29" fillId="0" borderId="0" xfId="0" applyFont="1" applyBorder="1" applyAlignment="1">
      <alignment horizontal="left" indent="11"/>
    </xf>
    <xf numFmtId="0" fontId="7" fillId="0" borderId="30" xfId="0" applyFont="1" applyBorder="1" applyAlignment="1">
      <alignment/>
    </xf>
    <xf numFmtId="0" fontId="29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6" fillId="0" borderId="33" xfId="0" applyFont="1" applyBorder="1" applyAlignment="1">
      <alignment horizontal="center" wrapText="1"/>
    </xf>
    <xf numFmtId="3" fontId="27" fillId="0" borderId="33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0" fontId="26" fillId="0" borderId="35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 wrapText="1"/>
    </xf>
    <xf numFmtId="0" fontId="26" fillId="0" borderId="38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/>
    </xf>
    <xf numFmtId="0" fontId="26" fillId="0" borderId="39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 wrapText="1"/>
    </xf>
    <xf numFmtId="0" fontId="26" fillId="0" borderId="44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43" xfId="0" applyFont="1" applyBorder="1" applyAlignment="1">
      <alignment/>
    </xf>
    <xf numFmtId="1" fontId="27" fillId="0" borderId="44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34" fillId="0" borderId="40" xfId="0" applyFont="1" applyBorder="1" applyAlignment="1">
      <alignment horizontal="center" wrapText="1"/>
    </xf>
    <xf numFmtId="0" fontId="34" fillId="0" borderId="41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0" xfId="0" applyFont="1" applyAlignment="1">
      <alignment horizontal="center"/>
    </xf>
    <xf numFmtId="3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 indent="2"/>
    </xf>
    <xf numFmtId="0" fontId="29" fillId="0" borderId="0" xfId="0" applyFont="1" applyBorder="1" applyAlignment="1">
      <alignment horizontal="left" indent="2"/>
    </xf>
    <xf numFmtId="0" fontId="7" fillId="0" borderId="46" xfId="0" applyFont="1" applyBorder="1" applyAlignment="1">
      <alignment horizontal="center"/>
    </xf>
    <xf numFmtId="3" fontId="27" fillId="0" borderId="47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26" fillId="0" borderId="49" xfId="0" applyFont="1" applyBorder="1" applyAlignment="1">
      <alignment horizontal="center" wrapText="1"/>
    </xf>
    <xf numFmtId="9" fontId="7" fillId="0" borderId="49" xfId="0" applyNumberFormat="1" applyFont="1" applyBorder="1" applyAlignment="1">
      <alignment horizontal="center"/>
    </xf>
    <xf numFmtId="0" fontId="26" fillId="0" borderId="43" xfId="0" applyFont="1" applyFill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 wrapText="1"/>
    </xf>
    <xf numFmtId="3" fontId="7" fillId="0" borderId="21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0" fontId="26" fillId="0" borderId="51" xfId="0" applyFont="1" applyBorder="1" applyAlignment="1">
      <alignment/>
    </xf>
    <xf numFmtId="3" fontId="7" fillId="0" borderId="52" xfId="0" applyNumberFormat="1" applyFont="1" applyBorder="1" applyAlignment="1">
      <alignment horizontal="center"/>
    </xf>
    <xf numFmtId="9" fontId="7" fillId="0" borderId="53" xfId="0" applyNumberFormat="1" applyFont="1" applyBorder="1" applyAlignment="1">
      <alignment horizontal="center"/>
    </xf>
    <xf numFmtId="3" fontId="7" fillId="0" borderId="54" xfId="0" applyNumberFormat="1" applyFont="1" applyBorder="1" applyAlignment="1">
      <alignment horizontal="center"/>
    </xf>
    <xf numFmtId="3" fontId="7" fillId="0" borderId="55" xfId="0" applyNumberFormat="1" applyFont="1" applyBorder="1" applyAlignment="1">
      <alignment horizontal="center"/>
    </xf>
    <xf numFmtId="0" fontId="26" fillId="0" borderId="56" xfId="0" applyFont="1" applyBorder="1" applyAlignment="1">
      <alignment/>
    </xf>
    <xf numFmtId="3" fontId="7" fillId="0" borderId="57" xfId="0" applyNumberFormat="1" applyFont="1" applyBorder="1" applyAlignment="1">
      <alignment horizontal="center"/>
    </xf>
    <xf numFmtId="9" fontId="7" fillId="0" borderId="58" xfId="0" applyNumberFormat="1" applyFont="1" applyBorder="1" applyAlignment="1">
      <alignment horizontal="center"/>
    </xf>
    <xf numFmtId="3" fontId="7" fillId="0" borderId="59" xfId="0" applyNumberFormat="1" applyFont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3" fontId="27" fillId="0" borderId="61" xfId="0" applyNumberFormat="1" applyFont="1" applyBorder="1" applyAlignment="1">
      <alignment horizontal="center"/>
    </xf>
    <xf numFmtId="3" fontId="27" fillId="0" borderId="62" xfId="0" applyNumberFormat="1" applyFont="1" applyBorder="1" applyAlignment="1">
      <alignment horizontal="center"/>
    </xf>
    <xf numFmtId="3" fontId="27" fillId="0" borderId="54" xfId="0" applyNumberFormat="1" applyFont="1" applyBorder="1" applyAlignment="1">
      <alignment horizontal="center"/>
    </xf>
    <xf numFmtId="3" fontId="27" fillId="0" borderId="12" xfId="60" applyNumberFormat="1" applyFont="1" applyBorder="1" applyAlignment="1">
      <alignment horizontal="center" vertical="center"/>
      <protection/>
    </xf>
    <xf numFmtId="3" fontId="27" fillId="0" borderId="52" xfId="60" applyNumberFormat="1" applyFont="1" applyBorder="1" applyAlignment="1">
      <alignment horizontal="center" vertical="center"/>
      <protection/>
    </xf>
    <xf numFmtId="3" fontId="27" fillId="0" borderId="57" xfId="60" applyNumberFormat="1" applyFont="1" applyBorder="1" applyAlignment="1">
      <alignment horizontal="center" vertical="center"/>
      <protection/>
    </xf>
    <xf numFmtId="0" fontId="36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31" fillId="0" borderId="28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29" xfId="0" applyFont="1" applyBorder="1" applyAlignment="1">
      <alignment/>
    </xf>
    <xf numFmtId="0" fontId="7" fillId="0" borderId="0" xfId="0" applyFont="1" applyAlignment="1">
      <alignment/>
    </xf>
    <xf numFmtId="0" fontId="7" fillId="0" borderId="29" xfId="0" applyFont="1" applyBorder="1" applyAlignment="1">
      <alignment/>
    </xf>
    <xf numFmtId="0" fontId="3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26" fillId="0" borderId="63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6" fillId="0" borderId="65" xfId="0" applyFont="1" applyBorder="1" applyAlignment="1">
      <alignment horizontal="center"/>
    </xf>
    <xf numFmtId="0" fontId="26" fillId="0" borderId="66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6" fillId="0" borderId="68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26" xfId="0" applyFont="1" applyBorder="1" applyAlignment="1">
      <alignment vertical="top" wrapText="1"/>
    </xf>
    <xf numFmtId="0" fontId="7" fillId="0" borderId="26" xfId="0" applyFont="1" applyBorder="1" applyAlignment="1">
      <alignment vertical="top"/>
    </xf>
    <xf numFmtId="0" fontId="3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_Plan And Actual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1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1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421875" style="1" customWidth="1"/>
    <col min="10" max="10" width="21.421875" style="1" customWidth="1"/>
    <col min="11" max="11" width="11.57421875" style="1" customWidth="1"/>
    <col min="12" max="12" width="10.421875" style="1" customWidth="1"/>
    <col min="13" max="14" width="9.140625" style="1" customWidth="1"/>
    <col min="15" max="15" width="11.00390625" style="1" customWidth="1"/>
    <col min="16" max="16384" width="9.140625" style="1" customWidth="1"/>
  </cols>
  <sheetData>
    <row r="1" ht="13.5" thickBot="1"/>
    <row r="2" spans="2:7" ht="4.5" customHeight="1" thickBot="1" thickTop="1">
      <c r="B2" s="35"/>
      <c r="C2" s="36"/>
      <c r="D2" s="36"/>
      <c r="E2" s="36"/>
      <c r="F2" s="36"/>
      <c r="G2" s="36"/>
    </row>
    <row r="3" spans="2:7" ht="18.75" customHeight="1" thickBot="1" thickTop="1">
      <c r="B3" s="35"/>
      <c r="C3" s="37"/>
      <c r="D3" s="38"/>
      <c r="E3" s="38"/>
      <c r="F3" s="39"/>
      <c r="G3" s="36"/>
    </row>
    <row r="4" spans="2:7" ht="18.75" customHeight="1" thickBot="1" thickTop="1">
      <c r="B4" s="35"/>
      <c r="C4" s="40"/>
      <c r="D4" s="41"/>
      <c r="E4" s="41"/>
      <c r="F4" s="42"/>
      <c r="G4" s="36"/>
    </row>
    <row r="5" spans="2:7" ht="18.75" customHeight="1" thickBot="1" thickTop="1">
      <c r="B5" s="35"/>
      <c r="C5" s="40"/>
      <c r="D5" s="41"/>
      <c r="E5" s="41"/>
      <c r="F5" s="42"/>
      <c r="G5" s="36"/>
    </row>
    <row r="6" spans="2:7" ht="18.75" customHeight="1" thickBot="1" thickTop="1">
      <c r="B6" s="35"/>
      <c r="C6" s="40"/>
      <c r="D6" s="41"/>
      <c r="E6" s="41"/>
      <c r="F6" s="42"/>
      <c r="G6" s="36"/>
    </row>
    <row r="7" spans="2:7" ht="18.75" customHeight="1" thickBot="1" thickTop="1">
      <c r="B7" s="35"/>
      <c r="C7" s="125" t="s">
        <v>48</v>
      </c>
      <c r="D7" s="126"/>
      <c r="E7" s="126"/>
      <c r="F7" s="127"/>
      <c r="G7" s="36"/>
    </row>
    <row r="8" spans="2:7" ht="18.75" customHeight="1" thickBot="1" thickTop="1">
      <c r="B8" s="35"/>
      <c r="C8" s="40"/>
      <c r="D8" s="43"/>
      <c r="E8" s="44"/>
      <c r="F8" s="42"/>
      <c r="G8" s="36"/>
    </row>
    <row r="9" spans="2:7" ht="18.75" customHeight="1" thickBot="1" thickTop="1">
      <c r="B9" s="35"/>
      <c r="C9" s="125" t="s">
        <v>62</v>
      </c>
      <c r="D9" s="128"/>
      <c r="E9" s="128"/>
      <c r="F9" s="129"/>
      <c r="G9" s="36"/>
    </row>
    <row r="10" spans="2:7" ht="16.5" customHeight="1" thickBot="1" thickTop="1">
      <c r="B10" s="35"/>
      <c r="C10" s="125" t="s">
        <v>94</v>
      </c>
      <c r="D10" s="128"/>
      <c r="E10" s="128"/>
      <c r="F10" s="129"/>
      <c r="G10" s="36"/>
    </row>
    <row r="11" spans="2:7" ht="16.5" customHeight="1" thickBot="1" thickTop="1">
      <c r="B11" s="35"/>
      <c r="C11" s="40"/>
      <c r="D11" s="45"/>
      <c r="E11" s="46"/>
      <c r="F11" s="47"/>
      <c r="G11" s="36"/>
    </row>
    <row r="12" spans="2:7" ht="16.5" customHeight="1" thickBot="1" thickTop="1">
      <c r="B12" s="35"/>
      <c r="C12" s="40"/>
      <c r="D12" s="45"/>
      <c r="E12" s="89" t="s">
        <v>51</v>
      </c>
      <c r="F12" s="47"/>
      <c r="G12" s="36"/>
    </row>
    <row r="13" spans="2:7" ht="9.75" customHeight="1" thickBot="1" thickTop="1">
      <c r="B13" s="35"/>
      <c r="C13" s="40"/>
      <c r="D13" s="48"/>
      <c r="E13" s="90"/>
      <c r="F13" s="47"/>
      <c r="G13" s="36"/>
    </row>
    <row r="14" spans="2:20" ht="20.25" thickBot="1" thickTop="1">
      <c r="B14" s="35"/>
      <c r="C14" s="40"/>
      <c r="D14" s="41"/>
      <c r="E14" s="89" t="s">
        <v>2</v>
      </c>
      <c r="F14" s="42"/>
      <c r="G14" s="36"/>
      <c r="S14" s="50"/>
      <c r="T14" s="50"/>
    </row>
    <row r="15" spans="2:7" ht="9" customHeight="1" thickBot="1" thickTop="1">
      <c r="B15" s="35"/>
      <c r="C15" s="40"/>
      <c r="D15" s="51"/>
      <c r="E15" s="90"/>
      <c r="F15" s="42"/>
      <c r="G15" s="36"/>
    </row>
    <row r="16" spans="2:7" ht="20.25" thickBot="1" thickTop="1">
      <c r="B16" s="35"/>
      <c r="C16" s="40"/>
      <c r="D16" s="41"/>
      <c r="E16" s="89" t="s">
        <v>27</v>
      </c>
      <c r="F16" s="42"/>
      <c r="G16" s="36"/>
    </row>
    <row r="17" spans="2:7" ht="20.25" thickBot="1" thickTop="1">
      <c r="B17" s="35"/>
      <c r="C17" s="40"/>
      <c r="D17" s="41"/>
      <c r="E17" s="89"/>
      <c r="F17" s="42"/>
      <c r="G17" s="36"/>
    </row>
    <row r="18" spans="2:7" ht="19.5" customHeight="1" thickBot="1" thickTop="1">
      <c r="B18" s="35"/>
      <c r="C18" s="40"/>
      <c r="D18" s="41"/>
      <c r="E18" s="89" t="s">
        <v>52</v>
      </c>
      <c r="F18" s="42"/>
      <c r="G18" s="36"/>
    </row>
    <row r="19" spans="2:7" ht="10.5" customHeight="1" thickBot="1" thickTop="1">
      <c r="B19" s="35"/>
      <c r="C19" s="40"/>
      <c r="D19" s="41"/>
      <c r="E19" s="89"/>
      <c r="F19" s="42"/>
      <c r="G19" s="36"/>
    </row>
    <row r="20" spans="2:7" ht="20.25" thickBot="1" thickTop="1">
      <c r="B20" s="35"/>
      <c r="C20" s="40"/>
      <c r="D20" s="52"/>
      <c r="E20" s="89" t="s">
        <v>54</v>
      </c>
      <c r="F20" s="42"/>
      <c r="G20" s="36"/>
    </row>
    <row r="21" spans="2:7" ht="20.25" thickBot="1" thickTop="1">
      <c r="B21" s="35"/>
      <c r="C21" s="40"/>
      <c r="D21" s="52"/>
      <c r="E21" s="53"/>
      <c r="F21" s="42"/>
      <c r="G21" s="36"/>
    </row>
    <row r="22" spans="2:7" ht="20.25" thickBot="1" thickTop="1">
      <c r="B22" s="35"/>
      <c r="C22" s="40"/>
      <c r="D22" s="52"/>
      <c r="E22" s="49"/>
      <c r="F22" s="42"/>
      <c r="G22" s="36"/>
    </row>
    <row r="23" spans="2:7" ht="20.25" thickBot="1" thickTop="1">
      <c r="B23" s="35"/>
      <c r="C23" s="40"/>
      <c r="D23" s="52"/>
      <c r="E23" s="49"/>
      <c r="F23" s="42"/>
      <c r="G23" s="36"/>
    </row>
    <row r="24" spans="2:7" ht="20.25" thickBot="1" thickTop="1">
      <c r="B24" s="35"/>
      <c r="C24" s="40"/>
      <c r="D24" s="52"/>
      <c r="E24" s="41"/>
      <c r="F24" s="42"/>
      <c r="G24" s="36"/>
    </row>
    <row r="25" spans="2:7" ht="20.25" thickBot="1" thickTop="1">
      <c r="B25" s="35"/>
      <c r="C25" s="40"/>
      <c r="D25" s="41"/>
      <c r="E25" s="54"/>
      <c r="F25" s="42"/>
      <c r="G25" s="36"/>
    </row>
    <row r="26" spans="2:7" ht="20.25" thickBot="1" thickTop="1">
      <c r="B26" s="35"/>
      <c r="C26" s="55"/>
      <c r="D26" s="56"/>
      <c r="E26" s="56"/>
      <c r="F26" s="57"/>
      <c r="G26" s="36"/>
    </row>
    <row r="27" spans="2:7" ht="4.5" customHeight="1" thickTop="1">
      <c r="B27" s="35"/>
      <c r="C27" s="36" t="s">
        <v>0</v>
      </c>
      <c r="D27" s="36"/>
      <c r="E27" s="36"/>
      <c r="F27" s="36"/>
      <c r="G27" s="36"/>
    </row>
    <row r="28" s="58" customFormat="1" ht="12.75" customHeight="1">
      <c r="C28" s="59" t="s">
        <v>49</v>
      </c>
    </row>
    <row r="29" spans="1:9" ht="25.5" customHeight="1">
      <c r="A29" s="58"/>
      <c r="B29" s="58"/>
      <c r="C29" s="124" t="s">
        <v>64</v>
      </c>
      <c r="D29" s="124"/>
      <c r="E29" s="124"/>
      <c r="F29" s="124"/>
      <c r="G29" s="58"/>
      <c r="H29" s="58"/>
      <c r="I29" s="58"/>
    </row>
    <row r="30" spans="1:9" ht="12.75">
      <c r="A30" s="58"/>
      <c r="B30" s="58"/>
      <c r="C30" s="123"/>
      <c r="D30" s="58"/>
      <c r="E30" s="58"/>
      <c r="F30" s="60"/>
      <c r="G30" s="58"/>
      <c r="H30" s="58"/>
      <c r="I30" s="58"/>
    </row>
    <row r="31" spans="1:9" ht="12.75">
      <c r="A31" s="58"/>
      <c r="B31" s="58"/>
      <c r="C31" s="58"/>
      <c r="D31" s="58"/>
      <c r="E31" s="58"/>
      <c r="F31" s="58"/>
      <c r="G31" s="58"/>
      <c r="H31" s="58"/>
      <c r="I31" s="58"/>
    </row>
  </sheetData>
  <sheetProtection/>
  <mergeCells count="4">
    <mergeCell ref="C29:F29"/>
    <mergeCell ref="C7:F7"/>
    <mergeCell ref="C9:F9"/>
    <mergeCell ref="C10:F10"/>
  </mergeCells>
  <printOptions horizontalCentered="1" vertic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9.421875" style="1" customWidth="1"/>
    <col min="2" max="7" width="7.7109375" style="1" customWidth="1"/>
    <col min="8" max="8" width="11.140625" style="1" customWidth="1"/>
    <col min="9" max="10" width="7.7109375" style="1" customWidth="1"/>
    <col min="11" max="16384" width="9.140625" style="1" customWidth="1"/>
  </cols>
  <sheetData>
    <row r="1" spans="1:14" ht="18.75">
      <c r="A1" s="130" t="s">
        <v>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5.75">
      <c r="A2" s="131" t="s">
        <v>89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5.75">
      <c r="A3" s="131" t="s">
        <v>94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8.75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ht="6" customHeight="1" thickBot="1"/>
    <row r="6" spans="1:14" ht="39" thickTop="1">
      <c r="A6" s="71" t="s">
        <v>72</v>
      </c>
      <c r="B6" s="133" t="s">
        <v>19</v>
      </c>
      <c r="C6" s="134"/>
      <c r="D6" s="135"/>
      <c r="E6" s="133" t="s">
        <v>63</v>
      </c>
      <c r="F6" s="134"/>
      <c r="G6" s="135"/>
      <c r="H6" s="70" t="s">
        <v>76</v>
      </c>
      <c r="I6" s="139" t="s">
        <v>71</v>
      </c>
      <c r="J6" s="139"/>
      <c r="K6" s="140"/>
      <c r="L6" s="141" t="s">
        <v>75</v>
      </c>
      <c r="M6" s="139"/>
      <c r="N6" s="142"/>
    </row>
    <row r="7" spans="1:14" ht="16.5" customHeight="1">
      <c r="A7" s="4" t="s">
        <v>3</v>
      </c>
      <c r="B7" s="5" t="s">
        <v>18</v>
      </c>
      <c r="C7" s="6" t="s">
        <v>22</v>
      </c>
      <c r="D7" s="7" t="s">
        <v>24</v>
      </c>
      <c r="E7" s="8" t="s">
        <v>28</v>
      </c>
      <c r="F7" s="9" t="s">
        <v>29</v>
      </c>
      <c r="G7" s="10" t="s">
        <v>30</v>
      </c>
      <c r="H7" s="67" t="s">
        <v>31</v>
      </c>
      <c r="I7" s="61" t="s">
        <v>32</v>
      </c>
      <c r="J7" s="11" t="s">
        <v>65</v>
      </c>
      <c r="K7" s="12" t="s">
        <v>66</v>
      </c>
      <c r="L7" s="5" t="s">
        <v>67</v>
      </c>
      <c r="M7" s="6" t="s">
        <v>68</v>
      </c>
      <c r="N7" s="12" t="s">
        <v>69</v>
      </c>
    </row>
    <row r="8" spans="1:14" ht="25.5" customHeight="1">
      <c r="A8" s="3"/>
      <c r="B8" s="13" t="s">
        <v>53</v>
      </c>
      <c r="C8" s="14" t="s">
        <v>23</v>
      </c>
      <c r="D8" s="15" t="s">
        <v>20</v>
      </c>
      <c r="E8" s="16" t="s">
        <v>53</v>
      </c>
      <c r="F8" s="17" t="s">
        <v>23</v>
      </c>
      <c r="G8" s="18" t="s">
        <v>20</v>
      </c>
      <c r="H8" s="66" t="s">
        <v>70</v>
      </c>
      <c r="I8" s="62" t="s">
        <v>53</v>
      </c>
      <c r="J8" s="19" t="s">
        <v>70</v>
      </c>
      <c r="K8" s="20" t="s">
        <v>20</v>
      </c>
      <c r="L8" s="13" t="s">
        <v>53</v>
      </c>
      <c r="M8" s="14" t="s">
        <v>70</v>
      </c>
      <c r="N8" s="20" t="s">
        <v>20</v>
      </c>
    </row>
    <row r="9" spans="1:14" ht="12.75">
      <c r="A9" s="73" t="s">
        <v>4</v>
      </c>
      <c r="B9" s="21">
        <v>490</v>
      </c>
      <c r="C9" s="22">
        <v>173</v>
      </c>
      <c r="D9" s="23">
        <f>C9/B9</f>
        <v>0.35306122448979593</v>
      </c>
      <c r="E9" s="21">
        <v>245</v>
      </c>
      <c r="F9" s="24">
        <v>132</v>
      </c>
      <c r="G9" s="23">
        <f>F9/E9</f>
        <v>0.5387755102040817</v>
      </c>
      <c r="H9" s="68">
        <v>168</v>
      </c>
      <c r="I9" s="63">
        <v>95</v>
      </c>
      <c r="J9" s="25">
        <v>57</v>
      </c>
      <c r="K9" s="23">
        <f>J9/I9</f>
        <v>0.6</v>
      </c>
      <c r="L9" s="21">
        <v>69</v>
      </c>
      <c r="M9" s="22">
        <v>30</v>
      </c>
      <c r="N9" s="26">
        <f aca="true" t="shared" si="0" ref="N9:N24">M9/L9</f>
        <v>0.43478260869565216</v>
      </c>
    </row>
    <row r="10" spans="1:14" ht="12.75">
      <c r="A10" s="73" t="s">
        <v>5</v>
      </c>
      <c r="B10" s="21">
        <v>725</v>
      </c>
      <c r="C10" s="22">
        <v>259</v>
      </c>
      <c r="D10" s="23">
        <f aca="true" t="shared" si="1" ref="D10:D24">C10/B10</f>
        <v>0.35724137931034483</v>
      </c>
      <c r="E10" s="21">
        <v>200</v>
      </c>
      <c r="F10" s="24">
        <v>154</v>
      </c>
      <c r="G10" s="23">
        <f aca="true" t="shared" si="2" ref="G10:G24">F10/E10</f>
        <v>0.77</v>
      </c>
      <c r="H10" s="68">
        <v>198</v>
      </c>
      <c r="I10" s="63">
        <v>250</v>
      </c>
      <c r="J10" s="25">
        <v>83</v>
      </c>
      <c r="K10" s="23">
        <f aca="true" t="shared" si="3" ref="K10:K24">J10/I10</f>
        <v>0.332</v>
      </c>
      <c r="L10" s="21">
        <v>120</v>
      </c>
      <c r="M10" s="22">
        <v>10</v>
      </c>
      <c r="N10" s="26">
        <f t="shared" si="0"/>
        <v>0.08333333333333333</v>
      </c>
    </row>
    <row r="11" spans="1:14" ht="12.75">
      <c r="A11" s="73" t="s">
        <v>6</v>
      </c>
      <c r="B11" s="21">
        <v>1675</v>
      </c>
      <c r="C11" s="22">
        <v>681</v>
      </c>
      <c r="D11" s="23">
        <f>C11/B11</f>
        <v>0.4065671641791045</v>
      </c>
      <c r="E11" s="21">
        <v>175</v>
      </c>
      <c r="F11" s="24">
        <v>385</v>
      </c>
      <c r="G11" s="23">
        <f t="shared" si="2"/>
        <v>2.2</v>
      </c>
      <c r="H11" s="68">
        <v>631</v>
      </c>
      <c r="I11" s="63">
        <v>1275</v>
      </c>
      <c r="J11" s="25">
        <v>504</v>
      </c>
      <c r="K11" s="23">
        <f t="shared" si="3"/>
        <v>0.3952941176470588</v>
      </c>
      <c r="L11" s="21">
        <v>140</v>
      </c>
      <c r="M11" s="22">
        <v>60</v>
      </c>
      <c r="N11" s="26">
        <f t="shared" si="0"/>
        <v>0.42857142857142855</v>
      </c>
    </row>
    <row r="12" spans="1:14" ht="12.75">
      <c r="A12" s="73" t="s">
        <v>7</v>
      </c>
      <c r="B12" s="21">
        <v>620</v>
      </c>
      <c r="C12" s="22">
        <v>168</v>
      </c>
      <c r="D12" s="23">
        <f t="shared" si="1"/>
        <v>0.2709677419354839</v>
      </c>
      <c r="E12" s="21">
        <v>320</v>
      </c>
      <c r="F12" s="24">
        <v>124</v>
      </c>
      <c r="G12" s="23">
        <f t="shared" si="2"/>
        <v>0.3875</v>
      </c>
      <c r="H12" s="68">
        <v>122</v>
      </c>
      <c r="I12" s="63">
        <v>200</v>
      </c>
      <c r="J12" s="25">
        <v>51</v>
      </c>
      <c r="K12" s="23">
        <f t="shared" si="3"/>
        <v>0.255</v>
      </c>
      <c r="L12" s="21">
        <v>70</v>
      </c>
      <c r="M12" s="22">
        <v>15</v>
      </c>
      <c r="N12" s="26">
        <f t="shared" si="0"/>
        <v>0.21428571428571427</v>
      </c>
    </row>
    <row r="13" spans="1:14" ht="12.75">
      <c r="A13" s="73" t="s">
        <v>77</v>
      </c>
      <c r="B13" s="21">
        <v>583</v>
      </c>
      <c r="C13" s="22">
        <v>219</v>
      </c>
      <c r="D13" s="23">
        <f t="shared" si="1"/>
        <v>0.37564322469982847</v>
      </c>
      <c r="E13" s="21">
        <v>377</v>
      </c>
      <c r="F13" s="24">
        <v>177</v>
      </c>
      <c r="G13" s="23">
        <f t="shared" si="2"/>
        <v>0.46949602122015915</v>
      </c>
      <c r="H13" s="68">
        <v>194</v>
      </c>
      <c r="I13" s="63">
        <v>86</v>
      </c>
      <c r="J13" s="25">
        <v>15</v>
      </c>
      <c r="K13" s="23">
        <f t="shared" si="3"/>
        <v>0.1744186046511628</v>
      </c>
      <c r="L13" s="21">
        <v>25</v>
      </c>
      <c r="M13" s="22">
        <v>4</v>
      </c>
      <c r="N13" s="26">
        <f t="shared" si="0"/>
        <v>0.16</v>
      </c>
    </row>
    <row r="14" spans="1:14" ht="12.75">
      <c r="A14" s="73" t="s">
        <v>8</v>
      </c>
      <c r="B14" s="21">
        <v>914</v>
      </c>
      <c r="C14" s="22">
        <v>191</v>
      </c>
      <c r="D14" s="23">
        <f t="shared" si="1"/>
        <v>0.2089715536105033</v>
      </c>
      <c r="E14" s="21">
        <v>614</v>
      </c>
      <c r="F14" s="24">
        <v>118</v>
      </c>
      <c r="G14" s="23">
        <f t="shared" si="2"/>
        <v>0.19218241042345277</v>
      </c>
      <c r="H14" s="68">
        <v>160</v>
      </c>
      <c r="I14" s="63">
        <v>108</v>
      </c>
      <c r="J14" s="25">
        <v>28</v>
      </c>
      <c r="K14" s="23">
        <f t="shared" si="3"/>
        <v>0.25925925925925924</v>
      </c>
      <c r="L14" s="21">
        <v>50</v>
      </c>
      <c r="M14" s="22">
        <v>4</v>
      </c>
      <c r="N14" s="26">
        <f t="shared" si="0"/>
        <v>0.08</v>
      </c>
    </row>
    <row r="15" spans="1:14" ht="12.75">
      <c r="A15" s="73" t="s">
        <v>9</v>
      </c>
      <c r="B15" s="21">
        <v>550</v>
      </c>
      <c r="C15" s="22">
        <v>130</v>
      </c>
      <c r="D15" s="23">
        <f t="shared" si="1"/>
        <v>0.23636363636363636</v>
      </c>
      <c r="E15" s="21">
        <v>325</v>
      </c>
      <c r="F15" s="24">
        <v>92</v>
      </c>
      <c r="G15" s="23">
        <f t="shared" si="2"/>
        <v>0.28307692307692306</v>
      </c>
      <c r="H15" s="68">
        <v>123</v>
      </c>
      <c r="I15" s="63">
        <v>110</v>
      </c>
      <c r="J15" s="25">
        <v>18</v>
      </c>
      <c r="K15" s="23">
        <f t="shared" si="3"/>
        <v>0.16363636363636364</v>
      </c>
      <c r="L15" s="21">
        <v>25</v>
      </c>
      <c r="M15" s="22">
        <v>7</v>
      </c>
      <c r="N15" s="26">
        <f t="shared" si="0"/>
        <v>0.28</v>
      </c>
    </row>
    <row r="16" spans="1:14" ht="12.75">
      <c r="A16" s="73" t="s">
        <v>10</v>
      </c>
      <c r="B16" s="21">
        <v>540</v>
      </c>
      <c r="C16" s="22">
        <v>193</v>
      </c>
      <c r="D16" s="23">
        <f t="shared" si="1"/>
        <v>0.3574074074074074</v>
      </c>
      <c r="E16" s="21">
        <v>240</v>
      </c>
      <c r="F16" s="24">
        <v>131</v>
      </c>
      <c r="G16" s="23">
        <f t="shared" si="2"/>
        <v>0.5458333333333333</v>
      </c>
      <c r="H16" s="68">
        <v>127</v>
      </c>
      <c r="I16" s="63">
        <v>200</v>
      </c>
      <c r="J16" s="25">
        <v>69</v>
      </c>
      <c r="K16" s="23">
        <f t="shared" si="3"/>
        <v>0.345</v>
      </c>
      <c r="L16" s="21">
        <v>75</v>
      </c>
      <c r="M16" s="22">
        <v>22</v>
      </c>
      <c r="N16" s="26">
        <f t="shared" si="0"/>
        <v>0.29333333333333333</v>
      </c>
    </row>
    <row r="17" spans="1:14" ht="12.75">
      <c r="A17" s="73" t="s">
        <v>11</v>
      </c>
      <c r="B17" s="21">
        <v>465</v>
      </c>
      <c r="C17" s="22">
        <v>214</v>
      </c>
      <c r="D17" s="23">
        <f t="shared" si="1"/>
        <v>0.46021505376344085</v>
      </c>
      <c r="E17" s="21">
        <v>305</v>
      </c>
      <c r="F17" s="24">
        <v>141</v>
      </c>
      <c r="G17" s="23">
        <f t="shared" si="2"/>
        <v>0.46229508196721314</v>
      </c>
      <c r="H17" s="68">
        <v>148</v>
      </c>
      <c r="I17" s="63">
        <v>185</v>
      </c>
      <c r="J17" s="25">
        <v>74</v>
      </c>
      <c r="K17" s="23">
        <f t="shared" si="3"/>
        <v>0.4</v>
      </c>
      <c r="L17" s="21">
        <v>38</v>
      </c>
      <c r="M17" s="22">
        <v>11</v>
      </c>
      <c r="N17" s="26">
        <f t="shared" si="0"/>
        <v>0.2894736842105263</v>
      </c>
    </row>
    <row r="18" spans="1:14" ht="12.75">
      <c r="A18" s="73" t="s">
        <v>12</v>
      </c>
      <c r="B18" s="21">
        <v>1500</v>
      </c>
      <c r="C18" s="22">
        <v>1614</v>
      </c>
      <c r="D18" s="23">
        <f t="shared" si="1"/>
        <v>1.076</v>
      </c>
      <c r="E18" s="21">
        <v>900</v>
      </c>
      <c r="F18" s="24">
        <v>1344</v>
      </c>
      <c r="G18" s="23">
        <f t="shared" si="2"/>
        <v>1.4933333333333334</v>
      </c>
      <c r="H18" s="68">
        <v>407</v>
      </c>
      <c r="I18" s="63">
        <v>450</v>
      </c>
      <c r="J18" s="25">
        <v>225</v>
      </c>
      <c r="K18" s="23">
        <f t="shared" si="3"/>
        <v>0.5</v>
      </c>
      <c r="L18" s="21">
        <v>50</v>
      </c>
      <c r="M18" s="22">
        <v>5</v>
      </c>
      <c r="N18" s="26">
        <f t="shared" si="0"/>
        <v>0.1</v>
      </c>
    </row>
    <row r="19" spans="1:14" ht="12.75">
      <c r="A19" s="73" t="s">
        <v>47</v>
      </c>
      <c r="B19" s="21">
        <v>1300</v>
      </c>
      <c r="C19" s="22">
        <v>482</v>
      </c>
      <c r="D19" s="23">
        <f t="shared" si="1"/>
        <v>0.3707692307692308</v>
      </c>
      <c r="E19" s="21">
        <v>722</v>
      </c>
      <c r="F19" s="24">
        <v>405</v>
      </c>
      <c r="G19" s="23">
        <f t="shared" si="2"/>
        <v>0.5609418282548476</v>
      </c>
      <c r="H19" s="68">
        <v>221</v>
      </c>
      <c r="I19" s="63">
        <v>300</v>
      </c>
      <c r="J19" s="25">
        <v>99</v>
      </c>
      <c r="K19" s="23">
        <f t="shared" si="3"/>
        <v>0.33</v>
      </c>
      <c r="L19" s="21">
        <v>90</v>
      </c>
      <c r="M19" s="22">
        <v>27</v>
      </c>
      <c r="N19" s="26">
        <f t="shared" si="0"/>
        <v>0.3</v>
      </c>
    </row>
    <row r="20" spans="1:14" ht="12.75">
      <c r="A20" s="73" t="s">
        <v>13</v>
      </c>
      <c r="B20" s="21">
        <v>850</v>
      </c>
      <c r="C20" s="22">
        <v>358</v>
      </c>
      <c r="D20" s="23">
        <f t="shared" si="1"/>
        <v>0.4211764705882353</v>
      </c>
      <c r="E20" s="21">
        <v>350</v>
      </c>
      <c r="F20" s="24">
        <v>193</v>
      </c>
      <c r="G20" s="23">
        <f t="shared" si="2"/>
        <v>0.5514285714285714</v>
      </c>
      <c r="H20" s="68">
        <v>268</v>
      </c>
      <c r="I20" s="63">
        <v>375</v>
      </c>
      <c r="J20" s="25">
        <v>84</v>
      </c>
      <c r="K20" s="23">
        <f t="shared" si="3"/>
        <v>0.224</v>
      </c>
      <c r="L20" s="21">
        <v>125</v>
      </c>
      <c r="M20" s="22">
        <v>24</v>
      </c>
      <c r="N20" s="26">
        <f t="shared" si="0"/>
        <v>0.192</v>
      </c>
    </row>
    <row r="21" spans="1:14" ht="12.75">
      <c r="A21" s="73" t="s">
        <v>14</v>
      </c>
      <c r="B21" s="21">
        <v>700</v>
      </c>
      <c r="C21" s="22">
        <v>169</v>
      </c>
      <c r="D21" s="23">
        <f t="shared" si="1"/>
        <v>0.24142857142857144</v>
      </c>
      <c r="E21" s="21">
        <v>250</v>
      </c>
      <c r="F21" s="24">
        <v>99</v>
      </c>
      <c r="G21" s="23">
        <f t="shared" si="2"/>
        <v>0.396</v>
      </c>
      <c r="H21" s="68">
        <v>114</v>
      </c>
      <c r="I21" s="63">
        <v>300</v>
      </c>
      <c r="J21" s="25">
        <v>45</v>
      </c>
      <c r="K21" s="23">
        <f t="shared" si="3"/>
        <v>0.15</v>
      </c>
      <c r="L21" s="21">
        <v>60</v>
      </c>
      <c r="M21" s="22">
        <v>5</v>
      </c>
      <c r="N21" s="26">
        <f t="shared" si="0"/>
        <v>0.08333333333333333</v>
      </c>
    </row>
    <row r="22" spans="1:14" ht="12.75">
      <c r="A22" s="73" t="s">
        <v>78</v>
      </c>
      <c r="B22" s="21">
        <v>695</v>
      </c>
      <c r="C22" s="22">
        <v>270</v>
      </c>
      <c r="D22" s="23">
        <f t="shared" si="1"/>
        <v>0.38848920863309355</v>
      </c>
      <c r="E22" s="21">
        <v>320</v>
      </c>
      <c r="F22" s="24">
        <v>165</v>
      </c>
      <c r="G22" s="23">
        <f t="shared" si="2"/>
        <v>0.515625</v>
      </c>
      <c r="H22" s="68">
        <v>249</v>
      </c>
      <c r="I22" s="63">
        <v>400</v>
      </c>
      <c r="J22" s="25">
        <v>109</v>
      </c>
      <c r="K22" s="23">
        <f t="shared" si="3"/>
        <v>0.2725</v>
      </c>
      <c r="L22" s="21">
        <v>140</v>
      </c>
      <c r="M22" s="22">
        <v>19</v>
      </c>
      <c r="N22" s="26">
        <f t="shared" si="0"/>
        <v>0.1357142857142857</v>
      </c>
    </row>
    <row r="23" spans="1:14" ht="12.75">
      <c r="A23" s="73" t="s">
        <v>15</v>
      </c>
      <c r="B23" s="21">
        <v>1700</v>
      </c>
      <c r="C23" s="22">
        <v>455</v>
      </c>
      <c r="D23" s="23">
        <f t="shared" si="1"/>
        <v>0.2676470588235294</v>
      </c>
      <c r="E23" s="21">
        <v>1200</v>
      </c>
      <c r="F23" s="24">
        <v>245</v>
      </c>
      <c r="G23" s="23">
        <f t="shared" si="2"/>
        <v>0.20416666666666666</v>
      </c>
      <c r="H23" s="68">
        <v>441</v>
      </c>
      <c r="I23" s="63">
        <v>250</v>
      </c>
      <c r="J23" s="25">
        <v>99</v>
      </c>
      <c r="K23" s="23">
        <f t="shared" si="3"/>
        <v>0.396</v>
      </c>
      <c r="L23" s="21">
        <v>162</v>
      </c>
      <c r="M23" s="22">
        <v>59</v>
      </c>
      <c r="N23" s="26">
        <f t="shared" si="0"/>
        <v>0.36419753086419754</v>
      </c>
    </row>
    <row r="24" spans="1:14" ht="12.75">
      <c r="A24" s="73" t="s">
        <v>56</v>
      </c>
      <c r="B24" s="21">
        <v>600</v>
      </c>
      <c r="C24" s="22">
        <v>190</v>
      </c>
      <c r="D24" s="23">
        <f t="shared" si="1"/>
        <v>0.31666666666666665</v>
      </c>
      <c r="E24" s="21">
        <v>200</v>
      </c>
      <c r="F24" s="24">
        <v>91</v>
      </c>
      <c r="G24" s="23">
        <f t="shared" si="2"/>
        <v>0.455</v>
      </c>
      <c r="H24" s="68">
        <v>119</v>
      </c>
      <c r="I24" s="63">
        <v>52</v>
      </c>
      <c r="J24" s="25">
        <v>10</v>
      </c>
      <c r="K24" s="23">
        <f t="shared" si="3"/>
        <v>0.19230769230769232</v>
      </c>
      <c r="L24" s="21">
        <v>10</v>
      </c>
      <c r="M24" s="22">
        <v>0</v>
      </c>
      <c r="N24" s="26">
        <f t="shared" si="0"/>
        <v>0</v>
      </c>
    </row>
    <row r="25" spans="1:14" ht="12.75">
      <c r="A25" s="73" t="s">
        <v>16</v>
      </c>
      <c r="B25" s="21" t="s">
        <v>21</v>
      </c>
      <c r="C25" s="27">
        <v>233</v>
      </c>
      <c r="D25" s="23" t="s">
        <v>21</v>
      </c>
      <c r="E25" s="21" t="s">
        <v>21</v>
      </c>
      <c r="F25" s="27">
        <v>150</v>
      </c>
      <c r="G25" s="23" t="s">
        <v>21</v>
      </c>
      <c r="H25" s="68">
        <v>86</v>
      </c>
      <c r="I25" s="64" t="s">
        <v>21</v>
      </c>
      <c r="J25" s="28">
        <v>0</v>
      </c>
      <c r="K25" s="29" t="s">
        <v>21</v>
      </c>
      <c r="L25" s="21" t="s">
        <v>21</v>
      </c>
      <c r="M25" s="27">
        <v>0</v>
      </c>
      <c r="N25" s="29" t="s">
        <v>21</v>
      </c>
    </row>
    <row r="26" spans="1:14" ht="13.5" thickBot="1">
      <c r="A26" s="74" t="s">
        <v>17</v>
      </c>
      <c r="B26" s="30">
        <f>SUM(B9:B24)</f>
        <v>13907</v>
      </c>
      <c r="C26" s="31">
        <v>5506</v>
      </c>
      <c r="D26" s="32">
        <f>C26/B26</f>
        <v>0.39591572589343493</v>
      </c>
      <c r="E26" s="30">
        <f>SUM(E9:E24)</f>
        <v>6743</v>
      </c>
      <c r="F26" s="31">
        <v>4063</v>
      </c>
      <c r="G26" s="32">
        <f>F26/E26</f>
        <v>0.6025507934153937</v>
      </c>
      <c r="H26" s="69">
        <v>3507</v>
      </c>
      <c r="I26" s="65">
        <f>SUM(I9:I25)</f>
        <v>4636</v>
      </c>
      <c r="J26" s="33">
        <v>1479</v>
      </c>
      <c r="K26" s="34">
        <f>J26/I26</f>
        <v>0.31902502157031926</v>
      </c>
      <c r="L26" s="30">
        <f>SUM(L9:L24)</f>
        <v>1249</v>
      </c>
      <c r="M26" s="31">
        <v>295</v>
      </c>
      <c r="N26" s="34">
        <f>M26/L26</f>
        <v>0.23618895116092875</v>
      </c>
    </row>
    <row r="27" spans="1:13" ht="13.5" thickTop="1">
      <c r="A27" s="136" t="s">
        <v>25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</row>
    <row r="28" ht="12.75">
      <c r="A28" s="1" t="s">
        <v>73</v>
      </c>
    </row>
    <row r="29" spans="1:13" ht="12.75">
      <c r="A29" s="137" t="s">
        <v>26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28"/>
      <c r="L29" s="128"/>
      <c r="M29" s="128"/>
    </row>
    <row r="30" spans="1:10" ht="12.75">
      <c r="A30" s="132" t="s">
        <v>74</v>
      </c>
      <c r="B30" s="128"/>
      <c r="C30" s="128"/>
      <c r="D30" s="128"/>
      <c r="E30" s="128"/>
      <c r="F30" s="128"/>
      <c r="G30" s="128"/>
      <c r="H30" s="128"/>
      <c r="I30" s="128"/>
      <c r="J30" s="128"/>
    </row>
    <row r="31" spans="1:13" ht="12.75">
      <c r="A31" s="128" t="s">
        <v>92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</row>
    <row r="32" spans="1:10" ht="12.75">
      <c r="A32" s="132"/>
      <c r="B32" s="128"/>
      <c r="C32" s="128"/>
      <c r="D32" s="128"/>
      <c r="E32" s="128"/>
      <c r="F32" s="128"/>
      <c r="G32" s="128"/>
      <c r="H32" s="128"/>
      <c r="I32" s="128"/>
      <c r="J32" s="128"/>
    </row>
    <row r="33" ht="12.75">
      <c r="A33" s="123"/>
    </row>
  </sheetData>
  <sheetProtection/>
  <mergeCells count="13">
    <mergeCell ref="A31:M31"/>
    <mergeCell ref="I6:K6"/>
    <mergeCell ref="L6:N6"/>
    <mergeCell ref="A1:N1"/>
    <mergeCell ref="A2:N2"/>
    <mergeCell ref="A3:N3"/>
    <mergeCell ref="A4:N4"/>
    <mergeCell ref="A32:J32"/>
    <mergeCell ref="A30:J30"/>
    <mergeCell ref="B6:D6"/>
    <mergeCell ref="E6:G6"/>
    <mergeCell ref="A27:M27"/>
    <mergeCell ref="A29:M29"/>
  </mergeCells>
  <printOptions horizontalCentered="1" verticalCentered="1"/>
  <pageMargins left="0.5" right="0.5" top="0.7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A26" sqref="A26:L26"/>
    </sheetView>
  </sheetViews>
  <sheetFormatPr defaultColWidth="9.140625" defaultRowHeight="12.75"/>
  <cols>
    <col min="1" max="1" width="21.421875" style="1" customWidth="1"/>
    <col min="2" max="2" width="11.140625" style="1" customWidth="1"/>
    <col min="3" max="3" width="9.00390625" style="1" customWidth="1"/>
    <col min="4" max="4" width="8.421875" style="1" customWidth="1"/>
    <col min="5" max="5" width="11.00390625" style="1" customWidth="1"/>
    <col min="6" max="6" width="9.00390625" style="1" customWidth="1"/>
    <col min="7" max="7" width="7.28125" style="1" customWidth="1"/>
    <col min="8" max="8" width="7.8515625" style="1" customWidth="1"/>
    <col min="9" max="9" width="11.140625" style="1" customWidth="1"/>
    <col min="10" max="10" width="10.140625" style="1" customWidth="1"/>
    <col min="11" max="11" width="12.28125" style="1" customWidth="1"/>
    <col min="12" max="12" width="11.140625" style="1" customWidth="1"/>
    <col min="13" max="16384" width="9.140625" style="1" customWidth="1"/>
  </cols>
  <sheetData>
    <row r="1" spans="1:12" ht="18" customHeight="1">
      <c r="A1" s="130" t="s">
        <v>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6.5" customHeight="1">
      <c r="A2" s="131" t="str">
        <f>'Plan vs Actual'!A2</f>
        <v>OSCCAR Summary by Workforce Area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5.75">
      <c r="A3" s="131" t="str">
        <f>'Plan vs Actual'!A3</f>
        <v>FY20 Quarter Ending September 30, 2019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24" customHeight="1">
      <c r="A4" s="130" t="s">
        <v>27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ht="6" customHeight="1" thickBot="1"/>
    <row r="6" spans="1:12" s="2" customFormat="1" ht="13.5" customHeight="1" thickTop="1">
      <c r="A6" s="75" t="s">
        <v>3</v>
      </c>
      <c r="B6" s="76" t="s">
        <v>18</v>
      </c>
      <c r="C6" s="76" t="s">
        <v>22</v>
      </c>
      <c r="D6" s="93" t="s">
        <v>24</v>
      </c>
      <c r="E6" s="91" t="s">
        <v>28</v>
      </c>
      <c r="F6" s="93" t="s">
        <v>29</v>
      </c>
      <c r="G6" s="91" t="s">
        <v>30</v>
      </c>
      <c r="H6" s="93" t="s">
        <v>31</v>
      </c>
      <c r="I6" s="91" t="s">
        <v>32</v>
      </c>
      <c r="J6" s="76" t="s">
        <v>65</v>
      </c>
      <c r="K6" s="76" t="s">
        <v>66</v>
      </c>
      <c r="L6" s="77" t="s">
        <v>67</v>
      </c>
    </row>
    <row r="7" spans="1:12" s="80" customFormat="1" ht="39.75" customHeight="1">
      <c r="A7" s="78" t="s">
        <v>72</v>
      </c>
      <c r="B7" s="14" t="s">
        <v>76</v>
      </c>
      <c r="C7" s="14" t="s">
        <v>79</v>
      </c>
      <c r="D7" s="94" t="s">
        <v>91</v>
      </c>
      <c r="E7" s="62" t="s">
        <v>80</v>
      </c>
      <c r="F7" s="94" t="s">
        <v>83</v>
      </c>
      <c r="G7" s="62" t="s">
        <v>81</v>
      </c>
      <c r="H7" s="94" t="s">
        <v>90</v>
      </c>
      <c r="I7" s="62" t="s">
        <v>57</v>
      </c>
      <c r="J7" s="14" t="s">
        <v>58</v>
      </c>
      <c r="K7" s="14" t="s">
        <v>59</v>
      </c>
      <c r="L7" s="79" t="s">
        <v>60</v>
      </c>
    </row>
    <row r="8" spans="1:12" ht="12.75">
      <c r="A8" s="81" t="s">
        <v>4</v>
      </c>
      <c r="B8" s="120">
        <f>'Plan vs Actual'!H9</f>
        <v>168</v>
      </c>
      <c r="C8" s="27">
        <v>128</v>
      </c>
      <c r="D8" s="95">
        <f>C8/B8</f>
        <v>0.7619047619047619</v>
      </c>
      <c r="E8" s="92">
        <f>'Plan vs Actual'!J9</f>
        <v>57</v>
      </c>
      <c r="F8" s="95">
        <f>E8/B8</f>
        <v>0.3392857142857143</v>
      </c>
      <c r="G8" s="63">
        <f>'Plan vs Actual'!M9</f>
        <v>30</v>
      </c>
      <c r="H8" s="95">
        <f>G8/E8</f>
        <v>0.5263157894736842</v>
      </c>
      <c r="I8" s="63">
        <v>45</v>
      </c>
      <c r="J8" s="22">
        <v>3</v>
      </c>
      <c r="K8" s="22">
        <v>38</v>
      </c>
      <c r="L8" s="82">
        <v>5</v>
      </c>
    </row>
    <row r="9" spans="1:12" ht="12.75">
      <c r="A9" s="81" t="s">
        <v>5</v>
      </c>
      <c r="B9" s="120">
        <f>'Plan vs Actual'!H10</f>
        <v>198</v>
      </c>
      <c r="C9" s="27">
        <v>121</v>
      </c>
      <c r="D9" s="95">
        <f aca="true" t="shared" si="0" ref="D9:D24">C9/B9</f>
        <v>0.6111111111111112</v>
      </c>
      <c r="E9" s="92">
        <f>'Plan vs Actual'!J10</f>
        <v>83</v>
      </c>
      <c r="F9" s="95">
        <f aca="true" t="shared" si="1" ref="F9:F25">E9/B9</f>
        <v>0.41919191919191917</v>
      </c>
      <c r="G9" s="63">
        <f>'Plan vs Actual'!M10</f>
        <v>10</v>
      </c>
      <c r="H9" s="95">
        <f aca="true" t="shared" si="2" ref="H9:H25">G9/E9</f>
        <v>0.12048192771084337</v>
      </c>
      <c r="I9" s="63">
        <v>0</v>
      </c>
      <c r="J9" s="22">
        <v>3</v>
      </c>
      <c r="K9" s="22">
        <v>94</v>
      </c>
      <c r="L9" s="82">
        <v>8</v>
      </c>
    </row>
    <row r="10" spans="1:12" ht="12.75">
      <c r="A10" s="81" t="s">
        <v>6</v>
      </c>
      <c r="B10" s="120">
        <f>'Plan vs Actual'!H11</f>
        <v>631</v>
      </c>
      <c r="C10" s="27">
        <v>349</v>
      </c>
      <c r="D10" s="95">
        <f t="shared" si="0"/>
        <v>0.5530903328050714</v>
      </c>
      <c r="E10" s="92">
        <f>'Plan vs Actual'!J11</f>
        <v>504</v>
      </c>
      <c r="F10" s="95">
        <f t="shared" si="1"/>
        <v>0.7987321711568938</v>
      </c>
      <c r="G10" s="63">
        <f>'Plan vs Actual'!M11</f>
        <v>60</v>
      </c>
      <c r="H10" s="95">
        <f t="shared" si="2"/>
        <v>0.11904761904761904</v>
      </c>
      <c r="I10" s="63">
        <v>2</v>
      </c>
      <c r="J10" s="22">
        <v>1</v>
      </c>
      <c r="K10" s="22">
        <v>30</v>
      </c>
      <c r="L10" s="82">
        <v>15</v>
      </c>
    </row>
    <row r="11" spans="1:12" ht="12.75">
      <c r="A11" s="81" t="s">
        <v>7</v>
      </c>
      <c r="B11" s="120">
        <f>'Plan vs Actual'!H12</f>
        <v>122</v>
      </c>
      <c r="C11" s="27">
        <v>79</v>
      </c>
      <c r="D11" s="95">
        <f t="shared" si="0"/>
        <v>0.6475409836065574</v>
      </c>
      <c r="E11" s="92">
        <f>'Plan vs Actual'!J12</f>
        <v>51</v>
      </c>
      <c r="F11" s="95">
        <f t="shared" si="1"/>
        <v>0.4180327868852459</v>
      </c>
      <c r="G11" s="63">
        <f>'Plan vs Actual'!M12</f>
        <v>15</v>
      </c>
      <c r="H11" s="95">
        <f t="shared" si="2"/>
        <v>0.29411764705882354</v>
      </c>
      <c r="I11" s="63">
        <v>34</v>
      </c>
      <c r="J11" s="22">
        <v>2</v>
      </c>
      <c r="K11" s="22">
        <v>18</v>
      </c>
      <c r="L11" s="82">
        <v>0</v>
      </c>
    </row>
    <row r="12" spans="1:12" ht="12.75">
      <c r="A12" s="81" t="s">
        <v>77</v>
      </c>
      <c r="B12" s="120">
        <f>'Plan vs Actual'!H13</f>
        <v>194</v>
      </c>
      <c r="C12" s="27">
        <v>162</v>
      </c>
      <c r="D12" s="95">
        <f t="shared" si="0"/>
        <v>0.8350515463917526</v>
      </c>
      <c r="E12" s="92">
        <f>'Plan vs Actual'!J13</f>
        <v>15</v>
      </c>
      <c r="F12" s="95">
        <f t="shared" si="1"/>
        <v>0.07731958762886598</v>
      </c>
      <c r="G12" s="63">
        <f>'Plan vs Actual'!M13</f>
        <v>4</v>
      </c>
      <c r="H12" s="95">
        <f t="shared" si="2"/>
        <v>0.26666666666666666</v>
      </c>
      <c r="I12" s="63">
        <v>2</v>
      </c>
      <c r="J12" s="22">
        <v>12</v>
      </c>
      <c r="K12" s="22">
        <v>39</v>
      </c>
      <c r="L12" s="82">
        <v>2</v>
      </c>
    </row>
    <row r="13" spans="1:12" ht="12.75">
      <c r="A13" s="81" t="s">
        <v>8</v>
      </c>
      <c r="B13" s="120">
        <f>'Plan vs Actual'!H14</f>
        <v>160</v>
      </c>
      <c r="C13" s="27">
        <v>97</v>
      </c>
      <c r="D13" s="95">
        <f t="shared" si="0"/>
        <v>0.60625</v>
      </c>
      <c r="E13" s="92">
        <f>'Plan vs Actual'!J14</f>
        <v>28</v>
      </c>
      <c r="F13" s="95">
        <f t="shared" si="1"/>
        <v>0.175</v>
      </c>
      <c r="G13" s="63">
        <f>'Plan vs Actual'!M14</f>
        <v>4</v>
      </c>
      <c r="H13" s="95">
        <f t="shared" si="2"/>
        <v>0.14285714285714285</v>
      </c>
      <c r="I13" s="63">
        <v>4</v>
      </c>
      <c r="J13" s="22">
        <v>0</v>
      </c>
      <c r="K13" s="22">
        <v>107</v>
      </c>
      <c r="L13" s="82">
        <v>5</v>
      </c>
    </row>
    <row r="14" spans="1:12" ht="12.75">
      <c r="A14" s="81" t="s">
        <v>9</v>
      </c>
      <c r="B14" s="120">
        <f>'Plan vs Actual'!H15</f>
        <v>123</v>
      </c>
      <c r="C14" s="27">
        <v>85</v>
      </c>
      <c r="D14" s="95">
        <f t="shared" si="0"/>
        <v>0.6910569105691057</v>
      </c>
      <c r="E14" s="92">
        <f>'Plan vs Actual'!J15</f>
        <v>18</v>
      </c>
      <c r="F14" s="95">
        <f t="shared" si="1"/>
        <v>0.14634146341463414</v>
      </c>
      <c r="G14" s="63">
        <f>'Plan vs Actual'!M15</f>
        <v>7</v>
      </c>
      <c r="H14" s="95">
        <f t="shared" si="2"/>
        <v>0.3888888888888889</v>
      </c>
      <c r="I14" s="63">
        <v>0</v>
      </c>
      <c r="J14" s="22">
        <v>0</v>
      </c>
      <c r="K14" s="22">
        <v>16</v>
      </c>
      <c r="L14" s="82">
        <v>1</v>
      </c>
    </row>
    <row r="15" spans="1:12" ht="12.75">
      <c r="A15" s="81" t="s">
        <v>10</v>
      </c>
      <c r="B15" s="120">
        <f>'Plan vs Actual'!H16</f>
        <v>127</v>
      </c>
      <c r="C15" s="27">
        <v>80</v>
      </c>
      <c r="D15" s="95">
        <f t="shared" si="0"/>
        <v>0.6299212598425197</v>
      </c>
      <c r="E15" s="92">
        <f>'Plan vs Actual'!J16</f>
        <v>69</v>
      </c>
      <c r="F15" s="95">
        <f t="shared" si="1"/>
        <v>0.5433070866141733</v>
      </c>
      <c r="G15" s="63">
        <f>'Plan vs Actual'!M16</f>
        <v>22</v>
      </c>
      <c r="H15" s="95">
        <f t="shared" si="2"/>
        <v>0.3188405797101449</v>
      </c>
      <c r="I15" s="63">
        <v>10</v>
      </c>
      <c r="J15" s="22">
        <v>0</v>
      </c>
      <c r="K15" s="22">
        <v>40</v>
      </c>
      <c r="L15" s="82">
        <v>24</v>
      </c>
    </row>
    <row r="16" spans="1:12" ht="12.75">
      <c r="A16" s="81" t="s">
        <v>11</v>
      </c>
      <c r="B16" s="120">
        <f>'Plan vs Actual'!H17</f>
        <v>148</v>
      </c>
      <c r="C16" s="27">
        <v>89</v>
      </c>
      <c r="D16" s="95">
        <f t="shared" si="0"/>
        <v>0.6013513513513513</v>
      </c>
      <c r="E16" s="92">
        <f>'Plan vs Actual'!J17</f>
        <v>74</v>
      </c>
      <c r="F16" s="95">
        <f t="shared" si="1"/>
        <v>0.5</v>
      </c>
      <c r="G16" s="63">
        <f>'Plan vs Actual'!M17</f>
        <v>11</v>
      </c>
      <c r="H16" s="95">
        <f t="shared" si="2"/>
        <v>0.14864864864864866</v>
      </c>
      <c r="I16" s="63">
        <v>21</v>
      </c>
      <c r="J16" s="22">
        <v>1</v>
      </c>
      <c r="K16" s="22">
        <v>16</v>
      </c>
      <c r="L16" s="82">
        <v>3</v>
      </c>
    </row>
    <row r="17" spans="1:12" ht="12.75">
      <c r="A17" s="81" t="s">
        <v>12</v>
      </c>
      <c r="B17" s="120">
        <f>'Plan vs Actual'!H18</f>
        <v>407</v>
      </c>
      <c r="C17" s="27">
        <v>230</v>
      </c>
      <c r="D17" s="95">
        <f t="shared" si="0"/>
        <v>0.5651105651105651</v>
      </c>
      <c r="E17" s="92">
        <f>'Plan vs Actual'!J18</f>
        <v>225</v>
      </c>
      <c r="F17" s="95">
        <f t="shared" si="1"/>
        <v>0.5528255528255528</v>
      </c>
      <c r="G17" s="63">
        <f>'Plan vs Actual'!M18</f>
        <v>5</v>
      </c>
      <c r="H17" s="95">
        <f t="shared" si="2"/>
        <v>0.022222222222222223</v>
      </c>
      <c r="I17" s="63">
        <v>12</v>
      </c>
      <c r="J17" s="22">
        <v>7</v>
      </c>
      <c r="K17" s="22">
        <v>41</v>
      </c>
      <c r="L17" s="82">
        <v>0</v>
      </c>
    </row>
    <row r="18" spans="1:12" ht="12.75">
      <c r="A18" s="81" t="s">
        <v>47</v>
      </c>
      <c r="B18" s="120">
        <f>'Plan vs Actual'!H19</f>
        <v>221</v>
      </c>
      <c r="C18" s="27">
        <v>153</v>
      </c>
      <c r="D18" s="95">
        <f t="shared" si="0"/>
        <v>0.6923076923076923</v>
      </c>
      <c r="E18" s="92">
        <f>'Plan vs Actual'!J19</f>
        <v>99</v>
      </c>
      <c r="F18" s="95">
        <f t="shared" si="1"/>
        <v>0.4479638009049774</v>
      </c>
      <c r="G18" s="63">
        <f>'Plan vs Actual'!M19</f>
        <v>27</v>
      </c>
      <c r="H18" s="95">
        <f t="shared" si="2"/>
        <v>0.2727272727272727</v>
      </c>
      <c r="I18" s="63">
        <v>19</v>
      </c>
      <c r="J18" s="22">
        <v>10</v>
      </c>
      <c r="K18" s="22">
        <v>45</v>
      </c>
      <c r="L18" s="82">
        <v>5</v>
      </c>
    </row>
    <row r="19" spans="1:12" ht="12.75">
      <c r="A19" s="81" t="s">
        <v>13</v>
      </c>
      <c r="B19" s="120">
        <f>'Plan vs Actual'!H20</f>
        <v>268</v>
      </c>
      <c r="C19" s="27">
        <v>147</v>
      </c>
      <c r="D19" s="95">
        <f t="shared" si="0"/>
        <v>0.5485074626865671</v>
      </c>
      <c r="E19" s="92">
        <f>'Plan vs Actual'!J20</f>
        <v>84</v>
      </c>
      <c r="F19" s="95">
        <f t="shared" si="1"/>
        <v>0.31343283582089554</v>
      </c>
      <c r="G19" s="63">
        <f>'Plan vs Actual'!M20</f>
        <v>24</v>
      </c>
      <c r="H19" s="95">
        <f t="shared" si="2"/>
        <v>0.2857142857142857</v>
      </c>
      <c r="I19" s="63">
        <v>24</v>
      </c>
      <c r="J19" s="22">
        <v>2</v>
      </c>
      <c r="K19" s="22">
        <v>33</v>
      </c>
      <c r="L19" s="82">
        <v>7</v>
      </c>
    </row>
    <row r="20" spans="1:12" ht="12.75">
      <c r="A20" s="81" t="s">
        <v>14</v>
      </c>
      <c r="B20" s="120">
        <f>'Plan vs Actual'!H21</f>
        <v>114</v>
      </c>
      <c r="C20" s="27">
        <v>57</v>
      </c>
      <c r="D20" s="95">
        <f t="shared" si="0"/>
        <v>0.5</v>
      </c>
      <c r="E20" s="92">
        <f>'Plan vs Actual'!J21</f>
        <v>45</v>
      </c>
      <c r="F20" s="95">
        <f t="shared" si="1"/>
        <v>0.39473684210526316</v>
      </c>
      <c r="G20" s="63">
        <f>'Plan vs Actual'!M21</f>
        <v>5</v>
      </c>
      <c r="H20" s="95">
        <f t="shared" si="2"/>
        <v>0.1111111111111111</v>
      </c>
      <c r="I20" s="63">
        <v>36</v>
      </c>
      <c r="J20" s="22">
        <v>12</v>
      </c>
      <c r="K20" s="22">
        <v>8</v>
      </c>
      <c r="L20" s="82">
        <v>22</v>
      </c>
    </row>
    <row r="21" spans="1:12" ht="12.75">
      <c r="A21" s="81" t="s">
        <v>78</v>
      </c>
      <c r="B21" s="120">
        <f>'Plan vs Actual'!H22</f>
        <v>249</v>
      </c>
      <c r="C21" s="27">
        <v>149</v>
      </c>
      <c r="D21" s="95">
        <f t="shared" si="0"/>
        <v>0.5983935742971888</v>
      </c>
      <c r="E21" s="92">
        <f>'Plan vs Actual'!J22</f>
        <v>109</v>
      </c>
      <c r="F21" s="95">
        <f t="shared" si="1"/>
        <v>0.43775100401606426</v>
      </c>
      <c r="G21" s="63">
        <f>'Plan vs Actual'!M22</f>
        <v>19</v>
      </c>
      <c r="H21" s="95">
        <f t="shared" si="2"/>
        <v>0.1743119266055046</v>
      </c>
      <c r="I21" s="63">
        <v>116</v>
      </c>
      <c r="J21" s="22">
        <v>40</v>
      </c>
      <c r="K21" s="22">
        <v>59</v>
      </c>
      <c r="L21" s="82">
        <v>2</v>
      </c>
    </row>
    <row r="22" spans="1:12" ht="12.75">
      <c r="A22" s="81" t="s">
        <v>15</v>
      </c>
      <c r="B22" s="120">
        <f>'Plan vs Actual'!H23</f>
        <v>441</v>
      </c>
      <c r="C22" s="27">
        <v>232</v>
      </c>
      <c r="D22" s="95">
        <f t="shared" si="0"/>
        <v>0.5260770975056689</v>
      </c>
      <c r="E22" s="92">
        <f>'Plan vs Actual'!J23</f>
        <v>99</v>
      </c>
      <c r="F22" s="95">
        <f t="shared" si="1"/>
        <v>0.22448979591836735</v>
      </c>
      <c r="G22" s="63">
        <f>'Plan vs Actual'!M23</f>
        <v>59</v>
      </c>
      <c r="H22" s="95">
        <f t="shared" si="2"/>
        <v>0.5959595959595959</v>
      </c>
      <c r="I22" s="63">
        <v>105</v>
      </c>
      <c r="J22" s="22">
        <v>2</v>
      </c>
      <c r="K22" s="22">
        <v>149</v>
      </c>
      <c r="L22" s="82">
        <v>143</v>
      </c>
    </row>
    <row r="23" spans="1:12" ht="12.75">
      <c r="A23" s="81" t="s">
        <v>56</v>
      </c>
      <c r="B23" s="120">
        <f>'Plan vs Actual'!H24</f>
        <v>119</v>
      </c>
      <c r="C23" s="27">
        <v>60</v>
      </c>
      <c r="D23" s="95">
        <f t="shared" si="0"/>
        <v>0.5042016806722689</v>
      </c>
      <c r="E23" s="92">
        <f>'Plan vs Actual'!J24</f>
        <v>10</v>
      </c>
      <c r="F23" s="95">
        <f t="shared" si="1"/>
        <v>0.08403361344537816</v>
      </c>
      <c r="G23" s="63">
        <f>'Plan vs Actual'!M24</f>
        <v>0</v>
      </c>
      <c r="H23" s="95">
        <f t="shared" si="2"/>
        <v>0</v>
      </c>
      <c r="I23" s="63">
        <v>5</v>
      </c>
      <c r="J23" s="22">
        <v>1</v>
      </c>
      <c r="K23" s="22">
        <v>70</v>
      </c>
      <c r="L23" s="82">
        <v>6</v>
      </c>
    </row>
    <row r="24" spans="1:12" ht="13.5" thickBot="1">
      <c r="A24" s="107" t="s">
        <v>33</v>
      </c>
      <c r="B24" s="121">
        <f>'Plan vs Actual'!H25</f>
        <v>86</v>
      </c>
      <c r="C24" s="108">
        <v>52</v>
      </c>
      <c r="D24" s="109">
        <f t="shared" si="0"/>
        <v>0.6046511627906976</v>
      </c>
      <c r="E24" s="117">
        <f>'Plan vs Actual'!J25</f>
        <v>0</v>
      </c>
      <c r="F24" s="109">
        <f t="shared" si="1"/>
        <v>0</v>
      </c>
      <c r="G24" s="119">
        <f>'Plan vs Actual'!M25</f>
        <v>0</v>
      </c>
      <c r="H24" s="109">
        <f>IF(E24&gt;0,G24/E24,0)</f>
        <v>0</v>
      </c>
      <c r="I24" s="110">
        <v>79</v>
      </c>
      <c r="J24" s="108">
        <v>26</v>
      </c>
      <c r="K24" s="108">
        <v>23</v>
      </c>
      <c r="L24" s="111">
        <v>2</v>
      </c>
    </row>
    <row r="25" spans="1:12" ht="13.5" thickBot="1">
      <c r="A25" s="112" t="s">
        <v>17</v>
      </c>
      <c r="B25" s="122">
        <f>'Plan vs Actual'!H26</f>
        <v>3507</v>
      </c>
      <c r="C25" s="113">
        <v>2632</v>
      </c>
      <c r="D25" s="114">
        <f>C25/B25</f>
        <v>0.7504990019960079</v>
      </c>
      <c r="E25" s="118">
        <f>'Plan vs Actual'!J26</f>
        <v>1479</v>
      </c>
      <c r="F25" s="114">
        <f t="shared" si="1"/>
        <v>0.42172797262617623</v>
      </c>
      <c r="G25" s="118">
        <f>'Plan vs Actual'!M26</f>
        <v>295</v>
      </c>
      <c r="H25" s="114">
        <f t="shared" si="2"/>
        <v>0.19945909398242057</v>
      </c>
      <c r="I25" s="115">
        <v>505</v>
      </c>
      <c r="J25" s="113">
        <v>119</v>
      </c>
      <c r="K25" s="113">
        <v>779</v>
      </c>
      <c r="L25" s="116">
        <v>249</v>
      </c>
    </row>
    <row r="26" spans="1:12" ht="13.5" thickTop="1">
      <c r="A26" s="147" t="str">
        <f>'Plan vs Actual'!A28</f>
        <v>**The Statewide All Offices total is not equal to the sum of the workforce area counts for the following reasons:  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</row>
    <row r="27" spans="1:12" ht="12.75">
      <c r="A27" s="145" t="s">
        <v>26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</row>
    <row r="28" spans="1:12" ht="12.75">
      <c r="A28" s="145" t="s">
        <v>74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</row>
    <row r="29" spans="1:12" ht="12.75">
      <c r="A29" s="145" t="s">
        <v>93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</row>
    <row r="30" spans="1:12" ht="12.75">
      <c r="A30" s="145" t="s">
        <v>50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ht="12.75">
      <c r="A31" s="123"/>
    </row>
    <row r="32" ht="12.75">
      <c r="C32" s="83"/>
    </row>
  </sheetData>
  <sheetProtection/>
  <mergeCells count="9">
    <mergeCell ref="A1:L1"/>
    <mergeCell ref="A2:L2"/>
    <mergeCell ref="A3:L3"/>
    <mergeCell ref="A4:L4"/>
    <mergeCell ref="A30:L30"/>
    <mergeCell ref="A26:L26"/>
    <mergeCell ref="A27:L27"/>
    <mergeCell ref="A28:L28"/>
    <mergeCell ref="A29:L29"/>
  </mergeCells>
  <printOptions horizontalCentered="1" vertic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43.421875" style="1" customWidth="1"/>
    <col min="2" max="13" width="7.57421875" style="1" customWidth="1"/>
    <col min="14" max="16384" width="9.140625" style="1" customWidth="1"/>
  </cols>
  <sheetData>
    <row r="1" spans="1:17" ht="18.75" customHeight="1">
      <c r="A1" s="130" t="s">
        <v>1</v>
      </c>
      <c r="B1" s="130"/>
      <c r="C1" s="130"/>
      <c r="D1" s="130"/>
      <c r="E1" s="130"/>
      <c r="F1" s="130"/>
      <c r="G1" s="130"/>
      <c r="H1" s="130"/>
      <c r="I1" s="130"/>
      <c r="J1" s="130"/>
      <c r="K1" s="144"/>
      <c r="L1" s="144"/>
      <c r="M1" s="144"/>
      <c r="N1" s="72"/>
      <c r="O1" s="72"/>
      <c r="P1" s="72"/>
      <c r="Q1" s="72"/>
    </row>
    <row r="2" spans="1:17" ht="18.75" customHeight="1">
      <c r="A2" s="131" t="s">
        <v>89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72"/>
      <c r="O2" s="72"/>
      <c r="P2" s="72"/>
      <c r="Q2" s="72"/>
    </row>
    <row r="3" spans="1:17" ht="18.75" customHeight="1">
      <c r="A3" s="131" t="str">
        <f>'Plan vs Actual'!A3</f>
        <v>FY20 Quarter Ending September 30, 2019</v>
      </c>
      <c r="B3" s="143"/>
      <c r="C3" s="143"/>
      <c r="D3" s="143"/>
      <c r="E3" s="143"/>
      <c r="F3" s="143"/>
      <c r="G3" s="143"/>
      <c r="H3" s="143"/>
      <c r="I3" s="143"/>
      <c r="J3" s="143"/>
      <c r="K3" s="144"/>
      <c r="L3" s="144"/>
      <c r="M3" s="144"/>
      <c r="N3" s="72"/>
      <c r="O3" s="72"/>
      <c r="P3" s="72"/>
      <c r="Q3" s="72"/>
    </row>
    <row r="4" spans="1:13" ht="30" customHeight="1">
      <c r="A4" s="151" t="s">
        <v>55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ht="13.5" thickBot="1"/>
    <row r="6" spans="1:13" s="87" customFormat="1" ht="15.75" customHeight="1" thickTop="1">
      <c r="A6" s="84"/>
      <c r="B6" s="85" t="s">
        <v>46</v>
      </c>
      <c r="C6" s="85" t="s">
        <v>35</v>
      </c>
      <c r="D6" s="85" t="s">
        <v>36</v>
      </c>
      <c r="E6" s="85" t="s">
        <v>37</v>
      </c>
      <c r="F6" s="85" t="s">
        <v>38</v>
      </c>
      <c r="G6" s="85" t="s">
        <v>39</v>
      </c>
      <c r="H6" s="85" t="s">
        <v>40</v>
      </c>
      <c r="I6" s="85" t="s">
        <v>41</v>
      </c>
      <c r="J6" s="85" t="s">
        <v>42</v>
      </c>
      <c r="K6" s="85" t="s">
        <v>43</v>
      </c>
      <c r="L6" s="85" t="s">
        <v>44</v>
      </c>
      <c r="M6" s="86" t="s">
        <v>45</v>
      </c>
    </row>
    <row r="7" spans="1:13" ht="18" customHeight="1">
      <c r="A7" s="96" t="s">
        <v>61</v>
      </c>
      <c r="B7" s="97">
        <v>1865</v>
      </c>
      <c r="C7" s="97">
        <v>3254</v>
      </c>
      <c r="D7" s="97">
        <v>5506</v>
      </c>
      <c r="E7" s="97"/>
      <c r="F7" s="97"/>
      <c r="G7" s="97"/>
      <c r="H7" s="97"/>
      <c r="I7" s="97"/>
      <c r="J7" s="97"/>
      <c r="K7" s="97"/>
      <c r="L7" s="97"/>
      <c r="M7" s="98"/>
    </row>
    <row r="8" spans="1:13" ht="18" customHeight="1">
      <c r="A8" s="99" t="s">
        <v>34</v>
      </c>
      <c r="B8" s="97">
        <v>1865</v>
      </c>
      <c r="C8" s="97">
        <v>1898</v>
      </c>
      <c r="D8" s="97">
        <v>3244</v>
      </c>
      <c r="E8" s="97"/>
      <c r="F8" s="97"/>
      <c r="G8" s="97"/>
      <c r="H8" s="97"/>
      <c r="I8" s="97"/>
      <c r="J8" s="97"/>
      <c r="K8" s="97"/>
      <c r="L8" s="97"/>
      <c r="M8" s="98"/>
    </row>
    <row r="9" spans="1:13" ht="18" customHeigh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</row>
    <row r="10" spans="1:14" ht="18" customHeight="1">
      <c r="A10" s="96" t="s">
        <v>82</v>
      </c>
      <c r="B10" s="102">
        <v>1459</v>
      </c>
      <c r="C10" s="102">
        <v>2528</v>
      </c>
      <c r="D10" s="102">
        <v>3507</v>
      </c>
      <c r="E10" s="97"/>
      <c r="F10" s="97"/>
      <c r="G10" s="97"/>
      <c r="H10" s="97"/>
      <c r="I10" s="97"/>
      <c r="J10" s="97"/>
      <c r="K10" s="97"/>
      <c r="L10" s="97"/>
      <c r="M10" s="98"/>
      <c r="N10" s="88"/>
    </row>
    <row r="11" spans="1:13" ht="18" customHeight="1">
      <c r="A11" s="99" t="s">
        <v>84</v>
      </c>
      <c r="B11" s="102">
        <v>1459</v>
      </c>
      <c r="C11" s="102">
        <v>1418</v>
      </c>
      <c r="D11" s="102">
        <v>1536</v>
      </c>
      <c r="E11" s="102"/>
      <c r="F11" s="102"/>
      <c r="G11" s="102"/>
      <c r="H11" s="102"/>
      <c r="I11" s="102"/>
      <c r="J11" s="102"/>
      <c r="K11" s="102"/>
      <c r="L11" s="102"/>
      <c r="M11" s="103"/>
    </row>
    <row r="12" spans="1:13" ht="18" customHeight="1">
      <c r="A12" s="96"/>
      <c r="B12" s="102"/>
      <c r="C12" s="102"/>
      <c r="D12" s="97"/>
      <c r="E12" s="97"/>
      <c r="F12" s="97"/>
      <c r="G12" s="97"/>
      <c r="H12" s="97"/>
      <c r="I12" s="97"/>
      <c r="J12" s="97"/>
      <c r="K12" s="97"/>
      <c r="L12" s="97"/>
      <c r="M12" s="98"/>
    </row>
    <row r="13" spans="1:13" ht="18" customHeight="1">
      <c r="A13" s="96" t="s">
        <v>85</v>
      </c>
      <c r="B13" s="102">
        <v>545</v>
      </c>
      <c r="C13" s="102">
        <v>1035</v>
      </c>
      <c r="D13" s="102">
        <v>1479</v>
      </c>
      <c r="E13" s="102"/>
      <c r="F13" s="102"/>
      <c r="G13" s="102"/>
      <c r="H13" s="97"/>
      <c r="I13" s="97"/>
      <c r="J13" s="97"/>
      <c r="K13" s="97"/>
      <c r="L13" s="97"/>
      <c r="M13" s="98"/>
    </row>
    <row r="14" spans="1:13" ht="18" customHeight="1">
      <c r="A14" s="99" t="s">
        <v>86</v>
      </c>
      <c r="B14" s="102">
        <v>545</v>
      </c>
      <c r="C14" s="102">
        <v>562</v>
      </c>
      <c r="D14" s="102">
        <v>576</v>
      </c>
      <c r="E14" s="102"/>
      <c r="F14" s="102"/>
      <c r="G14" s="102"/>
      <c r="H14" s="102"/>
      <c r="I14" s="102"/>
      <c r="J14" s="102"/>
      <c r="K14" s="102"/>
      <c r="L14" s="102"/>
      <c r="M14" s="103"/>
    </row>
    <row r="15" spans="1:13" ht="18" customHeight="1">
      <c r="A15" s="96"/>
      <c r="B15" s="102"/>
      <c r="C15" s="102"/>
      <c r="D15" s="97"/>
      <c r="E15" s="97"/>
      <c r="F15" s="97"/>
      <c r="G15" s="97"/>
      <c r="H15" s="97"/>
      <c r="I15" s="97"/>
      <c r="J15" s="97"/>
      <c r="K15" s="97"/>
      <c r="L15" s="97"/>
      <c r="M15" s="98"/>
    </row>
    <row r="16" spans="1:13" ht="18" customHeight="1">
      <c r="A16" s="96" t="s">
        <v>87</v>
      </c>
      <c r="B16" s="102">
        <v>98</v>
      </c>
      <c r="C16" s="102">
        <v>185</v>
      </c>
      <c r="D16" s="97">
        <v>294</v>
      </c>
      <c r="E16" s="97"/>
      <c r="F16" s="97"/>
      <c r="G16" s="97"/>
      <c r="H16" s="97"/>
      <c r="I16" s="97"/>
      <c r="J16" s="97"/>
      <c r="K16" s="97"/>
      <c r="L16" s="97"/>
      <c r="M16" s="98"/>
    </row>
    <row r="17" spans="1:13" ht="18" customHeight="1">
      <c r="A17" s="99" t="s">
        <v>88</v>
      </c>
      <c r="B17" s="102">
        <v>98</v>
      </c>
      <c r="C17" s="102">
        <v>96</v>
      </c>
      <c r="D17" s="102">
        <v>120</v>
      </c>
      <c r="E17" s="102"/>
      <c r="F17" s="102"/>
      <c r="G17" s="102"/>
      <c r="H17" s="102"/>
      <c r="I17" s="102"/>
      <c r="J17" s="102"/>
      <c r="K17" s="102"/>
      <c r="L17" s="102"/>
      <c r="M17" s="103"/>
    </row>
    <row r="18" spans="1:13" ht="18" customHeight="1" thickBot="1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6"/>
    </row>
    <row r="19" spans="1:13" ht="15.75" thickTop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</row>
    <row r="20" ht="12.75">
      <c r="A20" s="123"/>
    </row>
  </sheetData>
  <sheetProtection/>
  <mergeCells count="5">
    <mergeCell ref="A19:M19"/>
    <mergeCell ref="A1:M1"/>
    <mergeCell ref="A3:M3"/>
    <mergeCell ref="A4:M4"/>
    <mergeCell ref="A2:M2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Employer Summary</dc:title>
  <dc:subject/>
  <dc:creator>TBruce</dc:creator>
  <cp:keywords/>
  <dc:description/>
  <cp:lastModifiedBy>Boucher, Joan (EOL)</cp:lastModifiedBy>
  <cp:lastPrinted>2019-05-20T13:20:45Z</cp:lastPrinted>
  <dcterms:created xsi:type="dcterms:W3CDTF">2005-11-08T14:55:14Z</dcterms:created>
  <dcterms:modified xsi:type="dcterms:W3CDTF">2019-12-16T13:54:50Z</dcterms:modified>
  <cp:category/>
  <cp:version/>
  <cp:contentType/>
  <cp:contentStatus/>
</cp:coreProperties>
</file>