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5" windowWidth="16950" windowHeight="11910" tabRatio="959" activeTab="8"/>
  </bookViews>
  <sheets>
    <sheet name="Cover Sheet" sheetId="1" r:id="rId1"/>
    <sheet name="1. Plan and Actual" sheetId="2" r:id="rId2"/>
    <sheet name="2.Populations" sheetId="3" r:id="rId3"/>
    <sheet name="3. Job Seeker Services" sheetId="4" r:id="rId4"/>
    <sheet name="4. Ethnicity" sheetId="5" r:id="rId5"/>
    <sheet name="5.Gender&amp;Age" sheetId="6" r:id="rId6"/>
    <sheet name="6. Education" sheetId="7" r:id="rId7"/>
    <sheet name="7. mnth to mnth" sheetId="8" r:id="rId8"/>
    <sheet name="8. yr to yr" sheetId="9" r:id="rId9"/>
  </sheets>
  <definedNames>
    <definedName name="_xlnm.Print_Area" localSheetId="1">'1. Plan and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<sst xmlns="http://schemas.openxmlformats.org/spreadsheetml/2006/main" count="416" uniqueCount="151">
  <si>
    <t>TAB 3 - JOB SEEKERS</t>
  </si>
  <si>
    <t>a</t>
  </si>
  <si>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</si>
  <si>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</si>
  <si>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</si>
  <si>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</si>
  <si>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</si>
  <si>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</si>
  <si>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</si>
  <si>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</si>
  <si>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</si>
  <si>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</si>
  <si>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</si>
  <si>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Shore</t>
  </si>
  <si>
    <t>Rapid Response</t>
  </si>
  <si>
    <t>Statewide All Offices**</t>
  </si>
  <si>
    <t>Plan</t>
  </si>
  <si>
    <t>Actual</t>
  </si>
  <si>
    <t>% of Plan</t>
  </si>
  <si>
    <t>b</t>
  </si>
  <si>
    <t>Total Customers Served</t>
  </si>
  <si>
    <t>*</t>
  </si>
  <si>
    <t>c</t>
  </si>
  <si>
    <t xml:space="preserve"> Self Identified Persons with Disabilities</t>
  </si>
  <si>
    <t>d</t>
  </si>
  <si>
    <t>Unemployment Insurance Claimants</t>
  </si>
  <si>
    <t>e</t>
  </si>
  <si>
    <t>Veterans</t>
  </si>
  <si>
    <t>Table 1 - Planned versus Actual</t>
  </si>
  <si>
    <t>* Rapid Response serves employees affected by plant closings and mass layoffs.  Planning data is not applicable.</t>
  </si>
  <si>
    <t xml:space="preserve">    a) Individuals receiving services in more than one area are counted in each area but are counted only once in the statewide total.  </t>
  </si>
  <si>
    <t>New to Career Center</t>
  </si>
  <si>
    <t>% of Total Served</t>
  </si>
  <si>
    <t>Total Unemployed Customers</t>
  </si>
  <si>
    <t>Persons with Disabilities</t>
  </si>
  <si>
    <t>f</t>
  </si>
  <si>
    <t>Claimants</t>
  </si>
  <si>
    <t>g</t>
  </si>
  <si>
    <t>Table 2 - Populations Served</t>
  </si>
  <si>
    <t>Populations Served</t>
  </si>
  <si>
    <t>Assessment/Testing</t>
  </si>
  <si>
    <t>Workshops</t>
  </si>
  <si>
    <t>Counseling</t>
  </si>
  <si>
    <t>Resource Room</t>
  </si>
  <si>
    <t>Job Search</t>
  </si>
  <si>
    <t>Job Development</t>
  </si>
  <si>
    <t>h</t>
  </si>
  <si>
    <t>Job Referrals</t>
  </si>
  <si>
    <t>i</t>
  </si>
  <si>
    <t>Training Services</t>
  </si>
  <si>
    <t>j</t>
  </si>
  <si>
    <t>Referrals to Other Non CC Services</t>
  </si>
  <si>
    <t>Table 3 - Services Provided</t>
  </si>
  <si>
    <t>Male</t>
  </si>
  <si>
    <t>Female</t>
  </si>
  <si>
    <t>White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</si>
  <si>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</si>
  <si>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</si>
  <si>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</si>
  <si>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</si>
  <si>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</si>
  <si>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</si>
  <si>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k</t>
  </si>
  <si>
    <t>Information Not Available</t>
  </si>
  <si>
    <t>l</t>
  </si>
  <si>
    <t>18 and under</t>
  </si>
  <si>
    <t>19-21</t>
  </si>
  <si>
    <t>22-45</t>
  </si>
  <si>
    <t>46-54</t>
  </si>
  <si>
    <t>55 and over</t>
  </si>
  <si>
    <t>Less than High School</t>
  </si>
  <si>
    <t>Some College/ Voc Degrees</t>
  </si>
  <si>
    <t>Associate Degree</t>
  </si>
  <si>
    <t>Bachelors Degree</t>
  </si>
  <si>
    <t>m</t>
  </si>
  <si>
    <t>n</t>
  </si>
  <si>
    <t>Advanced Degree</t>
  </si>
  <si>
    <t>o</t>
  </si>
  <si>
    <t>p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</si>
  <si>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</si>
  <si>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</si>
  <si>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</si>
  <si>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</si>
  <si>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</si>
  <si>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</si>
  <si>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</si>
  <si>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</si>
  <si>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 xml:space="preserve"> Table 7 - Month to Month Trend Analysis</t>
  </si>
  <si>
    <t>SUMMARY BY AREA</t>
  </si>
  <si>
    <t>STATEWIDE TREND ANALYSIS</t>
  </si>
  <si>
    <t xml:space="preserve">Table 7: Month to Month </t>
  </si>
  <si>
    <t>Rev. 7/30/2004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</si>
  <si>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</si>
  <si>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</si>
  <si>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</si>
  <si>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</si>
  <si>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</si>
  <si>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</si>
  <si>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</si>
  <si>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</si>
  <si>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</si>
  <si>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</si>
  <si>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</si>
  <si>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</si>
  <si>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Job Seekers Served</t>
  </si>
  <si>
    <t>Disabled</t>
  </si>
  <si>
    <t>Unemployed</t>
  </si>
  <si>
    <t>Gender</t>
  </si>
  <si>
    <t>Ethnicity</t>
  </si>
  <si>
    <t>Hispanic</t>
  </si>
  <si>
    <t>Black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</si>
  <si>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</si>
  <si>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</si>
  <si>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</si>
  <si>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</si>
  <si>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</si>
  <si>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</si>
  <si>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</si>
  <si>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</si>
  <si>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</si>
  <si>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</si>
  <si>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Percentage of
YTD Customers</t>
  </si>
  <si>
    <t>Year to Year Change</t>
  </si>
  <si>
    <t>Percent Change
by Category</t>
  </si>
  <si>
    <t xml:space="preserve">o </t>
  </si>
  <si>
    <t>% of Area Total</t>
  </si>
  <si>
    <t>% of  Area Total</t>
  </si>
  <si>
    <t>Table 6 - Education</t>
  </si>
  <si>
    <t>Table 4 - Ethnicity</t>
  </si>
  <si>
    <t xml:space="preserve">Table 5 - Gender and Age </t>
  </si>
  <si>
    <t>Table 8 - Year to Year Trend Analysis</t>
  </si>
  <si>
    <t>Table 8: Year to Year</t>
  </si>
  <si>
    <t>Merrimack Valley</t>
  </si>
  <si>
    <t>Data Source: OSCCAR Statewide All Offices and OSCCAR Statewide Rapid Response.</t>
  </si>
  <si>
    <t>Table 1 - Planned versus Actual Job Seekers Served</t>
  </si>
  <si>
    <t>Table 5 - Gender &amp; Age</t>
  </si>
  <si>
    <t>OSCCAR is the One-Stop Career Center Activity Report</t>
  </si>
  <si>
    <t>South Shore</t>
  </si>
  <si>
    <t xml:space="preserve">**The Statewide All Offices total is not equal to the sum of the WDB counts for the following reasons:  </t>
  </si>
  <si>
    <t>OSCCAR Summary by Workforce Area</t>
  </si>
  <si>
    <t xml:space="preserve">    b) Individuals receiving Rapid Response services are not included in the area counts.</t>
  </si>
  <si>
    <t xml:space="preserve">    c) Other Workforce Development Systems (e.g., CBO's) are not included in the area counts. </t>
  </si>
  <si>
    <r>
      <t xml:space="preserve">Compiled by MassHire Department of Career Services from Workforce Board Plans; monthly </t>
    </r>
    <r>
      <rPr>
        <i/>
        <sz val="10"/>
        <rFont val="Calibri"/>
        <family val="2"/>
      </rPr>
      <t>OSCCARs,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 and </t>
    </r>
    <r>
      <rPr>
        <i/>
        <sz val="10"/>
        <rFont val="Calibri"/>
        <family val="2"/>
      </rPr>
      <t>Statewide Rapid Response OSCCAR</t>
    </r>
    <r>
      <rPr>
        <sz val="10"/>
        <rFont val="Calibri"/>
        <family val="2"/>
      </rPr>
      <t>.</t>
    </r>
  </si>
  <si>
    <t>Cape &amp; Islands</t>
  </si>
  <si>
    <t>North Central</t>
  </si>
  <si>
    <t>High School Diploma or HiSET</t>
  </si>
  <si>
    <t>FY20 Quarter Ending September 30, 2019</t>
  </si>
  <si>
    <t>FY19 Qtr 1</t>
  </si>
  <si>
    <t>09/30/19
YTD Customers</t>
  </si>
  <si>
    <t>FY20 Qtr 1</t>
  </si>
  <si>
    <t>FY19 to FY20
Change by Category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</si>
</sst>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0.5"/>
      <color indexed="22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ck">
        <color rgb="FF0000FF"/>
      </bottom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39"/>
      </right>
      <top style="thick">
        <color indexed="12"/>
      </top>
      <bottom style="thin"/>
    </border>
    <border>
      <left style="thin"/>
      <right style="thick">
        <color indexed="39"/>
      </right>
      <top style="thin"/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>
        <color indexed="63"/>
      </left>
      <right style="thin"/>
      <top style="thick">
        <color indexed="12"/>
      </top>
      <bottom style="thin"/>
    </border>
    <border>
      <left style="medium"/>
      <right style="thin"/>
      <top style="thick">
        <color indexed="12"/>
      </top>
      <bottom style="thin"/>
    </border>
    <border>
      <left style="thin"/>
      <right style="medium"/>
      <top style="thick">
        <color indexed="12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medium"/>
      <right style="thin"/>
      <top style="thin"/>
      <bottom style="thick">
        <color indexed="12"/>
      </bottom>
    </border>
    <border>
      <left style="thin"/>
      <right style="medium"/>
      <top style="thin"/>
      <bottom style="thick">
        <color indexed="12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ck">
        <color rgb="FF0000FF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ck">
        <color rgb="FF0000FF"/>
      </right>
      <top style="thin"/>
      <bottom style="thick">
        <color indexed="12"/>
      </bottom>
    </border>
    <border>
      <left>
        <color indexed="63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</border>
    <border>
      <left style="thin"/>
      <right style="thick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2"/>
      </right>
      <top style="thin">
        <color indexed="8"/>
      </top>
      <bottom>
        <color indexed="63"/>
      </bottom>
    </border>
    <border>
      <left style="thick">
        <color indexed="12"/>
      </left>
      <right>
        <color indexed="63"/>
      </right>
      <top style="medium"/>
      <bottom style="thin"/>
    </border>
    <border>
      <left style="thick">
        <color indexed="12"/>
      </left>
      <right style="thin"/>
      <top style="medium"/>
      <bottom style="thin">
        <color indexed="8"/>
      </bottom>
    </border>
    <border>
      <left style="thin"/>
      <right style="thick">
        <color indexed="12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12"/>
      </right>
      <top style="medium"/>
      <bottom style="thin">
        <color indexed="8"/>
      </bottom>
    </border>
    <border>
      <left style="thick">
        <color indexed="12"/>
      </left>
      <right style="thin"/>
      <top style="medium"/>
      <bottom style="thin"/>
    </border>
    <border>
      <left style="thick">
        <color indexed="12"/>
      </left>
      <right style="thin"/>
      <top style="thin">
        <color indexed="8"/>
      </top>
      <bottom style="thin">
        <color indexed="8"/>
      </bottom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2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thick">
        <color indexed="12"/>
      </left>
      <right style="thin"/>
      <top style="thin">
        <color indexed="8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1"/>
    </xf>
    <xf numFmtId="0" fontId="4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4" xfId="0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37" fontId="4" fillId="0" borderId="15" xfId="42" applyNumberFormat="1" applyFont="1" applyBorder="1" applyAlignment="1">
      <alignment horizontal="center"/>
    </xf>
    <xf numFmtId="9" fontId="4" fillId="0" borderId="15" xfId="60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3" fontId="4" fillId="0" borderId="18" xfId="0" applyNumberFormat="1" applyFont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9" fontId="4" fillId="0" borderId="18" xfId="60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30" fillId="0" borderId="0" xfId="0" applyFont="1" applyAlignment="1">
      <alignment horizontal="center"/>
    </xf>
    <xf numFmtId="0" fontId="25" fillId="0" borderId="14" xfId="0" applyFont="1" applyBorder="1" applyAlignment="1">
      <alignment horizontal="left" wrapText="1"/>
    </xf>
    <xf numFmtId="0" fontId="25" fillId="0" borderId="0" xfId="0" applyFont="1" applyAlignment="1">
      <alignment horizontal="center" wrapText="1"/>
    </xf>
    <xf numFmtId="3" fontId="31" fillId="0" borderId="15" xfId="0" applyNumberFormat="1" applyFont="1" applyBorder="1" applyAlignment="1">
      <alignment horizontal="center" vertical="top"/>
    </xf>
    <xf numFmtId="3" fontId="3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31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 wrapText="1"/>
    </xf>
    <xf numFmtId="165" fontId="4" fillId="0" borderId="15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3" fontId="31" fillId="0" borderId="31" xfId="0" applyNumberFormat="1" applyFont="1" applyBorder="1" applyAlignment="1">
      <alignment horizontal="center" vertical="top"/>
    </xf>
    <xf numFmtId="3" fontId="31" fillId="0" borderId="14" xfId="0" applyNumberFormat="1" applyFont="1" applyBorder="1" applyAlignment="1">
      <alignment horizontal="center"/>
    </xf>
    <xf numFmtId="3" fontId="31" fillId="0" borderId="33" xfId="0" applyNumberFormat="1" applyFont="1" applyBorder="1" applyAlignment="1">
      <alignment horizontal="center"/>
    </xf>
    <xf numFmtId="9" fontId="4" fillId="0" borderId="31" xfId="0" applyNumberFormat="1" applyFont="1" applyBorder="1" applyAlignment="1">
      <alignment horizontal="center"/>
    </xf>
    <xf numFmtId="3" fontId="31" fillId="0" borderId="34" xfId="0" applyNumberFormat="1" applyFont="1" applyBorder="1" applyAlignment="1">
      <alignment horizontal="center"/>
    </xf>
    <xf numFmtId="9" fontId="4" fillId="0" borderId="3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9" fontId="4" fillId="0" borderId="36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9" fontId="4" fillId="0" borderId="39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3" fontId="25" fillId="0" borderId="16" xfId="0" applyNumberFormat="1" applyFont="1" applyBorder="1" applyAlignment="1">
      <alignment horizontal="center" wrapText="1"/>
    </xf>
    <xf numFmtId="3" fontId="25" fillId="0" borderId="0" xfId="0" applyNumberFormat="1" applyFont="1" applyAlignment="1">
      <alignment horizontal="center" wrapText="1"/>
    </xf>
    <xf numFmtId="3" fontId="25" fillId="0" borderId="14" xfId="0" applyNumberFormat="1" applyFont="1" applyBorder="1" applyAlignment="1">
      <alignment horizontal="left"/>
    </xf>
    <xf numFmtId="3" fontId="25" fillId="0" borderId="17" xfId="0" applyNumberFormat="1" applyFont="1" applyBorder="1" applyAlignment="1">
      <alignment horizontal="left"/>
    </xf>
    <xf numFmtId="0" fontId="32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33" fillId="0" borderId="40" xfId="0" applyFont="1" applyBorder="1" applyAlignment="1">
      <alignment horizontal="center" wrapText="1"/>
    </xf>
    <xf numFmtId="0" fontId="33" fillId="0" borderId="15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14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14" xfId="0" applyFont="1" applyFill="1" applyBorder="1" applyAlignment="1">
      <alignment horizontal="left" wrapText="1"/>
    </xf>
    <xf numFmtId="3" fontId="4" fillId="0" borderId="41" xfId="0" applyNumberFormat="1" applyFont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65" fontId="4" fillId="0" borderId="41" xfId="0" applyNumberFormat="1" applyFont="1" applyBorder="1" applyAlignment="1">
      <alignment horizontal="center"/>
    </xf>
    <xf numFmtId="0" fontId="4" fillId="0" borderId="43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3" fontId="4" fillId="0" borderId="44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35" fillId="0" borderId="50" xfId="0" applyFont="1" applyBorder="1" applyAlignment="1">
      <alignment/>
    </xf>
    <xf numFmtId="3" fontId="35" fillId="0" borderId="51" xfId="0" applyNumberFormat="1" applyFont="1" applyBorder="1" applyAlignment="1">
      <alignment horizontal="center"/>
    </xf>
    <xf numFmtId="165" fontId="35" fillId="0" borderId="52" xfId="0" applyNumberFormat="1" applyFont="1" applyBorder="1" applyAlignment="1">
      <alignment horizontal="center"/>
    </xf>
    <xf numFmtId="3" fontId="35" fillId="0" borderId="53" xfId="0" applyNumberFormat="1" applyFont="1" applyBorder="1" applyAlignment="1">
      <alignment horizontal="center"/>
    </xf>
    <xf numFmtId="165" fontId="35" fillId="0" borderId="54" xfId="0" applyNumberFormat="1" applyFont="1" applyBorder="1" applyAlignment="1">
      <alignment horizontal="center"/>
    </xf>
    <xf numFmtId="3" fontId="35" fillId="0" borderId="55" xfId="0" applyNumberFormat="1" applyFont="1" applyBorder="1" applyAlignment="1">
      <alignment horizontal="center"/>
    </xf>
    <xf numFmtId="0" fontId="36" fillId="0" borderId="32" xfId="0" applyFont="1" applyBorder="1" applyAlignment="1">
      <alignment/>
    </xf>
    <xf numFmtId="3" fontId="36" fillId="0" borderId="56" xfId="0" applyNumberFormat="1" applyFont="1" applyBorder="1" applyAlignment="1">
      <alignment horizontal="center"/>
    </xf>
    <xf numFmtId="165" fontId="36" fillId="0" borderId="57" xfId="0" applyNumberFormat="1" applyFont="1" applyBorder="1" applyAlignment="1">
      <alignment horizontal="center"/>
    </xf>
    <xf numFmtId="3" fontId="36" fillId="0" borderId="58" xfId="0" applyNumberFormat="1" applyFont="1" applyBorder="1" applyAlignment="1">
      <alignment horizontal="center"/>
    </xf>
    <xf numFmtId="165" fontId="36" fillId="0" borderId="59" xfId="0" applyNumberFormat="1" applyFont="1" applyBorder="1" applyAlignment="1">
      <alignment horizontal="center"/>
    </xf>
    <xf numFmtId="3" fontId="36" fillId="0" borderId="40" xfId="0" applyNumberFormat="1" applyFont="1" applyBorder="1" applyAlignment="1">
      <alignment horizontal="center"/>
    </xf>
    <xf numFmtId="0" fontId="35" fillId="34" borderId="32" xfId="0" applyFont="1" applyFill="1" applyBorder="1" applyAlignment="1">
      <alignment/>
    </xf>
    <xf numFmtId="3" fontId="36" fillId="34" borderId="56" xfId="0" applyNumberFormat="1" applyFont="1" applyFill="1" applyBorder="1" applyAlignment="1">
      <alignment horizontal="center"/>
    </xf>
    <xf numFmtId="0" fontId="36" fillId="34" borderId="16" xfId="0" applyFont="1" applyFill="1" applyBorder="1" applyAlignment="1">
      <alignment horizontal="center"/>
    </xf>
    <xf numFmtId="3" fontId="36" fillId="34" borderId="58" xfId="0" applyNumberFormat="1" applyFont="1" applyFill="1" applyBorder="1" applyAlignment="1">
      <alignment horizontal="center"/>
    </xf>
    <xf numFmtId="0" fontId="36" fillId="34" borderId="60" xfId="0" applyFont="1" applyFill="1" applyBorder="1" applyAlignment="1">
      <alignment/>
    </xf>
    <xf numFmtId="3" fontId="37" fillId="34" borderId="14" xfId="0" applyNumberFormat="1" applyFont="1" applyFill="1" applyBorder="1" applyAlignment="1">
      <alignment horizontal="center"/>
    </xf>
    <xf numFmtId="165" fontId="37" fillId="34" borderId="16" xfId="0" applyNumberFormat="1" applyFont="1" applyFill="1" applyBorder="1" applyAlignment="1">
      <alignment horizontal="center"/>
    </xf>
    <xf numFmtId="3" fontId="36" fillId="34" borderId="14" xfId="0" applyNumberFormat="1" applyFont="1" applyFill="1" applyBorder="1" applyAlignment="1">
      <alignment horizontal="center"/>
    </xf>
    <xf numFmtId="165" fontId="36" fillId="34" borderId="16" xfId="0" applyNumberFormat="1" applyFont="1" applyFill="1" applyBorder="1" applyAlignment="1">
      <alignment horizontal="center"/>
    </xf>
    <xf numFmtId="0" fontId="36" fillId="0" borderId="61" xfId="0" applyFont="1" applyBorder="1" applyAlignment="1">
      <alignment/>
    </xf>
    <xf numFmtId="0" fontId="35" fillId="34" borderId="61" xfId="0" applyFont="1" applyFill="1" applyBorder="1" applyAlignment="1">
      <alignment/>
    </xf>
    <xf numFmtId="3" fontId="36" fillId="0" borderId="62" xfId="0" applyNumberFormat="1" applyFont="1" applyBorder="1" applyAlignment="1">
      <alignment horizontal="center"/>
    </xf>
    <xf numFmtId="165" fontId="36" fillId="0" borderId="63" xfId="0" applyNumberFormat="1" applyFont="1" applyBorder="1" applyAlignment="1">
      <alignment horizontal="center"/>
    </xf>
    <xf numFmtId="3" fontId="36" fillId="0" borderId="64" xfId="0" applyNumberFormat="1" applyFont="1" applyBorder="1" applyAlignment="1">
      <alignment horizontal="center"/>
    </xf>
    <xf numFmtId="165" fontId="36" fillId="0" borderId="65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165" fontId="36" fillId="0" borderId="19" xfId="0" applyNumberFormat="1" applyFont="1" applyBorder="1" applyAlignment="1">
      <alignment horizontal="center"/>
    </xf>
    <xf numFmtId="9" fontId="4" fillId="0" borderId="0" xfId="6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67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/>
    </xf>
    <xf numFmtId="3" fontId="30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3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6" fillId="0" borderId="0" xfId="0" applyFont="1" applyAlignment="1">
      <alignment/>
    </xf>
    <xf numFmtId="0" fontId="39" fillId="0" borderId="11" xfId="0" applyFont="1" applyFill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5" fillId="0" borderId="14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6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9072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99072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199072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199072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99072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199072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199072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199072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199072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199072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1" name="Text Box 32"/>
        <xdr:cNvSpPr txBox="1">
          <a:spLocks noChangeArrowheads="1"/>
        </xdr:cNvSpPr>
      </xdr:nvSpPr>
      <xdr:spPr>
        <a:xfrm>
          <a:off x="1619250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2" name="Text Box 33"/>
        <xdr:cNvSpPr txBox="1">
          <a:spLocks noChangeArrowheads="1"/>
        </xdr:cNvSpPr>
      </xdr:nvSpPr>
      <xdr:spPr>
        <a:xfrm>
          <a:off x="1619250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3" name="Text Box 34"/>
        <xdr:cNvSpPr txBox="1">
          <a:spLocks noChangeArrowheads="1"/>
        </xdr:cNvSpPr>
      </xdr:nvSpPr>
      <xdr:spPr>
        <a:xfrm>
          <a:off x="1619250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4" name="Text Box 35"/>
        <xdr:cNvSpPr txBox="1">
          <a:spLocks noChangeArrowheads="1"/>
        </xdr:cNvSpPr>
      </xdr:nvSpPr>
      <xdr:spPr>
        <a:xfrm>
          <a:off x="1619250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5" name="Text Box 36"/>
        <xdr:cNvSpPr txBox="1">
          <a:spLocks noChangeArrowheads="1"/>
        </xdr:cNvSpPr>
      </xdr:nvSpPr>
      <xdr:spPr>
        <a:xfrm>
          <a:off x="1619250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6" name="Text Box 37"/>
        <xdr:cNvSpPr txBox="1">
          <a:spLocks noChangeArrowheads="1"/>
        </xdr:cNvSpPr>
      </xdr:nvSpPr>
      <xdr:spPr>
        <a:xfrm>
          <a:off x="1619250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7" name="Text Box 38"/>
        <xdr:cNvSpPr txBox="1">
          <a:spLocks noChangeArrowheads="1"/>
        </xdr:cNvSpPr>
      </xdr:nvSpPr>
      <xdr:spPr>
        <a:xfrm>
          <a:off x="1619250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8" name="Text Box 39"/>
        <xdr:cNvSpPr txBox="1">
          <a:spLocks noChangeArrowheads="1"/>
        </xdr:cNvSpPr>
      </xdr:nvSpPr>
      <xdr:spPr>
        <a:xfrm>
          <a:off x="1619250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9" name="Text Box 40"/>
        <xdr:cNvSpPr txBox="1">
          <a:spLocks noChangeArrowheads="1"/>
        </xdr:cNvSpPr>
      </xdr:nvSpPr>
      <xdr:spPr>
        <a:xfrm>
          <a:off x="1619250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40" name="Text Box 41"/>
        <xdr:cNvSpPr txBox="1">
          <a:spLocks noChangeArrowheads="1"/>
        </xdr:cNvSpPr>
      </xdr:nvSpPr>
      <xdr:spPr>
        <a:xfrm>
          <a:off x="1619250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161925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2"/>
      <c r="C2" s="3"/>
      <c r="D2" s="3"/>
      <c r="E2" s="3"/>
      <c r="F2" s="3"/>
      <c r="G2" s="3"/>
    </row>
    <row r="3" spans="2:7" ht="15.75" customHeight="1" thickBot="1" thickTop="1">
      <c r="B3" s="2"/>
      <c r="C3" s="4"/>
      <c r="D3" s="4"/>
      <c r="E3" s="4"/>
      <c r="F3" s="5"/>
      <c r="G3" s="6"/>
    </row>
    <row r="4" spans="2:7" ht="18" customHeight="1" thickBot="1" thickTop="1">
      <c r="B4" s="2"/>
      <c r="C4" s="7"/>
      <c r="D4" s="7"/>
      <c r="E4" s="7"/>
      <c r="F4" s="7"/>
      <c r="G4" s="6"/>
    </row>
    <row r="5" spans="2:7" ht="22.5" thickBot="1" thickTop="1">
      <c r="B5" s="2"/>
      <c r="C5" s="155" t="s">
        <v>0</v>
      </c>
      <c r="D5" s="155"/>
      <c r="E5" s="155"/>
      <c r="F5" s="155"/>
      <c r="G5" s="6"/>
    </row>
    <row r="6" spans="2:7" ht="23.25" customHeight="1" thickBot="1" thickTop="1">
      <c r="B6" s="2"/>
      <c r="C6" s="8"/>
      <c r="D6" s="156" t="s">
        <v>139</v>
      </c>
      <c r="E6" s="157"/>
      <c r="F6" s="9"/>
      <c r="G6" s="6"/>
    </row>
    <row r="7" spans="2:7" ht="17.25" thickBot="1" thickTop="1">
      <c r="B7" s="2"/>
      <c r="C7" s="8"/>
      <c r="D7" s="156" t="s">
        <v>146</v>
      </c>
      <c r="E7" s="157"/>
      <c r="F7" s="9"/>
      <c r="G7" s="6"/>
    </row>
    <row r="8" spans="2:7" ht="16.5" customHeight="1" thickBot="1" thickTop="1">
      <c r="B8" s="2"/>
      <c r="C8" s="8"/>
      <c r="D8" s="10"/>
      <c r="E8" s="11"/>
      <c r="F8" s="9"/>
      <c r="G8" s="6"/>
    </row>
    <row r="9" spans="2:7" ht="20.25" thickBot="1" thickTop="1">
      <c r="B9" s="2"/>
      <c r="C9" s="8"/>
      <c r="D9" s="10"/>
      <c r="E9" s="12" t="s">
        <v>88</v>
      </c>
      <c r="F9" s="9"/>
      <c r="G9" s="6"/>
    </row>
    <row r="10" spans="2:7" ht="20.25" thickBot="1" thickTop="1">
      <c r="B10" s="2"/>
      <c r="C10" s="8"/>
      <c r="D10" s="10"/>
      <c r="E10" s="12"/>
      <c r="F10" s="9"/>
      <c r="G10" s="6"/>
    </row>
    <row r="11" spans="2:20" ht="20.25" thickBot="1" thickTop="1">
      <c r="B11" s="2"/>
      <c r="C11" s="8"/>
      <c r="D11" s="13"/>
      <c r="E11" s="12" t="s">
        <v>134</v>
      </c>
      <c r="F11" s="14"/>
      <c r="G11" s="6"/>
      <c r="S11" s="15"/>
      <c r="T11" s="15"/>
    </row>
    <row r="12" spans="2:7" ht="20.25" thickBot="1" thickTop="1">
      <c r="B12" s="2"/>
      <c r="C12" s="8"/>
      <c r="D12" s="13"/>
      <c r="E12" s="12" t="s">
        <v>38</v>
      </c>
      <c r="F12" s="14"/>
      <c r="G12" s="6"/>
    </row>
    <row r="13" spans="2:7" ht="20.25" thickBot="1" thickTop="1">
      <c r="B13" s="2"/>
      <c r="C13" s="8"/>
      <c r="D13" s="16"/>
      <c r="E13" s="12" t="s">
        <v>52</v>
      </c>
      <c r="F13" s="14"/>
      <c r="G13" s="6"/>
    </row>
    <row r="14" spans="2:7" ht="20.25" thickBot="1" thickTop="1">
      <c r="B14" s="2"/>
      <c r="C14" s="8"/>
      <c r="D14" s="16"/>
      <c r="E14" s="12" t="s">
        <v>128</v>
      </c>
      <c r="F14" s="14"/>
      <c r="G14" s="6"/>
    </row>
    <row r="15" spans="2:7" ht="20.25" thickBot="1" thickTop="1">
      <c r="B15" s="2"/>
      <c r="C15" s="8"/>
      <c r="D15" s="16"/>
      <c r="E15" s="12" t="s">
        <v>135</v>
      </c>
      <c r="F15" s="14"/>
      <c r="G15" s="6"/>
    </row>
    <row r="16" spans="2:7" ht="20.25" thickBot="1" thickTop="1">
      <c r="B16" s="2"/>
      <c r="C16" s="8"/>
      <c r="D16" s="16"/>
      <c r="E16" s="12" t="s">
        <v>127</v>
      </c>
      <c r="F16" s="14"/>
      <c r="G16" s="6"/>
    </row>
    <row r="17" spans="2:7" ht="20.25" thickBot="1" thickTop="1">
      <c r="B17" s="2"/>
      <c r="C17" s="8"/>
      <c r="D17" s="16"/>
      <c r="E17" s="12"/>
      <c r="F17" s="14"/>
      <c r="G17" s="6"/>
    </row>
    <row r="18" spans="2:7" ht="24.75" customHeight="1" thickBot="1" thickTop="1">
      <c r="B18" s="2"/>
      <c r="C18" s="14"/>
      <c r="D18" s="13"/>
      <c r="E18" s="17" t="s">
        <v>89</v>
      </c>
      <c r="F18" s="18"/>
      <c r="G18" s="6"/>
    </row>
    <row r="19" spans="2:7" ht="24.75" customHeight="1" thickBot="1" thickTop="1">
      <c r="B19" s="2"/>
      <c r="C19" s="14"/>
      <c r="D19" s="13"/>
      <c r="E19" s="17"/>
      <c r="F19" s="18"/>
      <c r="G19" s="6"/>
    </row>
    <row r="20" spans="2:7" ht="20.25" thickBot="1" thickTop="1">
      <c r="B20" s="2"/>
      <c r="C20" s="8"/>
      <c r="D20" s="16"/>
      <c r="E20" s="12" t="s">
        <v>90</v>
      </c>
      <c r="F20" s="14"/>
      <c r="G20" s="6"/>
    </row>
    <row r="21" spans="2:7" ht="20.25" thickBot="1" thickTop="1">
      <c r="B21" s="2"/>
      <c r="C21" s="8"/>
      <c r="D21" s="16"/>
      <c r="E21" s="12" t="s">
        <v>131</v>
      </c>
      <c r="F21" s="14"/>
      <c r="G21" s="6"/>
    </row>
    <row r="22" spans="2:7" ht="20.25" thickBot="1" thickTop="1">
      <c r="B22" s="2"/>
      <c r="C22" s="8"/>
      <c r="D22" s="13"/>
      <c r="E22" s="12"/>
      <c r="F22" s="14"/>
      <c r="G22" s="6"/>
    </row>
    <row r="23" spans="2:7" ht="14.25" thickBot="1" thickTop="1">
      <c r="B23" s="2"/>
      <c r="C23" s="14"/>
      <c r="D23" s="14"/>
      <c r="E23" s="19"/>
      <c r="F23" s="14"/>
      <c r="G23" s="6"/>
    </row>
    <row r="24" spans="2:7" ht="14.25" thickBot="1" thickTop="1">
      <c r="B24" s="2"/>
      <c r="C24" s="20"/>
      <c r="D24" s="20"/>
      <c r="E24" s="20"/>
      <c r="F24" s="20"/>
      <c r="G24" s="6"/>
    </row>
    <row r="25" spans="2:7" ht="4.5" customHeight="1" thickTop="1">
      <c r="B25" s="2"/>
      <c r="C25" s="3" t="s">
        <v>91</v>
      </c>
      <c r="D25" s="3"/>
      <c r="E25" s="3"/>
      <c r="F25" s="3"/>
      <c r="G25" s="6"/>
    </row>
    <row r="26" s="14" customFormat="1" ht="12.75" customHeight="1">
      <c r="C26" s="21" t="s">
        <v>136</v>
      </c>
    </row>
    <row r="27" spans="1:9" ht="26.25" customHeight="1">
      <c r="A27" s="14"/>
      <c r="B27" s="14"/>
      <c r="C27" s="153" t="s">
        <v>142</v>
      </c>
      <c r="D27" s="154"/>
      <c r="E27" s="154"/>
      <c r="F27" s="154"/>
      <c r="G27" s="14"/>
      <c r="H27" s="14"/>
      <c r="I27" s="14"/>
    </row>
    <row r="28" spans="1:9" ht="12.75">
      <c r="A28" s="14"/>
      <c r="B28" s="14"/>
      <c r="C28" s="14"/>
      <c r="D28" s="14"/>
      <c r="E28" s="14"/>
      <c r="F28" s="22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</sheetData>
  <sheetProtection/>
  <mergeCells count="4">
    <mergeCell ref="C27:F27"/>
    <mergeCell ref="C5:F5"/>
    <mergeCell ref="D6:E6"/>
    <mergeCell ref="D7:E7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18.7109375" style="23" customWidth="1"/>
    <col min="2" max="2" width="7.421875" style="23" customWidth="1"/>
    <col min="3" max="3" width="7.28125" style="23" customWidth="1"/>
    <col min="4" max="4" width="7.00390625" style="23" customWidth="1"/>
    <col min="5" max="6" width="7.28125" style="23" customWidth="1"/>
    <col min="7" max="10" width="6.7109375" style="23" customWidth="1"/>
    <col min="11" max="12" width="7.28125" style="23" customWidth="1"/>
    <col min="13" max="16" width="6.7109375" style="23" customWidth="1"/>
    <col min="17" max="16384" width="9.140625" style="23" customWidth="1"/>
  </cols>
  <sheetData>
    <row r="1" spans="1:16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8" ht="15.75">
      <c r="A2" s="170" t="s">
        <v>139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24"/>
      <c r="R2" s="24"/>
    </row>
    <row r="3" spans="1:18" ht="15.75">
      <c r="A3" s="170" t="s">
        <v>146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25"/>
      <c r="R3" s="25"/>
    </row>
    <row r="5" spans="1:18" ht="18.75">
      <c r="A5" s="169" t="s">
        <v>28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26"/>
      <c r="R5" s="26"/>
    </row>
    <row r="6" ht="6.75" customHeight="1" thickBot="1"/>
    <row r="7" spans="1:16" ht="13.5" thickTop="1">
      <c r="A7" s="27" t="s">
        <v>1</v>
      </c>
      <c r="B7" s="171" t="s">
        <v>19</v>
      </c>
      <c r="C7" s="171"/>
      <c r="D7" s="171"/>
      <c r="E7" s="158" t="s">
        <v>22</v>
      </c>
      <c r="F7" s="159"/>
      <c r="G7" s="160"/>
      <c r="H7" s="158" t="s">
        <v>24</v>
      </c>
      <c r="I7" s="159"/>
      <c r="J7" s="160"/>
      <c r="K7" s="158" t="s">
        <v>26</v>
      </c>
      <c r="L7" s="159"/>
      <c r="M7" s="160"/>
      <c r="N7" s="171" t="s">
        <v>35</v>
      </c>
      <c r="O7" s="171"/>
      <c r="P7" s="172"/>
    </row>
    <row r="8" spans="1:16" ht="25.5" customHeight="1">
      <c r="A8" s="28"/>
      <c r="B8" s="162" t="s">
        <v>20</v>
      </c>
      <c r="C8" s="162"/>
      <c r="D8" s="162"/>
      <c r="E8" s="165" t="s">
        <v>106</v>
      </c>
      <c r="F8" s="166"/>
      <c r="G8" s="167"/>
      <c r="H8" s="164" t="s">
        <v>23</v>
      </c>
      <c r="I8" s="164"/>
      <c r="J8" s="164"/>
      <c r="K8" s="164" t="s">
        <v>25</v>
      </c>
      <c r="L8" s="164"/>
      <c r="M8" s="164"/>
      <c r="N8" s="162" t="s">
        <v>27</v>
      </c>
      <c r="O8" s="162"/>
      <c r="P8" s="163"/>
    </row>
    <row r="9" spans="1:16" ht="25.5">
      <c r="A9" s="29"/>
      <c r="B9" s="30" t="s">
        <v>16</v>
      </c>
      <c r="C9" s="30" t="s">
        <v>17</v>
      </c>
      <c r="D9" s="31" t="s">
        <v>18</v>
      </c>
      <c r="E9" s="30" t="s">
        <v>16</v>
      </c>
      <c r="F9" s="30" t="s">
        <v>17</v>
      </c>
      <c r="G9" s="31" t="s">
        <v>18</v>
      </c>
      <c r="H9" s="30" t="s">
        <v>16</v>
      </c>
      <c r="I9" s="30" t="s">
        <v>17</v>
      </c>
      <c r="J9" s="31" t="s">
        <v>18</v>
      </c>
      <c r="K9" s="30" t="s">
        <v>16</v>
      </c>
      <c r="L9" s="30" t="s">
        <v>17</v>
      </c>
      <c r="M9" s="31" t="s">
        <v>18</v>
      </c>
      <c r="N9" s="30" t="s">
        <v>16</v>
      </c>
      <c r="O9" s="30" t="s">
        <v>17</v>
      </c>
      <c r="P9" s="32" t="s">
        <v>18</v>
      </c>
    </row>
    <row r="10" spans="1:16" ht="13.5" customHeight="1">
      <c r="A10" s="33" t="s">
        <v>2</v>
      </c>
      <c r="B10" s="34">
        <v>3700</v>
      </c>
      <c r="C10" s="35">
        <v>1321</v>
      </c>
      <c r="D10" s="36">
        <f>C10/B10</f>
        <v>0.35702702702702704</v>
      </c>
      <c r="E10" s="37">
        <v>3500</v>
      </c>
      <c r="F10" s="35">
        <v>1290</v>
      </c>
      <c r="G10" s="38">
        <f>F10/E10</f>
        <v>0.36857142857142855</v>
      </c>
      <c r="H10" s="37">
        <v>150</v>
      </c>
      <c r="I10" s="35">
        <v>70</v>
      </c>
      <c r="J10" s="38">
        <f>I10/H10</f>
        <v>0.4666666666666667</v>
      </c>
      <c r="K10" s="34">
        <v>2100</v>
      </c>
      <c r="L10" s="35">
        <v>692</v>
      </c>
      <c r="M10" s="36">
        <f>L10/K10</f>
        <v>0.3295238095238095</v>
      </c>
      <c r="N10" s="34">
        <v>185</v>
      </c>
      <c r="O10" s="35">
        <v>63</v>
      </c>
      <c r="P10" s="39">
        <f>O10/N10</f>
        <v>0.34054054054054056</v>
      </c>
    </row>
    <row r="11" spans="1:16" ht="13.5" customHeight="1">
      <c r="A11" s="33" t="s">
        <v>3</v>
      </c>
      <c r="B11" s="34">
        <v>13000</v>
      </c>
      <c r="C11" s="35">
        <v>4996</v>
      </c>
      <c r="D11" s="36">
        <f aca="true" t="shared" si="0" ref="D11:D25">C11/B11</f>
        <v>0.3843076923076923</v>
      </c>
      <c r="E11" s="37">
        <v>11440</v>
      </c>
      <c r="F11" s="35">
        <v>4456</v>
      </c>
      <c r="G11" s="38">
        <f aca="true" t="shared" si="1" ref="G11:G25">F11/E11</f>
        <v>0.3895104895104895</v>
      </c>
      <c r="H11" s="37">
        <v>800</v>
      </c>
      <c r="I11" s="35">
        <v>365</v>
      </c>
      <c r="J11" s="38">
        <f aca="true" t="shared" si="2" ref="J11:J25">I11/H11</f>
        <v>0.45625</v>
      </c>
      <c r="K11" s="34">
        <v>6800</v>
      </c>
      <c r="L11" s="35">
        <v>2461</v>
      </c>
      <c r="M11" s="36">
        <f>L11/K11</f>
        <v>0.3619117647058824</v>
      </c>
      <c r="N11" s="34">
        <v>450</v>
      </c>
      <c r="O11" s="35">
        <v>196</v>
      </c>
      <c r="P11" s="39">
        <f aca="true" t="shared" si="3" ref="P11:P25">O11/N11</f>
        <v>0.43555555555555553</v>
      </c>
    </row>
    <row r="12" spans="1:16" ht="13.5" customHeight="1">
      <c r="A12" s="33" t="s">
        <v>4</v>
      </c>
      <c r="B12" s="34">
        <v>13100</v>
      </c>
      <c r="C12" s="35">
        <v>5044</v>
      </c>
      <c r="D12" s="36">
        <f t="shared" si="0"/>
        <v>0.3850381679389313</v>
      </c>
      <c r="E12" s="37">
        <v>12050</v>
      </c>
      <c r="F12" s="35">
        <v>4518</v>
      </c>
      <c r="G12" s="38">
        <f t="shared" si="1"/>
        <v>0.3749377593360996</v>
      </c>
      <c r="H12" s="37">
        <v>916</v>
      </c>
      <c r="I12" s="35">
        <v>397</v>
      </c>
      <c r="J12" s="38">
        <f t="shared" si="2"/>
        <v>0.4334061135371179</v>
      </c>
      <c r="K12" s="34">
        <v>7590</v>
      </c>
      <c r="L12" s="35">
        <v>2585</v>
      </c>
      <c r="M12" s="36">
        <f aca="true" t="shared" si="4" ref="M12:M25">L12/K12</f>
        <v>0.34057971014492755</v>
      </c>
      <c r="N12" s="34">
        <v>675</v>
      </c>
      <c r="O12" s="35">
        <v>219</v>
      </c>
      <c r="P12" s="39">
        <f t="shared" si="3"/>
        <v>0.3244444444444444</v>
      </c>
    </row>
    <row r="13" spans="1:16" ht="13.5" customHeight="1">
      <c r="A13" s="33" t="s">
        <v>5</v>
      </c>
      <c r="B13" s="34">
        <v>5700</v>
      </c>
      <c r="C13" s="35">
        <v>1807</v>
      </c>
      <c r="D13" s="36">
        <f t="shared" si="0"/>
        <v>0.31701754385964914</v>
      </c>
      <c r="E13" s="37">
        <v>5301</v>
      </c>
      <c r="F13" s="35">
        <v>1705</v>
      </c>
      <c r="G13" s="38">
        <f t="shared" si="1"/>
        <v>0.3216374269005848</v>
      </c>
      <c r="H13" s="37">
        <v>300</v>
      </c>
      <c r="I13" s="35">
        <v>143</v>
      </c>
      <c r="J13" s="38">
        <f t="shared" si="2"/>
        <v>0.4766666666666667</v>
      </c>
      <c r="K13" s="34">
        <v>3249</v>
      </c>
      <c r="L13" s="35">
        <v>1252</v>
      </c>
      <c r="M13" s="36">
        <f t="shared" si="4"/>
        <v>0.3853493382579255</v>
      </c>
      <c r="N13" s="34">
        <v>300</v>
      </c>
      <c r="O13" s="35">
        <v>112</v>
      </c>
      <c r="P13" s="39">
        <f t="shared" si="3"/>
        <v>0.37333333333333335</v>
      </c>
    </row>
    <row r="14" spans="1:16" ht="13.5" customHeight="1">
      <c r="A14" s="33" t="s">
        <v>143</v>
      </c>
      <c r="B14" s="34">
        <v>2882</v>
      </c>
      <c r="C14" s="35">
        <v>1258</v>
      </c>
      <c r="D14" s="36">
        <f t="shared" si="0"/>
        <v>0.4365024288688411</v>
      </c>
      <c r="E14" s="37">
        <v>2623</v>
      </c>
      <c r="F14" s="35">
        <v>1150</v>
      </c>
      <c r="G14" s="38">
        <f t="shared" si="1"/>
        <v>0.4384292794510103</v>
      </c>
      <c r="H14" s="37">
        <v>259</v>
      </c>
      <c r="I14" s="35">
        <v>116</v>
      </c>
      <c r="J14" s="38">
        <f t="shared" si="2"/>
        <v>0.44787644787644787</v>
      </c>
      <c r="K14" s="34">
        <v>1931</v>
      </c>
      <c r="L14" s="35">
        <v>767</v>
      </c>
      <c r="M14" s="36">
        <f t="shared" si="4"/>
        <v>0.3972035214914552</v>
      </c>
      <c r="N14" s="34">
        <v>173</v>
      </c>
      <c r="O14" s="35">
        <v>74</v>
      </c>
      <c r="P14" s="39">
        <f t="shared" si="3"/>
        <v>0.4277456647398844</v>
      </c>
    </row>
    <row r="15" spans="1:16" ht="13.5" customHeight="1">
      <c r="A15" s="33" t="s">
        <v>6</v>
      </c>
      <c r="B15" s="34">
        <v>8423</v>
      </c>
      <c r="C15" s="35">
        <v>2981</v>
      </c>
      <c r="D15" s="36">
        <f t="shared" si="0"/>
        <v>0.3539119078713048</v>
      </c>
      <c r="E15" s="37">
        <v>8056</v>
      </c>
      <c r="F15" s="35">
        <v>2793</v>
      </c>
      <c r="G15" s="38">
        <f t="shared" si="1"/>
        <v>0.3466981132075472</v>
      </c>
      <c r="H15" s="37">
        <v>600</v>
      </c>
      <c r="I15" s="35">
        <v>230</v>
      </c>
      <c r="J15" s="38">
        <f t="shared" si="2"/>
        <v>0.38333333333333336</v>
      </c>
      <c r="K15" s="34">
        <v>6300</v>
      </c>
      <c r="L15" s="35">
        <v>2008</v>
      </c>
      <c r="M15" s="36">
        <f t="shared" si="4"/>
        <v>0.31873015873015875</v>
      </c>
      <c r="N15" s="34">
        <v>500</v>
      </c>
      <c r="O15" s="35">
        <v>160</v>
      </c>
      <c r="P15" s="39">
        <f t="shared" si="3"/>
        <v>0.32</v>
      </c>
    </row>
    <row r="16" spans="1:16" ht="13.5" customHeight="1">
      <c r="A16" s="33" t="s">
        <v>7</v>
      </c>
      <c r="B16" s="34">
        <v>3500</v>
      </c>
      <c r="C16" s="35">
        <v>1053</v>
      </c>
      <c r="D16" s="36">
        <f t="shared" si="0"/>
        <v>0.3008571428571429</v>
      </c>
      <c r="E16" s="37">
        <v>3200</v>
      </c>
      <c r="F16" s="35">
        <v>972</v>
      </c>
      <c r="G16" s="38">
        <f t="shared" si="1"/>
        <v>0.30375</v>
      </c>
      <c r="H16" s="37">
        <v>380</v>
      </c>
      <c r="I16" s="35">
        <v>198</v>
      </c>
      <c r="J16" s="38">
        <f t="shared" si="2"/>
        <v>0.5210526315789473</v>
      </c>
      <c r="K16" s="34">
        <v>2275</v>
      </c>
      <c r="L16" s="35">
        <v>682</v>
      </c>
      <c r="M16" s="36">
        <f t="shared" si="4"/>
        <v>0.2997802197802198</v>
      </c>
      <c r="N16" s="34">
        <v>245</v>
      </c>
      <c r="O16" s="35">
        <v>75</v>
      </c>
      <c r="P16" s="39">
        <f t="shared" si="3"/>
        <v>0.30612244897959184</v>
      </c>
    </row>
    <row r="17" spans="1:16" ht="13.5" customHeight="1">
      <c r="A17" s="33" t="s">
        <v>8</v>
      </c>
      <c r="B17" s="34">
        <v>6250</v>
      </c>
      <c r="C17" s="35">
        <v>2218</v>
      </c>
      <c r="D17" s="36">
        <f t="shared" si="0"/>
        <v>0.35488</v>
      </c>
      <c r="E17" s="37">
        <v>5700</v>
      </c>
      <c r="F17" s="35">
        <v>2030</v>
      </c>
      <c r="G17" s="38">
        <f t="shared" si="1"/>
        <v>0.356140350877193</v>
      </c>
      <c r="H17" s="37">
        <v>550</v>
      </c>
      <c r="I17" s="35">
        <v>272</v>
      </c>
      <c r="J17" s="38">
        <f t="shared" si="2"/>
        <v>0.49454545454545457</v>
      </c>
      <c r="K17" s="34">
        <v>4450</v>
      </c>
      <c r="L17" s="35">
        <v>1342</v>
      </c>
      <c r="M17" s="36">
        <f t="shared" si="4"/>
        <v>0.30157303370786515</v>
      </c>
      <c r="N17" s="34">
        <v>350</v>
      </c>
      <c r="O17" s="35">
        <v>79</v>
      </c>
      <c r="P17" s="39">
        <f t="shared" si="3"/>
        <v>0.2257142857142857</v>
      </c>
    </row>
    <row r="18" spans="1:16" ht="13.5" customHeight="1">
      <c r="A18" s="33" t="s">
        <v>9</v>
      </c>
      <c r="B18" s="34">
        <v>5104</v>
      </c>
      <c r="C18" s="35">
        <v>1661</v>
      </c>
      <c r="D18" s="36">
        <f t="shared" si="0"/>
        <v>0.3254310344827586</v>
      </c>
      <c r="E18" s="37">
        <v>4320</v>
      </c>
      <c r="F18" s="35">
        <v>1511</v>
      </c>
      <c r="G18" s="38">
        <f t="shared" si="1"/>
        <v>0.34976851851851853</v>
      </c>
      <c r="H18" s="37">
        <v>200</v>
      </c>
      <c r="I18" s="35">
        <v>122</v>
      </c>
      <c r="J18" s="38">
        <f t="shared" si="2"/>
        <v>0.61</v>
      </c>
      <c r="K18" s="34">
        <v>3840</v>
      </c>
      <c r="L18" s="35">
        <v>864</v>
      </c>
      <c r="M18" s="36">
        <f t="shared" si="4"/>
        <v>0.225</v>
      </c>
      <c r="N18" s="34">
        <v>200</v>
      </c>
      <c r="O18" s="35">
        <v>70</v>
      </c>
      <c r="P18" s="39">
        <f t="shared" si="3"/>
        <v>0.35</v>
      </c>
    </row>
    <row r="19" spans="1:16" ht="13.5" customHeight="1">
      <c r="A19" s="33" t="s">
        <v>10</v>
      </c>
      <c r="B19" s="34">
        <v>2100</v>
      </c>
      <c r="C19" s="35">
        <v>7589</v>
      </c>
      <c r="D19" s="36">
        <f t="shared" si="0"/>
        <v>3.613809523809524</v>
      </c>
      <c r="E19" s="37">
        <v>19290</v>
      </c>
      <c r="F19" s="35">
        <v>7011</v>
      </c>
      <c r="G19" s="38">
        <f t="shared" si="1"/>
        <v>0.363452566096423</v>
      </c>
      <c r="H19" s="37">
        <v>1500</v>
      </c>
      <c r="I19" s="35">
        <v>160</v>
      </c>
      <c r="J19" s="38">
        <f t="shared" si="2"/>
        <v>0.10666666666666667</v>
      </c>
      <c r="K19" s="34">
        <v>9500</v>
      </c>
      <c r="L19" s="35">
        <v>3309</v>
      </c>
      <c r="M19" s="36">
        <f t="shared" si="4"/>
        <v>0.3483157894736842</v>
      </c>
      <c r="N19" s="34">
        <v>650</v>
      </c>
      <c r="O19" s="35">
        <v>227</v>
      </c>
      <c r="P19" s="39">
        <f t="shared" si="3"/>
        <v>0.34923076923076923</v>
      </c>
    </row>
    <row r="20" spans="1:16" ht="13.5" customHeight="1">
      <c r="A20" s="33" t="s">
        <v>132</v>
      </c>
      <c r="B20" s="34">
        <v>8400</v>
      </c>
      <c r="C20" s="35">
        <v>2192</v>
      </c>
      <c r="D20" s="36">
        <f t="shared" si="0"/>
        <v>0.26095238095238094</v>
      </c>
      <c r="E20" s="37">
        <v>7709</v>
      </c>
      <c r="F20" s="35">
        <v>1976</v>
      </c>
      <c r="G20" s="38">
        <f t="shared" si="1"/>
        <v>0.2563237774030354</v>
      </c>
      <c r="H20" s="37">
        <v>377</v>
      </c>
      <c r="I20" s="35">
        <v>119</v>
      </c>
      <c r="J20" s="38">
        <f t="shared" si="2"/>
        <v>0.3156498673740053</v>
      </c>
      <c r="K20" s="34">
        <v>5931</v>
      </c>
      <c r="L20" s="35">
        <v>1515</v>
      </c>
      <c r="M20" s="36">
        <f t="shared" si="4"/>
        <v>0.25543753161355587</v>
      </c>
      <c r="N20" s="34">
        <v>358</v>
      </c>
      <c r="O20" s="35">
        <v>115</v>
      </c>
      <c r="P20" s="39">
        <f t="shared" si="3"/>
        <v>0.32122905027932963</v>
      </c>
    </row>
    <row r="21" spans="1:16" ht="13.5" customHeight="1">
      <c r="A21" s="33" t="s">
        <v>11</v>
      </c>
      <c r="B21" s="34">
        <v>12000</v>
      </c>
      <c r="C21" s="35">
        <v>3986</v>
      </c>
      <c r="D21" s="36">
        <f t="shared" si="0"/>
        <v>0.33216666666666667</v>
      </c>
      <c r="E21" s="37">
        <v>10080</v>
      </c>
      <c r="F21" s="35">
        <v>3775</v>
      </c>
      <c r="G21" s="38">
        <f t="shared" si="1"/>
        <v>0.37450396825396826</v>
      </c>
      <c r="H21" s="37">
        <v>650</v>
      </c>
      <c r="I21" s="35">
        <v>250</v>
      </c>
      <c r="J21" s="38">
        <f t="shared" si="2"/>
        <v>0.38461538461538464</v>
      </c>
      <c r="K21" s="34">
        <v>9360</v>
      </c>
      <c r="L21" s="35">
        <v>2911</v>
      </c>
      <c r="M21" s="36">
        <f t="shared" si="4"/>
        <v>0.3110042735042735</v>
      </c>
      <c r="N21" s="34">
        <v>600</v>
      </c>
      <c r="O21" s="35">
        <v>224</v>
      </c>
      <c r="P21" s="39">
        <f t="shared" si="3"/>
        <v>0.37333333333333335</v>
      </c>
    </row>
    <row r="22" spans="1:16" ht="13.5" customHeight="1">
      <c r="A22" s="33" t="s">
        <v>12</v>
      </c>
      <c r="B22" s="34">
        <v>10000</v>
      </c>
      <c r="C22" s="35">
        <v>3243</v>
      </c>
      <c r="D22" s="36">
        <f t="shared" si="0"/>
        <v>0.3243</v>
      </c>
      <c r="E22" s="37">
        <v>9500</v>
      </c>
      <c r="F22" s="35">
        <v>3104</v>
      </c>
      <c r="G22" s="38">
        <f t="shared" si="1"/>
        <v>0.32673684210526316</v>
      </c>
      <c r="H22" s="37">
        <v>400</v>
      </c>
      <c r="I22" s="35">
        <v>201</v>
      </c>
      <c r="J22" s="38">
        <f t="shared" si="2"/>
        <v>0.5025</v>
      </c>
      <c r="K22" s="34">
        <v>9000</v>
      </c>
      <c r="L22" s="35">
        <v>2669</v>
      </c>
      <c r="M22" s="36">
        <f t="shared" si="4"/>
        <v>0.29655555555555557</v>
      </c>
      <c r="N22" s="34">
        <v>500</v>
      </c>
      <c r="O22" s="35">
        <v>163</v>
      </c>
      <c r="P22" s="39">
        <f t="shared" si="3"/>
        <v>0.326</v>
      </c>
    </row>
    <row r="23" spans="1:16" ht="13.5" customHeight="1">
      <c r="A23" s="33" t="s">
        <v>144</v>
      </c>
      <c r="B23" s="34">
        <v>4250</v>
      </c>
      <c r="C23" s="35">
        <v>1601</v>
      </c>
      <c r="D23" s="36">
        <f t="shared" si="0"/>
        <v>0.37670588235294117</v>
      </c>
      <c r="E23" s="37">
        <v>3950</v>
      </c>
      <c r="F23" s="35">
        <v>1492</v>
      </c>
      <c r="G23" s="38">
        <f t="shared" si="1"/>
        <v>0.3777215189873418</v>
      </c>
      <c r="H23" s="37">
        <v>150</v>
      </c>
      <c r="I23" s="35">
        <v>91</v>
      </c>
      <c r="J23" s="38">
        <f t="shared" si="2"/>
        <v>0.6066666666666667</v>
      </c>
      <c r="K23" s="34">
        <v>3400</v>
      </c>
      <c r="L23" s="35">
        <v>1204</v>
      </c>
      <c r="M23" s="36">
        <f t="shared" si="4"/>
        <v>0.35411764705882354</v>
      </c>
      <c r="N23" s="34">
        <v>200</v>
      </c>
      <c r="O23" s="35">
        <v>102</v>
      </c>
      <c r="P23" s="39">
        <f t="shared" si="3"/>
        <v>0.51</v>
      </c>
    </row>
    <row r="24" spans="1:16" ht="13.5" customHeight="1">
      <c r="A24" s="33" t="s">
        <v>13</v>
      </c>
      <c r="B24" s="34">
        <v>7500</v>
      </c>
      <c r="C24" s="35">
        <v>2260</v>
      </c>
      <c r="D24" s="36">
        <f t="shared" si="0"/>
        <v>0.30133333333333334</v>
      </c>
      <c r="E24" s="37">
        <v>6500</v>
      </c>
      <c r="F24" s="35">
        <v>2000</v>
      </c>
      <c r="G24" s="38">
        <f t="shared" si="1"/>
        <v>0.3076923076923077</v>
      </c>
      <c r="H24" s="37">
        <v>550</v>
      </c>
      <c r="I24" s="35">
        <v>171</v>
      </c>
      <c r="J24" s="38">
        <f t="shared" si="2"/>
        <v>0.3109090909090909</v>
      </c>
      <c r="K24" s="34">
        <v>4500</v>
      </c>
      <c r="L24" s="35">
        <v>1208</v>
      </c>
      <c r="M24" s="36">
        <f t="shared" si="4"/>
        <v>0.26844444444444443</v>
      </c>
      <c r="N24" s="34">
        <v>400</v>
      </c>
      <c r="O24" s="35">
        <v>104</v>
      </c>
      <c r="P24" s="39">
        <f t="shared" si="3"/>
        <v>0.26</v>
      </c>
    </row>
    <row r="25" spans="1:16" ht="13.5" customHeight="1">
      <c r="A25" s="33" t="s">
        <v>137</v>
      </c>
      <c r="B25" s="34">
        <v>8486</v>
      </c>
      <c r="C25" s="35">
        <v>2016</v>
      </c>
      <c r="D25" s="36">
        <f t="shared" si="0"/>
        <v>0.23756775866132454</v>
      </c>
      <c r="E25" s="37">
        <v>8162</v>
      </c>
      <c r="F25" s="35">
        <v>1917</v>
      </c>
      <c r="G25" s="38">
        <f t="shared" si="1"/>
        <v>0.23486890468022545</v>
      </c>
      <c r="H25" s="37">
        <v>488</v>
      </c>
      <c r="I25" s="35">
        <v>167</v>
      </c>
      <c r="J25" s="38">
        <f t="shared" si="2"/>
        <v>0.3422131147540984</v>
      </c>
      <c r="K25" s="34">
        <v>6573</v>
      </c>
      <c r="L25" s="35">
        <v>1429</v>
      </c>
      <c r="M25" s="36">
        <f t="shared" si="4"/>
        <v>0.2174045336984634</v>
      </c>
      <c r="N25" s="34">
        <v>503</v>
      </c>
      <c r="O25" s="35">
        <v>159</v>
      </c>
      <c r="P25" s="39">
        <f t="shared" si="3"/>
        <v>0.31610337972166996</v>
      </c>
    </row>
    <row r="26" spans="1:16" ht="12.75">
      <c r="A26" s="33" t="s">
        <v>14</v>
      </c>
      <c r="B26" s="34" t="s">
        <v>21</v>
      </c>
      <c r="C26" s="34">
        <v>605</v>
      </c>
      <c r="D26" s="36" t="s">
        <v>21</v>
      </c>
      <c r="E26" s="37" t="s">
        <v>21</v>
      </c>
      <c r="F26" s="37">
        <v>579</v>
      </c>
      <c r="G26" s="38" t="s">
        <v>21</v>
      </c>
      <c r="H26" s="37" t="s">
        <v>21</v>
      </c>
      <c r="I26" s="37">
        <v>5</v>
      </c>
      <c r="J26" s="38" t="s">
        <v>21</v>
      </c>
      <c r="K26" s="34" t="s">
        <v>21</v>
      </c>
      <c r="L26" s="34">
        <v>207</v>
      </c>
      <c r="M26" s="36" t="s">
        <v>21</v>
      </c>
      <c r="N26" s="34" t="s">
        <v>21</v>
      </c>
      <c r="O26" s="34">
        <v>20</v>
      </c>
      <c r="P26" s="39" t="s">
        <v>21</v>
      </c>
    </row>
    <row r="27" spans="1:16" ht="13.5" thickBot="1">
      <c r="A27" s="40" t="s">
        <v>15</v>
      </c>
      <c r="B27" s="41">
        <f>SUM(B10:B26)</f>
        <v>114395</v>
      </c>
      <c r="C27" s="41">
        <v>44583</v>
      </c>
      <c r="D27" s="42">
        <f>C27/B27</f>
        <v>0.38972857205297434</v>
      </c>
      <c r="E27" s="41">
        <f>SUM(E10:E26)</f>
        <v>121381</v>
      </c>
      <c r="F27" s="41">
        <v>41074</v>
      </c>
      <c r="G27" s="43">
        <f>F27/E27</f>
        <v>0.3383890394707574</v>
      </c>
      <c r="H27" s="41">
        <f>SUM(H10:H26)</f>
        <v>8270</v>
      </c>
      <c r="I27" s="41">
        <v>3597</v>
      </c>
      <c r="J27" s="43">
        <f>I27/H27</f>
        <v>0.43494558645707376</v>
      </c>
      <c r="K27" s="41">
        <f>SUM(K10:K26)</f>
        <v>86799</v>
      </c>
      <c r="L27" s="41">
        <v>26028</v>
      </c>
      <c r="M27" s="42">
        <f>L27/K27</f>
        <v>0.29986520582034354</v>
      </c>
      <c r="N27" s="41">
        <f>SUM(N10:N26)</f>
        <v>6289</v>
      </c>
      <c r="O27" s="41">
        <v>2096</v>
      </c>
      <c r="P27" s="44">
        <f>O27/N27</f>
        <v>0.33328033073620605</v>
      </c>
    </row>
    <row r="28" spans="1:17" ht="13.5" thickTop="1">
      <c r="A28" s="1" t="s">
        <v>29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138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>
      <c r="A30" s="161" t="s">
        <v>30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45"/>
    </row>
    <row r="31" spans="1:17" ht="12.75" customHeight="1">
      <c r="A31" s="161" t="s">
        <v>140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45"/>
    </row>
    <row r="32" spans="1:17" ht="12.75">
      <c r="A32" s="168" t="s">
        <v>141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46"/>
    </row>
  </sheetData>
  <sheetProtection/>
  <mergeCells count="17">
    <mergeCell ref="A32:P32"/>
    <mergeCell ref="A1:P1"/>
    <mergeCell ref="A2:P2"/>
    <mergeCell ref="A3:P3"/>
    <mergeCell ref="K7:M7"/>
    <mergeCell ref="N7:P7"/>
    <mergeCell ref="B7:D7"/>
    <mergeCell ref="H7:J7"/>
    <mergeCell ref="A5:P5"/>
    <mergeCell ref="K8:M8"/>
    <mergeCell ref="E7:G7"/>
    <mergeCell ref="A31:P31"/>
    <mergeCell ref="N8:P8"/>
    <mergeCell ref="B8:D8"/>
    <mergeCell ref="H8:J8"/>
    <mergeCell ref="A30:P30"/>
    <mergeCell ref="E8:G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1.8515625" style="23" customWidth="1"/>
    <col min="2" max="2" width="10.140625" style="23" customWidth="1"/>
    <col min="3" max="4" width="7.421875" style="23" customWidth="1"/>
    <col min="5" max="5" width="11.00390625" style="23" customWidth="1"/>
    <col min="6" max="6" width="7.7109375" style="23" customWidth="1"/>
    <col min="7" max="7" width="10.8515625" style="23" customWidth="1"/>
    <col min="8" max="8" width="6.8515625" style="23" customWidth="1"/>
    <col min="9" max="9" width="9.57421875" style="23" customWidth="1"/>
    <col min="10" max="10" width="7.00390625" style="23" customWidth="1"/>
    <col min="11" max="11" width="8.140625" style="23" customWidth="1"/>
    <col min="12" max="12" width="6.8515625" style="23" customWidth="1"/>
    <col min="13" max="16384" width="9.140625" style="23" customWidth="1"/>
  </cols>
  <sheetData>
    <row r="1" spans="1:12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6" ht="15.75">
      <c r="A2" s="170" t="str">
        <f>'1. Plan and Actual'!A2</f>
        <v>OSCCAR Summary by Workforce Area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47"/>
      <c r="N2" s="47"/>
      <c r="O2" s="47"/>
      <c r="P2" s="47"/>
    </row>
    <row r="3" spans="1:16" ht="15.75">
      <c r="A3" s="170" t="str">
        <f>'1. Plan and Actual'!A3</f>
        <v>FY20 Quarter Ending September 30, 2019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47"/>
      <c r="N3" s="47"/>
      <c r="O3" s="47"/>
      <c r="P3" s="47"/>
    </row>
    <row r="5" spans="1:13" ht="18.75">
      <c r="A5" s="169" t="s">
        <v>38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26"/>
    </row>
    <row r="6" ht="6.75" customHeight="1" thickBot="1"/>
    <row r="7" spans="1:12" ht="13.5" thickTop="1">
      <c r="A7" s="177" t="s">
        <v>1</v>
      </c>
      <c r="B7" s="171" t="s">
        <v>19</v>
      </c>
      <c r="C7" s="171" t="s">
        <v>22</v>
      </c>
      <c r="D7" s="171"/>
      <c r="E7" s="173" t="s">
        <v>39</v>
      </c>
      <c r="F7" s="173"/>
      <c r="G7" s="173"/>
      <c r="H7" s="173"/>
      <c r="I7" s="173"/>
      <c r="J7" s="173"/>
      <c r="K7" s="173"/>
      <c r="L7" s="174"/>
    </row>
    <row r="8" spans="1:12" ht="12.75">
      <c r="A8" s="178"/>
      <c r="B8" s="175"/>
      <c r="C8" s="175"/>
      <c r="D8" s="175"/>
      <c r="E8" s="175" t="s">
        <v>24</v>
      </c>
      <c r="F8" s="175"/>
      <c r="G8" s="175" t="s">
        <v>26</v>
      </c>
      <c r="H8" s="175"/>
      <c r="I8" s="175" t="s">
        <v>35</v>
      </c>
      <c r="J8" s="175"/>
      <c r="K8" s="175" t="s">
        <v>37</v>
      </c>
      <c r="L8" s="176"/>
    </row>
    <row r="9" spans="1:12" s="49" customFormat="1" ht="38.25">
      <c r="A9" s="48"/>
      <c r="B9" s="31" t="s">
        <v>20</v>
      </c>
      <c r="C9" s="31" t="s">
        <v>31</v>
      </c>
      <c r="D9" s="31" t="s">
        <v>32</v>
      </c>
      <c r="E9" s="31" t="s">
        <v>33</v>
      </c>
      <c r="F9" s="31" t="s">
        <v>32</v>
      </c>
      <c r="G9" s="31" t="s">
        <v>34</v>
      </c>
      <c r="H9" s="31" t="s">
        <v>32</v>
      </c>
      <c r="I9" s="31" t="s">
        <v>36</v>
      </c>
      <c r="J9" s="31" t="s">
        <v>32</v>
      </c>
      <c r="K9" s="31" t="s">
        <v>27</v>
      </c>
      <c r="L9" s="32" t="s">
        <v>32</v>
      </c>
    </row>
    <row r="10" spans="1:12" ht="13.5" customHeight="1">
      <c r="A10" s="33" t="s">
        <v>2</v>
      </c>
      <c r="B10" s="50">
        <f>'1. Plan and Actual'!C10</f>
        <v>1321</v>
      </c>
      <c r="C10" s="35">
        <v>567</v>
      </c>
      <c r="D10" s="36">
        <f>C10/B10</f>
        <v>0.429220287660863</v>
      </c>
      <c r="E10" s="35">
        <f>'1. Plan and Actual'!F10</f>
        <v>1290</v>
      </c>
      <c r="F10" s="36">
        <f>E10/B10</f>
        <v>0.9765329295987888</v>
      </c>
      <c r="G10" s="35">
        <f>'1. Plan and Actual'!I10</f>
        <v>70</v>
      </c>
      <c r="H10" s="36">
        <f>G10/B10</f>
        <v>0.05299015897047691</v>
      </c>
      <c r="I10" s="50">
        <f>'1. Plan and Actual'!L10</f>
        <v>692</v>
      </c>
      <c r="J10" s="36">
        <f>I10/B10</f>
        <v>0.5238455715367146</v>
      </c>
      <c r="K10" s="35">
        <f>'1. Plan and Actual'!O10</f>
        <v>63</v>
      </c>
      <c r="L10" s="39">
        <f>K10/B10</f>
        <v>0.04769114307342922</v>
      </c>
    </row>
    <row r="11" spans="1:12" ht="13.5" customHeight="1">
      <c r="A11" s="33" t="s">
        <v>3</v>
      </c>
      <c r="B11" s="50">
        <f>'1. Plan and Actual'!C11</f>
        <v>4996</v>
      </c>
      <c r="C11" s="35">
        <v>2719</v>
      </c>
      <c r="D11" s="36">
        <f aca="true" t="shared" si="0" ref="D11:D27">C11/B11</f>
        <v>0.5442353883106485</v>
      </c>
      <c r="E11" s="35">
        <f>'1. Plan and Actual'!F11</f>
        <v>4456</v>
      </c>
      <c r="F11" s="36">
        <f aca="true" t="shared" si="1" ref="F11:F27">E11/B11</f>
        <v>0.8919135308246597</v>
      </c>
      <c r="G11" s="35">
        <f>'1. Plan and Actual'!I11</f>
        <v>365</v>
      </c>
      <c r="H11" s="36">
        <f aca="true" t="shared" si="2" ref="H11:H27">G11/B11</f>
        <v>0.07305844675740593</v>
      </c>
      <c r="I11" s="50">
        <f>'1. Plan and Actual'!L11</f>
        <v>2461</v>
      </c>
      <c r="J11" s="36">
        <f aca="true" t="shared" si="3" ref="J11:J27">I11/B11</f>
        <v>0.49259407526020815</v>
      </c>
      <c r="K11" s="35">
        <f>'1. Plan and Actual'!O11</f>
        <v>196</v>
      </c>
      <c r="L11" s="39">
        <f aca="true" t="shared" si="4" ref="L11:L27">K11/B11</f>
        <v>0.03923138510808647</v>
      </c>
    </row>
    <row r="12" spans="1:12" ht="13.5" customHeight="1">
      <c r="A12" s="33" t="s">
        <v>4</v>
      </c>
      <c r="B12" s="50">
        <f>'1. Plan and Actual'!C12</f>
        <v>5044</v>
      </c>
      <c r="C12" s="35">
        <v>2404</v>
      </c>
      <c r="D12" s="36">
        <f t="shared" si="0"/>
        <v>0.4766058683584457</v>
      </c>
      <c r="E12" s="35">
        <f>'1. Plan and Actual'!F12</f>
        <v>4518</v>
      </c>
      <c r="F12" s="36">
        <f t="shared" si="1"/>
        <v>0.8957176843774782</v>
      </c>
      <c r="G12" s="35">
        <f>'1. Plan and Actual'!I12</f>
        <v>397</v>
      </c>
      <c r="H12" s="36">
        <f t="shared" si="2"/>
        <v>0.07870737509912767</v>
      </c>
      <c r="I12" s="50">
        <f>'1. Plan and Actual'!L12</f>
        <v>2585</v>
      </c>
      <c r="J12" s="36">
        <f t="shared" si="3"/>
        <v>0.5124900872323552</v>
      </c>
      <c r="K12" s="35">
        <f>'1. Plan and Actual'!O12</f>
        <v>219</v>
      </c>
      <c r="L12" s="39">
        <f t="shared" si="4"/>
        <v>0.043417922283901664</v>
      </c>
    </row>
    <row r="13" spans="1:12" ht="13.5" customHeight="1">
      <c r="A13" s="33" t="s">
        <v>5</v>
      </c>
      <c r="B13" s="50">
        <f>'1. Plan and Actual'!C13</f>
        <v>1807</v>
      </c>
      <c r="C13" s="35">
        <v>790</v>
      </c>
      <c r="D13" s="36">
        <f t="shared" si="0"/>
        <v>0.4371887105700055</v>
      </c>
      <c r="E13" s="35">
        <f>'1. Plan and Actual'!F13</f>
        <v>1705</v>
      </c>
      <c r="F13" s="36">
        <f t="shared" si="1"/>
        <v>0.9435528500276702</v>
      </c>
      <c r="G13" s="35">
        <f>'1. Plan and Actual'!I13</f>
        <v>143</v>
      </c>
      <c r="H13" s="36">
        <f t="shared" si="2"/>
        <v>0.07913669064748201</v>
      </c>
      <c r="I13" s="50">
        <f>'1. Plan and Actual'!L13</f>
        <v>1252</v>
      </c>
      <c r="J13" s="36">
        <f t="shared" si="3"/>
        <v>0.6928610957387936</v>
      </c>
      <c r="K13" s="35">
        <f>'1. Plan and Actual'!O13</f>
        <v>112</v>
      </c>
      <c r="L13" s="39">
        <f t="shared" si="4"/>
        <v>0.06198118428334256</v>
      </c>
    </row>
    <row r="14" spans="1:12" ht="13.5" customHeight="1">
      <c r="A14" s="33" t="s">
        <v>143</v>
      </c>
      <c r="B14" s="50">
        <f>'1. Plan and Actual'!C14</f>
        <v>1258</v>
      </c>
      <c r="C14" s="35">
        <v>571</v>
      </c>
      <c r="D14" s="36">
        <f t="shared" si="0"/>
        <v>0.4538950715421304</v>
      </c>
      <c r="E14" s="35">
        <f>'1. Plan and Actual'!F14</f>
        <v>1150</v>
      </c>
      <c r="F14" s="36">
        <f t="shared" si="1"/>
        <v>0.9141494435612083</v>
      </c>
      <c r="G14" s="35">
        <f>'1. Plan and Actual'!I14</f>
        <v>116</v>
      </c>
      <c r="H14" s="36">
        <f t="shared" si="2"/>
        <v>0.09220985691573927</v>
      </c>
      <c r="I14" s="50">
        <f>'1. Plan and Actual'!L14</f>
        <v>767</v>
      </c>
      <c r="J14" s="36">
        <f t="shared" si="3"/>
        <v>0.609697933227345</v>
      </c>
      <c r="K14" s="35">
        <f>'1. Plan and Actual'!O14</f>
        <v>74</v>
      </c>
      <c r="L14" s="39">
        <f t="shared" si="4"/>
        <v>0.058823529411764705</v>
      </c>
    </row>
    <row r="15" spans="1:12" ht="13.5" customHeight="1">
      <c r="A15" s="33" t="s">
        <v>6</v>
      </c>
      <c r="B15" s="50">
        <f>'1. Plan and Actual'!C15</f>
        <v>2981</v>
      </c>
      <c r="C15" s="35">
        <v>1426</v>
      </c>
      <c r="D15" s="36">
        <f t="shared" si="0"/>
        <v>0.4783629654478363</v>
      </c>
      <c r="E15" s="35">
        <f>'1. Plan and Actual'!F15</f>
        <v>2793</v>
      </c>
      <c r="F15" s="36">
        <f t="shared" si="1"/>
        <v>0.9369339147936934</v>
      </c>
      <c r="G15" s="35">
        <f>'1. Plan and Actual'!I15</f>
        <v>230</v>
      </c>
      <c r="H15" s="36">
        <f t="shared" si="2"/>
        <v>0.07715531700771554</v>
      </c>
      <c r="I15" s="50">
        <f>'1. Plan and Actual'!L15</f>
        <v>2008</v>
      </c>
      <c r="J15" s="36">
        <f t="shared" si="3"/>
        <v>0.67359946326736</v>
      </c>
      <c r="K15" s="35">
        <f>'1. Plan and Actual'!O15</f>
        <v>160</v>
      </c>
      <c r="L15" s="39">
        <f t="shared" si="4"/>
        <v>0.05367326400536732</v>
      </c>
    </row>
    <row r="16" spans="1:12" ht="13.5" customHeight="1">
      <c r="A16" s="33" t="s">
        <v>7</v>
      </c>
      <c r="B16" s="50">
        <f>'1. Plan and Actual'!C16</f>
        <v>1053</v>
      </c>
      <c r="C16" s="35">
        <v>501</v>
      </c>
      <c r="D16" s="36">
        <f t="shared" si="0"/>
        <v>0.4757834757834758</v>
      </c>
      <c r="E16" s="35">
        <f>'1. Plan and Actual'!F16</f>
        <v>972</v>
      </c>
      <c r="F16" s="36">
        <f t="shared" si="1"/>
        <v>0.9230769230769231</v>
      </c>
      <c r="G16" s="35">
        <f>'1. Plan and Actual'!I16</f>
        <v>198</v>
      </c>
      <c r="H16" s="36">
        <f t="shared" si="2"/>
        <v>0.18803418803418803</v>
      </c>
      <c r="I16" s="50">
        <f>'1. Plan and Actual'!L16</f>
        <v>682</v>
      </c>
      <c r="J16" s="36">
        <f t="shared" si="3"/>
        <v>0.647673314339981</v>
      </c>
      <c r="K16" s="35">
        <f>'1. Plan and Actual'!O16</f>
        <v>75</v>
      </c>
      <c r="L16" s="39">
        <f t="shared" si="4"/>
        <v>0.07122507122507123</v>
      </c>
    </row>
    <row r="17" spans="1:12" ht="13.5" customHeight="1">
      <c r="A17" s="33" t="s">
        <v>8</v>
      </c>
      <c r="B17" s="50">
        <f>'1. Plan and Actual'!C17</f>
        <v>2218</v>
      </c>
      <c r="C17" s="35">
        <v>1073</v>
      </c>
      <c r="D17" s="36">
        <f t="shared" si="0"/>
        <v>0.4837691614066727</v>
      </c>
      <c r="E17" s="35">
        <f>'1. Plan and Actual'!F17</f>
        <v>2030</v>
      </c>
      <c r="F17" s="36">
        <f t="shared" si="1"/>
        <v>0.915238954012624</v>
      </c>
      <c r="G17" s="35">
        <f>'1. Plan and Actual'!I17</f>
        <v>272</v>
      </c>
      <c r="H17" s="36">
        <f t="shared" si="2"/>
        <v>0.12263300270513977</v>
      </c>
      <c r="I17" s="50">
        <f>'1. Plan and Actual'!L17</f>
        <v>1342</v>
      </c>
      <c r="J17" s="36">
        <f t="shared" si="3"/>
        <v>0.6050495942290351</v>
      </c>
      <c r="K17" s="35">
        <f>'1. Plan and Actual'!O17</f>
        <v>79</v>
      </c>
      <c r="L17" s="39">
        <f t="shared" si="4"/>
        <v>0.035617673579801626</v>
      </c>
    </row>
    <row r="18" spans="1:12" ht="13.5" customHeight="1">
      <c r="A18" s="33" t="s">
        <v>9</v>
      </c>
      <c r="B18" s="50">
        <f>'1. Plan and Actual'!C18</f>
        <v>1661</v>
      </c>
      <c r="C18" s="35">
        <v>615</v>
      </c>
      <c r="D18" s="36">
        <f t="shared" si="0"/>
        <v>0.370258880192655</v>
      </c>
      <c r="E18" s="35">
        <f>'1. Plan and Actual'!F18</f>
        <v>1511</v>
      </c>
      <c r="F18" s="36">
        <f t="shared" si="1"/>
        <v>0.909692956050572</v>
      </c>
      <c r="G18" s="35">
        <f>'1. Plan and Actual'!I18</f>
        <v>122</v>
      </c>
      <c r="H18" s="36">
        <f t="shared" si="2"/>
        <v>0.07344972907886815</v>
      </c>
      <c r="I18" s="50">
        <f>'1. Plan and Actual'!L18</f>
        <v>864</v>
      </c>
      <c r="J18" s="36">
        <f t="shared" si="3"/>
        <v>0.5201685731487056</v>
      </c>
      <c r="K18" s="35">
        <f>'1. Plan and Actual'!O18</f>
        <v>70</v>
      </c>
      <c r="L18" s="39">
        <f t="shared" si="4"/>
        <v>0.04214328717639976</v>
      </c>
    </row>
    <row r="19" spans="1:12" ht="13.5" customHeight="1">
      <c r="A19" s="33" t="s">
        <v>10</v>
      </c>
      <c r="B19" s="50">
        <f>'1. Plan and Actual'!C19</f>
        <v>7589</v>
      </c>
      <c r="C19" s="35">
        <v>2442</v>
      </c>
      <c r="D19" s="36">
        <f t="shared" si="0"/>
        <v>0.3217815258927395</v>
      </c>
      <c r="E19" s="35">
        <f>'1. Plan and Actual'!F19</f>
        <v>7011</v>
      </c>
      <c r="F19" s="36">
        <f t="shared" si="1"/>
        <v>0.9238371326920543</v>
      </c>
      <c r="G19" s="35">
        <f>'1. Plan and Actual'!I19</f>
        <v>160</v>
      </c>
      <c r="H19" s="36">
        <f t="shared" si="2"/>
        <v>0.02108314665963895</v>
      </c>
      <c r="I19" s="50">
        <f>'1. Plan and Actual'!L19</f>
        <v>3309</v>
      </c>
      <c r="J19" s="36">
        <f t="shared" si="3"/>
        <v>0.43602582685465807</v>
      </c>
      <c r="K19" s="35">
        <f>'1. Plan and Actual'!O19</f>
        <v>227</v>
      </c>
      <c r="L19" s="39">
        <f t="shared" si="4"/>
        <v>0.029911714323362763</v>
      </c>
    </row>
    <row r="20" spans="1:12" ht="13.5" customHeight="1">
      <c r="A20" s="33" t="s">
        <v>132</v>
      </c>
      <c r="B20" s="50">
        <f>'1. Plan and Actual'!C20</f>
        <v>2192</v>
      </c>
      <c r="C20" s="35">
        <v>1121</v>
      </c>
      <c r="D20" s="36">
        <f t="shared" si="0"/>
        <v>0.511405109489051</v>
      </c>
      <c r="E20" s="35">
        <f>'1. Plan and Actual'!F20</f>
        <v>1976</v>
      </c>
      <c r="F20" s="36">
        <f t="shared" si="1"/>
        <v>0.9014598540145985</v>
      </c>
      <c r="G20" s="35">
        <f>'1. Plan and Actual'!I20</f>
        <v>119</v>
      </c>
      <c r="H20" s="36">
        <f t="shared" si="2"/>
        <v>0.054288321167883215</v>
      </c>
      <c r="I20" s="50">
        <f>'1. Plan and Actual'!L20</f>
        <v>1515</v>
      </c>
      <c r="J20" s="36">
        <f t="shared" si="3"/>
        <v>0.6911496350364964</v>
      </c>
      <c r="K20" s="35">
        <f>'1. Plan and Actual'!O20</f>
        <v>115</v>
      </c>
      <c r="L20" s="39">
        <f t="shared" si="4"/>
        <v>0.052463503649635035</v>
      </c>
    </row>
    <row r="21" spans="1:12" ht="13.5" customHeight="1">
      <c r="A21" s="33" t="s">
        <v>11</v>
      </c>
      <c r="B21" s="50">
        <f>'1. Plan and Actual'!C21</f>
        <v>3986</v>
      </c>
      <c r="C21" s="35">
        <v>2394</v>
      </c>
      <c r="D21" s="36">
        <f t="shared" si="0"/>
        <v>0.6006021073758153</v>
      </c>
      <c r="E21" s="35">
        <f>'1. Plan and Actual'!F21</f>
        <v>3775</v>
      </c>
      <c r="F21" s="36">
        <f t="shared" si="1"/>
        <v>0.9470647265429002</v>
      </c>
      <c r="G21" s="35">
        <f>'1. Plan and Actual'!I21</f>
        <v>250</v>
      </c>
      <c r="H21" s="36">
        <f t="shared" si="2"/>
        <v>0.06271951831409935</v>
      </c>
      <c r="I21" s="50">
        <f>'1. Plan and Actual'!L21</f>
        <v>2911</v>
      </c>
      <c r="J21" s="36">
        <f t="shared" si="3"/>
        <v>0.7303060712493729</v>
      </c>
      <c r="K21" s="35">
        <f>'1. Plan and Actual'!O21</f>
        <v>224</v>
      </c>
      <c r="L21" s="39">
        <f t="shared" si="4"/>
        <v>0.05619668840943302</v>
      </c>
    </row>
    <row r="22" spans="1:12" ht="13.5" customHeight="1">
      <c r="A22" s="33" t="s">
        <v>12</v>
      </c>
      <c r="B22" s="50">
        <f>'1. Plan and Actual'!C22</f>
        <v>3243</v>
      </c>
      <c r="C22" s="35">
        <v>1974</v>
      </c>
      <c r="D22" s="36">
        <f t="shared" si="0"/>
        <v>0.6086956521739131</v>
      </c>
      <c r="E22" s="35">
        <f>'1. Plan and Actual'!F22</f>
        <v>3104</v>
      </c>
      <c r="F22" s="36">
        <f t="shared" si="1"/>
        <v>0.9571384520505705</v>
      </c>
      <c r="G22" s="35">
        <f>'1. Plan and Actual'!I22</f>
        <v>201</v>
      </c>
      <c r="H22" s="36">
        <f t="shared" si="2"/>
        <v>0.061979648473635525</v>
      </c>
      <c r="I22" s="50">
        <f>'1. Plan and Actual'!L22</f>
        <v>2669</v>
      </c>
      <c r="J22" s="36">
        <f t="shared" si="3"/>
        <v>0.8230033919210608</v>
      </c>
      <c r="K22" s="35">
        <f>'1. Plan and Actual'!O22</f>
        <v>163</v>
      </c>
      <c r="L22" s="39">
        <f t="shared" si="4"/>
        <v>0.05026210299105766</v>
      </c>
    </row>
    <row r="23" spans="1:12" ht="13.5" customHeight="1">
      <c r="A23" s="33" t="s">
        <v>144</v>
      </c>
      <c r="B23" s="50">
        <f>'1. Plan and Actual'!C23</f>
        <v>1601</v>
      </c>
      <c r="C23" s="35">
        <v>596</v>
      </c>
      <c r="D23" s="36">
        <f t="shared" si="0"/>
        <v>0.37226733291692693</v>
      </c>
      <c r="E23" s="35">
        <f>'1. Plan and Actual'!F23</f>
        <v>1492</v>
      </c>
      <c r="F23" s="36">
        <f t="shared" si="1"/>
        <v>0.9319175515302935</v>
      </c>
      <c r="G23" s="35">
        <f>'1. Plan and Actual'!I23</f>
        <v>91</v>
      </c>
      <c r="H23" s="36">
        <f t="shared" si="2"/>
        <v>0.05683947532792005</v>
      </c>
      <c r="I23" s="50">
        <f>'1. Plan and Actual'!L23</f>
        <v>1204</v>
      </c>
      <c r="J23" s="36">
        <f t="shared" si="3"/>
        <v>0.7520299812617114</v>
      </c>
      <c r="K23" s="35">
        <f>'1. Plan and Actual'!O23</f>
        <v>102</v>
      </c>
      <c r="L23" s="39">
        <f t="shared" si="4"/>
        <v>0.0637101811367895</v>
      </c>
    </row>
    <row r="24" spans="1:12" ht="13.5" customHeight="1">
      <c r="A24" s="33" t="s">
        <v>13</v>
      </c>
      <c r="B24" s="50">
        <f>'1. Plan and Actual'!C24</f>
        <v>2260</v>
      </c>
      <c r="C24" s="35">
        <v>1069</v>
      </c>
      <c r="D24" s="36">
        <f t="shared" si="0"/>
        <v>0.47300884955752215</v>
      </c>
      <c r="E24" s="35">
        <f>'1. Plan and Actual'!F24</f>
        <v>2000</v>
      </c>
      <c r="F24" s="36">
        <f t="shared" si="1"/>
        <v>0.8849557522123894</v>
      </c>
      <c r="G24" s="35">
        <f>'1. Plan and Actual'!I24</f>
        <v>171</v>
      </c>
      <c r="H24" s="36">
        <f t="shared" si="2"/>
        <v>0.07566371681415929</v>
      </c>
      <c r="I24" s="50">
        <f>'1. Plan and Actual'!L24</f>
        <v>1208</v>
      </c>
      <c r="J24" s="36">
        <f t="shared" si="3"/>
        <v>0.5345132743362832</v>
      </c>
      <c r="K24" s="35">
        <f>'1. Plan and Actual'!O24</f>
        <v>104</v>
      </c>
      <c r="L24" s="39">
        <f t="shared" si="4"/>
        <v>0.04601769911504425</v>
      </c>
    </row>
    <row r="25" spans="1:12" ht="13.5" customHeight="1">
      <c r="A25" s="33" t="s">
        <v>137</v>
      </c>
      <c r="B25" s="50">
        <f>'1. Plan and Actual'!C25</f>
        <v>2016</v>
      </c>
      <c r="C25" s="35">
        <v>916</v>
      </c>
      <c r="D25" s="36">
        <f t="shared" si="0"/>
        <v>0.45436507936507936</v>
      </c>
      <c r="E25" s="35">
        <f>'1. Plan and Actual'!F25</f>
        <v>1917</v>
      </c>
      <c r="F25" s="36">
        <f t="shared" si="1"/>
        <v>0.9508928571428571</v>
      </c>
      <c r="G25" s="35">
        <f>'1. Plan and Actual'!I25</f>
        <v>167</v>
      </c>
      <c r="H25" s="36">
        <f t="shared" si="2"/>
        <v>0.08283730158730158</v>
      </c>
      <c r="I25" s="50">
        <f>'1. Plan and Actual'!L25</f>
        <v>1429</v>
      </c>
      <c r="J25" s="36">
        <f t="shared" si="3"/>
        <v>0.7088293650793651</v>
      </c>
      <c r="K25" s="35">
        <f>'1. Plan and Actual'!O25</f>
        <v>159</v>
      </c>
      <c r="L25" s="39">
        <f t="shared" si="4"/>
        <v>0.07886904761904762</v>
      </c>
    </row>
    <row r="26" spans="1:12" ht="12.75">
      <c r="A26" s="33" t="s">
        <v>14</v>
      </c>
      <c r="B26" s="34">
        <f>'1. Plan and Actual'!C26</f>
        <v>605</v>
      </c>
      <c r="C26" s="34">
        <v>355</v>
      </c>
      <c r="D26" s="36">
        <f t="shared" si="0"/>
        <v>0.5867768595041323</v>
      </c>
      <c r="E26" s="35">
        <f>'1. Plan and Actual'!F26</f>
        <v>579</v>
      </c>
      <c r="F26" s="36">
        <f t="shared" si="1"/>
        <v>0.9570247933884297</v>
      </c>
      <c r="G26" s="35">
        <f>'1. Plan and Actual'!I26</f>
        <v>5</v>
      </c>
      <c r="H26" s="36">
        <f t="shared" si="2"/>
        <v>0.008264462809917356</v>
      </c>
      <c r="I26" s="34">
        <f>'1. Plan and Actual'!L26</f>
        <v>207</v>
      </c>
      <c r="J26" s="36">
        <f t="shared" si="3"/>
        <v>0.3421487603305785</v>
      </c>
      <c r="K26" s="34">
        <f>'1. Plan and Actual'!O26</f>
        <v>20</v>
      </c>
      <c r="L26" s="39">
        <f t="shared" si="4"/>
        <v>0.03305785123966942</v>
      </c>
    </row>
    <row r="27" spans="1:12" ht="13.5" thickBot="1">
      <c r="A27" s="40" t="s">
        <v>15</v>
      </c>
      <c r="B27" s="41">
        <f>'1. Plan and Actual'!C27</f>
        <v>44583</v>
      </c>
      <c r="C27" s="41">
        <v>20919</v>
      </c>
      <c r="D27" s="42">
        <f t="shared" si="0"/>
        <v>0.4692147231007335</v>
      </c>
      <c r="E27" s="51">
        <f>'1. Plan and Actual'!F27</f>
        <v>41074</v>
      </c>
      <c r="F27" s="42">
        <f t="shared" si="1"/>
        <v>0.9212928694793979</v>
      </c>
      <c r="G27" s="51">
        <f>'1. Plan and Actual'!I27</f>
        <v>3597</v>
      </c>
      <c r="H27" s="42">
        <f t="shared" si="2"/>
        <v>0.08068097705403404</v>
      </c>
      <c r="I27" s="41">
        <f>+'1. Plan and Actual'!L27</f>
        <v>26028</v>
      </c>
      <c r="J27" s="42">
        <f t="shared" si="3"/>
        <v>0.5838099724110086</v>
      </c>
      <c r="K27" s="41">
        <f>+'1. Plan and Actual'!O27</f>
        <v>2096</v>
      </c>
      <c r="L27" s="44">
        <f t="shared" si="4"/>
        <v>0.04701343561447188</v>
      </c>
    </row>
    <row r="28" spans="1:16" ht="13.5" thickTop="1">
      <c r="A28" s="1" t="s">
        <v>29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 t="s">
        <v>138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161" t="s">
        <v>30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ht="12.75" customHeight="1">
      <c r="A31" s="161" t="s">
        <v>140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</row>
    <row r="32" spans="1:16" ht="12.75">
      <c r="A32" s="168" t="s">
        <v>141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</row>
  </sheetData>
  <sheetProtection/>
  <mergeCells count="15">
    <mergeCell ref="B7:B8"/>
    <mergeCell ref="C7:D8"/>
    <mergeCell ref="E8:F8"/>
    <mergeCell ref="G8:H8"/>
    <mergeCell ref="I8:J8"/>
    <mergeCell ref="A31:P31"/>
    <mergeCell ref="A1:L1"/>
    <mergeCell ref="A2:L2"/>
    <mergeCell ref="A3:L3"/>
    <mergeCell ref="A5:L5"/>
    <mergeCell ref="A32:P32"/>
    <mergeCell ref="E7:L7"/>
    <mergeCell ref="K8:L8"/>
    <mergeCell ref="A30:P30"/>
    <mergeCell ref="A7:A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0.8515625" style="23" customWidth="1"/>
    <col min="2" max="2" width="10.7109375" style="23" customWidth="1"/>
    <col min="3" max="3" width="10.421875" style="23" customWidth="1"/>
    <col min="4" max="4" width="10.7109375" style="23" customWidth="1"/>
    <col min="5" max="5" width="9.8515625" style="23" customWidth="1"/>
    <col min="6" max="6" width="9.140625" style="23" customWidth="1"/>
    <col min="7" max="7" width="11.7109375" style="23" customWidth="1"/>
    <col min="8" max="8" width="10.00390625" style="23" customWidth="1"/>
    <col min="9" max="9" width="9.140625" style="23" customWidth="1"/>
    <col min="10" max="10" width="11.8515625" style="23" customWidth="1"/>
    <col min="11" max="16384" width="9.140625" style="23" customWidth="1"/>
  </cols>
  <sheetData>
    <row r="1" spans="1:10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>
      <c r="A2" s="170" t="str">
        <f>'1. Plan and Actual'!A2</f>
        <v>OSCCAR Summary by Workforce Area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5.75">
      <c r="A3" s="170" t="str">
        <f>'1. Plan and Actual'!A3</f>
        <v>FY20 Quarter Ending September 30, 2019</v>
      </c>
      <c r="B3" s="179"/>
      <c r="C3" s="179"/>
      <c r="D3" s="179"/>
      <c r="E3" s="179"/>
      <c r="F3" s="179"/>
      <c r="G3" s="179"/>
      <c r="H3" s="179"/>
      <c r="I3" s="179"/>
      <c r="J3" s="179"/>
    </row>
    <row r="5" spans="1:10" ht="18.75">
      <c r="A5" s="180" t="s">
        <v>52</v>
      </c>
      <c r="B5" s="180"/>
      <c r="C5" s="180"/>
      <c r="D5" s="180"/>
      <c r="E5" s="180"/>
      <c r="F5" s="180"/>
      <c r="G5" s="180"/>
      <c r="H5" s="180"/>
      <c r="I5" s="180"/>
      <c r="J5" s="180"/>
    </row>
    <row r="6" ht="6.75" customHeight="1" thickBot="1"/>
    <row r="7" spans="1:10" ht="13.5" thickTop="1">
      <c r="A7" s="27" t="s">
        <v>1</v>
      </c>
      <c r="B7" s="52" t="s">
        <v>19</v>
      </c>
      <c r="C7" s="52" t="s">
        <v>22</v>
      </c>
      <c r="D7" s="52" t="s">
        <v>24</v>
      </c>
      <c r="E7" s="52" t="s">
        <v>26</v>
      </c>
      <c r="F7" s="52" t="s">
        <v>35</v>
      </c>
      <c r="G7" s="52" t="s">
        <v>37</v>
      </c>
      <c r="H7" s="52" t="s">
        <v>46</v>
      </c>
      <c r="I7" s="52" t="s">
        <v>48</v>
      </c>
      <c r="J7" s="53" t="s">
        <v>50</v>
      </c>
    </row>
    <row r="8" spans="1:10" s="49" customFormat="1" ht="38.25">
      <c r="A8" s="28"/>
      <c r="B8" s="31" t="s">
        <v>40</v>
      </c>
      <c r="C8" s="31" t="s">
        <v>41</v>
      </c>
      <c r="D8" s="31" t="s">
        <v>42</v>
      </c>
      <c r="E8" s="31" t="s">
        <v>43</v>
      </c>
      <c r="F8" s="31" t="s">
        <v>44</v>
      </c>
      <c r="G8" s="31" t="s">
        <v>45</v>
      </c>
      <c r="H8" s="31" t="s">
        <v>47</v>
      </c>
      <c r="I8" s="31" t="s">
        <v>49</v>
      </c>
      <c r="J8" s="32" t="s">
        <v>51</v>
      </c>
    </row>
    <row r="9" spans="1:10" ht="13.5" customHeight="1">
      <c r="A9" s="33" t="s">
        <v>2</v>
      </c>
      <c r="B9" s="35">
        <v>363</v>
      </c>
      <c r="C9" s="35">
        <v>528</v>
      </c>
      <c r="D9" s="35">
        <v>1013</v>
      </c>
      <c r="E9" s="35">
        <v>242</v>
      </c>
      <c r="F9" s="35">
        <v>736</v>
      </c>
      <c r="G9" s="35">
        <v>307</v>
      </c>
      <c r="H9" s="35">
        <v>301</v>
      </c>
      <c r="I9" s="35">
        <v>16</v>
      </c>
      <c r="J9" s="54">
        <v>0</v>
      </c>
    </row>
    <row r="10" spans="1:10" ht="13.5" customHeight="1">
      <c r="A10" s="33" t="s">
        <v>3</v>
      </c>
      <c r="B10" s="35">
        <v>2230</v>
      </c>
      <c r="C10" s="35">
        <v>3160</v>
      </c>
      <c r="D10" s="35">
        <v>2781</v>
      </c>
      <c r="E10" s="35">
        <v>1156</v>
      </c>
      <c r="F10" s="35">
        <v>2874</v>
      </c>
      <c r="G10" s="35">
        <v>1183</v>
      </c>
      <c r="H10" s="35">
        <v>403</v>
      </c>
      <c r="I10" s="35">
        <v>46</v>
      </c>
      <c r="J10" s="54">
        <v>1</v>
      </c>
    </row>
    <row r="11" spans="1:10" ht="13.5" customHeight="1">
      <c r="A11" s="33" t="s">
        <v>4</v>
      </c>
      <c r="B11" s="35">
        <v>1738</v>
      </c>
      <c r="C11" s="35">
        <v>1662</v>
      </c>
      <c r="D11" s="35">
        <v>2130</v>
      </c>
      <c r="E11" s="35">
        <v>3684</v>
      </c>
      <c r="F11" s="35">
        <v>2445</v>
      </c>
      <c r="G11" s="35">
        <v>704</v>
      </c>
      <c r="H11" s="35">
        <v>1536</v>
      </c>
      <c r="I11" s="35">
        <v>59</v>
      </c>
      <c r="J11" s="54">
        <v>0</v>
      </c>
    </row>
    <row r="12" spans="1:10" ht="13.5" customHeight="1">
      <c r="A12" s="33" t="s">
        <v>5</v>
      </c>
      <c r="B12" s="35">
        <v>1103</v>
      </c>
      <c r="C12" s="35">
        <v>1156</v>
      </c>
      <c r="D12" s="35">
        <v>1196</v>
      </c>
      <c r="E12" s="35">
        <v>713</v>
      </c>
      <c r="F12" s="35">
        <v>1265</v>
      </c>
      <c r="G12" s="35">
        <v>93</v>
      </c>
      <c r="H12" s="35">
        <v>60</v>
      </c>
      <c r="I12" s="35">
        <v>16</v>
      </c>
      <c r="J12" s="54">
        <v>5</v>
      </c>
    </row>
    <row r="13" spans="1:10" ht="13.5" customHeight="1">
      <c r="A13" s="33" t="s">
        <v>143</v>
      </c>
      <c r="B13" s="35">
        <v>642</v>
      </c>
      <c r="C13" s="35">
        <v>684</v>
      </c>
      <c r="D13" s="35">
        <v>604</v>
      </c>
      <c r="E13" s="35">
        <v>490</v>
      </c>
      <c r="F13" s="35">
        <v>1010</v>
      </c>
      <c r="G13" s="35">
        <v>57</v>
      </c>
      <c r="H13" s="35">
        <v>35</v>
      </c>
      <c r="I13" s="35">
        <v>27</v>
      </c>
      <c r="J13" s="54">
        <v>5</v>
      </c>
    </row>
    <row r="14" spans="1:10" ht="13.5" customHeight="1">
      <c r="A14" s="33" t="s">
        <v>6</v>
      </c>
      <c r="B14" s="35">
        <v>1946</v>
      </c>
      <c r="C14" s="35">
        <v>1994</v>
      </c>
      <c r="D14" s="35">
        <v>1603</v>
      </c>
      <c r="E14" s="35">
        <v>790</v>
      </c>
      <c r="F14" s="35">
        <v>2484</v>
      </c>
      <c r="G14" s="35">
        <v>233</v>
      </c>
      <c r="H14" s="35">
        <v>137</v>
      </c>
      <c r="I14" s="35">
        <v>110</v>
      </c>
      <c r="J14" s="54">
        <v>21</v>
      </c>
    </row>
    <row r="15" spans="1:10" ht="13.5" customHeight="1">
      <c r="A15" s="33" t="s">
        <v>7</v>
      </c>
      <c r="B15" s="35">
        <v>458</v>
      </c>
      <c r="C15" s="35">
        <v>492</v>
      </c>
      <c r="D15" s="35">
        <v>796</v>
      </c>
      <c r="E15" s="35">
        <v>210</v>
      </c>
      <c r="F15" s="35">
        <v>526</v>
      </c>
      <c r="G15" s="35">
        <v>61</v>
      </c>
      <c r="H15" s="35">
        <v>44</v>
      </c>
      <c r="I15" s="35">
        <v>61</v>
      </c>
      <c r="J15" s="54">
        <v>1</v>
      </c>
    </row>
    <row r="16" spans="1:10" ht="13.5" customHeight="1">
      <c r="A16" s="33" t="s">
        <v>8</v>
      </c>
      <c r="B16" s="35">
        <v>1264</v>
      </c>
      <c r="C16" s="35">
        <v>1424</v>
      </c>
      <c r="D16" s="35">
        <v>1168</v>
      </c>
      <c r="E16" s="35">
        <v>330</v>
      </c>
      <c r="F16" s="35">
        <v>1961</v>
      </c>
      <c r="G16" s="35">
        <v>309</v>
      </c>
      <c r="H16" s="35">
        <v>206</v>
      </c>
      <c r="I16" s="35">
        <v>63</v>
      </c>
      <c r="J16" s="54">
        <v>21</v>
      </c>
    </row>
    <row r="17" spans="1:10" ht="13.5" customHeight="1">
      <c r="A17" s="33" t="s">
        <v>9</v>
      </c>
      <c r="B17" s="35">
        <v>857</v>
      </c>
      <c r="C17" s="35">
        <v>897</v>
      </c>
      <c r="D17" s="35">
        <v>748</v>
      </c>
      <c r="E17" s="35">
        <v>591</v>
      </c>
      <c r="F17" s="35">
        <v>1084</v>
      </c>
      <c r="G17" s="35">
        <v>65</v>
      </c>
      <c r="H17" s="35">
        <v>213</v>
      </c>
      <c r="I17" s="35">
        <v>24</v>
      </c>
      <c r="J17" s="54">
        <v>1</v>
      </c>
    </row>
    <row r="18" spans="1:10" ht="13.5" customHeight="1">
      <c r="A18" s="33" t="s">
        <v>10</v>
      </c>
      <c r="B18" s="35">
        <v>2176</v>
      </c>
      <c r="C18" s="35">
        <v>4203</v>
      </c>
      <c r="D18" s="35">
        <v>550</v>
      </c>
      <c r="E18" s="35">
        <v>2476</v>
      </c>
      <c r="F18" s="35">
        <v>4079</v>
      </c>
      <c r="G18" s="35">
        <v>183</v>
      </c>
      <c r="H18" s="35">
        <v>154</v>
      </c>
      <c r="I18" s="35">
        <v>416</v>
      </c>
      <c r="J18" s="54">
        <v>55</v>
      </c>
    </row>
    <row r="19" spans="1:10" ht="13.5" customHeight="1">
      <c r="A19" s="33" t="s">
        <v>132</v>
      </c>
      <c r="B19" s="35">
        <v>1138</v>
      </c>
      <c r="C19" s="35">
        <v>1655</v>
      </c>
      <c r="D19" s="35">
        <v>1567</v>
      </c>
      <c r="E19" s="35">
        <v>1335</v>
      </c>
      <c r="F19" s="35">
        <v>1908</v>
      </c>
      <c r="G19" s="35">
        <v>236</v>
      </c>
      <c r="H19" s="35">
        <v>183</v>
      </c>
      <c r="I19" s="35">
        <v>22</v>
      </c>
      <c r="J19" s="54">
        <v>2</v>
      </c>
    </row>
    <row r="20" spans="1:10" ht="13.5" customHeight="1">
      <c r="A20" s="33" t="s">
        <v>11</v>
      </c>
      <c r="B20" s="35">
        <v>1975</v>
      </c>
      <c r="C20" s="35">
        <v>2421</v>
      </c>
      <c r="D20" s="35">
        <v>1688</v>
      </c>
      <c r="E20" s="35">
        <v>1505</v>
      </c>
      <c r="F20" s="35">
        <v>2793</v>
      </c>
      <c r="G20" s="35">
        <v>293</v>
      </c>
      <c r="H20" s="35">
        <v>124</v>
      </c>
      <c r="I20" s="35">
        <v>39</v>
      </c>
      <c r="J20" s="54">
        <v>1</v>
      </c>
    </row>
    <row r="21" spans="1:10" ht="13.5" customHeight="1">
      <c r="A21" s="33" t="s">
        <v>12</v>
      </c>
      <c r="B21" s="35">
        <v>2170</v>
      </c>
      <c r="C21" s="35">
        <v>2292</v>
      </c>
      <c r="D21" s="35">
        <v>2333</v>
      </c>
      <c r="E21" s="35">
        <v>1083</v>
      </c>
      <c r="F21" s="35">
        <v>2534</v>
      </c>
      <c r="G21" s="35">
        <v>40</v>
      </c>
      <c r="H21" s="35">
        <v>129</v>
      </c>
      <c r="I21" s="35">
        <v>66</v>
      </c>
      <c r="J21" s="54">
        <v>3</v>
      </c>
    </row>
    <row r="22" spans="1:10" ht="13.5" customHeight="1">
      <c r="A22" s="33" t="s">
        <v>144</v>
      </c>
      <c r="B22" s="35">
        <v>926</v>
      </c>
      <c r="C22" s="35">
        <v>1061</v>
      </c>
      <c r="D22" s="35">
        <v>968</v>
      </c>
      <c r="E22" s="35">
        <v>121</v>
      </c>
      <c r="F22" s="35">
        <v>1238</v>
      </c>
      <c r="G22" s="35">
        <v>207</v>
      </c>
      <c r="H22" s="35">
        <v>117</v>
      </c>
      <c r="I22" s="35">
        <v>55</v>
      </c>
      <c r="J22" s="54">
        <v>1</v>
      </c>
    </row>
    <row r="23" spans="1:10" ht="13.5" customHeight="1">
      <c r="A23" s="33" t="s">
        <v>13</v>
      </c>
      <c r="B23" s="35">
        <v>1065</v>
      </c>
      <c r="C23" s="35">
        <v>1131</v>
      </c>
      <c r="D23" s="35">
        <v>1315</v>
      </c>
      <c r="E23" s="35">
        <v>465</v>
      </c>
      <c r="F23" s="35">
        <v>1282</v>
      </c>
      <c r="G23" s="35">
        <v>147</v>
      </c>
      <c r="H23" s="35">
        <v>112</v>
      </c>
      <c r="I23" s="35">
        <v>53</v>
      </c>
      <c r="J23" s="54">
        <v>0</v>
      </c>
    </row>
    <row r="24" spans="1:10" ht="13.5" customHeight="1">
      <c r="A24" s="33" t="s">
        <v>137</v>
      </c>
      <c r="B24" s="35">
        <v>1165</v>
      </c>
      <c r="C24" s="35">
        <v>1312</v>
      </c>
      <c r="D24" s="35">
        <v>1078</v>
      </c>
      <c r="E24" s="35">
        <v>957</v>
      </c>
      <c r="F24" s="35">
        <v>1749</v>
      </c>
      <c r="G24" s="35">
        <v>79</v>
      </c>
      <c r="H24" s="35">
        <v>69</v>
      </c>
      <c r="I24" s="35">
        <v>20</v>
      </c>
      <c r="J24" s="54">
        <v>2</v>
      </c>
    </row>
    <row r="25" spans="1:10" ht="12.75">
      <c r="A25" s="33" t="s">
        <v>14</v>
      </c>
      <c r="B25" s="34">
        <v>282</v>
      </c>
      <c r="C25" s="34">
        <v>366</v>
      </c>
      <c r="D25" s="34">
        <v>106</v>
      </c>
      <c r="E25" s="34">
        <v>32</v>
      </c>
      <c r="F25" s="34">
        <v>392</v>
      </c>
      <c r="G25" s="34">
        <v>3</v>
      </c>
      <c r="H25" s="34">
        <v>0</v>
      </c>
      <c r="I25" s="34">
        <v>0</v>
      </c>
      <c r="J25" s="55">
        <v>1</v>
      </c>
    </row>
    <row r="26" spans="1:10" ht="13.5" thickBot="1">
      <c r="A26" s="40" t="s">
        <v>15</v>
      </c>
      <c r="B26" s="41">
        <v>21176</v>
      </c>
      <c r="C26" s="41">
        <v>25858</v>
      </c>
      <c r="D26" s="41">
        <v>26384</v>
      </c>
      <c r="E26" s="41">
        <v>15950</v>
      </c>
      <c r="F26" s="41">
        <v>29877</v>
      </c>
      <c r="G26" s="41">
        <v>4168</v>
      </c>
      <c r="H26" s="41">
        <v>3800</v>
      </c>
      <c r="I26" s="41">
        <v>1108</v>
      </c>
      <c r="J26" s="56">
        <v>121</v>
      </c>
    </row>
    <row r="27" spans="1:16" ht="13.5" thickTop="1">
      <c r="A27" s="1" t="s">
        <v>29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 t="s">
        <v>138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161" t="s">
        <v>30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16" ht="12.75" customHeight="1">
      <c r="A30" s="161" t="s">
        <v>140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ht="12.75">
      <c r="A31" s="168" t="s">
        <v>141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</row>
  </sheetData>
  <sheetProtection/>
  <mergeCells count="7">
    <mergeCell ref="A31:P31"/>
    <mergeCell ref="A1:J1"/>
    <mergeCell ref="A2:J2"/>
    <mergeCell ref="A3:J3"/>
    <mergeCell ref="A5:J5"/>
    <mergeCell ref="A29:P29"/>
    <mergeCell ref="A30:P30"/>
  </mergeCells>
  <printOptions horizontalCentered="1" verticalCentered="1"/>
  <pageMargins left="0.5" right="0.5" top="1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1.00390625" style="23" customWidth="1"/>
    <col min="2" max="2" width="9.8515625" style="23" customWidth="1"/>
    <col min="3" max="3" width="7.8515625" style="23" customWidth="1"/>
    <col min="4" max="4" width="6.421875" style="23" customWidth="1"/>
    <col min="5" max="5" width="9.57421875" style="23" customWidth="1"/>
    <col min="6" max="6" width="6.421875" style="23" customWidth="1"/>
    <col min="7" max="7" width="9.140625" style="23" customWidth="1"/>
    <col min="8" max="8" width="6.421875" style="23" customWidth="1"/>
    <col min="9" max="9" width="9.140625" style="23" customWidth="1"/>
    <col min="10" max="10" width="6.421875" style="23" customWidth="1"/>
    <col min="11" max="11" width="7.00390625" style="23" customWidth="1"/>
    <col min="12" max="12" width="6.421875" style="23" customWidth="1"/>
    <col min="13" max="13" width="9.140625" style="23" customWidth="1"/>
    <col min="14" max="14" width="6.421875" style="23" customWidth="1"/>
    <col min="15" max="15" width="7.00390625" style="23" customWidth="1"/>
    <col min="16" max="16" width="6.421875" style="23" customWidth="1"/>
    <col min="17" max="16384" width="9.140625" style="23" customWidth="1"/>
  </cols>
  <sheetData>
    <row r="1" spans="1:16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15.75">
      <c r="A2" s="170" t="str">
        <f>'1. Plan and Actual'!A2</f>
        <v>OSCCAR Summary by Workforce Area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.75">
      <c r="A3" s="170" t="str">
        <f>'1. Plan and Actual'!A3</f>
        <v>FY20 Quarter Ending September 30, 2019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ht="8.25" customHeight="1"/>
    <row r="5" spans="1:16" ht="18.75">
      <c r="A5" s="169" t="s">
        <v>128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ht="6.75" customHeight="1" thickBot="1"/>
    <row r="7" spans="1:16" ht="13.5" thickTop="1">
      <c r="A7" s="27" t="s">
        <v>1</v>
      </c>
      <c r="B7" s="52" t="s">
        <v>19</v>
      </c>
      <c r="C7" s="52" t="s">
        <v>22</v>
      </c>
      <c r="D7" s="52" t="s">
        <v>24</v>
      </c>
      <c r="E7" s="52" t="s">
        <v>26</v>
      </c>
      <c r="F7" s="52" t="s">
        <v>35</v>
      </c>
      <c r="G7" s="52" t="s">
        <v>37</v>
      </c>
      <c r="H7" s="52" t="s">
        <v>46</v>
      </c>
      <c r="I7" s="52" t="s">
        <v>48</v>
      </c>
      <c r="J7" s="52" t="s">
        <v>50</v>
      </c>
      <c r="K7" s="52" t="s">
        <v>62</v>
      </c>
      <c r="L7" s="52" t="s">
        <v>64</v>
      </c>
      <c r="M7" s="52" t="s">
        <v>74</v>
      </c>
      <c r="N7" s="52" t="s">
        <v>75</v>
      </c>
      <c r="O7" s="52" t="s">
        <v>124</v>
      </c>
      <c r="P7" s="57" t="s">
        <v>78</v>
      </c>
    </row>
    <row r="8" spans="1:16" s="49" customFormat="1" ht="51">
      <c r="A8" s="28"/>
      <c r="B8" s="31" t="s">
        <v>20</v>
      </c>
      <c r="C8" s="31" t="s">
        <v>55</v>
      </c>
      <c r="D8" s="31" t="s">
        <v>125</v>
      </c>
      <c r="E8" s="31" t="s">
        <v>56</v>
      </c>
      <c r="F8" s="31" t="s">
        <v>125</v>
      </c>
      <c r="G8" s="31" t="s">
        <v>57</v>
      </c>
      <c r="H8" s="31" t="s">
        <v>125</v>
      </c>
      <c r="I8" s="31" t="s">
        <v>58</v>
      </c>
      <c r="J8" s="31" t="s">
        <v>125</v>
      </c>
      <c r="K8" s="31" t="s">
        <v>59</v>
      </c>
      <c r="L8" s="31" t="s">
        <v>125</v>
      </c>
      <c r="M8" s="31" t="s">
        <v>60</v>
      </c>
      <c r="N8" s="31" t="s">
        <v>125</v>
      </c>
      <c r="O8" s="31" t="s">
        <v>61</v>
      </c>
      <c r="P8" s="58" t="s">
        <v>126</v>
      </c>
    </row>
    <row r="9" spans="1:16" ht="13.5" customHeight="1">
      <c r="A9" s="33" t="s">
        <v>2</v>
      </c>
      <c r="B9" s="50">
        <f>'1. Plan and Actual'!C10</f>
        <v>1321</v>
      </c>
      <c r="C9" s="35">
        <v>1046</v>
      </c>
      <c r="D9" s="36">
        <f>C9/B9</f>
        <v>0.7918243754731265</v>
      </c>
      <c r="E9" s="35">
        <v>163</v>
      </c>
      <c r="F9" s="36">
        <f>E9/B9</f>
        <v>0.12339137017411052</v>
      </c>
      <c r="G9" s="35">
        <v>92</v>
      </c>
      <c r="H9" s="36">
        <f>G9/B9</f>
        <v>0.0696442089326268</v>
      </c>
      <c r="I9" s="35">
        <v>21</v>
      </c>
      <c r="J9" s="59">
        <f>I9/B9</f>
        <v>0.015897047691143074</v>
      </c>
      <c r="K9" s="35">
        <v>8</v>
      </c>
      <c r="L9" s="59">
        <f>K9/B9</f>
        <v>0.006056018168054504</v>
      </c>
      <c r="M9" s="35">
        <v>6</v>
      </c>
      <c r="N9" s="59">
        <f>M9/B9</f>
        <v>0.004542013626040878</v>
      </c>
      <c r="O9" s="35">
        <v>40</v>
      </c>
      <c r="P9" s="39">
        <f>O9/B9</f>
        <v>0.03028009084027252</v>
      </c>
    </row>
    <row r="10" spans="1:16" ht="13.5" customHeight="1">
      <c r="A10" s="33" t="s">
        <v>3</v>
      </c>
      <c r="B10" s="50">
        <f>'1. Plan and Actual'!C11</f>
        <v>4996</v>
      </c>
      <c r="C10" s="35">
        <v>1854</v>
      </c>
      <c r="D10" s="36">
        <f aca="true" t="shared" si="0" ref="D10:D26">C10/B10</f>
        <v>0.3710968775020016</v>
      </c>
      <c r="E10" s="35">
        <v>2001</v>
      </c>
      <c r="F10" s="36">
        <f aca="true" t="shared" si="1" ref="F10:F26">E10/B10</f>
        <v>0.40052041633306645</v>
      </c>
      <c r="G10" s="35">
        <v>787</v>
      </c>
      <c r="H10" s="36">
        <f aca="true" t="shared" si="2" ref="H10:H26">G10/B10</f>
        <v>0.15752602081665332</v>
      </c>
      <c r="I10" s="35">
        <v>77</v>
      </c>
      <c r="J10" s="59">
        <f aca="true" t="shared" si="3" ref="J10:J26">I10/B10</f>
        <v>0.015412329863891112</v>
      </c>
      <c r="K10" s="35">
        <v>333</v>
      </c>
      <c r="L10" s="36">
        <f aca="true" t="shared" si="4" ref="L10:L26">K10/B10</f>
        <v>0.0666533226581265</v>
      </c>
      <c r="M10" s="35">
        <v>21</v>
      </c>
      <c r="N10" s="59">
        <f aca="true" t="shared" si="5" ref="N10:N26">M10/B10</f>
        <v>0.004203362690152122</v>
      </c>
      <c r="O10" s="35">
        <v>378</v>
      </c>
      <c r="P10" s="39">
        <f aca="true" t="shared" si="6" ref="P10:P26">O10/B10</f>
        <v>0.0756605284227382</v>
      </c>
    </row>
    <row r="11" spans="1:16" ht="13.5" customHeight="1">
      <c r="A11" s="33" t="s">
        <v>4</v>
      </c>
      <c r="B11" s="50">
        <f>'1. Plan and Actual'!C12</f>
        <v>5044</v>
      </c>
      <c r="C11" s="35">
        <v>3478</v>
      </c>
      <c r="D11" s="36">
        <f t="shared" si="0"/>
        <v>0.6895321173671689</v>
      </c>
      <c r="E11" s="35">
        <v>844</v>
      </c>
      <c r="F11" s="36">
        <f t="shared" si="1"/>
        <v>0.16732751784298175</v>
      </c>
      <c r="G11" s="35">
        <v>754</v>
      </c>
      <c r="H11" s="36">
        <f t="shared" si="2"/>
        <v>0.14948453608247422</v>
      </c>
      <c r="I11" s="35">
        <v>78</v>
      </c>
      <c r="J11" s="59">
        <f t="shared" si="3"/>
        <v>0.015463917525773196</v>
      </c>
      <c r="K11" s="35">
        <v>133</v>
      </c>
      <c r="L11" s="36">
        <f t="shared" si="4"/>
        <v>0.026367961934972244</v>
      </c>
      <c r="M11" s="35">
        <v>17</v>
      </c>
      <c r="N11" s="59">
        <f t="shared" si="5"/>
        <v>0.0033703409992069788</v>
      </c>
      <c r="O11" s="35">
        <v>322</v>
      </c>
      <c r="P11" s="39">
        <f t="shared" si="6"/>
        <v>0.06383822363203806</v>
      </c>
    </row>
    <row r="12" spans="1:16" ht="13.5" customHeight="1">
      <c r="A12" s="33" t="s">
        <v>5</v>
      </c>
      <c r="B12" s="50">
        <f>'1. Plan and Actual'!C13</f>
        <v>1807</v>
      </c>
      <c r="C12" s="35">
        <v>849</v>
      </c>
      <c r="D12" s="36">
        <f t="shared" si="0"/>
        <v>0.4698395130049806</v>
      </c>
      <c r="E12" s="35">
        <v>678</v>
      </c>
      <c r="F12" s="36">
        <f t="shared" si="1"/>
        <v>0.375207526286663</v>
      </c>
      <c r="G12" s="35">
        <v>149</v>
      </c>
      <c r="H12" s="36">
        <f t="shared" si="2"/>
        <v>0.08245711123408965</v>
      </c>
      <c r="I12" s="35">
        <v>16</v>
      </c>
      <c r="J12" s="59">
        <f t="shared" si="3"/>
        <v>0.008854454897620365</v>
      </c>
      <c r="K12" s="35">
        <v>21</v>
      </c>
      <c r="L12" s="36">
        <f t="shared" si="4"/>
        <v>0.01162147205312673</v>
      </c>
      <c r="M12" s="35">
        <v>4</v>
      </c>
      <c r="N12" s="59">
        <f t="shared" si="5"/>
        <v>0.002213613724405091</v>
      </c>
      <c r="O12" s="35">
        <v>128</v>
      </c>
      <c r="P12" s="39">
        <f t="shared" si="6"/>
        <v>0.07083563918096292</v>
      </c>
    </row>
    <row r="13" spans="1:16" ht="13.5" customHeight="1">
      <c r="A13" s="33" t="s">
        <v>143</v>
      </c>
      <c r="B13" s="50">
        <f>'1. Plan and Actual'!C14</f>
        <v>1258</v>
      </c>
      <c r="C13" s="35">
        <v>1054</v>
      </c>
      <c r="D13" s="36">
        <f t="shared" si="0"/>
        <v>0.8378378378378378</v>
      </c>
      <c r="E13" s="35">
        <v>115</v>
      </c>
      <c r="F13" s="36">
        <f t="shared" si="1"/>
        <v>0.09141494435612083</v>
      </c>
      <c r="G13" s="35">
        <v>69</v>
      </c>
      <c r="H13" s="36">
        <f t="shared" si="2"/>
        <v>0.054848966613672494</v>
      </c>
      <c r="I13" s="35">
        <v>35</v>
      </c>
      <c r="J13" s="59">
        <f t="shared" si="3"/>
        <v>0.02782193958664547</v>
      </c>
      <c r="K13" s="35">
        <v>12</v>
      </c>
      <c r="L13" s="36">
        <f t="shared" si="4"/>
        <v>0.009538950715421303</v>
      </c>
      <c r="M13" s="35">
        <v>2</v>
      </c>
      <c r="N13" s="59">
        <f t="shared" si="5"/>
        <v>0.001589825119236884</v>
      </c>
      <c r="O13" s="35">
        <v>65</v>
      </c>
      <c r="P13" s="39">
        <f t="shared" si="6"/>
        <v>0.051669316375198726</v>
      </c>
    </row>
    <row r="14" spans="1:16" ht="13.5" customHeight="1">
      <c r="A14" s="33" t="s">
        <v>6</v>
      </c>
      <c r="B14" s="50">
        <f>'1. Plan and Actual'!C15</f>
        <v>2981</v>
      </c>
      <c r="C14" s="35">
        <v>1987</v>
      </c>
      <c r="D14" s="36">
        <f t="shared" si="0"/>
        <v>0.6665548473666555</v>
      </c>
      <c r="E14" s="35">
        <v>384</v>
      </c>
      <c r="F14" s="36">
        <f t="shared" si="1"/>
        <v>0.12881583361288157</v>
      </c>
      <c r="G14" s="35">
        <v>557</v>
      </c>
      <c r="H14" s="36">
        <f t="shared" si="2"/>
        <v>0.186850050318685</v>
      </c>
      <c r="I14" s="35">
        <v>55</v>
      </c>
      <c r="J14" s="59">
        <f t="shared" si="3"/>
        <v>0.01845018450184502</v>
      </c>
      <c r="K14" s="35">
        <v>116</v>
      </c>
      <c r="L14" s="36">
        <f t="shared" si="4"/>
        <v>0.038913116403891314</v>
      </c>
      <c r="M14" s="35">
        <v>9</v>
      </c>
      <c r="N14" s="59">
        <f t="shared" si="5"/>
        <v>0.0030191211003019122</v>
      </c>
      <c r="O14" s="35">
        <v>226</v>
      </c>
      <c r="P14" s="39">
        <f t="shared" si="6"/>
        <v>0.07581348540758134</v>
      </c>
    </row>
    <row r="15" spans="1:16" ht="13.5" customHeight="1">
      <c r="A15" s="33" t="s">
        <v>7</v>
      </c>
      <c r="B15" s="50">
        <f>'1. Plan and Actual'!C16</f>
        <v>1053</v>
      </c>
      <c r="C15" s="35">
        <v>889</v>
      </c>
      <c r="D15" s="36">
        <f t="shared" si="0"/>
        <v>0.8442545109211775</v>
      </c>
      <c r="E15" s="35">
        <v>77</v>
      </c>
      <c r="F15" s="36">
        <f t="shared" si="1"/>
        <v>0.0731244064577398</v>
      </c>
      <c r="G15" s="35">
        <v>76</v>
      </c>
      <c r="H15" s="36">
        <f t="shared" si="2"/>
        <v>0.0721747388414055</v>
      </c>
      <c r="I15" s="35">
        <v>25</v>
      </c>
      <c r="J15" s="59">
        <f t="shared" si="3"/>
        <v>0.023741690408357077</v>
      </c>
      <c r="K15" s="35">
        <v>14</v>
      </c>
      <c r="L15" s="36">
        <f t="shared" si="4"/>
        <v>0.013295346628679962</v>
      </c>
      <c r="M15" s="35">
        <v>1</v>
      </c>
      <c r="N15" s="59">
        <f t="shared" si="5"/>
        <v>0.000949667616334283</v>
      </c>
      <c r="O15" s="35">
        <v>29</v>
      </c>
      <c r="P15" s="39">
        <f t="shared" si="6"/>
        <v>0.027540360873694207</v>
      </c>
    </row>
    <row r="16" spans="1:16" ht="13.5" customHeight="1">
      <c r="A16" s="33" t="s">
        <v>8</v>
      </c>
      <c r="B16" s="50">
        <f>'1. Plan and Actual'!C17</f>
        <v>2218</v>
      </c>
      <c r="C16" s="35">
        <v>1413</v>
      </c>
      <c r="D16" s="36">
        <f t="shared" si="0"/>
        <v>0.6370604147880974</v>
      </c>
      <c r="E16" s="35">
        <v>213</v>
      </c>
      <c r="F16" s="36">
        <f t="shared" si="1"/>
        <v>0.09603246167718665</v>
      </c>
      <c r="G16" s="35">
        <v>332</v>
      </c>
      <c r="H16" s="36">
        <f t="shared" si="2"/>
        <v>0.1496844003606853</v>
      </c>
      <c r="I16" s="35">
        <v>11</v>
      </c>
      <c r="J16" s="59">
        <f t="shared" si="3"/>
        <v>0.004959422903516681</v>
      </c>
      <c r="K16" s="35">
        <v>335</v>
      </c>
      <c r="L16" s="36">
        <f t="shared" si="4"/>
        <v>0.15103697024346258</v>
      </c>
      <c r="M16" s="35">
        <v>3</v>
      </c>
      <c r="N16" s="59">
        <f t="shared" si="5"/>
        <v>0.001352569882777277</v>
      </c>
      <c r="O16" s="35">
        <v>127</v>
      </c>
      <c r="P16" s="39">
        <f t="shared" si="6"/>
        <v>0.05725879170423805</v>
      </c>
    </row>
    <row r="17" spans="1:16" ht="13.5" customHeight="1">
      <c r="A17" s="33" t="s">
        <v>9</v>
      </c>
      <c r="B17" s="50">
        <f>'1. Plan and Actual'!C18</f>
        <v>1661</v>
      </c>
      <c r="C17" s="35">
        <v>989</v>
      </c>
      <c r="D17" s="36">
        <f t="shared" si="0"/>
        <v>0.5954244431065623</v>
      </c>
      <c r="E17" s="35">
        <v>267</v>
      </c>
      <c r="F17" s="36">
        <f t="shared" si="1"/>
        <v>0.16074653822998194</v>
      </c>
      <c r="G17" s="35">
        <v>350</v>
      </c>
      <c r="H17" s="36">
        <f t="shared" si="2"/>
        <v>0.2107164358819988</v>
      </c>
      <c r="I17" s="35">
        <v>36</v>
      </c>
      <c r="J17" s="59">
        <f t="shared" si="3"/>
        <v>0.021673690547862733</v>
      </c>
      <c r="K17" s="35">
        <v>13</v>
      </c>
      <c r="L17" s="36">
        <f t="shared" si="4"/>
        <v>0.007826610475617099</v>
      </c>
      <c r="M17" s="35">
        <v>10</v>
      </c>
      <c r="N17" s="59">
        <f t="shared" si="5"/>
        <v>0.006020469596628537</v>
      </c>
      <c r="O17" s="35">
        <v>289</v>
      </c>
      <c r="P17" s="39">
        <f t="shared" si="6"/>
        <v>0.1739915713425647</v>
      </c>
    </row>
    <row r="18" spans="1:16" ht="13.5" customHeight="1">
      <c r="A18" s="33" t="s">
        <v>10</v>
      </c>
      <c r="B18" s="50">
        <f>'1. Plan and Actual'!C19</f>
        <v>7589</v>
      </c>
      <c r="C18" s="35">
        <v>2790</v>
      </c>
      <c r="D18" s="36">
        <f t="shared" si="0"/>
        <v>0.3676373698774542</v>
      </c>
      <c r="E18" s="35">
        <v>1383</v>
      </c>
      <c r="F18" s="36">
        <f t="shared" si="1"/>
        <v>0.18223744893925417</v>
      </c>
      <c r="G18" s="35">
        <v>3578</v>
      </c>
      <c r="H18" s="36">
        <f t="shared" si="2"/>
        <v>0.47147186717617606</v>
      </c>
      <c r="I18" s="35">
        <v>80</v>
      </c>
      <c r="J18" s="59">
        <f t="shared" si="3"/>
        <v>0.010541573329819476</v>
      </c>
      <c r="K18" s="35">
        <v>92</v>
      </c>
      <c r="L18" s="36">
        <f t="shared" si="4"/>
        <v>0.012122809329292397</v>
      </c>
      <c r="M18" s="35">
        <v>35</v>
      </c>
      <c r="N18" s="59">
        <f t="shared" si="5"/>
        <v>0.004611938331796021</v>
      </c>
      <c r="O18" s="35">
        <v>796</v>
      </c>
      <c r="P18" s="39">
        <f t="shared" si="6"/>
        <v>0.10488865463170378</v>
      </c>
    </row>
    <row r="19" spans="1:16" ht="13.5" customHeight="1">
      <c r="A19" s="33" t="s">
        <v>132</v>
      </c>
      <c r="B19" s="50">
        <f>'1. Plan and Actual'!C20</f>
        <v>2192</v>
      </c>
      <c r="C19" s="35">
        <v>1255</v>
      </c>
      <c r="D19" s="36">
        <f t="shared" si="0"/>
        <v>0.572536496350365</v>
      </c>
      <c r="E19" s="35">
        <v>126</v>
      </c>
      <c r="F19" s="36">
        <f t="shared" si="1"/>
        <v>0.05748175182481752</v>
      </c>
      <c r="G19" s="35">
        <v>806</v>
      </c>
      <c r="H19" s="36">
        <f t="shared" si="2"/>
        <v>0.3677007299270073</v>
      </c>
      <c r="I19" s="35">
        <v>16</v>
      </c>
      <c r="J19" s="59">
        <f t="shared" si="3"/>
        <v>0.0072992700729927005</v>
      </c>
      <c r="K19" s="35">
        <v>67</v>
      </c>
      <c r="L19" s="36">
        <f t="shared" si="4"/>
        <v>0.030565693430656935</v>
      </c>
      <c r="M19" s="35">
        <v>4</v>
      </c>
      <c r="N19" s="59">
        <f t="shared" si="5"/>
        <v>0.0018248175182481751</v>
      </c>
      <c r="O19" s="35">
        <v>95</v>
      </c>
      <c r="P19" s="39">
        <f t="shared" si="6"/>
        <v>0.04333941605839416</v>
      </c>
    </row>
    <row r="20" spans="1:16" ht="13.5" customHeight="1">
      <c r="A20" s="33" t="s">
        <v>11</v>
      </c>
      <c r="B20" s="50">
        <f>'1. Plan and Actual'!C21</f>
        <v>3986</v>
      </c>
      <c r="C20" s="35">
        <v>2634</v>
      </c>
      <c r="D20" s="36">
        <f t="shared" si="0"/>
        <v>0.6608128449573507</v>
      </c>
      <c r="E20" s="35">
        <v>460</v>
      </c>
      <c r="F20" s="36">
        <f t="shared" si="1"/>
        <v>0.1154039136979428</v>
      </c>
      <c r="G20" s="35">
        <v>567</v>
      </c>
      <c r="H20" s="36">
        <f t="shared" si="2"/>
        <v>0.14224786753637733</v>
      </c>
      <c r="I20" s="35">
        <v>33</v>
      </c>
      <c r="J20" s="59">
        <f t="shared" si="3"/>
        <v>0.008278976417461115</v>
      </c>
      <c r="K20" s="35">
        <v>293</v>
      </c>
      <c r="L20" s="36">
        <f t="shared" si="4"/>
        <v>0.07350727546412443</v>
      </c>
      <c r="M20" s="35">
        <v>10</v>
      </c>
      <c r="N20" s="59">
        <f t="shared" si="5"/>
        <v>0.002508780732563974</v>
      </c>
      <c r="O20" s="35">
        <v>305</v>
      </c>
      <c r="P20" s="39">
        <f t="shared" si="6"/>
        <v>0.07651781234320121</v>
      </c>
    </row>
    <row r="21" spans="1:16" ht="13.5" customHeight="1">
      <c r="A21" s="33" t="s">
        <v>12</v>
      </c>
      <c r="B21" s="50">
        <f>'1. Plan and Actual'!C22</f>
        <v>3243</v>
      </c>
      <c r="C21" s="35">
        <v>2532</v>
      </c>
      <c r="D21" s="36">
        <f t="shared" si="0"/>
        <v>0.7807585568917669</v>
      </c>
      <c r="E21" s="35">
        <v>255</v>
      </c>
      <c r="F21" s="36">
        <f t="shared" si="1"/>
        <v>0.0786308973172988</v>
      </c>
      <c r="G21" s="35">
        <v>255</v>
      </c>
      <c r="H21" s="36">
        <f t="shared" si="2"/>
        <v>0.0786308973172988</v>
      </c>
      <c r="I21" s="35">
        <v>25</v>
      </c>
      <c r="J21" s="59">
        <f t="shared" si="3"/>
        <v>0.0077089115016959605</v>
      </c>
      <c r="K21" s="35">
        <v>216</v>
      </c>
      <c r="L21" s="36">
        <f t="shared" si="4"/>
        <v>0.0666049953746531</v>
      </c>
      <c r="M21" s="35">
        <v>12</v>
      </c>
      <c r="N21" s="59">
        <f t="shared" si="5"/>
        <v>0.0037002775208140612</v>
      </c>
      <c r="O21" s="35">
        <v>91</v>
      </c>
      <c r="P21" s="39">
        <f t="shared" si="6"/>
        <v>0.028060437866173297</v>
      </c>
    </row>
    <row r="22" spans="1:16" ht="13.5" customHeight="1">
      <c r="A22" s="33" t="s">
        <v>144</v>
      </c>
      <c r="B22" s="50">
        <f>'1. Plan and Actual'!C23</f>
        <v>1601</v>
      </c>
      <c r="C22" s="35">
        <v>1236</v>
      </c>
      <c r="D22" s="36">
        <f t="shared" si="0"/>
        <v>0.7720174890693317</v>
      </c>
      <c r="E22" s="35">
        <v>101</v>
      </c>
      <c r="F22" s="36">
        <f t="shared" si="1"/>
        <v>0.06308557151780138</v>
      </c>
      <c r="G22" s="35">
        <v>233</v>
      </c>
      <c r="H22" s="36">
        <f t="shared" si="2"/>
        <v>0.14553404122423486</v>
      </c>
      <c r="I22" s="35">
        <v>13</v>
      </c>
      <c r="J22" s="59">
        <f t="shared" si="3"/>
        <v>0.008119925046845722</v>
      </c>
      <c r="K22" s="35">
        <v>71</v>
      </c>
      <c r="L22" s="36">
        <f t="shared" si="4"/>
        <v>0.0443472829481574</v>
      </c>
      <c r="M22" s="35">
        <v>5</v>
      </c>
      <c r="N22" s="59">
        <f t="shared" si="5"/>
        <v>0.003123048094940662</v>
      </c>
      <c r="O22" s="35">
        <v>63</v>
      </c>
      <c r="P22" s="39">
        <f t="shared" si="6"/>
        <v>0.03935040599625234</v>
      </c>
    </row>
    <row r="23" spans="1:16" ht="13.5" customHeight="1">
      <c r="A23" s="33" t="s">
        <v>13</v>
      </c>
      <c r="B23" s="50">
        <f>'1. Plan and Actual'!C24</f>
        <v>2260</v>
      </c>
      <c r="C23" s="35">
        <v>1659</v>
      </c>
      <c r="D23" s="36">
        <f t="shared" si="0"/>
        <v>0.734070796460177</v>
      </c>
      <c r="E23" s="35">
        <v>305</v>
      </c>
      <c r="F23" s="36">
        <f t="shared" si="1"/>
        <v>0.13495575221238937</v>
      </c>
      <c r="G23" s="35">
        <v>453</v>
      </c>
      <c r="H23" s="36">
        <f t="shared" si="2"/>
        <v>0.2004424778761062</v>
      </c>
      <c r="I23" s="35">
        <v>34</v>
      </c>
      <c r="J23" s="59">
        <f t="shared" si="3"/>
        <v>0.01504424778761062</v>
      </c>
      <c r="K23" s="35">
        <v>79</v>
      </c>
      <c r="L23" s="36">
        <f t="shared" si="4"/>
        <v>0.034955752212389384</v>
      </c>
      <c r="M23" s="35">
        <v>7</v>
      </c>
      <c r="N23" s="59">
        <f t="shared" si="5"/>
        <v>0.003097345132743363</v>
      </c>
      <c r="O23" s="35">
        <v>102</v>
      </c>
      <c r="P23" s="39">
        <f t="shared" si="6"/>
        <v>0.04513274336283186</v>
      </c>
    </row>
    <row r="24" spans="1:16" ht="13.5" customHeight="1">
      <c r="A24" s="33" t="s">
        <v>137</v>
      </c>
      <c r="B24" s="50">
        <f>'1. Plan and Actual'!C25</f>
        <v>2016</v>
      </c>
      <c r="C24" s="35">
        <v>1401</v>
      </c>
      <c r="D24" s="36">
        <f t="shared" si="0"/>
        <v>0.6949404761904762</v>
      </c>
      <c r="E24" s="35">
        <v>339</v>
      </c>
      <c r="F24" s="36">
        <f t="shared" si="1"/>
        <v>0.16815476190476192</v>
      </c>
      <c r="G24" s="35">
        <v>103</v>
      </c>
      <c r="H24" s="36">
        <f t="shared" si="2"/>
        <v>0.05109126984126984</v>
      </c>
      <c r="I24" s="35">
        <v>18</v>
      </c>
      <c r="J24" s="59">
        <f t="shared" si="3"/>
        <v>0.008928571428571428</v>
      </c>
      <c r="K24" s="35">
        <v>153</v>
      </c>
      <c r="L24" s="36">
        <f t="shared" si="4"/>
        <v>0.07589285714285714</v>
      </c>
      <c r="M24" s="35">
        <v>7</v>
      </c>
      <c r="N24" s="59">
        <f t="shared" si="5"/>
        <v>0.003472222222222222</v>
      </c>
      <c r="O24" s="35">
        <v>61</v>
      </c>
      <c r="P24" s="39">
        <f t="shared" si="6"/>
        <v>0.030257936507936508</v>
      </c>
    </row>
    <row r="25" spans="1:16" ht="12.75">
      <c r="A25" s="33" t="s">
        <v>14</v>
      </c>
      <c r="B25" s="50">
        <f>'1. Plan and Actual'!C26</f>
        <v>605</v>
      </c>
      <c r="C25" s="34">
        <v>446</v>
      </c>
      <c r="D25" s="36">
        <f t="shared" si="0"/>
        <v>0.7371900826446282</v>
      </c>
      <c r="E25" s="34">
        <v>35</v>
      </c>
      <c r="F25" s="36">
        <f t="shared" si="1"/>
        <v>0.05785123966942149</v>
      </c>
      <c r="G25" s="34">
        <v>89</v>
      </c>
      <c r="H25" s="36">
        <f t="shared" si="2"/>
        <v>0.14710743801652892</v>
      </c>
      <c r="I25" s="34">
        <v>3</v>
      </c>
      <c r="J25" s="59">
        <f t="shared" si="3"/>
        <v>0.0049586776859504135</v>
      </c>
      <c r="K25" s="34">
        <v>41</v>
      </c>
      <c r="L25" s="36">
        <f t="shared" si="4"/>
        <v>0.06776859504132231</v>
      </c>
      <c r="M25" s="34">
        <v>1</v>
      </c>
      <c r="N25" s="59">
        <f t="shared" si="5"/>
        <v>0.001652892561983471</v>
      </c>
      <c r="O25" s="34">
        <v>33</v>
      </c>
      <c r="P25" s="39">
        <f t="shared" si="6"/>
        <v>0.05454545454545454</v>
      </c>
    </row>
    <row r="26" spans="1:16" ht="13.5" thickBot="1">
      <c r="A26" s="40" t="s">
        <v>15</v>
      </c>
      <c r="B26" s="41">
        <f>'1. Plan and Actual'!C27</f>
        <v>44583</v>
      </c>
      <c r="C26" s="41">
        <v>26563</v>
      </c>
      <c r="D26" s="42">
        <f t="shared" si="0"/>
        <v>0.5958100621313056</v>
      </c>
      <c r="E26" s="41">
        <v>7606</v>
      </c>
      <c r="F26" s="42">
        <f t="shared" si="1"/>
        <v>0.17060314469640894</v>
      </c>
      <c r="G26" s="41">
        <v>9165</v>
      </c>
      <c r="H26" s="42">
        <f t="shared" si="2"/>
        <v>0.20557163044209675</v>
      </c>
      <c r="I26" s="41">
        <v>556</v>
      </c>
      <c r="J26" s="60">
        <f t="shared" si="3"/>
        <v>0.012471121279411435</v>
      </c>
      <c r="K26" s="41">
        <v>1941</v>
      </c>
      <c r="L26" s="42">
        <f t="shared" si="4"/>
        <v>0.04353677410672229</v>
      </c>
      <c r="M26" s="41">
        <v>151</v>
      </c>
      <c r="N26" s="60">
        <f t="shared" si="5"/>
        <v>0.0033869412107754076</v>
      </c>
      <c r="O26" s="41">
        <v>3109</v>
      </c>
      <c r="P26" s="44">
        <f t="shared" si="6"/>
        <v>0.06973510082318372</v>
      </c>
    </row>
    <row r="27" spans="1:16" ht="13.5" thickTop="1">
      <c r="A27" s="1" t="s">
        <v>29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 t="s">
        <v>138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161" t="s">
        <v>30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16" ht="12.75" customHeight="1">
      <c r="A30" s="161" t="s">
        <v>140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ht="12.75">
      <c r="A31" s="168" t="s">
        <v>141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</row>
  </sheetData>
  <sheetProtection/>
  <mergeCells count="7">
    <mergeCell ref="A31:P31"/>
    <mergeCell ref="A1:P1"/>
    <mergeCell ref="A2:P2"/>
    <mergeCell ref="A3:P3"/>
    <mergeCell ref="A5:P5"/>
    <mergeCell ref="A29:P29"/>
    <mergeCell ref="A30:P30"/>
  </mergeCells>
  <printOptions horizontalCentered="1" verticalCentered="1"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21.28125" style="23" customWidth="1"/>
    <col min="2" max="2" width="10.140625" style="23" customWidth="1"/>
    <col min="3" max="3" width="8.28125" style="23" customWidth="1"/>
    <col min="4" max="4" width="7.421875" style="23" customWidth="1"/>
    <col min="5" max="5" width="8.7109375" style="23" customWidth="1"/>
    <col min="6" max="6" width="6.28125" style="23" customWidth="1"/>
    <col min="7" max="7" width="8.7109375" style="23" customWidth="1"/>
    <col min="8" max="8" width="6.421875" style="23" customWidth="1"/>
    <col min="9" max="9" width="8.7109375" style="23" customWidth="1"/>
    <col min="10" max="10" width="6.421875" style="23" customWidth="1"/>
    <col min="11" max="11" width="8.7109375" style="23" customWidth="1"/>
    <col min="12" max="12" width="6.421875" style="23" customWidth="1"/>
    <col min="13" max="13" width="8.7109375" style="23" customWidth="1"/>
    <col min="14" max="14" width="6.421875" style="23" customWidth="1"/>
    <col min="15" max="16384" width="9.140625" style="23" customWidth="1"/>
  </cols>
  <sheetData>
    <row r="1" spans="1:14" ht="18.75">
      <c r="A1" s="169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5.75">
      <c r="A2" s="170" t="str">
        <f>'1. Plan and Actual'!A2</f>
        <v>OSCCAR Summary by Workforce Area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5.75">
      <c r="A3" s="170" t="str">
        <f>'1. Plan and Actual'!A3</f>
        <v>FY20 Quarter Ending September 30, 2019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5" spans="1:14" ht="18.75">
      <c r="A5" s="169" t="s">
        <v>129</v>
      </c>
      <c r="B5" s="169"/>
      <c r="C5" s="169"/>
      <c r="D5" s="169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ht="6.75" customHeight="1" thickBot="1"/>
    <row r="7" spans="1:14" ht="13.5" thickTop="1">
      <c r="A7" s="27" t="s">
        <v>1</v>
      </c>
      <c r="B7" s="61" t="s">
        <v>19</v>
      </c>
      <c r="C7" s="62" t="s">
        <v>22</v>
      </c>
      <c r="D7" s="63" t="s">
        <v>24</v>
      </c>
      <c r="E7" s="64" t="s">
        <v>26</v>
      </c>
      <c r="F7" s="61" t="s">
        <v>35</v>
      </c>
      <c r="G7" s="65" t="s">
        <v>37</v>
      </c>
      <c r="H7" s="66" t="s">
        <v>46</v>
      </c>
      <c r="I7" s="64" t="s">
        <v>48</v>
      </c>
      <c r="J7" s="61" t="s">
        <v>50</v>
      </c>
      <c r="K7" s="65" t="s">
        <v>62</v>
      </c>
      <c r="L7" s="66" t="s">
        <v>64</v>
      </c>
      <c r="M7" s="64" t="s">
        <v>74</v>
      </c>
      <c r="N7" s="53" t="s">
        <v>75</v>
      </c>
    </row>
    <row r="8" spans="1:14" s="49" customFormat="1" ht="38.25">
      <c r="A8" s="28"/>
      <c r="B8" s="67" t="s">
        <v>20</v>
      </c>
      <c r="C8" s="68" t="s">
        <v>54</v>
      </c>
      <c r="D8" s="32" t="s">
        <v>125</v>
      </c>
      <c r="E8" s="69" t="s">
        <v>65</v>
      </c>
      <c r="F8" s="67" t="s">
        <v>125</v>
      </c>
      <c r="G8" s="70" t="s">
        <v>66</v>
      </c>
      <c r="H8" s="71" t="s">
        <v>125</v>
      </c>
      <c r="I8" s="69" t="s">
        <v>67</v>
      </c>
      <c r="J8" s="67" t="s">
        <v>125</v>
      </c>
      <c r="K8" s="70" t="s">
        <v>68</v>
      </c>
      <c r="L8" s="71" t="s">
        <v>125</v>
      </c>
      <c r="M8" s="69" t="s">
        <v>69</v>
      </c>
      <c r="N8" s="32" t="s">
        <v>125</v>
      </c>
    </row>
    <row r="9" spans="1:15" ht="13.5" customHeight="1">
      <c r="A9" s="33" t="s">
        <v>2</v>
      </c>
      <c r="B9" s="72">
        <f>'1. Plan and Actual'!C10</f>
        <v>1321</v>
      </c>
      <c r="C9" s="73">
        <v>672</v>
      </c>
      <c r="D9" s="39">
        <f>C9/B9</f>
        <v>0.5087055261165784</v>
      </c>
      <c r="E9" s="74">
        <v>82</v>
      </c>
      <c r="F9" s="75">
        <f>E9/B9</f>
        <v>0.06207418622255867</v>
      </c>
      <c r="G9" s="76">
        <v>63</v>
      </c>
      <c r="H9" s="77">
        <f>G9/B9</f>
        <v>0.04769114307342922</v>
      </c>
      <c r="I9" s="74">
        <v>580</v>
      </c>
      <c r="J9" s="75">
        <f>I9/B9</f>
        <v>0.4390613171839515</v>
      </c>
      <c r="K9" s="76">
        <v>199</v>
      </c>
      <c r="L9" s="77">
        <f>K9/B9</f>
        <v>0.1506434519303558</v>
      </c>
      <c r="M9" s="74">
        <v>397</v>
      </c>
      <c r="N9" s="39">
        <f>M9/B9</f>
        <v>0.3005299015897048</v>
      </c>
      <c r="O9" s="78"/>
    </row>
    <row r="10" spans="1:15" ht="13.5" customHeight="1">
      <c r="A10" s="33" t="s">
        <v>3</v>
      </c>
      <c r="B10" s="72">
        <f>'1. Plan and Actual'!C11</f>
        <v>4996</v>
      </c>
      <c r="C10" s="73">
        <v>2612</v>
      </c>
      <c r="D10" s="39">
        <f aca="true" t="shared" si="0" ref="D10:D24">C10/B10</f>
        <v>0.5228182546036829</v>
      </c>
      <c r="E10" s="74">
        <v>46</v>
      </c>
      <c r="F10" s="75">
        <f aca="true" t="shared" si="1" ref="F10:F26">E10/B10</f>
        <v>0.009207365892714172</v>
      </c>
      <c r="G10" s="76">
        <v>154</v>
      </c>
      <c r="H10" s="77">
        <f aca="true" t="shared" si="2" ref="H10:H26">G10/B10</f>
        <v>0.030824659727782224</v>
      </c>
      <c r="I10" s="74">
        <v>2783</v>
      </c>
      <c r="J10" s="75">
        <f aca="true" t="shared" si="3" ref="J10:J26">I10/B10</f>
        <v>0.5570456365092074</v>
      </c>
      <c r="K10" s="76">
        <v>944</v>
      </c>
      <c r="L10" s="77">
        <f aca="true" t="shared" si="4" ref="L10:L26">K10/B10</f>
        <v>0.188951160928743</v>
      </c>
      <c r="M10" s="74">
        <v>1069</v>
      </c>
      <c r="N10" s="39">
        <f aca="true" t="shared" si="5" ref="N10:N26">M10/B10</f>
        <v>0.21397117694155324</v>
      </c>
      <c r="O10" s="78"/>
    </row>
    <row r="11" spans="1:15" ht="13.5" customHeight="1">
      <c r="A11" s="33" t="s">
        <v>4</v>
      </c>
      <c r="B11" s="72">
        <f>'1. Plan and Actual'!C12</f>
        <v>5044</v>
      </c>
      <c r="C11" s="73">
        <v>2525</v>
      </c>
      <c r="D11" s="39">
        <f t="shared" si="0"/>
        <v>0.5005947660586836</v>
      </c>
      <c r="E11" s="74">
        <v>186</v>
      </c>
      <c r="F11" s="75">
        <f t="shared" si="1"/>
        <v>0.03687549563838224</v>
      </c>
      <c r="G11" s="76">
        <v>349</v>
      </c>
      <c r="H11" s="77">
        <f t="shared" si="2"/>
        <v>0.06919111816019033</v>
      </c>
      <c r="I11" s="74">
        <v>2587</v>
      </c>
      <c r="J11" s="75">
        <f t="shared" si="3"/>
        <v>0.5128865979381443</v>
      </c>
      <c r="K11" s="76">
        <v>834</v>
      </c>
      <c r="L11" s="77">
        <f t="shared" si="4"/>
        <v>0.16534496431403647</v>
      </c>
      <c r="M11" s="74">
        <v>1088</v>
      </c>
      <c r="N11" s="39">
        <f t="shared" si="5"/>
        <v>0.21570182394924664</v>
      </c>
      <c r="O11" s="78"/>
    </row>
    <row r="12" spans="1:15" ht="13.5" customHeight="1">
      <c r="A12" s="33" t="s">
        <v>5</v>
      </c>
      <c r="B12" s="72">
        <f>'1. Plan and Actual'!C13</f>
        <v>1807</v>
      </c>
      <c r="C12" s="73">
        <v>968</v>
      </c>
      <c r="D12" s="39">
        <f t="shared" si="0"/>
        <v>0.5356945213060321</v>
      </c>
      <c r="E12" s="74">
        <v>6</v>
      </c>
      <c r="F12" s="75">
        <f t="shared" si="1"/>
        <v>0.003320420586607637</v>
      </c>
      <c r="G12" s="76">
        <v>41</v>
      </c>
      <c r="H12" s="77">
        <f t="shared" si="2"/>
        <v>0.022689540675152185</v>
      </c>
      <c r="I12" s="74">
        <v>946</v>
      </c>
      <c r="J12" s="75">
        <f t="shared" si="3"/>
        <v>0.5235196458218041</v>
      </c>
      <c r="K12" s="76">
        <v>350</v>
      </c>
      <c r="L12" s="77">
        <f t="shared" si="4"/>
        <v>0.1936912008854455</v>
      </c>
      <c r="M12" s="74">
        <v>464</v>
      </c>
      <c r="N12" s="39">
        <f t="shared" si="5"/>
        <v>0.2567791920309906</v>
      </c>
      <c r="O12" s="78"/>
    </row>
    <row r="13" spans="1:15" ht="13.5" customHeight="1">
      <c r="A13" s="33" t="s">
        <v>143</v>
      </c>
      <c r="B13" s="72">
        <f>'1. Plan and Actual'!C14</f>
        <v>1258</v>
      </c>
      <c r="C13" s="73">
        <v>710</v>
      </c>
      <c r="D13" s="39">
        <f t="shared" si="0"/>
        <v>0.5643879173290938</v>
      </c>
      <c r="E13" s="74">
        <v>66</v>
      </c>
      <c r="F13" s="75">
        <f t="shared" si="1"/>
        <v>0.05246422893481717</v>
      </c>
      <c r="G13" s="76">
        <v>39</v>
      </c>
      <c r="H13" s="77">
        <f t="shared" si="2"/>
        <v>0.031001589825119236</v>
      </c>
      <c r="I13" s="74">
        <v>369</v>
      </c>
      <c r="J13" s="75">
        <f t="shared" si="3"/>
        <v>0.2933227344992051</v>
      </c>
      <c r="K13" s="76">
        <v>277</v>
      </c>
      <c r="L13" s="77">
        <f t="shared" si="4"/>
        <v>0.22019077901430842</v>
      </c>
      <c r="M13" s="74">
        <v>507</v>
      </c>
      <c r="N13" s="39">
        <f t="shared" si="5"/>
        <v>0.4030206677265501</v>
      </c>
      <c r="O13" s="78"/>
    </row>
    <row r="14" spans="1:15" ht="13.5" customHeight="1">
      <c r="A14" s="33" t="s">
        <v>6</v>
      </c>
      <c r="B14" s="72">
        <f>'1. Plan and Actual'!C15</f>
        <v>2981</v>
      </c>
      <c r="C14" s="73">
        <v>1506</v>
      </c>
      <c r="D14" s="39">
        <f t="shared" si="0"/>
        <v>0.50519959745052</v>
      </c>
      <c r="E14" s="74">
        <v>59</v>
      </c>
      <c r="F14" s="75">
        <f t="shared" si="1"/>
        <v>0.019792016101979202</v>
      </c>
      <c r="G14" s="76">
        <v>157</v>
      </c>
      <c r="H14" s="77">
        <f t="shared" si="2"/>
        <v>0.05266689030526669</v>
      </c>
      <c r="I14" s="74">
        <v>1438</v>
      </c>
      <c r="J14" s="75">
        <f t="shared" si="3"/>
        <v>0.48238846024823884</v>
      </c>
      <c r="K14" s="76">
        <v>597</v>
      </c>
      <c r="L14" s="77">
        <f t="shared" si="4"/>
        <v>0.20026836632002684</v>
      </c>
      <c r="M14" s="74">
        <v>730</v>
      </c>
      <c r="N14" s="39">
        <f t="shared" si="5"/>
        <v>0.24488426702448843</v>
      </c>
      <c r="O14" s="78"/>
    </row>
    <row r="15" spans="1:15" ht="13.5" customHeight="1">
      <c r="A15" s="33" t="s">
        <v>7</v>
      </c>
      <c r="B15" s="72">
        <f>'1. Plan and Actual'!C16</f>
        <v>1053</v>
      </c>
      <c r="C15" s="73">
        <v>524</v>
      </c>
      <c r="D15" s="39">
        <f t="shared" si="0"/>
        <v>0.4976258309591643</v>
      </c>
      <c r="E15" s="74">
        <v>12</v>
      </c>
      <c r="F15" s="75">
        <f t="shared" si="1"/>
        <v>0.011396011396011397</v>
      </c>
      <c r="G15" s="76">
        <v>51</v>
      </c>
      <c r="H15" s="77">
        <f t="shared" si="2"/>
        <v>0.04843304843304843</v>
      </c>
      <c r="I15" s="74">
        <v>437</v>
      </c>
      <c r="J15" s="75">
        <f t="shared" si="3"/>
        <v>0.41500474833808165</v>
      </c>
      <c r="K15" s="76">
        <v>192</v>
      </c>
      <c r="L15" s="77">
        <f t="shared" si="4"/>
        <v>0.18233618233618235</v>
      </c>
      <c r="M15" s="74">
        <v>361</v>
      </c>
      <c r="N15" s="39">
        <f t="shared" si="5"/>
        <v>0.34283000949667614</v>
      </c>
      <c r="O15" s="78"/>
    </row>
    <row r="16" spans="1:15" ht="13.5" customHeight="1">
      <c r="A16" s="33" t="s">
        <v>8</v>
      </c>
      <c r="B16" s="72">
        <f>'1. Plan and Actual'!C17</f>
        <v>2218</v>
      </c>
      <c r="C16" s="73">
        <v>1126</v>
      </c>
      <c r="D16" s="39">
        <f t="shared" si="0"/>
        <v>0.5076645626690712</v>
      </c>
      <c r="E16" s="74">
        <v>141</v>
      </c>
      <c r="F16" s="75">
        <f t="shared" si="1"/>
        <v>0.06357078449053201</v>
      </c>
      <c r="G16" s="76">
        <v>92</v>
      </c>
      <c r="H16" s="77">
        <f t="shared" si="2"/>
        <v>0.04147880973850315</v>
      </c>
      <c r="I16" s="74">
        <v>959</v>
      </c>
      <c r="J16" s="75">
        <f t="shared" si="3"/>
        <v>0.43237150586113615</v>
      </c>
      <c r="K16" s="76">
        <v>396</v>
      </c>
      <c r="L16" s="77">
        <f t="shared" si="4"/>
        <v>0.17853922452660054</v>
      </c>
      <c r="M16" s="74">
        <v>630</v>
      </c>
      <c r="N16" s="39">
        <f t="shared" si="5"/>
        <v>0.2840396753832281</v>
      </c>
      <c r="O16" s="78"/>
    </row>
    <row r="17" spans="1:15" ht="13.5" customHeight="1">
      <c r="A17" s="33" t="s">
        <v>9</v>
      </c>
      <c r="B17" s="72">
        <f>'1. Plan and Actual'!C18</f>
        <v>1661</v>
      </c>
      <c r="C17" s="73">
        <v>938</v>
      </c>
      <c r="D17" s="39">
        <f t="shared" si="0"/>
        <v>0.5647200481637568</v>
      </c>
      <c r="E17" s="74">
        <v>86</v>
      </c>
      <c r="F17" s="75">
        <f t="shared" si="1"/>
        <v>0.05177603853100542</v>
      </c>
      <c r="G17" s="76">
        <v>83</v>
      </c>
      <c r="H17" s="77">
        <f t="shared" si="2"/>
        <v>0.049969897652016856</v>
      </c>
      <c r="I17" s="74">
        <v>866</v>
      </c>
      <c r="J17" s="75">
        <f t="shared" si="3"/>
        <v>0.5213726670680313</v>
      </c>
      <c r="K17" s="76">
        <v>310</v>
      </c>
      <c r="L17" s="77">
        <f t="shared" si="4"/>
        <v>0.18663455749548466</v>
      </c>
      <c r="M17" s="74">
        <v>316</v>
      </c>
      <c r="N17" s="39">
        <f t="shared" si="5"/>
        <v>0.19024683925346178</v>
      </c>
      <c r="O17" s="78"/>
    </row>
    <row r="18" spans="1:15" ht="13.5" customHeight="1">
      <c r="A18" s="33" t="s">
        <v>10</v>
      </c>
      <c r="B18" s="72">
        <f>'1. Plan and Actual'!C19</f>
        <v>7589</v>
      </c>
      <c r="C18" s="73">
        <v>3960</v>
      </c>
      <c r="D18" s="39">
        <f t="shared" si="0"/>
        <v>0.521807879826064</v>
      </c>
      <c r="E18" s="74">
        <v>567</v>
      </c>
      <c r="F18" s="75">
        <f t="shared" si="1"/>
        <v>0.07471340097509553</v>
      </c>
      <c r="G18" s="76">
        <v>595</v>
      </c>
      <c r="H18" s="77">
        <f t="shared" si="2"/>
        <v>0.07840295164053235</v>
      </c>
      <c r="I18" s="74">
        <v>4239</v>
      </c>
      <c r="J18" s="75">
        <f t="shared" si="3"/>
        <v>0.5585716168138095</v>
      </c>
      <c r="K18" s="76">
        <v>1074</v>
      </c>
      <c r="L18" s="77">
        <f t="shared" si="4"/>
        <v>0.14152062195282647</v>
      </c>
      <c r="M18" s="74">
        <v>1114</v>
      </c>
      <c r="N18" s="39">
        <f t="shared" si="5"/>
        <v>0.1467914086177362</v>
      </c>
      <c r="O18" s="78"/>
    </row>
    <row r="19" spans="1:15" ht="13.5" customHeight="1">
      <c r="A19" s="33" t="s">
        <v>132</v>
      </c>
      <c r="B19" s="72">
        <f>'1. Plan and Actual'!C20</f>
        <v>2192</v>
      </c>
      <c r="C19" s="73">
        <v>1077</v>
      </c>
      <c r="D19" s="39">
        <f t="shared" si="0"/>
        <v>0.49133211678832117</v>
      </c>
      <c r="E19" s="74">
        <v>24</v>
      </c>
      <c r="F19" s="75">
        <f t="shared" si="1"/>
        <v>0.010948905109489052</v>
      </c>
      <c r="G19" s="76">
        <v>110</v>
      </c>
      <c r="H19" s="77">
        <f t="shared" si="2"/>
        <v>0.05018248175182482</v>
      </c>
      <c r="I19" s="74">
        <v>982</v>
      </c>
      <c r="J19" s="75">
        <f t="shared" si="3"/>
        <v>0.44799270072992703</v>
      </c>
      <c r="K19" s="76">
        <v>436</v>
      </c>
      <c r="L19" s="77">
        <f t="shared" si="4"/>
        <v>0.1989051094890511</v>
      </c>
      <c r="M19" s="74">
        <v>640</v>
      </c>
      <c r="N19" s="39">
        <f t="shared" si="5"/>
        <v>0.291970802919708</v>
      </c>
      <c r="O19" s="78"/>
    </row>
    <row r="20" spans="1:15" ht="13.5" customHeight="1">
      <c r="A20" s="33" t="s">
        <v>11</v>
      </c>
      <c r="B20" s="72">
        <f>'1. Plan and Actual'!C21</f>
        <v>3986</v>
      </c>
      <c r="C20" s="73">
        <v>2058</v>
      </c>
      <c r="D20" s="39">
        <f t="shared" si="0"/>
        <v>0.5163070747616658</v>
      </c>
      <c r="E20" s="74">
        <v>28</v>
      </c>
      <c r="F20" s="75">
        <f t="shared" si="1"/>
        <v>0.007024586051179127</v>
      </c>
      <c r="G20" s="76">
        <v>40</v>
      </c>
      <c r="H20" s="77">
        <f t="shared" si="2"/>
        <v>0.010035122930255895</v>
      </c>
      <c r="I20" s="74">
        <v>1644</v>
      </c>
      <c r="J20" s="75">
        <f t="shared" si="3"/>
        <v>0.4124435524335173</v>
      </c>
      <c r="K20" s="76">
        <v>918</v>
      </c>
      <c r="L20" s="77">
        <f t="shared" si="4"/>
        <v>0.2303060712493728</v>
      </c>
      <c r="M20" s="74">
        <v>1356</v>
      </c>
      <c r="N20" s="39">
        <f t="shared" si="5"/>
        <v>0.3401906673356749</v>
      </c>
      <c r="O20" s="78"/>
    </row>
    <row r="21" spans="1:15" ht="13.5" customHeight="1">
      <c r="A21" s="33" t="s">
        <v>12</v>
      </c>
      <c r="B21" s="72">
        <f>'1. Plan and Actual'!C22</f>
        <v>3243</v>
      </c>
      <c r="C21" s="73">
        <v>1636</v>
      </c>
      <c r="D21" s="39">
        <f t="shared" si="0"/>
        <v>0.5044711686709836</v>
      </c>
      <c r="E21" s="74">
        <v>43</v>
      </c>
      <c r="F21" s="75">
        <f t="shared" si="1"/>
        <v>0.013259327782917052</v>
      </c>
      <c r="G21" s="76">
        <v>55</v>
      </c>
      <c r="H21" s="77">
        <f t="shared" si="2"/>
        <v>0.016959605303731112</v>
      </c>
      <c r="I21" s="74">
        <v>1126</v>
      </c>
      <c r="J21" s="75">
        <f t="shared" si="3"/>
        <v>0.3472093740363861</v>
      </c>
      <c r="K21" s="76">
        <v>837</v>
      </c>
      <c r="L21" s="77">
        <f t="shared" si="4"/>
        <v>0.25809435707678074</v>
      </c>
      <c r="M21" s="74">
        <v>1182</v>
      </c>
      <c r="N21" s="39">
        <f t="shared" si="5"/>
        <v>0.364477335800185</v>
      </c>
      <c r="O21" s="78"/>
    </row>
    <row r="22" spans="1:15" ht="13.5" customHeight="1">
      <c r="A22" s="33" t="s">
        <v>144</v>
      </c>
      <c r="B22" s="72">
        <f>'1. Plan and Actual'!C23</f>
        <v>1601</v>
      </c>
      <c r="C22" s="73">
        <v>810</v>
      </c>
      <c r="D22" s="39">
        <f t="shared" si="0"/>
        <v>0.5059337913803873</v>
      </c>
      <c r="E22" s="74">
        <v>11</v>
      </c>
      <c r="F22" s="75">
        <f t="shared" si="1"/>
        <v>0.006870705808869456</v>
      </c>
      <c r="G22" s="76">
        <v>68</v>
      </c>
      <c r="H22" s="77">
        <f t="shared" si="2"/>
        <v>0.042473454091193005</v>
      </c>
      <c r="I22" s="74">
        <v>602</v>
      </c>
      <c r="J22" s="75">
        <f t="shared" si="3"/>
        <v>0.3760149906308557</v>
      </c>
      <c r="K22" s="76">
        <v>360</v>
      </c>
      <c r="L22" s="77">
        <f t="shared" si="4"/>
        <v>0.22485946283572766</v>
      </c>
      <c r="M22" s="74">
        <v>560</v>
      </c>
      <c r="N22" s="39">
        <f t="shared" si="5"/>
        <v>0.3497813866333542</v>
      </c>
      <c r="O22" s="78"/>
    </row>
    <row r="23" spans="1:15" ht="13.5" customHeight="1">
      <c r="A23" s="33" t="s">
        <v>13</v>
      </c>
      <c r="B23" s="72">
        <f>'1. Plan and Actual'!C24</f>
        <v>2260</v>
      </c>
      <c r="C23" s="73">
        <v>1176</v>
      </c>
      <c r="D23" s="39">
        <f t="shared" si="0"/>
        <v>0.5203539823008849</v>
      </c>
      <c r="E23" s="74">
        <v>44</v>
      </c>
      <c r="F23" s="75">
        <f t="shared" si="1"/>
        <v>0.019469026548672566</v>
      </c>
      <c r="G23" s="76">
        <v>81</v>
      </c>
      <c r="H23" s="77">
        <f t="shared" si="2"/>
        <v>0.03584070796460177</v>
      </c>
      <c r="I23" s="74">
        <v>1027</v>
      </c>
      <c r="J23" s="75">
        <f t="shared" si="3"/>
        <v>0.45442477876106196</v>
      </c>
      <c r="K23" s="76">
        <v>446</v>
      </c>
      <c r="L23" s="77">
        <f t="shared" si="4"/>
        <v>0.19734513274336282</v>
      </c>
      <c r="M23" s="74">
        <v>662</v>
      </c>
      <c r="N23" s="39">
        <f t="shared" si="5"/>
        <v>0.2929203539823009</v>
      </c>
      <c r="O23" s="78"/>
    </row>
    <row r="24" spans="1:17" ht="13.5" customHeight="1">
      <c r="A24" s="33" t="s">
        <v>137</v>
      </c>
      <c r="B24" s="72">
        <f>'1. Plan and Actual'!C25</f>
        <v>2016</v>
      </c>
      <c r="C24" s="73">
        <v>1017</v>
      </c>
      <c r="D24" s="39">
        <f t="shared" si="0"/>
        <v>0.5044642857142857</v>
      </c>
      <c r="E24" s="74">
        <v>41</v>
      </c>
      <c r="F24" s="75">
        <f t="shared" si="1"/>
        <v>0.020337301587301588</v>
      </c>
      <c r="G24" s="76">
        <v>48</v>
      </c>
      <c r="H24" s="77">
        <f t="shared" si="2"/>
        <v>0.023809523809523808</v>
      </c>
      <c r="I24" s="74">
        <v>737</v>
      </c>
      <c r="J24" s="75">
        <f t="shared" si="3"/>
        <v>0.3655753968253968</v>
      </c>
      <c r="K24" s="76">
        <v>468</v>
      </c>
      <c r="L24" s="77">
        <f t="shared" si="4"/>
        <v>0.23214285714285715</v>
      </c>
      <c r="M24" s="74">
        <v>722</v>
      </c>
      <c r="N24" s="39">
        <f t="shared" si="5"/>
        <v>0.35813492063492064</v>
      </c>
      <c r="O24" s="78"/>
      <c r="Q24" s="78"/>
    </row>
    <row r="25" spans="1:15" ht="12.75">
      <c r="A25" s="33" t="s">
        <v>14</v>
      </c>
      <c r="B25" s="79">
        <f>'1. Plan and Actual'!C26</f>
        <v>605</v>
      </c>
      <c r="C25" s="80">
        <v>250</v>
      </c>
      <c r="D25" s="39">
        <f>C25/B25</f>
        <v>0.4132231404958678</v>
      </c>
      <c r="E25" s="81">
        <v>1</v>
      </c>
      <c r="F25" s="75">
        <f>E25/B25</f>
        <v>0.001652892561983471</v>
      </c>
      <c r="G25" s="82">
        <v>6</v>
      </c>
      <c r="H25" s="77">
        <f t="shared" si="2"/>
        <v>0.009917355371900827</v>
      </c>
      <c r="I25" s="81">
        <v>233</v>
      </c>
      <c r="J25" s="75">
        <f t="shared" si="3"/>
        <v>0.3851239669421488</v>
      </c>
      <c r="K25" s="82">
        <v>135</v>
      </c>
      <c r="L25" s="77">
        <f t="shared" si="4"/>
        <v>0.2231404958677686</v>
      </c>
      <c r="M25" s="81">
        <v>230</v>
      </c>
      <c r="N25" s="39">
        <f t="shared" si="5"/>
        <v>0.38016528925619836</v>
      </c>
      <c r="O25" s="78"/>
    </row>
    <row r="26" spans="1:16" ht="13.5" thickBot="1">
      <c r="A26" s="40" t="s">
        <v>15</v>
      </c>
      <c r="B26" s="83">
        <f>'1. Plan and Actual'!C27</f>
        <v>44583</v>
      </c>
      <c r="C26" s="84">
        <v>22889</v>
      </c>
      <c r="D26" s="44">
        <f>C26/B26</f>
        <v>0.5134019693605186</v>
      </c>
      <c r="E26" s="85">
        <v>1459</v>
      </c>
      <c r="F26" s="86">
        <f t="shared" si="1"/>
        <v>0.03272547832133325</v>
      </c>
      <c r="G26" s="87">
        <v>2070</v>
      </c>
      <c r="H26" s="88">
        <f t="shared" si="2"/>
        <v>0.046430253684139694</v>
      </c>
      <c r="I26" s="85">
        <v>21079</v>
      </c>
      <c r="J26" s="86">
        <f t="shared" si="3"/>
        <v>0.4728035349797008</v>
      </c>
      <c r="K26" s="87">
        <v>8440</v>
      </c>
      <c r="L26" s="88">
        <f t="shared" si="4"/>
        <v>0.1893098266155261</v>
      </c>
      <c r="M26" s="85">
        <v>11535</v>
      </c>
      <c r="N26" s="44">
        <f t="shared" si="5"/>
        <v>0.2587309063993002</v>
      </c>
      <c r="O26" s="78"/>
      <c r="P26" s="78"/>
    </row>
    <row r="27" spans="1:16" ht="13.5" thickTop="1">
      <c r="A27" s="1" t="s">
        <v>29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 t="s">
        <v>138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161" t="s">
        <v>30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16" ht="12.75" customHeight="1">
      <c r="A30" s="161" t="s">
        <v>140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ht="12.75">
      <c r="A31" s="168" t="s">
        <v>141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</row>
  </sheetData>
  <sheetProtection/>
  <mergeCells count="7">
    <mergeCell ref="A31:P31"/>
    <mergeCell ref="A1:N1"/>
    <mergeCell ref="A2:N2"/>
    <mergeCell ref="A3:N3"/>
    <mergeCell ref="A5:N5"/>
    <mergeCell ref="A29:P29"/>
    <mergeCell ref="A30:P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1.28125" style="78" customWidth="1"/>
    <col min="2" max="2" width="9.421875" style="78" customWidth="1"/>
    <col min="3" max="3" width="8.28125" style="78" customWidth="1"/>
    <col min="4" max="4" width="5.140625" style="78" customWidth="1"/>
    <col min="5" max="5" width="8.7109375" style="78" customWidth="1"/>
    <col min="6" max="6" width="5.140625" style="78" customWidth="1"/>
    <col min="7" max="7" width="9.421875" style="78" customWidth="1"/>
    <col min="8" max="8" width="5.140625" style="78" customWidth="1"/>
    <col min="9" max="9" width="8.7109375" style="78" customWidth="1"/>
    <col min="10" max="10" width="5.140625" style="78" customWidth="1"/>
    <col min="11" max="11" width="9.140625" style="78" customWidth="1"/>
    <col min="12" max="12" width="5.140625" style="78" customWidth="1"/>
    <col min="13" max="13" width="8.7109375" style="78" customWidth="1"/>
    <col min="14" max="14" width="5.140625" style="78" customWidth="1"/>
    <col min="15" max="15" width="10.7109375" style="78" customWidth="1"/>
    <col min="16" max="16" width="5.140625" style="78" customWidth="1"/>
    <col min="17" max="16384" width="9.140625" style="78" customWidth="1"/>
  </cols>
  <sheetData>
    <row r="1" spans="1:16" ht="18.75">
      <c r="A1" s="169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5.75">
      <c r="A2" s="170" t="str">
        <f>'1. Plan and Actual'!A2</f>
        <v>OSCCAR Summary by Workforce Area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.75">
      <c r="A3" s="184" t="str">
        <f>'1. Plan and Actual'!A3</f>
        <v>FY20 Quarter Ending September 30, 2019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5"/>
    </row>
    <row r="5" spans="1:16" ht="18.75">
      <c r="A5" s="169" t="s">
        <v>127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ht="6.75" customHeight="1" thickBot="1"/>
    <row r="7" spans="1:16" ht="13.5" thickTop="1">
      <c r="A7" s="89" t="s">
        <v>1</v>
      </c>
      <c r="B7" s="52" t="s">
        <v>19</v>
      </c>
      <c r="C7" s="90" t="s">
        <v>22</v>
      </c>
      <c r="D7" s="90" t="s">
        <v>24</v>
      </c>
      <c r="E7" s="90" t="s">
        <v>26</v>
      </c>
      <c r="F7" s="90" t="s">
        <v>35</v>
      </c>
      <c r="G7" s="90" t="s">
        <v>37</v>
      </c>
      <c r="H7" s="90" t="s">
        <v>46</v>
      </c>
      <c r="I7" s="90" t="s">
        <v>48</v>
      </c>
      <c r="J7" s="90" t="s">
        <v>50</v>
      </c>
      <c r="K7" s="90" t="s">
        <v>62</v>
      </c>
      <c r="L7" s="90" t="s">
        <v>64</v>
      </c>
      <c r="M7" s="90" t="s">
        <v>74</v>
      </c>
      <c r="N7" s="90" t="s">
        <v>75</v>
      </c>
      <c r="O7" s="90" t="s">
        <v>77</v>
      </c>
      <c r="P7" s="91" t="s">
        <v>78</v>
      </c>
    </row>
    <row r="8" spans="1:16" s="95" customFormat="1" ht="51">
      <c r="A8" s="92"/>
      <c r="B8" s="31" t="s">
        <v>20</v>
      </c>
      <c r="C8" s="93" t="s">
        <v>70</v>
      </c>
      <c r="D8" s="93" t="s">
        <v>125</v>
      </c>
      <c r="E8" s="93" t="s">
        <v>145</v>
      </c>
      <c r="F8" s="93" t="s">
        <v>125</v>
      </c>
      <c r="G8" s="93" t="s">
        <v>71</v>
      </c>
      <c r="H8" s="93" t="s">
        <v>125</v>
      </c>
      <c r="I8" s="93" t="s">
        <v>72</v>
      </c>
      <c r="J8" s="93" t="s">
        <v>125</v>
      </c>
      <c r="K8" s="93" t="s">
        <v>73</v>
      </c>
      <c r="L8" s="93" t="s">
        <v>125</v>
      </c>
      <c r="M8" s="93" t="s">
        <v>76</v>
      </c>
      <c r="N8" s="93" t="s">
        <v>125</v>
      </c>
      <c r="O8" s="93" t="s">
        <v>63</v>
      </c>
      <c r="P8" s="94" t="s">
        <v>125</v>
      </c>
    </row>
    <row r="9" spans="1:16" ht="13.5" customHeight="1">
      <c r="A9" s="96" t="s">
        <v>2</v>
      </c>
      <c r="B9" s="50">
        <f>'1. Plan and Actual'!C10</f>
        <v>1321</v>
      </c>
      <c r="C9" s="35">
        <v>145</v>
      </c>
      <c r="D9" s="36">
        <f>C9/B9</f>
        <v>0.10976532929598788</v>
      </c>
      <c r="E9" s="35">
        <v>422</v>
      </c>
      <c r="F9" s="36">
        <f>E9/B9</f>
        <v>0.3194549583648751</v>
      </c>
      <c r="G9" s="35">
        <v>145</v>
      </c>
      <c r="H9" s="36">
        <f>G9/B9</f>
        <v>0.10976532929598788</v>
      </c>
      <c r="I9" s="35">
        <v>126</v>
      </c>
      <c r="J9" s="36">
        <f>I9/B9</f>
        <v>0.09538228614685844</v>
      </c>
      <c r="K9" s="35">
        <v>141</v>
      </c>
      <c r="L9" s="36">
        <f>K9/B9</f>
        <v>0.10673732021196064</v>
      </c>
      <c r="M9" s="35">
        <v>59</v>
      </c>
      <c r="N9" s="36">
        <f>M9/B9</f>
        <v>0.04466313398940197</v>
      </c>
      <c r="O9" s="35">
        <v>283</v>
      </c>
      <c r="P9" s="39">
        <f>O9/B9</f>
        <v>0.2142316426949281</v>
      </c>
    </row>
    <row r="10" spans="1:16" ht="13.5" customHeight="1">
      <c r="A10" s="96" t="s">
        <v>3</v>
      </c>
      <c r="B10" s="50">
        <f>'1. Plan and Actual'!C11</f>
        <v>4996</v>
      </c>
      <c r="C10" s="35">
        <v>321</v>
      </c>
      <c r="D10" s="36">
        <f aca="true" t="shared" si="0" ref="D10:D26">C10/B10</f>
        <v>0.06425140112089672</v>
      </c>
      <c r="E10" s="35">
        <v>1408</v>
      </c>
      <c r="F10" s="36">
        <f aca="true" t="shared" si="1" ref="F10:F26">E10/B10</f>
        <v>0.28182546036829464</v>
      </c>
      <c r="G10" s="35">
        <v>782</v>
      </c>
      <c r="H10" s="36">
        <f aca="true" t="shared" si="2" ref="H10:H26">G10/B10</f>
        <v>0.1565252201761409</v>
      </c>
      <c r="I10" s="35">
        <v>322</v>
      </c>
      <c r="J10" s="36">
        <f aca="true" t="shared" si="3" ref="J10:J26">I10/B10</f>
        <v>0.0644515612489992</v>
      </c>
      <c r="K10" s="35">
        <v>1193</v>
      </c>
      <c r="L10" s="36">
        <f aca="true" t="shared" si="4" ref="L10:L26">K10/B10</f>
        <v>0.23879103282626102</v>
      </c>
      <c r="M10" s="35">
        <v>616</v>
      </c>
      <c r="N10" s="36">
        <f aca="true" t="shared" si="5" ref="N10:N26">M10/B10</f>
        <v>0.1232986389111289</v>
      </c>
      <c r="O10" s="35">
        <v>354</v>
      </c>
      <c r="P10" s="39">
        <f aca="true" t="shared" si="6" ref="P10:P26">O10/B10</f>
        <v>0.07085668534827862</v>
      </c>
    </row>
    <row r="11" spans="1:16" ht="13.5" customHeight="1">
      <c r="A11" s="96" t="s">
        <v>4</v>
      </c>
      <c r="B11" s="50">
        <f>'1. Plan and Actual'!C12</f>
        <v>5044</v>
      </c>
      <c r="C11" s="35">
        <v>730</v>
      </c>
      <c r="D11" s="36">
        <f t="shared" si="0"/>
        <v>0.14472640761300556</v>
      </c>
      <c r="E11" s="35">
        <v>1906</v>
      </c>
      <c r="F11" s="36">
        <f t="shared" si="1"/>
        <v>0.37787470261697065</v>
      </c>
      <c r="G11" s="35">
        <v>736</v>
      </c>
      <c r="H11" s="36">
        <f t="shared" si="2"/>
        <v>0.14591593973037273</v>
      </c>
      <c r="I11" s="35">
        <v>412</v>
      </c>
      <c r="J11" s="36">
        <f t="shared" si="3"/>
        <v>0.0816812053925456</v>
      </c>
      <c r="K11" s="35">
        <v>660</v>
      </c>
      <c r="L11" s="36">
        <f t="shared" si="4"/>
        <v>0.1308485329103886</v>
      </c>
      <c r="M11" s="35">
        <v>237</v>
      </c>
      <c r="N11" s="36">
        <f t="shared" si="5"/>
        <v>0.04698651863600317</v>
      </c>
      <c r="O11" s="35">
        <v>363</v>
      </c>
      <c r="P11" s="39">
        <f t="shared" si="6"/>
        <v>0.07196669310071371</v>
      </c>
    </row>
    <row r="12" spans="1:16" ht="13.5" customHeight="1">
      <c r="A12" s="96" t="s">
        <v>5</v>
      </c>
      <c r="B12" s="50">
        <f>'1. Plan and Actual'!C13</f>
        <v>1807</v>
      </c>
      <c r="C12" s="35">
        <v>105</v>
      </c>
      <c r="D12" s="36">
        <f t="shared" si="0"/>
        <v>0.058107360265633644</v>
      </c>
      <c r="E12" s="35">
        <v>662</v>
      </c>
      <c r="F12" s="36">
        <f t="shared" si="1"/>
        <v>0.3663530713890426</v>
      </c>
      <c r="G12" s="35">
        <v>332</v>
      </c>
      <c r="H12" s="36">
        <f t="shared" si="2"/>
        <v>0.18372993912562258</v>
      </c>
      <c r="I12" s="35">
        <v>172</v>
      </c>
      <c r="J12" s="36">
        <f t="shared" si="3"/>
        <v>0.09518539014941893</v>
      </c>
      <c r="K12" s="35">
        <v>342</v>
      </c>
      <c r="L12" s="36">
        <f t="shared" si="4"/>
        <v>0.1892639734366353</v>
      </c>
      <c r="M12" s="35">
        <v>156</v>
      </c>
      <c r="N12" s="36">
        <f t="shared" si="5"/>
        <v>0.08633093525179857</v>
      </c>
      <c r="O12" s="35">
        <v>38</v>
      </c>
      <c r="P12" s="39">
        <f t="shared" si="6"/>
        <v>0.021029330381848368</v>
      </c>
    </row>
    <row r="13" spans="1:16" ht="13.5" customHeight="1">
      <c r="A13" s="96" t="s">
        <v>143</v>
      </c>
      <c r="B13" s="50">
        <f>'1. Plan and Actual'!C14</f>
        <v>1258</v>
      </c>
      <c r="C13" s="35">
        <v>137</v>
      </c>
      <c r="D13" s="36">
        <f t="shared" si="0"/>
        <v>0.10890302066772654</v>
      </c>
      <c r="E13" s="35">
        <v>254</v>
      </c>
      <c r="F13" s="36">
        <f t="shared" si="1"/>
        <v>0.20190779014308427</v>
      </c>
      <c r="G13" s="35">
        <v>216</v>
      </c>
      <c r="H13" s="36">
        <f t="shared" si="2"/>
        <v>0.17170111287758347</v>
      </c>
      <c r="I13" s="35">
        <v>147</v>
      </c>
      <c r="J13" s="36">
        <f t="shared" si="3"/>
        <v>0.11685214626391097</v>
      </c>
      <c r="K13" s="35">
        <v>321</v>
      </c>
      <c r="L13" s="36">
        <f t="shared" si="4"/>
        <v>0.25516693163751986</v>
      </c>
      <c r="M13" s="35">
        <v>157</v>
      </c>
      <c r="N13" s="36">
        <f t="shared" si="5"/>
        <v>0.12480127186009539</v>
      </c>
      <c r="O13" s="35">
        <v>26</v>
      </c>
      <c r="P13" s="39">
        <f t="shared" si="6"/>
        <v>0.02066772655007949</v>
      </c>
    </row>
    <row r="14" spans="1:16" ht="13.5" customHeight="1">
      <c r="A14" s="96" t="s">
        <v>6</v>
      </c>
      <c r="B14" s="50">
        <f>'1. Plan and Actual'!C15</f>
        <v>2981</v>
      </c>
      <c r="C14" s="35">
        <v>257</v>
      </c>
      <c r="D14" s="36">
        <f t="shared" si="0"/>
        <v>0.08621268030862127</v>
      </c>
      <c r="E14" s="35">
        <v>1039</v>
      </c>
      <c r="F14" s="36">
        <f t="shared" si="1"/>
        <v>0.3485407581348541</v>
      </c>
      <c r="G14" s="35">
        <v>519</v>
      </c>
      <c r="H14" s="36">
        <f t="shared" si="2"/>
        <v>0.17410265011741027</v>
      </c>
      <c r="I14" s="35">
        <v>268</v>
      </c>
      <c r="J14" s="36">
        <f t="shared" si="3"/>
        <v>0.08990271720899028</v>
      </c>
      <c r="K14" s="35">
        <v>580</v>
      </c>
      <c r="L14" s="36">
        <f t="shared" si="4"/>
        <v>0.19456558201945656</v>
      </c>
      <c r="M14" s="35">
        <v>280</v>
      </c>
      <c r="N14" s="36">
        <f t="shared" si="5"/>
        <v>0.09392821200939282</v>
      </c>
      <c r="O14" s="35">
        <v>38</v>
      </c>
      <c r="P14" s="39">
        <f t="shared" si="6"/>
        <v>0.01274740020127474</v>
      </c>
    </row>
    <row r="15" spans="1:16" ht="13.5" customHeight="1">
      <c r="A15" s="96" t="s">
        <v>7</v>
      </c>
      <c r="B15" s="50">
        <f>'1. Plan and Actual'!C16</f>
        <v>1053</v>
      </c>
      <c r="C15" s="35">
        <v>85</v>
      </c>
      <c r="D15" s="36">
        <f t="shared" si="0"/>
        <v>0.08072174738841406</v>
      </c>
      <c r="E15" s="35">
        <v>340</v>
      </c>
      <c r="F15" s="36">
        <f t="shared" si="1"/>
        <v>0.32288698955365625</v>
      </c>
      <c r="G15" s="35">
        <v>168</v>
      </c>
      <c r="H15" s="36">
        <f t="shared" si="2"/>
        <v>0.15954415954415954</v>
      </c>
      <c r="I15" s="35">
        <v>112</v>
      </c>
      <c r="J15" s="36">
        <f t="shared" si="3"/>
        <v>0.1063627730294397</v>
      </c>
      <c r="K15" s="35">
        <v>186</v>
      </c>
      <c r="L15" s="36">
        <f t="shared" si="4"/>
        <v>0.17663817663817663</v>
      </c>
      <c r="M15" s="35">
        <v>117</v>
      </c>
      <c r="N15" s="36">
        <f t="shared" si="5"/>
        <v>0.1111111111111111</v>
      </c>
      <c r="O15" s="35">
        <v>45</v>
      </c>
      <c r="P15" s="39">
        <f t="shared" si="6"/>
        <v>0.042735042735042736</v>
      </c>
    </row>
    <row r="16" spans="1:16" ht="13.5" customHeight="1">
      <c r="A16" s="96" t="s">
        <v>8</v>
      </c>
      <c r="B16" s="50">
        <f>'1. Plan and Actual'!C17</f>
        <v>2218</v>
      </c>
      <c r="C16" s="35">
        <v>263</v>
      </c>
      <c r="D16" s="36">
        <f t="shared" si="0"/>
        <v>0.11857529305680793</v>
      </c>
      <c r="E16" s="35">
        <v>559</v>
      </c>
      <c r="F16" s="36">
        <f t="shared" si="1"/>
        <v>0.2520288548241659</v>
      </c>
      <c r="G16" s="35">
        <v>344</v>
      </c>
      <c r="H16" s="36">
        <f t="shared" si="2"/>
        <v>0.1550946798917944</v>
      </c>
      <c r="I16" s="35">
        <v>171</v>
      </c>
      <c r="J16" s="36">
        <f t="shared" si="3"/>
        <v>0.07709648331830478</v>
      </c>
      <c r="K16" s="35">
        <v>512</v>
      </c>
      <c r="L16" s="36">
        <f t="shared" si="4"/>
        <v>0.2308385933273219</v>
      </c>
      <c r="M16" s="35">
        <v>263</v>
      </c>
      <c r="N16" s="36">
        <f t="shared" si="5"/>
        <v>0.11857529305680793</v>
      </c>
      <c r="O16" s="35">
        <v>106</v>
      </c>
      <c r="P16" s="39">
        <f t="shared" si="6"/>
        <v>0.047790802524797116</v>
      </c>
    </row>
    <row r="17" spans="1:16" ht="13.5" customHeight="1">
      <c r="A17" s="96" t="s">
        <v>9</v>
      </c>
      <c r="B17" s="50">
        <f>'1. Plan and Actual'!C18</f>
        <v>1661</v>
      </c>
      <c r="C17" s="35">
        <v>288</v>
      </c>
      <c r="D17" s="36">
        <f t="shared" si="0"/>
        <v>0.17338952438290187</v>
      </c>
      <c r="E17" s="35">
        <v>706</v>
      </c>
      <c r="F17" s="36">
        <f t="shared" si="1"/>
        <v>0.4250451535219747</v>
      </c>
      <c r="G17" s="35">
        <v>277</v>
      </c>
      <c r="H17" s="36">
        <f t="shared" si="2"/>
        <v>0.16676700782661047</v>
      </c>
      <c r="I17" s="35">
        <v>121</v>
      </c>
      <c r="J17" s="36">
        <f t="shared" si="3"/>
        <v>0.0728476821192053</v>
      </c>
      <c r="K17" s="35">
        <v>169</v>
      </c>
      <c r="L17" s="36">
        <f t="shared" si="4"/>
        <v>0.10174593618302227</v>
      </c>
      <c r="M17" s="35">
        <v>70</v>
      </c>
      <c r="N17" s="36">
        <f t="shared" si="5"/>
        <v>0.04214328717639976</v>
      </c>
      <c r="O17" s="35">
        <v>30</v>
      </c>
      <c r="P17" s="39">
        <f t="shared" si="6"/>
        <v>0.018061408789885613</v>
      </c>
    </row>
    <row r="18" spans="1:16" ht="13.5" customHeight="1">
      <c r="A18" s="96" t="s">
        <v>10</v>
      </c>
      <c r="B18" s="50">
        <f>'1. Plan and Actual'!C19</f>
        <v>7589</v>
      </c>
      <c r="C18" s="35">
        <v>1723</v>
      </c>
      <c r="D18" s="36">
        <f t="shared" si="0"/>
        <v>0.22703913559098696</v>
      </c>
      <c r="E18" s="35">
        <v>2708</v>
      </c>
      <c r="F18" s="36">
        <f t="shared" si="1"/>
        <v>0.35683225721438927</v>
      </c>
      <c r="G18" s="35">
        <v>1206</v>
      </c>
      <c r="H18" s="36">
        <f t="shared" si="2"/>
        <v>0.1589142179470286</v>
      </c>
      <c r="I18" s="35">
        <v>500</v>
      </c>
      <c r="J18" s="36">
        <f t="shared" si="3"/>
        <v>0.06588483331137172</v>
      </c>
      <c r="K18" s="35">
        <v>579</v>
      </c>
      <c r="L18" s="36">
        <f t="shared" si="4"/>
        <v>0.07629463697456845</v>
      </c>
      <c r="M18" s="35">
        <v>375</v>
      </c>
      <c r="N18" s="36">
        <f t="shared" si="5"/>
        <v>0.04941362498352879</v>
      </c>
      <c r="O18" s="35">
        <v>498</v>
      </c>
      <c r="P18" s="39">
        <f t="shared" si="6"/>
        <v>0.06562129397812623</v>
      </c>
    </row>
    <row r="19" spans="1:16" ht="13.5" customHeight="1">
      <c r="A19" s="96" t="s">
        <v>132</v>
      </c>
      <c r="B19" s="50">
        <f>'1. Plan and Actual'!C20</f>
        <v>2192</v>
      </c>
      <c r="C19" s="35">
        <v>172</v>
      </c>
      <c r="D19" s="36">
        <f t="shared" si="0"/>
        <v>0.07846715328467153</v>
      </c>
      <c r="E19" s="35">
        <v>733</v>
      </c>
      <c r="F19" s="36">
        <f t="shared" si="1"/>
        <v>0.3343978102189781</v>
      </c>
      <c r="G19" s="35">
        <v>327</v>
      </c>
      <c r="H19" s="36">
        <f t="shared" si="2"/>
        <v>0.1491788321167883</v>
      </c>
      <c r="I19" s="35">
        <v>174</v>
      </c>
      <c r="J19" s="36">
        <f t="shared" si="3"/>
        <v>0.07937956204379562</v>
      </c>
      <c r="K19" s="35">
        <v>465</v>
      </c>
      <c r="L19" s="36">
        <f t="shared" si="4"/>
        <v>0.21213503649635038</v>
      </c>
      <c r="M19" s="35">
        <v>262</v>
      </c>
      <c r="N19" s="36">
        <f t="shared" si="5"/>
        <v>0.11952554744525548</v>
      </c>
      <c r="O19" s="35">
        <v>59</v>
      </c>
      <c r="P19" s="39">
        <f t="shared" si="6"/>
        <v>0.026916058394160582</v>
      </c>
    </row>
    <row r="20" spans="1:16" ht="13.5" customHeight="1">
      <c r="A20" s="96" t="s">
        <v>11</v>
      </c>
      <c r="B20" s="50">
        <f>'1. Plan and Actual'!C21</f>
        <v>3986</v>
      </c>
      <c r="C20" s="35">
        <v>207</v>
      </c>
      <c r="D20" s="36">
        <f t="shared" si="0"/>
        <v>0.05193176116407426</v>
      </c>
      <c r="E20" s="35">
        <v>817</v>
      </c>
      <c r="F20" s="36">
        <f t="shared" si="1"/>
        <v>0.20496738585047666</v>
      </c>
      <c r="G20" s="35">
        <v>438</v>
      </c>
      <c r="H20" s="36">
        <f t="shared" si="2"/>
        <v>0.10988459608630206</v>
      </c>
      <c r="I20" s="35">
        <v>316</v>
      </c>
      <c r="J20" s="36">
        <f t="shared" si="3"/>
        <v>0.07927747114902157</v>
      </c>
      <c r="K20" s="35">
        <v>1292</v>
      </c>
      <c r="L20" s="36">
        <f t="shared" si="4"/>
        <v>0.3241344706472654</v>
      </c>
      <c r="M20" s="35">
        <v>876</v>
      </c>
      <c r="N20" s="36">
        <f t="shared" si="5"/>
        <v>0.21976919217260413</v>
      </c>
      <c r="O20" s="35">
        <v>40</v>
      </c>
      <c r="P20" s="39">
        <f t="shared" si="6"/>
        <v>0.010035122930255895</v>
      </c>
    </row>
    <row r="21" spans="1:16" ht="13.5" customHeight="1">
      <c r="A21" s="96" t="s">
        <v>12</v>
      </c>
      <c r="B21" s="50">
        <f>'1. Plan and Actual'!C22</f>
        <v>3243</v>
      </c>
      <c r="C21" s="35">
        <v>106</v>
      </c>
      <c r="D21" s="36">
        <f t="shared" si="0"/>
        <v>0.032685784767190876</v>
      </c>
      <c r="E21" s="35">
        <v>529</v>
      </c>
      <c r="F21" s="36">
        <f t="shared" si="1"/>
        <v>0.16312056737588654</v>
      </c>
      <c r="G21" s="35">
        <v>374</v>
      </c>
      <c r="H21" s="36">
        <f t="shared" si="2"/>
        <v>0.11532531606537157</v>
      </c>
      <c r="I21" s="35">
        <v>236</v>
      </c>
      <c r="J21" s="36">
        <f t="shared" si="3"/>
        <v>0.07277212457600987</v>
      </c>
      <c r="K21" s="35">
        <v>1153</v>
      </c>
      <c r="L21" s="36">
        <f t="shared" si="4"/>
        <v>0.3555349984582177</v>
      </c>
      <c r="M21" s="35">
        <v>838</v>
      </c>
      <c r="N21" s="36">
        <f t="shared" si="5"/>
        <v>0.25840271353684857</v>
      </c>
      <c r="O21" s="35">
        <v>7</v>
      </c>
      <c r="P21" s="39">
        <f t="shared" si="6"/>
        <v>0.002158495220474869</v>
      </c>
    </row>
    <row r="22" spans="1:16" ht="13.5" customHeight="1">
      <c r="A22" s="96" t="s">
        <v>144</v>
      </c>
      <c r="B22" s="50">
        <f>'1. Plan and Actual'!C23</f>
        <v>1601</v>
      </c>
      <c r="C22" s="35">
        <v>96</v>
      </c>
      <c r="D22" s="36">
        <f t="shared" si="0"/>
        <v>0.059962523422860715</v>
      </c>
      <c r="E22" s="35">
        <v>528</v>
      </c>
      <c r="F22" s="36">
        <f t="shared" si="1"/>
        <v>0.3297938788257339</v>
      </c>
      <c r="G22" s="35">
        <v>286</v>
      </c>
      <c r="H22" s="36">
        <f t="shared" si="2"/>
        <v>0.17863835103060588</v>
      </c>
      <c r="I22" s="35">
        <v>157</v>
      </c>
      <c r="J22" s="36">
        <f t="shared" si="3"/>
        <v>0.09806371018113678</v>
      </c>
      <c r="K22" s="35">
        <v>371</v>
      </c>
      <c r="L22" s="36">
        <f t="shared" si="4"/>
        <v>0.23173016864459714</v>
      </c>
      <c r="M22" s="35">
        <v>155</v>
      </c>
      <c r="N22" s="36">
        <f t="shared" si="5"/>
        <v>0.09681449094316052</v>
      </c>
      <c r="O22" s="35">
        <v>8</v>
      </c>
      <c r="P22" s="39">
        <f t="shared" si="6"/>
        <v>0.004996876951905059</v>
      </c>
    </row>
    <row r="23" spans="1:16" ht="13.5" customHeight="1">
      <c r="A23" s="96" t="s">
        <v>13</v>
      </c>
      <c r="B23" s="50">
        <f>'1. Plan and Actual'!C24</f>
        <v>2260</v>
      </c>
      <c r="C23" s="35">
        <v>219</v>
      </c>
      <c r="D23" s="36">
        <f t="shared" si="0"/>
        <v>0.09690265486725663</v>
      </c>
      <c r="E23" s="35">
        <v>821</v>
      </c>
      <c r="F23" s="36">
        <f t="shared" si="1"/>
        <v>0.36327433628318584</v>
      </c>
      <c r="G23" s="35">
        <v>267</v>
      </c>
      <c r="H23" s="36">
        <f t="shared" si="2"/>
        <v>0.11814159292035398</v>
      </c>
      <c r="I23" s="35">
        <v>221</v>
      </c>
      <c r="J23" s="36">
        <f t="shared" si="3"/>
        <v>0.09778761061946903</v>
      </c>
      <c r="K23" s="35">
        <v>490</v>
      </c>
      <c r="L23" s="36">
        <f t="shared" si="4"/>
        <v>0.2168141592920354</v>
      </c>
      <c r="M23" s="35">
        <v>192</v>
      </c>
      <c r="N23" s="36">
        <f t="shared" si="5"/>
        <v>0.08495575221238938</v>
      </c>
      <c r="O23" s="35">
        <v>50</v>
      </c>
      <c r="P23" s="39">
        <f t="shared" si="6"/>
        <v>0.022123893805309734</v>
      </c>
    </row>
    <row r="24" spans="1:16" ht="13.5" customHeight="1">
      <c r="A24" s="96" t="s">
        <v>137</v>
      </c>
      <c r="B24" s="50">
        <f>'1. Plan and Actual'!C25</f>
        <v>2016</v>
      </c>
      <c r="C24" s="35">
        <v>125</v>
      </c>
      <c r="D24" s="36">
        <f t="shared" si="0"/>
        <v>0.062003968253968256</v>
      </c>
      <c r="E24" s="35">
        <v>506</v>
      </c>
      <c r="F24" s="36">
        <f t="shared" si="1"/>
        <v>0.2509920634920635</v>
      </c>
      <c r="G24" s="35">
        <v>303</v>
      </c>
      <c r="H24" s="36">
        <f t="shared" si="2"/>
        <v>0.15029761904761904</v>
      </c>
      <c r="I24" s="35">
        <v>237</v>
      </c>
      <c r="J24" s="36">
        <f t="shared" si="3"/>
        <v>0.11755952380952381</v>
      </c>
      <c r="K24" s="35">
        <v>580</v>
      </c>
      <c r="L24" s="36">
        <f t="shared" si="4"/>
        <v>0.2876984126984127</v>
      </c>
      <c r="M24" s="35">
        <v>225</v>
      </c>
      <c r="N24" s="36">
        <f t="shared" si="5"/>
        <v>0.11160714285714286</v>
      </c>
      <c r="O24" s="35">
        <v>40</v>
      </c>
      <c r="P24" s="39">
        <f t="shared" si="6"/>
        <v>0.01984126984126984</v>
      </c>
    </row>
    <row r="25" spans="1:16" ht="12.75">
      <c r="A25" s="96" t="s">
        <v>14</v>
      </c>
      <c r="B25" s="34">
        <f>'1. Plan and Actual'!C26</f>
        <v>605</v>
      </c>
      <c r="C25" s="34">
        <v>33</v>
      </c>
      <c r="D25" s="36">
        <f t="shared" si="0"/>
        <v>0.05454545454545454</v>
      </c>
      <c r="E25" s="34">
        <v>256</v>
      </c>
      <c r="F25" s="36">
        <f t="shared" si="1"/>
        <v>0.4231404958677686</v>
      </c>
      <c r="G25" s="34">
        <v>55</v>
      </c>
      <c r="H25" s="36">
        <f t="shared" si="2"/>
        <v>0.09090909090909091</v>
      </c>
      <c r="I25" s="34">
        <v>63</v>
      </c>
      <c r="J25" s="36">
        <f t="shared" si="3"/>
        <v>0.10413223140495868</v>
      </c>
      <c r="K25" s="34">
        <v>118</v>
      </c>
      <c r="L25" s="36">
        <f t="shared" si="4"/>
        <v>0.19504132231404958</v>
      </c>
      <c r="M25" s="34">
        <v>43</v>
      </c>
      <c r="N25" s="36">
        <f t="shared" si="5"/>
        <v>0.07107438016528926</v>
      </c>
      <c r="O25" s="34">
        <v>37</v>
      </c>
      <c r="P25" s="39">
        <f t="shared" si="6"/>
        <v>0.06115702479338843</v>
      </c>
    </row>
    <row r="26" spans="1:16" ht="13.5" thickBot="1">
      <c r="A26" s="97" t="s">
        <v>15</v>
      </c>
      <c r="B26" s="41">
        <f>'1. Plan and Actual'!C27</f>
        <v>44583</v>
      </c>
      <c r="C26" s="41">
        <v>5013</v>
      </c>
      <c r="D26" s="42">
        <f t="shared" si="0"/>
        <v>0.11244196218289483</v>
      </c>
      <c r="E26" s="41">
        <v>13939</v>
      </c>
      <c r="F26" s="42">
        <f t="shared" si="1"/>
        <v>0.3126528048807842</v>
      </c>
      <c r="G26" s="41">
        <v>6584</v>
      </c>
      <c r="H26" s="42">
        <f t="shared" si="2"/>
        <v>0.1476796088195052</v>
      </c>
      <c r="I26" s="41">
        <v>3623</v>
      </c>
      <c r="J26" s="42">
        <f t="shared" si="3"/>
        <v>0.08126415898436624</v>
      </c>
      <c r="K26" s="41">
        <v>8727</v>
      </c>
      <c r="L26" s="42">
        <f t="shared" si="4"/>
        <v>0.19574725792342373</v>
      </c>
      <c r="M26" s="41">
        <v>4682</v>
      </c>
      <c r="N26" s="42">
        <f t="shared" si="5"/>
        <v>0.10501760760828119</v>
      </c>
      <c r="O26" s="41">
        <v>2015</v>
      </c>
      <c r="P26" s="44">
        <f t="shared" si="6"/>
        <v>0.04519659960074468</v>
      </c>
    </row>
    <row r="27" spans="1:16" s="23" customFormat="1" ht="13.5" thickTop="1">
      <c r="A27" s="1" t="s">
        <v>29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23" customFormat="1" ht="12.75">
      <c r="A28" s="1" t="s">
        <v>138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23" customFormat="1" ht="12.75" customHeight="1">
      <c r="A29" s="161" t="s">
        <v>30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16" s="23" customFormat="1" ht="12.75" customHeight="1">
      <c r="A30" s="161" t="s">
        <v>140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s="23" customFormat="1" ht="12.75">
      <c r="A31" s="168" t="s">
        <v>141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</row>
  </sheetData>
  <sheetProtection/>
  <mergeCells count="7">
    <mergeCell ref="A31:P31"/>
    <mergeCell ref="A1:P1"/>
    <mergeCell ref="A2:P2"/>
    <mergeCell ref="A3:P3"/>
    <mergeCell ref="A5:P5"/>
    <mergeCell ref="A29:P29"/>
    <mergeCell ref="A30:P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9.8515625" style="1" customWidth="1"/>
    <col min="2" max="13" width="8.28125" style="1" customWidth="1"/>
    <col min="14" max="16384" width="9.140625" style="1" customWidth="1"/>
  </cols>
  <sheetData>
    <row r="1" spans="1:13" ht="18.75">
      <c r="A1" s="169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5.75">
      <c r="A2" s="170" t="str">
        <f>'1. Plan and Actual'!A2</f>
        <v>OSCCAR Summary by Workforce Area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.75">
      <c r="A3" s="170" t="str">
        <f>'1. Plan and Actual'!A3</f>
        <v>FY20 Quarter Ending September 30, 2019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8.75">
      <c r="A5" s="169" t="s">
        <v>87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ht="6.75" customHeight="1" thickBot="1"/>
    <row r="7" spans="1:13" s="23" customFormat="1" ht="13.5" thickTop="1">
      <c r="A7" s="99" t="s">
        <v>1</v>
      </c>
      <c r="B7" s="52" t="s">
        <v>19</v>
      </c>
      <c r="C7" s="52" t="s">
        <v>22</v>
      </c>
      <c r="D7" s="52" t="s">
        <v>24</v>
      </c>
      <c r="E7" s="52" t="s">
        <v>26</v>
      </c>
      <c r="F7" s="52" t="s">
        <v>35</v>
      </c>
      <c r="G7" s="52" t="s">
        <v>37</v>
      </c>
      <c r="H7" s="52" t="s">
        <v>46</v>
      </c>
      <c r="I7" s="52" t="s">
        <v>48</v>
      </c>
      <c r="J7" s="52" t="s">
        <v>50</v>
      </c>
      <c r="K7" s="52" t="s">
        <v>62</v>
      </c>
      <c r="L7" s="52" t="s">
        <v>64</v>
      </c>
      <c r="M7" s="53" t="s">
        <v>74</v>
      </c>
    </row>
    <row r="8" spans="1:13" s="103" customFormat="1" ht="11.25">
      <c r="A8" s="100"/>
      <c r="B8" s="101" t="s">
        <v>92</v>
      </c>
      <c r="C8" s="101" t="s">
        <v>93</v>
      </c>
      <c r="D8" s="101" t="s">
        <v>94</v>
      </c>
      <c r="E8" s="101" t="s">
        <v>95</v>
      </c>
      <c r="F8" s="101" t="s">
        <v>96</v>
      </c>
      <c r="G8" s="101" t="s">
        <v>97</v>
      </c>
      <c r="H8" s="101" t="s">
        <v>98</v>
      </c>
      <c r="I8" s="101" t="s">
        <v>99</v>
      </c>
      <c r="J8" s="101" t="s">
        <v>100</v>
      </c>
      <c r="K8" s="101" t="s">
        <v>101</v>
      </c>
      <c r="L8" s="101" t="s">
        <v>102</v>
      </c>
      <c r="M8" s="102" t="s">
        <v>103</v>
      </c>
    </row>
    <row r="9" spans="1:13" ht="15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ht="12.75">
      <c r="A10" s="107" t="s">
        <v>79</v>
      </c>
      <c r="B10" s="34">
        <v>21765</v>
      </c>
      <c r="C10" s="34">
        <v>34275</v>
      </c>
      <c r="D10" s="34">
        <v>44583</v>
      </c>
      <c r="E10" s="34"/>
      <c r="F10" s="34"/>
      <c r="G10" s="34"/>
      <c r="H10" s="34"/>
      <c r="I10" s="34"/>
      <c r="J10" s="34"/>
      <c r="K10" s="34"/>
      <c r="L10" s="34"/>
      <c r="M10" s="108"/>
    </row>
    <row r="11" spans="1:15" ht="12.75">
      <c r="A11" s="107" t="s">
        <v>80</v>
      </c>
      <c r="B11" s="34">
        <v>21765</v>
      </c>
      <c r="C11" s="34">
        <v>22368</v>
      </c>
      <c r="D11" s="34">
        <v>21289</v>
      </c>
      <c r="E11" s="34"/>
      <c r="F11" s="34"/>
      <c r="G11" s="34"/>
      <c r="H11" s="34"/>
      <c r="I11" s="34"/>
      <c r="J11" s="34"/>
      <c r="K11" s="109"/>
      <c r="L11" s="34"/>
      <c r="M11" s="108"/>
      <c r="O11" s="110"/>
    </row>
    <row r="12" spans="1:13" ht="12.75">
      <c r="A12" s="10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08"/>
    </row>
    <row r="13" spans="1:13" ht="15" customHeight="1">
      <c r="A13" s="107" t="s">
        <v>81</v>
      </c>
      <c r="B13" s="34">
        <v>20075</v>
      </c>
      <c r="C13" s="34">
        <v>31516</v>
      </c>
      <c r="D13" s="34">
        <v>41074</v>
      </c>
      <c r="E13" s="34"/>
      <c r="F13" s="34"/>
      <c r="G13" s="34"/>
      <c r="H13" s="34"/>
      <c r="I13" s="34"/>
      <c r="J13" s="34"/>
      <c r="K13" s="34"/>
      <c r="L13" s="34"/>
      <c r="M13" s="108"/>
    </row>
    <row r="14" spans="1:14" ht="12.75">
      <c r="A14" s="107" t="s">
        <v>82</v>
      </c>
      <c r="B14" s="59">
        <f>B13/B10</f>
        <v>0.9223524006432345</v>
      </c>
      <c r="C14" s="59">
        <f>C13/C10</f>
        <v>0.9195040116703136</v>
      </c>
      <c r="D14" s="59">
        <f>D13/D10</f>
        <v>0.9212928694793979</v>
      </c>
      <c r="E14" s="59"/>
      <c r="F14" s="59"/>
      <c r="G14" s="59"/>
      <c r="H14" s="59"/>
      <c r="I14" s="59"/>
      <c r="J14" s="59"/>
      <c r="K14" s="59"/>
      <c r="L14" s="59"/>
      <c r="M14" s="111"/>
      <c r="N14" s="103"/>
    </row>
    <row r="15" spans="1:13" ht="12.75">
      <c r="A15" s="10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08"/>
    </row>
    <row r="16" spans="1:13" ht="15" customHeight="1">
      <c r="A16" s="107" t="s">
        <v>83</v>
      </c>
      <c r="B16" s="34">
        <v>1876</v>
      </c>
      <c r="C16" s="34">
        <v>2905</v>
      </c>
      <c r="D16" s="34">
        <v>3597</v>
      </c>
      <c r="E16" s="34"/>
      <c r="F16" s="34"/>
      <c r="G16" s="34"/>
      <c r="H16" s="34"/>
      <c r="I16" s="34"/>
      <c r="J16" s="34"/>
      <c r="K16" s="34"/>
      <c r="L16" s="34"/>
      <c r="M16" s="108"/>
    </row>
    <row r="17" spans="1:14" ht="12.75">
      <c r="A17" s="107" t="s">
        <v>82</v>
      </c>
      <c r="B17" s="59">
        <f>B16/B10</f>
        <v>0.08619342981851597</v>
      </c>
      <c r="C17" s="59">
        <f>C16/C10</f>
        <v>0.08475565280816921</v>
      </c>
      <c r="D17" s="59">
        <f>D16/D10</f>
        <v>0.08068097705403404</v>
      </c>
      <c r="E17" s="59"/>
      <c r="F17" s="59"/>
      <c r="G17" s="59"/>
      <c r="H17" s="59"/>
      <c r="I17" s="59"/>
      <c r="J17" s="59"/>
      <c r="K17" s="59"/>
      <c r="L17" s="59"/>
      <c r="M17" s="111"/>
      <c r="N17" s="14"/>
    </row>
    <row r="18" spans="1:13" ht="12.75">
      <c r="A18" s="10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08"/>
    </row>
    <row r="19" spans="1:13" ht="12.75">
      <c r="A19" s="107" t="s">
        <v>84</v>
      </c>
      <c r="B19" s="34">
        <v>13053</v>
      </c>
      <c r="C19" s="34">
        <v>20205</v>
      </c>
      <c r="D19" s="34">
        <v>26028</v>
      </c>
      <c r="E19" s="34"/>
      <c r="F19" s="34"/>
      <c r="G19" s="34"/>
      <c r="H19" s="34"/>
      <c r="I19" s="34"/>
      <c r="J19" s="34"/>
      <c r="K19" s="34"/>
      <c r="L19" s="34"/>
      <c r="M19" s="108"/>
    </row>
    <row r="20" spans="1:13" ht="12.75">
      <c r="A20" s="107" t="s">
        <v>82</v>
      </c>
      <c r="B20" s="59">
        <f>B19/B10</f>
        <v>0.599724328049621</v>
      </c>
      <c r="C20" s="59">
        <f>C19/C10</f>
        <v>0.5894967177242888</v>
      </c>
      <c r="D20" s="59">
        <f>D19/D10</f>
        <v>0.5838099724110086</v>
      </c>
      <c r="E20" s="59"/>
      <c r="F20" s="59"/>
      <c r="G20" s="59"/>
      <c r="H20" s="59"/>
      <c r="I20" s="59"/>
      <c r="J20" s="59"/>
      <c r="K20" s="59"/>
      <c r="L20" s="59"/>
      <c r="M20" s="111"/>
    </row>
    <row r="21" spans="1:13" ht="12.75">
      <c r="A21" s="10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08"/>
    </row>
    <row r="22" spans="1:13" ht="12.75">
      <c r="A22" s="107" t="s">
        <v>85</v>
      </c>
      <c r="B22" s="34">
        <v>1134</v>
      </c>
      <c r="C22" s="34">
        <v>1652</v>
      </c>
      <c r="D22" s="34">
        <v>2093</v>
      </c>
      <c r="E22" s="34"/>
      <c r="F22" s="34"/>
      <c r="G22" s="34"/>
      <c r="H22" s="34"/>
      <c r="I22" s="34"/>
      <c r="J22" s="34"/>
      <c r="K22" s="34"/>
      <c r="L22" s="34"/>
      <c r="M22" s="108"/>
    </row>
    <row r="23" spans="1:13" ht="12.75">
      <c r="A23" s="107" t="s">
        <v>82</v>
      </c>
      <c r="B23" s="59">
        <f>B22/B10</f>
        <v>0.05210199862164025</v>
      </c>
      <c r="C23" s="59">
        <f>C22/C10</f>
        <v>0.04819839533187455</v>
      </c>
      <c r="D23" s="59">
        <f>D22/D10</f>
        <v>0.046946145391741245</v>
      </c>
      <c r="E23" s="59"/>
      <c r="F23" s="59"/>
      <c r="G23" s="59"/>
      <c r="H23" s="59"/>
      <c r="I23" s="59"/>
      <c r="J23" s="59"/>
      <c r="K23" s="59"/>
      <c r="L23" s="59"/>
      <c r="M23" s="111"/>
    </row>
    <row r="24" spans="1:13" ht="12.75">
      <c r="A24" s="11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108"/>
    </row>
    <row r="25" spans="1:13" ht="12.75">
      <c r="A25" s="112" t="s">
        <v>86</v>
      </c>
      <c r="B25" s="34">
        <v>115</v>
      </c>
      <c r="C25" s="34">
        <v>289</v>
      </c>
      <c r="D25" s="34">
        <v>605</v>
      </c>
      <c r="E25" s="34"/>
      <c r="F25" s="34"/>
      <c r="G25" s="34"/>
      <c r="H25" s="34"/>
      <c r="I25" s="34"/>
      <c r="J25" s="34"/>
      <c r="K25" s="34"/>
      <c r="L25" s="34"/>
      <c r="M25" s="108"/>
    </row>
    <row r="26" spans="1:13" ht="12.75">
      <c r="A26" s="107" t="s">
        <v>82</v>
      </c>
      <c r="B26" s="59">
        <f>B25/B10</f>
        <v>0.005283712382265104</v>
      </c>
      <c r="C26" s="59">
        <f>C25/C10</f>
        <v>0.008431801604668126</v>
      </c>
      <c r="D26" s="59">
        <f>D25/D10</f>
        <v>0.013570194917345176</v>
      </c>
      <c r="E26" s="59"/>
      <c r="F26" s="59"/>
      <c r="G26" s="59"/>
      <c r="H26" s="59"/>
      <c r="I26" s="59"/>
      <c r="J26" s="59"/>
      <c r="K26" s="59"/>
      <c r="L26" s="59"/>
      <c r="M26" s="111"/>
    </row>
    <row r="27" spans="1:13" ht="13.5" thickBot="1">
      <c r="A27" s="113"/>
      <c r="B27" s="41"/>
      <c r="C27" s="41"/>
      <c r="D27" s="42"/>
      <c r="E27" s="41"/>
      <c r="F27" s="41"/>
      <c r="G27" s="41"/>
      <c r="H27" s="41"/>
      <c r="I27" s="41"/>
      <c r="J27" s="41"/>
      <c r="K27" s="41"/>
      <c r="L27" s="41"/>
      <c r="M27" s="114"/>
    </row>
    <row r="28" ht="13.5" thickTop="1"/>
    <row r="29" spans="1:5" ht="12.75">
      <c r="A29" s="186" t="s">
        <v>133</v>
      </c>
      <c r="B29" s="187"/>
      <c r="C29" s="183"/>
      <c r="D29" s="183"/>
      <c r="E29" s="183"/>
    </row>
  </sheetData>
  <sheetProtection/>
  <mergeCells count="5">
    <mergeCell ref="A29:E29"/>
    <mergeCell ref="A1:M1"/>
    <mergeCell ref="A2:M2"/>
    <mergeCell ref="A3:M3"/>
    <mergeCell ref="A5:M5"/>
  </mergeCells>
  <printOptions horizontalCentered="1" verticalCentered="1"/>
  <pageMargins left="0.5" right="0.5" top="0.5" bottom="0.5" header="0.5" footer="0.5"/>
  <pageSetup errors="blank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39"/>
  <sheetViews>
    <sheetView tabSelected="1" zoomScalePageLayoutView="0" workbookViewId="0" topLeftCell="A4">
      <selection activeCell="A41" sqref="A41"/>
    </sheetView>
  </sheetViews>
  <sheetFormatPr defaultColWidth="9.140625" defaultRowHeight="12.75"/>
  <cols>
    <col min="1" max="1" width="24.28125" style="1" customWidth="1"/>
    <col min="2" max="5" width="15.57421875" style="1" customWidth="1"/>
    <col min="6" max="6" width="19.140625" style="1" customWidth="1"/>
    <col min="7" max="7" width="17.00390625" style="1" customWidth="1"/>
    <col min="8" max="16384" width="9.140625" style="1" customWidth="1"/>
  </cols>
  <sheetData>
    <row r="1" ht="18.75" customHeight="1"/>
    <row r="2" spans="1:7" ht="15.75" customHeight="1">
      <c r="A2" s="169" t="s">
        <v>0</v>
      </c>
      <c r="B2" s="188"/>
      <c r="C2" s="188"/>
      <c r="D2" s="188"/>
      <c r="E2" s="188"/>
      <c r="F2" s="188"/>
      <c r="G2" s="188"/>
    </row>
    <row r="3" spans="1:7" ht="15.75" customHeight="1">
      <c r="A3" s="170" t="str">
        <f>'1. Plan and Actual'!A2</f>
        <v>OSCCAR Summary by Workforce Area</v>
      </c>
      <c r="B3" s="179"/>
      <c r="C3" s="179"/>
      <c r="D3" s="179"/>
      <c r="E3" s="179"/>
      <c r="F3" s="179"/>
      <c r="G3" s="179"/>
    </row>
    <row r="4" spans="1:16" ht="15.75" customHeight="1">
      <c r="A4" s="184" t="str">
        <f>'1. Plan and Actual'!A3</f>
        <v>FY20 Quarter Ending September 30, 2019</v>
      </c>
      <c r="B4" s="184"/>
      <c r="C4" s="184"/>
      <c r="D4" s="184"/>
      <c r="E4" s="184"/>
      <c r="F4" s="184"/>
      <c r="G4" s="184"/>
      <c r="H4" s="24"/>
      <c r="I4" s="24"/>
      <c r="J4" s="24"/>
      <c r="K4" s="24"/>
      <c r="L4" s="24"/>
      <c r="M4" s="24"/>
      <c r="N4" s="24"/>
      <c r="O4" s="24"/>
      <c r="P4" s="24"/>
    </row>
    <row r="5" ht="6.75" customHeight="1"/>
    <row r="6" spans="1:7" ht="18.75">
      <c r="A6" s="169" t="s">
        <v>130</v>
      </c>
      <c r="B6" s="182"/>
      <c r="C6" s="182"/>
      <c r="D6" s="182"/>
      <c r="E6" s="182"/>
      <c r="F6" s="182"/>
      <c r="G6" s="182"/>
    </row>
    <row r="7" spans="1:7" ht="6.75" customHeight="1" thickBot="1">
      <c r="A7" s="115"/>
      <c r="B7" s="116"/>
      <c r="C7" s="116"/>
      <c r="D7" s="116"/>
      <c r="E7" s="116"/>
      <c r="F7" s="116"/>
      <c r="G7" s="116"/>
    </row>
    <row r="8" spans="1:7" s="23" customFormat="1" ht="13.5" thickTop="1">
      <c r="A8" s="62" t="s">
        <v>1</v>
      </c>
      <c r="B8" s="27" t="s">
        <v>19</v>
      </c>
      <c r="C8" s="53" t="s">
        <v>22</v>
      </c>
      <c r="D8" s="117" t="s">
        <v>24</v>
      </c>
      <c r="E8" s="118" t="s">
        <v>26</v>
      </c>
      <c r="F8" s="27" t="s">
        <v>35</v>
      </c>
      <c r="G8" s="53" t="s">
        <v>37</v>
      </c>
    </row>
    <row r="9" spans="1:7" ht="15.75" customHeight="1">
      <c r="A9" s="192"/>
      <c r="B9" s="191" t="s">
        <v>147</v>
      </c>
      <c r="C9" s="163"/>
      <c r="D9" s="194" t="s">
        <v>149</v>
      </c>
      <c r="E9" s="195"/>
      <c r="F9" s="191" t="s">
        <v>122</v>
      </c>
      <c r="G9" s="163"/>
    </row>
    <row r="10" spans="1:7" ht="30.75" customHeight="1" thickBot="1">
      <c r="A10" s="193"/>
      <c r="B10" s="119" t="s">
        <v>148</v>
      </c>
      <c r="C10" s="120" t="s">
        <v>121</v>
      </c>
      <c r="D10" s="121" t="s">
        <v>148</v>
      </c>
      <c r="E10" s="122" t="s">
        <v>121</v>
      </c>
      <c r="F10" s="119" t="s">
        <v>150</v>
      </c>
      <c r="G10" s="120" t="s">
        <v>123</v>
      </c>
    </row>
    <row r="11" spans="1:7" ht="17.25" customHeight="1">
      <c r="A11" s="123" t="s">
        <v>104</v>
      </c>
      <c r="B11" s="124">
        <v>45207</v>
      </c>
      <c r="C11" s="125">
        <f aca="true" t="shared" si="0" ref="C11:C18">B11/$B$11</f>
        <v>1</v>
      </c>
      <c r="D11" s="126">
        <v>44583</v>
      </c>
      <c r="E11" s="127">
        <f>D11/$D$11</f>
        <v>1</v>
      </c>
      <c r="F11" s="128">
        <f aca="true" t="shared" si="1" ref="F11:F18">D11-B11</f>
        <v>-624</v>
      </c>
      <c r="G11" s="125">
        <f aca="true" t="shared" si="2" ref="G11:G18">F11/B11</f>
        <v>-0.01380317207512111</v>
      </c>
    </row>
    <row r="12" spans="1:7" ht="14.25">
      <c r="A12" s="129" t="s">
        <v>105</v>
      </c>
      <c r="B12" s="130">
        <v>3237</v>
      </c>
      <c r="C12" s="131">
        <f t="shared" si="0"/>
        <v>0.07160395513969076</v>
      </c>
      <c r="D12" s="132">
        <v>3597</v>
      </c>
      <c r="E12" s="133">
        <f>D12/$D$11</f>
        <v>0.08068097705403404</v>
      </c>
      <c r="F12" s="134">
        <f t="shared" si="1"/>
        <v>360</v>
      </c>
      <c r="G12" s="131">
        <f t="shared" si="2"/>
        <v>0.11121408711770157</v>
      </c>
    </row>
    <row r="13" spans="1:7" ht="14.25">
      <c r="A13" s="129" t="s">
        <v>36</v>
      </c>
      <c r="B13" s="130">
        <v>28176</v>
      </c>
      <c r="C13" s="131">
        <f t="shared" si="0"/>
        <v>0.6232663083150839</v>
      </c>
      <c r="D13" s="132">
        <v>26028</v>
      </c>
      <c r="E13" s="133">
        <f>D13/$D$11</f>
        <v>0.5838099724110086</v>
      </c>
      <c r="F13" s="134">
        <f t="shared" si="1"/>
        <v>-2148</v>
      </c>
      <c r="G13" s="131">
        <f t="shared" si="2"/>
        <v>-0.0762350936967632</v>
      </c>
    </row>
    <row r="14" spans="1:7" ht="14.25">
      <c r="A14" s="129" t="s">
        <v>27</v>
      </c>
      <c r="B14" s="130">
        <v>2185</v>
      </c>
      <c r="C14" s="131">
        <f t="shared" si="0"/>
        <v>0.04833322273099299</v>
      </c>
      <c r="D14" s="132">
        <v>2096</v>
      </c>
      <c r="E14" s="133">
        <f>D14/$D$11</f>
        <v>0.04701343561447188</v>
      </c>
      <c r="F14" s="134">
        <f t="shared" si="1"/>
        <v>-89</v>
      </c>
      <c r="G14" s="131">
        <f t="shared" si="2"/>
        <v>-0.040732265446224256</v>
      </c>
    </row>
    <row r="15" spans="1:7" ht="14.25">
      <c r="A15" s="129" t="s">
        <v>106</v>
      </c>
      <c r="B15" s="130">
        <v>41923</v>
      </c>
      <c r="C15" s="131">
        <f t="shared" si="0"/>
        <v>0.9273563828610614</v>
      </c>
      <c r="D15" s="132">
        <v>41074</v>
      </c>
      <c r="E15" s="133">
        <f>D15/$D$11</f>
        <v>0.9212928694793979</v>
      </c>
      <c r="F15" s="134">
        <f t="shared" si="1"/>
        <v>-849</v>
      </c>
      <c r="G15" s="131">
        <f t="shared" si="2"/>
        <v>-0.020251413305345516</v>
      </c>
    </row>
    <row r="16" spans="1:7" ht="14.25">
      <c r="A16" s="135" t="s">
        <v>107</v>
      </c>
      <c r="B16" s="136"/>
      <c r="C16" s="137"/>
      <c r="D16" s="138"/>
      <c r="E16" s="139"/>
      <c r="F16" s="140">
        <f t="shared" si="1"/>
        <v>0</v>
      </c>
      <c r="G16" s="141"/>
    </row>
    <row r="17" spans="1:7" ht="14.25">
      <c r="A17" s="129" t="s">
        <v>53</v>
      </c>
      <c r="B17" s="130">
        <v>22183</v>
      </c>
      <c r="C17" s="131">
        <f t="shared" si="0"/>
        <v>0.4906983431769416</v>
      </c>
      <c r="D17" s="132">
        <v>21674</v>
      </c>
      <c r="E17" s="133">
        <f>D17/$D$11</f>
        <v>0.4861494291546105</v>
      </c>
      <c r="F17" s="134">
        <f t="shared" si="1"/>
        <v>-509</v>
      </c>
      <c r="G17" s="131">
        <f t="shared" si="2"/>
        <v>-0.022945498805391516</v>
      </c>
    </row>
    <row r="18" spans="1:8" ht="14.25">
      <c r="A18" s="129" t="s">
        <v>54</v>
      </c>
      <c r="B18" s="130">
        <v>23019</v>
      </c>
      <c r="C18" s="131">
        <f t="shared" si="0"/>
        <v>0.5091910544827128</v>
      </c>
      <c r="D18" s="132">
        <v>22889</v>
      </c>
      <c r="E18" s="133">
        <f>D18/$D$11</f>
        <v>0.5134019693605186</v>
      </c>
      <c r="F18" s="134">
        <f t="shared" si="1"/>
        <v>-130</v>
      </c>
      <c r="G18" s="131">
        <f t="shared" si="2"/>
        <v>-0.005647508579868804</v>
      </c>
      <c r="H18" s="110"/>
    </row>
    <row r="19" spans="1:7" ht="14.25">
      <c r="A19" s="135" t="s">
        <v>108</v>
      </c>
      <c r="B19" s="136"/>
      <c r="C19" s="137"/>
      <c r="D19" s="138"/>
      <c r="E19" s="139"/>
      <c r="F19" s="142"/>
      <c r="G19" s="143"/>
    </row>
    <row r="20" spans="1:7" ht="14.25">
      <c r="A20" s="129" t="s">
        <v>55</v>
      </c>
      <c r="B20" s="130">
        <v>27219</v>
      </c>
      <c r="C20" s="131">
        <f aca="true" t="shared" si="3" ref="C20:C27">B20/$B$11</f>
        <v>0.6020970203729511</v>
      </c>
      <c r="D20" s="132">
        <v>26563</v>
      </c>
      <c r="E20" s="133">
        <f aca="true" t="shared" si="4" ref="E20:E27">D20/$D$11</f>
        <v>0.5958100621313056</v>
      </c>
      <c r="F20" s="134">
        <f aca="true" t="shared" si="5" ref="F20:F35">D20-B20</f>
        <v>-656</v>
      </c>
      <c r="G20" s="131">
        <f aca="true" t="shared" si="6" ref="G20:G27">F20/B20</f>
        <v>-0.02410081193284103</v>
      </c>
    </row>
    <row r="21" spans="1:7" ht="14.25">
      <c r="A21" s="129" t="s">
        <v>110</v>
      </c>
      <c r="B21" s="130">
        <v>6991</v>
      </c>
      <c r="C21" s="131">
        <f t="shared" si="3"/>
        <v>0.15464419227110845</v>
      </c>
      <c r="D21" s="132">
        <v>7606</v>
      </c>
      <c r="E21" s="133">
        <f t="shared" si="4"/>
        <v>0.17060314469640894</v>
      </c>
      <c r="F21" s="134">
        <f t="shared" si="5"/>
        <v>615</v>
      </c>
      <c r="G21" s="131">
        <f t="shared" si="6"/>
        <v>0.08797024746102132</v>
      </c>
    </row>
    <row r="22" spans="1:7" ht="14.25">
      <c r="A22" s="129" t="s">
        <v>109</v>
      </c>
      <c r="B22" s="130">
        <v>9224</v>
      </c>
      <c r="C22" s="131">
        <f t="shared" si="3"/>
        <v>0.20403919746941845</v>
      </c>
      <c r="D22" s="132">
        <v>9165</v>
      </c>
      <c r="E22" s="133">
        <f t="shared" si="4"/>
        <v>0.20557163044209675</v>
      </c>
      <c r="F22" s="134">
        <f t="shared" si="5"/>
        <v>-59</v>
      </c>
      <c r="G22" s="131">
        <f t="shared" si="6"/>
        <v>-0.006396357328707719</v>
      </c>
    </row>
    <row r="23" spans="1:7" ht="14.25">
      <c r="A23" s="129" t="s">
        <v>111</v>
      </c>
      <c r="B23" s="130">
        <v>484</v>
      </c>
      <c r="C23" s="131">
        <f t="shared" si="3"/>
        <v>0.010706306545446501</v>
      </c>
      <c r="D23" s="132">
        <v>556</v>
      </c>
      <c r="E23" s="133">
        <f t="shared" si="4"/>
        <v>0.012471121279411435</v>
      </c>
      <c r="F23" s="134">
        <f t="shared" si="5"/>
        <v>72</v>
      </c>
      <c r="G23" s="131">
        <f t="shared" si="6"/>
        <v>0.1487603305785124</v>
      </c>
    </row>
    <row r="24" spans="1:7" ht="14.25">
      <c r="A24" s="129" t="s">
        <v>59</v>
      </c>
      <c r="B24" s="130">
        <v>1951</v>
      </c>
      <c r="C24" s="131">
        <f t="shared" si="3"/>
        <v>0.04315703320282257</v>
      </c>
      <c r="D24" s="132">
        <v>1941</v>
      </c>
      <c r="E24" s="133">
        <f t="shared" si="4"/>
        <v>0.04353677410672229</v>
      </c>
      <c r="F24" s="134">
        <f t="shared" si="5"/>
        <v>-10</v>
      </c>
      <c r="G24" s="131">
        <f t="shared" si="6"/>
        <v>-0.005125576627370579</v>
      </c>
    </row>
    <row r="25" spans="1:8" ht="14.25">
      <c r="A25" s="129" t="s">
        <v>112</v>
      </c>
      <c r="B25" s="130">
        <v>142</v>
      </c>
      <c r="C25" s="131">
        <f t="shared" si="3"/>
        <v>0.0031411064658128166</v>
      </c>
      <c r="D25" s="132">
        <v>151</v>
      </c>
      <c r="E25" s="133">
        <f t="shared" si="4"/>
        <v>0.0033869412107754076</v>
      </c>
      <c r="F25" s="134">
        <f t="shared" si="5"/>
        <v>9</v>
      </c>
      <c r="G25" s="131">
        <f t="shared" si="6"/>
        <v>0.06338028169014084</v>
      </c>
      <c r="H25" s="152"/>
    </row>
    <row r="26" spans="1:7" ht="14.25">
      <c r="A26" s="129" t="s">
        <v>61</v>
      </c>
      <c r="B26" s="130">
        <v>3289</v>
      </c>
      <c r="C26" s="131">
        <f t="shared" si="3"/>
        <v>0.07275421947928418</v>
      </c>
      <c r="D26" s="132">
        <v>3109</v>
      </c>
      <c r="E26" s="133">
        <f t="shared" si="4"/>
        <v>0.06973510082318372</v>
      </c>
      <c r="F26" s="134">
        <f t="shared" si="5"/>
        <v>-180</v>
      </c>
      <c r="G26" s="131">
        <f t="shared" si="6"/>
        <v>-0.054727880814837336</v>
      </c>
    </row>
    <row r="27" spans="1:7" ht="14.25">
      <c r="A27" s="129" t="s">
        <v>113</v>
      </c>
      <c r="B27" s="130">
        <v>6379</v>
      </c>
      <c r="C27" s="131">
        <f t="shared" si="3"/>
        <v>0.1411064658128166</v>
      </c>
      <c r="D27" s="132">
        <v>5974</v>
      </c>
      <c r="E27" s="133">
        <f t="shared" si="4"/>
        <v>0.1339972635309423</v>
      </c>
      <c r="F27" s="134">
        <f t="shared" si="5"/>
        <v>-405</v>
      </c>
      <c r="G27" s="131">
        <f t="shared" si="6"/>
        <v>-0.06348957516852172</v>
      </c>
    </row>
    <row r="28" spans="1:7" ht="14.25">
      <c r="A28" s="135" t="s">
        <v>114</v>
      </c>
      <c r="B28" s="136"/>
      <c r="C28" s="137"/>
      <c r="D28" s="138"/>
      <c r="E28" s="139"/>
      <c r="F28" s="142"/>
      <c r="G28" s="143"/>
    </row>
    <row r="29" spans="1:7" ht="14.25">
      <c r="A29" s="129" t="s">
        <v>115</v>
      </c>
      <c r="B29" s="130">
        <v>5096</v>
      </c>
      <c r="C29" s="131">
        <f aca="true" t="shared" si="7" ref="C29:C35">B29/$B$11</f>
        <v>0.11272590528015573</v>
      </c>
      <c r="D29" s="132">
        <v>5013</v>
      </c>
      <c r="E29" s="133">
        <f aca="true" t="shared" si="8" ref="E29:E35">D29/$D$11</f>
        <v>0.11244196218289483</v>
      </c>
      <c r="F29" s="134">
        <f t="shared" si="5"/>
        <v>-83</v>
      </c>
      <c r="G29" s="131">
        <f aca="true" t="shared" si="9" ref="G29:G35">F29/B29</f>
        <v>-0.016287284144427</v>
      </c>
    </row>
    <row r="30" spans="1:7" ht="14.25">
      <c r="A30" s="129" t="s">
        <v>116</v>
      </c>
      <c r="B30" s="130">
        <v>13751</v>
      </c>
      <c r="C30" s="131">
        <f t="shared" si="7"/>
        <v>0.3041785564182538</v>
      </c>
      <c r="D30" s="132">
        <v>13939</v>
      </c>
      <c r="E30" s="133">
        <f t="shared" si="8"/>
        <v>0.3126528048807842</v>
      </c>
      <c r="F30" s="134">
        <f t="shared" si="5"/>
        <v>188</v>
      </c>
      <c r="G30" s="131">
        <f t="shared" si="9"/>
        <v>0.013671732964875281</v>
      </c>
    </row>
    <row r="31" spans="1:7" ht="14.25">
      <c r="A31" s="129" t="s">
        <v>117</v>
      </c>
      <c r="B31" s="130">
        <v>6695</v>
      </c>
      <c r="C31" s="131">
        <f t="shared" si="7"/>
        <v>0.14809653372265358</v>
      </c>
      <c r="D31" s="132">
        <v>6584</v>
      </c>
      <c r="E31" s="133">
        <f t="shared" si="8"/>
        <v>0.1476796088195052</v>
      </c>
      <c r="F31" s="134">
        <f t="shared" si="5"/>
        <v>-111</v>
      </c>
      <c r="G31" s="131">
        <f t="shared" si="9"/>
        <v>-0.01657953696788648</v>
      </c>
    </row>
    <row r="32" spans="1:7" ht="14.25">
      <c r="A32" s="129" t="s">
        <v>118</v>
      </c>
      <c r="B32" s="130">
        <v>3985</v>
      </c>
      <c r="C32" s="131">
        <f t="shared" si="7"/>
        <v>0.0881500652553808</v>
      </c>
      <c r="D32" s="132">
        <v>3623</v>
      </c>
      <c r="E32" s="133">
        <f t="shared" si="8"/>
        <v>0.08126415898436624</v>
      </c>
      <c r="F32" s="134">
        <f t="shared" si="5"/>
        <v>-362</v>
      </c>
      <c r="G32" s="131">
        <f t="shared" si="9"/>
        <v>-0.09084065244667504</v>
      </c>
    </row>
    <row r="33" spans="1:7" ht="14.25">
      <c r="A33" s="129" t="s">
        <v>119</v>
      </c>
      <c r="B33" s="130">
        <v>9048</v>
      </c>
      <c r="C33" s="131">
        <f t="shared" si="7"/>
        <v>0.2001459950892561</v>
      </c>
      <c r="D33" s="132">
        <v>8727</v>
      </c>
      <c r="E33" s="133">
        <f t="shared" si="8"/>
        <v>0.19574725792342373</v>
      </c>
      <c r="F33" s="134">
        <f t="shared" si="5"/>
        <v>-321</v>
      </c>
      <c r="G33" s="131">
        <f t="shared" si="9"/>
        <v>-0.03547745358090185</v>
      </c>
    </row>
    <row r="34" spans="1:7" ht="14.25">
      <c r="A34" s="129" t="s">
        <v>120</v>
      </c>
      <c r="B34" s="130">
        <v>5015</v>
      </c>
      <c r="C34" s="131">
        <f t="shared" si="7"/>
        <v>0.11093414736655828</v>
      </c>
      <c r="D34" s="132">
        <v>4682</v>
      </c>
      <c r="E34" s="133">
        <f t="shared" si="8"/>
        <v>0.10501760760828119</v>
      </c>
      <c r="F34" s="134">
        <f t="shared" si="5"/>
        <v>-333</v>
      </c>
      <c r="G34" s="131">
        <f t="shared" si="9"/>
        <v>-0.06640079760717846</v>
      </c>
    </row>
    <row r="35" spans="1:7" ht="14.25">
      <c r="A35" s="144" t="s">
        <v>113</v>
      </c>
      <c r="B35" s="130">
        <v>1620</v>
      </c>
      <c r="C35" s="131">
        <f t="shared" si="7"/>
        <v>0.03583515827194903</v>
      </c>
      <c r="D35" s="132">
        <v>2015</v>
      </c>
      <c r="E35" s="133">
        <f t="shared" si="8"/>
        <v>0.04519659960074468</v>
      </c>
      <c r="F35" s="134">
        <f t="shared" si="5"/>
        <v>395</v>
      </c>
      <c r="G35" s="131">
        <f t="shared" si="9"/>
        <v>0.24382716049382716</v>
      </c>
    </row>
    <row r="36" spans="1:7" ht="14.25">
      <c r="A36" s="145" t="s">
        <v>14</v>
      </c>
      <c r="B36" s="136"/>
      <c r="C36" s="137"/>
      <c r="D36" s="138"/>
      <c r="E36" s="139"/>
      <c r="F36" s="142"/>
      <c r="G36" s="143"/>
    </row>
    <row r="37" spans="1:7" ht="15" thickBot="1">
      <c r="A37" s="97"/>
      <c r="B37" s="146">
        <v>1204</v>
      </c>
      <c r="C37" s="147">
        <f>B37/$B$11</f>
        <v>0.026633043555201626</v>
      </c>
      <c r="D37" s="148">
        <v>605</v>
      </c>
      <c r="E37" s="149">
        <f>D37/$D$11</f>
        <v>0.013570194917345176</v>
      </c>
      <c r="F37" s="150">
        <f>D37-B37</f>
        <v>-599</v>
      </c>
      <c r="G37" s="151">
        <f>F37/B37</f>
        <v>-0.49750830564784054</v>
      </c>
    </row>
    <row r="38" spans="1:7" ht="15.75" customHeight="1" thickTop="1">
      <c r="A38" s="189"/>
      <c r="B38" s="190"/>
      <c r="C38" s="190"/>
      <c r="D38" s="190"/>
      <c r="E38" s="190"/>
      <c r="F38" s="190"/>
      <c r="G38" s="190"/>
    </row>
    <row r="39" spans="1:4" ht="12.75">
      <c r="A39" s="186" t="s">
        <v>133</v>
      </c>
      <c r="B39" s="187"/>
      <c r="C39" s="183"/>
      <c r="D39" s="183"/>
    </row>
  </sheetData>
  <sheetProtection/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(EOL)</cp:lastModifiedBy>
  <cp:lastPrinted>2018-12-04T18:53:59Z</cp:lastPrinted>
  <dcterms:created xsi:type="dcterms:W3CDTF">2005-11-01T20:57:08Z</dcterms:created>
  <dcterms:modified xsi:type="dcterms:W3CDTF">2019-12-13T17:26:06Z</dcterms:modified>
  <cp:category/>
  <cp:version/>
  <cp:contentType/>
  <cp:contentStatus/>
</cp:coreProperties>
</file>