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7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340B\"/>
    </mc:Choice>
  </mc:AlternateContent>
  <xr:revisionPtr revIDLastSave="95" documentId="8_{F126605C-F0D5-47E0-B3A6-9730901933C2}" xr6:coauthVersionLast="46" xr6:coauthVersionMax="46" xr10:uidLastSave="{10271639-865F-48C4-8505-11D761509577}"/>
  <bookViews>
    <workbookView xWindow="-120" yWindow="-120" windowWidth="15600" windowHeight="11760" tabRatio="938" firstSheet="1" activeTab="1" xr2:uid="{00000000-000D-0000-FFFF-FFFF00000000}"/>
  </bookViews>
  <sheets>
    <sheet name="Cover Sheet" sheetId="10" r:id="rId1"/>
    <sheet name="1. Plan and Actual" sheetId="1" r:id="rId2"/>
    <sheet name="2.Populations" sheetId="2" r:id="rId3"/>
    <sheet name="3. Job Seeker Services" sheetId="3" r:id="rId4"/>
    <sheet name="4. Ethnicity" sheetId="4" r:id="rId5"/>
    <sheet name="5.Gender&amp;Age" sheetId="5" r:id="rId6"/>
    <sheet name="6. Education" sheetId="6" r:id="rId7"/>
    <sheet name="7. mnth to mnth" sheetId="7" r:id="rId8"/>
    <sheet name="8. yr to yr" sheetId="9" r:id="rId9"/>
  </sheets>
  <definedNames>
    <definedName name="_xlnm.Print_Area" localSheetId="1">'1. Plan and Actual'!$A$1:$P$33</definedName>
    <definedName name="_xlnm.Print_Area" localSheetId="2">'2.Populations'!$A$1:$L$33</definedName>
    <definedName name="_xlnm.Print_Area" localSheetId="3">'3. Job Seeker Services'!$A$1:$J$32</definedName>
    <definedName name="_xlnm.Print_Area" localSheetId="4">'4. Ethnicity'!$A$1:$P$32</definedName>
    <definedName name="_xlnm.Print_Area" localSheetId="5">'5.Gender&amp;Age'!$A$1:$N$32</definedName>
    <definedName name="_xlnm.Print_Area" localSheetId="6">'6. Education'!$A$1:$P$31</definedName>
    <definedName name="_xlnm.Print_Area" localSheetId="7">'7. mnth to mnth'!$A$1:$M$29</definedName>
    <definedName name="_xlnm.Print_Area" localSheetId="8">'8. yr to yr'!$A$1:$G$39</definedName>
    <definedName name="_xlnm.Print_Area" localSheetId="0">'Cover Sheet'!$A$1:$G$29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26" i="7"/>
  <c r="D26" i="7"/>
  <c r="C23" i="7"/>
  <c r="D23" i="7"/>
  <c r="C20" i="7"/>
  <c r="D20" i="7"/>
  <c r="F30" i="9"/>
  <c r="G30" i="9"/>
  <c r="F31" i="9"/>
  <c r="G31" i="9"/>
  <c r="F32" i="9"/>
  <c r="G32" i="9"/>
  <c r="F33" i="9"/>
  <c r="G33" i="9"/>
  <c r="F34" i="9"/>
  <c r="G34" i="9"/>
  <c r="F35" i="9"/>
  <c r="G35" i="9"/>
  <c r="F29" i="9"/>
  <c r="G29" i="9"/>
  <c r="C17" i="7"/>
  <c r="D17" i="7"/>
  <c r="B17" i="7"/>
  <c r="A3" i="3"/>
  <c r="B26" i="7"/>
  <c r="D14" i="7"/>
  <c r="C14" i="7"/>
  <c r="B23" i="7"/>
  <c r="B20" i="7"/>
  <c r="B14" i="7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G11" i="1"/>
  <c r="G10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E27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10" i="2"/>
  <c r="A3" i="2"/>
  <c r="B26" i="4"/>
  <c r="N26" i="4"/>
  <c r="G27" i="2"/>
  <c r="G26" i="2"/>
  <c r="A4" i="9"/>
  <c r="K27" i="2"/>
  <c r="I27" i="2"/>
  <c r="F16" i="9"/>
  <c r="B25" i="5"/>
  <c r="H25" i="5"/>
  <c r="A3" i="7"/>
  <c r="A3" i="6"/>
  <c r="A3" i="9"/>
  <c r="A2" i="7"/>
  <c r="A2" i="6"/>
  <c r="A2" i="5"/>
  <c r="A3" i="5"/>
  <c r="A2" i="4"/>
  <c r="A3" i="4"/>
  <c r="A2" i="3"/>
  <c r="A2" i="2"/>
  <c r="B9" i="6"/>
  <c r="L9" i="6"/>
  <c r="B10" i="6"/>
  <c r="F10" i="6"/>
  <c r="B11" i="6"/>
  <c r="N11" i="6"/>
  <c r="B12" i="6"/>
  <c r="F12" i="6"/>
  <c r="B13" i="6"/>
  <c r="N13" i="6"/>
  <c r="B14" i="6"/>
  <c r="L14" i="6"/>
  <c r="B15" i="6"/>
  <c r="J15" i="6"/>
  <c r="B16" i="6"/>
  <c r="H16" i="6"/>
  <c r="B17" i="6"/>
  <c r="H17" i="6"/>
  <c r="B18" i="6"/>
  <c r="L18" i="6"/>
  <c r="B19" i="6"/>
  <c r="L19" i="6"/>
  <c r="B20" i="6"/>
  <c r="H20" i="6"/>
  <c r="B21" i="6"/>
  <c r="F21" i="6"/>
  <c r="B22" i="6"/>
  <c r="J22" i="6"/>
  <c r="B23" i="6"/>
  <c r="D23" i="6"/>
  <c r="B24" i="6"/>
  <c r="L24" i="6"/>
  <c r="B25" i="6"/>
  <c r="D25" i="6"/>
  <c r="B26" i="6"/>
  <c r="F26" i="6"/>
  <c r="B9" i="5"/>
  <c r="H9" i="5"/>
  <c r="B10" i="5"/>
  <c r="H10" i="5"/>
  <c r="B11" i="5"/>
  <c r="H11" i="5"/>
  <c r="B12" i="5"/>
  <c r="L12" i="5"/>
  <c r="B13" i="5"/>
  <c r="L13" i="5"/>
  <c r="B14" i="5"/>
  <c r="H14" i="5"/>
  <c r="B15" i="5"/>
  <c r="H15" i="5"/>
  <c r="B16" i="5"/>
  <c r="N16" i="5"/>
  <c r="B17" i="5"/>
  <c r="J17" i="5"/>
  <c r="B18" i="5"/>
  <c r="H18" i="5"/>
  <c r="B19" i="5"/>
  <c r="H19" i="5"/>
  <c r="B20" i="5"/>
  <c r="J20" i="5"/>
  <c r="B21" i="5"/>
  <c r="H21" i="5"/>
  <c r="B22" i="5"/>
  <c r="H22" i="5"/>
  <c r="B23" i="5"/>
  <c r="H23" i="5"/>
  <c r="B24" i="5"/>
  <c r="D24" i="5"/>
  <c r="B26" i="5"/>
  <c r="D26" i="5"/>
  <c r="B9" i="4"/>
  <c r="J9" i="4"/>
  <c r="B10" i="4"/>
  <c r="N10" i="4"/>
  <c r="B11" i="4"/>
  <c r="D11" i="4"/>
  <c r="B12" i="4"/>
  <c r="L12" i="4"/>
  <c r="B13" i="4"/>
  <c r="P13" i="4"/>
  <c r="B14" i="4"/>
  <c r="D14" i="4"/>
  <c r="B15" i="4"/>
  <c r="F15" i="4"/>
  <c r="B16" i="4"/>
  <c r="N16" i="4"/>
  <c r="B17" i="4"/>
  <c r="B18" i="4"/>
  <c r="N18" i="4"/>
  <c r="B19" i="4"/>
  <c r="J19" i="4"/>
  <c r="B20" i="4"/>
  <c r="F20" i="4"/>
  <c r="B21" i="4"/>
  <c r="B22" i="4"/>
  <c r="L22" i="4"/>
  <c r="B23" i="4"/>
  <c r="J23" i="4"/>
  <c r="B24" i="4"/>
  <c r="F24" i="4"/>
  <c r="B25" i="4"/>
  <c r="N25" i="4"/>
  <c r="B10" i="2"/>
  <c r="B11" i="2"/>
  <c r="B12" i="2"/>
  <c r="D12" i="2"/>
  <c r="B13" i="2"/>
  <c r="D13" i="2"/>
  <c r="B14" i="2"/>
  <c r="D14" i="2"/>
  <c r="B15" i="2"/>
  <c r="F15" i="2"/>
  <c r="B16" i="2"/>
  <c r="B17" i="2"/>
  <c r="B18" i="2"/>
  <c r="B19" i="2"/>
  <c r="F19" i="2"/>
  <c r="B20" i="2"/>
  <c r="D20" i="2"/>
  <c r="B21" i="2"/>
  <c r="D21" i="2"/>
  <c r="B22" i="2"/>
  <c r="D22" i="2"/>
  <c r="B23" i="2"/>
  <c r="D23" i="2"/>
  <c r="B24" i="2"/>
  <c r="D24" i="2"/>
  <c r="B25" i="2"/>
  <c r="B26" i="2"/>
  <c r="B27" i="2"/>
  <c r="H27" i="2"/>
  <c r="E27" i="1"/>
  <c r="G27" i="1"/>
  <c r="H27" i="1"/>
  <c r="J27" i="1"/>
  <c r="N27" i="1"/>
  <c r="P27" i="1"/>
  <c r="K27" i="1"/>
  <c r="M27" i="1"/>
  <c r="B27" i="1"/>
  <c r="D27" i="1"/>
  <c r="K10" i="2"/>
  <c r="K11" i="2"/>
  <c r="L11" i="2" s="1"/>
  <c r="K12" i="2"/>
  <c r="K13" i="2"/>
  <c r="K14" i="2"/>
  <c r="K15" i="2"/>
  <c r="K16" i="2"/>
  <c r="L16" i="2"/>
  <c r="K17" i="2"/>
  <c r="L17" i="2"/>
  <c r="K18" i="2"/>
  <c r="K19" i="2"/>
  <c r="K20" i="2"/>
  <c r="K21" i="2"/>
  <c r="K22" i="2"/>
  <c r="K23" i="2"/>
  <c r="K24" i="2"/>
  <c r="K25" i="2"/>
  <c r="K26" i="2"/>
  <c r="L26" i="2"/>
  <c r="I10" i="2"/>
  <c r="I11" i="2"/>
  <c r="J11" i="2"/>
  <c r="I12" i="2"/>
  <c r="I13" i="2"/>
  <c r="I14" i="2"/>
  <c r="I15" i="2"/>
  <c r="J15" i="2"/>
  <c r="I16" i="2"/>
  <c r="I17" i="2"/>
  <c r="I18" i="2"/>
  <c r="I19" i="2"/>
  <c r="I20" i="2"/>
  <c r="I21" i="2"/>
  <c r="I22" i="2"/>
  <c r="I23" i="2"/>
  <c r="J23" i="2"/>
  <c r="I24" i="2"/>
  <c r="I25" i="2"/>
  <c r="J25" i="2" s="1"/>
  <c r="I26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H24" i="2"/>
  <c r="G25" i="2"/>
  <c r="F12" i="9"/>
  <c r="G12" i="9"/>
  <c r="F11" i="9"/>
  <c r="G11" i="9"/>
  <c r="C11" i="9"/>
  <c r="C12" i="9"/>
  <c r="C13" i="9"/>
  <c r="C14" i="9"/>
  <c r="C15" i="9"/>
  <c r="C17" i="9"/>
  <c r="C18" i="9"/>
  <c r="C20" i="9"/>
  <c r="C21" i="9"/>
  <c r="C22" i="9"/>
  <c r="C23" i="9"/>
  <c r="C24" i="9"/>
  <c r="C25" i="9"/>
  <c r="C26" i="9"/>
  <c r="C27" i="9"/>
  <c r="C29" i="9"/>
  <c r="C30" i="9"/>
  <c r="C31" i="9"/>
  <c r="C32" i="9"/>
  <c r="C33" i="9"/>
  <c r="C34" i="9"/>
  <c r="C35" i="9"/>
  <c r="C37" i="9"/>
  <c r="F37" i="9"/>
  <c r="G37" i="9"/>
  <c r="F27" i="9"/>
  <c r="G27" i="9"/>
  <c r="F26" i="9"/>
  <c r="G26" i="9"/>
  <c r="F25" i="9"/>
  <c r="G25" i="9"/>
  <c r="F23" i="9"/>
  <c r="G23" i="9"/>
  <c r="F24" i="9"/>
  <c r="G24" i="9"/>
  <c r="F21" i="9"/>
  <c r="G21" i="9"/>
  <c r="F22" i="9"/>
  <c r="G22" i="9"/>
  <c r="F20" i="9"/>
  <c r="G20" i="9"/>
  <c r="F18" i="9"/>
  <c r="G18" i="9"/>
  <c r="F17" i="9"/>
  <c r="G17" i="9"/>
  <c r="F13" i="9"/>
  <c r="G13" i="9"/>
  <c r="F14" i="9"/>
  <c r="G14" i="9"/>
  <c r="F15" i="9"/>
  <c r="G15" i="9"/>
  <c r="E37" i="9"/>
  <c r="E35" i="9"/>
  <c r="E34" i="9"/>
  <c r="E33" i="9"/>
  <c r="E32" i="9"/>
  <c r="E31" i="9"/>
  <c r="E30" i="9"/>
  <c r="E29" i="9"/>
  <c r="E27" i="9"/>
  <c r="E26" i="9"/>
  <c r="E25" i="9"/>
  <c r="E23" i="9"/>
  <c r="E24" i="9"/>
  <c r="E21" i="9"/>
  <c r="E22" i="9"/>
  <c r="E20" i="9"/>
  <c r="E18" i="9"/>
  <c r="E17" i="9"/>
  <c r="E15" i="9"/>
  <c r="E14" i="9"/>
  <c r="E13" i="9"/>
  <c r="E12" i="9"/>
  <c r="E11" i="9"/>
  <c r="H24" i="4"/>
  <c r="D15" i="5"/>
  <c r="J12" i="4"/>
  <c r="L20" i="4"/>
  <c r="D27" i="2"/>
  <c r="H12" i="4"/>
  <c r="L10" i="4"/>
  <c r="N21" i="4"/>
  <c r="F21" i="4"/>
  <c r="F12" i="4"/>
  <c r="D26" i="4"/>
  <c r="L9" i="4"/>
  <c r="D19" i="5"/>
  <c r="L19" i="5"/>
  <c r="N19" i="5"/>
  <c r="H26" i="5"/>
  <c r="J19" i="5"/>
  <c r="N15" i="4"/>
  <c r="L12" i="2"/>
  <c r="P12" i="4"/>
  <c r="L24" i="4"/>
  <c r="F16" i="6"/>
  <c r="N16" i="6"/>
  <c r="H21" i="4"/>
  <c r="D21" i="4"/>
  <c r="P19" i="6"/>
  <c r="D19" i="6"/>
  <c r="N12" i="4"/>
  <c r="D12" i="4"/>
  <c r="D22" i="6"/>
  <c r="F19" i="6"/>
  <c r="D16" i="6"/>
  <c r="D23" i="5"/>
  <c r="J23" i="5"/>
  <c r="N23" i="5"/>
  <c r="F21" i="5"/>
  <c r="L17" i="5"/>
  <c r="N15" i="5"/>
  <c r="L15" i="5"/>
  <c r="F15" i="5"/>
  <c r="J15" i="5"/>
  <c r="H9" i="4"/>
  <c r="F13" i="5"/>
  <c r="J13" i="6"/>
  <c r="H11" i="6"/>
  <c r="P10" i="4"/>
  <c r="F10" i="4"/>
  <c r="D10" i="4"/>
  <c r="J10" i="4"/>
  <c r="H10" i="4"/>
  <c r="P13" i="6"/>
  <c r="J19" i="6"/>
  <c r="L17" i="4"/>
  <c r="L13" i="6"/>
  <c r="N14" i="5"/>
  <c r="H17" i="4"/>
  <c r="J17" i="4"/>
  <c r="N19" i="6"/>
  <c r="H19" i="6"/>
  <c r="F13" i="6"/>
  <c r="J18" i="5"/>
  <c r="F17" i="4"/>
  <c r="N20" i="5"/>
  <c r="H26" i="6"/>
  <c r="N10" i="6"/>
  <c r="J17" i="2"/>
  <c r="L9" i="5"/>
  <c r="L17" i="6"/>
  <c r="P17" i="6"/>
  <c r="F26" i="2"/>
  <c r="D26" i="2"/>
  <c r="D17" i="4"/>
  <c r="N17" i="4"/>
  <c r="P17" i="4"/>
  <c r="J15" i="4"/>
  <c r="N9" i="5"/>
  <c r="J11" i="6"/>
  <c r="L11" i="6"/>
  <c r="D19" i="4"/>
  <c r="F23" i="6"/>
  <c r="J23" i="6"/>
  <c r="P23" i="6"/>
  <c r="N23" i="6"/>
  <c r="N23" i="4"/>
  <c r="D15" i="6"/>
  <c r="P15" i="6"/>
  <c r="P15" i="4"/>
  <c r="D11" i="6"/>
  <c r="F15" i="6"/>
  <c r="H13" i="6"/>
  <c r="H25" i="4"/>
  <c r="L25" i="4"/>
  <c r="F25" i="4"/>
  <c r="L21" i="6"/>
  <c r="F11" i="6"/>
  <c r="J9" i="5"/>
  <c r="H15" i="4"/>
  <c r="L15" i="6"/>
  <c r="D11" i="2"/>
  <c r="D15" i="4"/>
  <c r="P11" i="6"/>
  <c r="N11" i="5"/>
  <c r="D13" i="6"/>
  <c r="F19" i="4"/>
  <c r="P25" i="4"/>
  <c r="L21" i="4"/>
  <c r="P21" i="4"/>
  <c r="J21" i="4"/>
  <c r="P11" i="4"/>
  <c r="N18" i="5"/>
  <c r="H25" i="6"/>
  <c r="N15" i="6"/>
  <c r="J22" i="2"/>
  <c r="P9" i="4"/>
  <c r="N11" i="4"/>
  <c r="H23" i="4"/>
  <c r="F23" i="2"/>
  <c r="D9" i="4"/>
  <c r="J11" i="4"/>
  <c r="F9" i="4"/>
  <c r="N9" i="4"/>
  <c r="L11" i="5"/>
  <c r="P9" i="6"/>
  <c r="H11" i="4"/>
  <c r="F11" i="4"/>
  <c r="L11" i="4"/>
  <c r="P24" i="6"/>
  <c r="J22" i="5"/>
  <c r="F27" i="2"/>
  <c r="J25" i="4"/>
  <c r="J25" i="6"/>
  <c r="D25" i="4"/>
  <c r="J10" i="2"/>
  <c r="F17" i="2"/>
  <c r="D15" i="2"/>
  <c r="J21" i="2"/>
  <c r="L15" i="4"/>
  <c r="F9" i="5"/>
  <c r="H15" i="6"/>
  <c r="L23" i="6"/>
  <c r="D9" i="5"/>
  <c r="H23" i="6"/>
  <c r="F14" i="6"/>
  <c r="L16" i="4"/>
  <c r="J20" i="4"/>
  <c r="H20" i="4"/>
  <c r="N12" i="5"/>
  <c r="H12" i="2"/>
  <c r="L10" i="6"/>
  <c r="P14" i="6"/>
  <c r="H15" i="2"/>
  <c r="H11" i="2"/>
  <c r="L15" i="2"/>
  <c r="H14" i="2"/>
  <c r="L21" i="2"/>
  <c r="J26" i="2"/>
  <c r="J18" i="2"/>
  <c r="H16" i="2"/>
  <c r="D26" i="6"/>
  <c r="H17" i="2"/>
  <c r="D17" i="2"/>
  <c r="D10" i="6"/>
  <c r="N26" i="6"/>
  <c r="J26" i="4"/>
  <c r="J12" i="5"/>
  <c r="H25" i="2"/>
  <c r="J19" i="2"/>
  <c r="J12" i="2"/>
  <c r="L19" i="2"/>
  <c r="F21" i="2"/>
  <c r="H21" i="2"/>
  <c r="H10" i="6"/>
  <c r="F14" i="2"/>
  <c r="L14" i="4"/>
  <c r="N14" i="4"/>
  <c r="J26" i="6"/>
  <c r="P10" i="6"/>
  <c r="F20" i="5"/>
  <c r="L26" i="6"/>
  <c r="P26" i="4"/>
  <c r="J14" i="2"/>
  <c r="F12" i="5"/>
  <c r="P18" i="6"/>
  <c r="J10" i="6"/>
  <c r="P26" i="6"/>
  <c r="D20" i="5"/>
  <c r="N14" i="6"/>
  <c r="L14" i="2"/>
  <c r="H24" i="5"/>
  <c r="J24" i="5"/>
  <c r="J24" i="6"/>
  <c r="D18" i="4"/>
  <c r="F18" i="5"/>
  <c r="H14" i="4"/>
  <c r="P18" i="4"/>
  <c r="J21" i="5"/>
  <c r="D12" i="6"/>
  <c r="L16" i="6"/>
  <c r="L25" i="5"/>
  <c r="F10" i="5"/>
  <c r="H18" i="4"/>
  <c r="L24" i="5"/>
  <c r="F18" i="4"/>
  <c r="J20" i="6"/>
  <c r="D14" i="5"/>
  <c r="F24" i="5"/>
  <c r="F9" i="6"/>
  <c r="F22" i="4"/>
  <c r="J22" i="4"/>
  <c r="N22" i="4"/>
  <c r="L18" i="5"/>
  <c r="J12" i="6"/>
  <c r="L18" i="4"/>
  <c r="D21" i="5"/>
  <c r="P12" i="6"/>
  <c r="P16" i="6"/>
  <c r="L12" i="6"/>
  <c r="J24" i="2"/>
  <c r="F19" i="5"/>
  <c r="P20" i="6"/>
  <c r="L20" i="6"/>
  <c r="J18" i="4"/>
  <c r="L14" i="5"/>
  <c r="N24" i="5"/>
  <c r="J14" i="4"/>
  <c r="J14" i="5"/>
  <c r="D18" i="5"/>
  <c r="N12" i="6"/>
  <c r="N21" i="5"/>
  <c r="H12" i="6"/>
  <c r="J16" i="6"/>
  <c r="J25" i="5"/>
  <c r="H10" i="2"/>
  <c r="J20" i="2"/>
  <c r="L24" i="2"/>
  <c r="L13" i="2"/>
  <c r="L21" i="5"/>
  <c r="L27" i="2"/>
  <c r="P23" i="4"/>
  <c r="N22" i="5"/>
  <c r="F23" i="4"/>
  <c r="H22" i="2"/>
  <c r="J9" i="6"/>
  <c r="P25" i="6"/>
  <c r="J13" i="4"/>
  <c r="D21" i="6"/>
  <c r="J17" i="6"/>
  <c r="J21" i="6"/>
  <c r="D17" i="6"/>
  <c r="L16" i="5"/>
  <c r="N13" i="5"/>
  <c r="H14" i="6"/>
  <c r="P14" i="4"/>
  <c r="D16" i="4"/>
  <c r="L10" i="5"/>
  <c r="L23" i="5"/>
  <c r="N26" i="5"/>
  <c r="F26" i="5"/>
  <c r="F13" i="2"/>
  <c r="F26" i="4"/>
  <c r="L20" i="5"/>
  <c r="L22" i="2"/>
  <c r="D12" i="5"/>
  <c r="H26" i="2"/>
  <c r="F24" i="2"/>
  <c r="F20" i="2"/>
  <c r="F16" i="2"/>
  <c r="F12" i="2"/>
  <c r="H12" i="5"/>
  <c r="N9" i="6"/>
  <c r="D10" i="2"/>
  <c r="D23" i="4"/>
  <c r="F10" i="2"/>
  <c r="F22" i="5"/>
  <c r="H13" i="4"/>
  <c r="H9" i="6"/>
  <c r="D22" i="5"/>
  <c r="F17" i="6"/>
  <c r="D25" i="2"/>
  <c r="D9" i="6"/>
  <c r="H21" i="6"/>
  <c r="F18" i="2"/>
  <c r="N17" i="6"/>
  <c r="F22" i="2"/>
  <c r="J16" i="5"/>
  <c r="L25" i="6"/>
  <c r="F25" i="6"/>
  <c r="D13" i="5"/>
  <c r="J14" i="6"/>
  <c r="P16" i="4"/>
  <c r="H16" i="4"/>
  <c r="F25" i="5"/>
  <c r="D16" i="2"/>
  <c r="L26" i="5"/>
  <c r="F14" i="4"/>
  <c r="D20" i="4"/>
  <c r="N20" i="4"/>
  <c r="P20" i="4"/>
  <c r="J26" i="5"/>
  <c r="H19" i="2"/>
  <c r="H13" i="2"/>
  <c r="J16" i="2"/>
  <c r="J13" i="2"/>
  <c r="L25" i="2"/>
  <c r="F23" i="5"/>
  <c r="F14" i="5"/>
  <c r="J27" i="2"/>
  <c r="F11" i="2"/>
  <c r="H16" i="5"/>
  <c r="L10" i="2"/>
  <c r="N13" i="4"/>
  <c r="D13" i="4"/>
  <c r="L13" i="4"/>
  <c r="H18" i="2"/>
  <c r="N25" i="6"/>
  <c r="L23" i="4"/>
  <c r="P21" i="6"/>
  <c r="F16" i="5"/>
  <c r="D16" i="5"/>
  <c r="J13" i="5"/>
  <c r="F13" i="4"/>
  <c r="J16" i="4"/>
  <c r="N21" i="6"/>
  <c r="D14" i="6"/>
  <c r="D10" i="5"/>
  <c r="F16" i="4"/>
  <c r="D25" i="5"/>
  <c r="N25" i="5"/>
  <c r="N10" i="5"/>
  <c r="H26" i="4"/>
  <c r="L26" i="4"/>
  <c r="H20" i="5"/>
  <c r="F22" i="6"/>
  <c r="N18" i="6"/>
  <c r="D18" i="6"/>
  <c r="D20" i="6"/>
  <c r="H22" i="6"/>
  <c r="L23" i="2"/>
  <c r="N24" i="6"/>
  <c r="H18" i="6"/>
  <c r="N20" i="6"/>
  <c r="H19" i="4"/>
  <c r="F18" i="6"/>
  <c r="F11" i="5"/>
  <c r="N17" i="5"/>
  <c r="N24" i="4"/>
  <c r="D24" i="4"/>
  <c r="D19" i="2"/>
  <c r="J10" i="5"/>
  <c r="H13" i="5"/>
  <c r="H17" i="5"/>
  <c r="D24" i="6"/>
  <c r="H24" i="6"/>
  <c r="N22" i="6"/>
  <c r="D18" i="2"/>
  <c r="J18" i="6"/>
  <c r="N19" i="4"/>
  <c r="P19" i="4"/>
  <c r="H22" i="4"/>
  <c r="D17" i="5"/>
  <c r="D22" i="4"/>
  <c r="P24" i="4"/>
  <c r="F25" i="2"/>
  <c r="H20" i="2"/>
  <c r="L20" i="2"/>
  <c r="L18" i="2"/>
  <c r="L22" i="5"/>
  <c r="P22" i="6"/>
  <c r="L22" i="6"/>
  <c r="D11" i="5"/>
  <c r="F24" i="6"/>
  <c r="F20" i="6"/>
  <c r="H23" i="2"/>
  <c r="L19" i="4"/>
  <c r="P22" i="4"/>
  <c r="F17" i="5"/>
  <c r="J24" i="4"/>
  <c r="J11" i="5"/>
</calcChain>
</file>

<file path=xl/sharedStrings.xml><?xml version="1.0" encoding="utf-8"?>
<sst xmlns="http://schemas.openxmlformats.org/spreadsheetml/2006/main" count="416" uniqueCount="152">
  <si>
    <t>TAB 3 - JOB SEEKERS</t>
  </si>
  <si>
    <t>OSCCAR Summary by Workforce Area</t>
  </si>
  <si>
    <t>FY21 Quarter Ending September 30, 2020</t>
  </si>
  <si>
    <t>SUMMARY BY AREA</t>
  </si>
  <si>
    <t>Table 1 - Planned versus Actual Job Seekers Served</t>
  </si>
  <si>
    <t>Table 2 - Populations Served</t>
  </si>
  <si>
    <t>Table 3 - Services Provided</t>
  </si>
  <si>
    <t>Table 4 - Ethnicity</t>
  </si>
  <si>
    <t>Table 5 - Gender &amp; Age</t>
  </si>
  <si>
    <t>Table 6 - Education</t>
  </si>
  <si>
    <t>STATEWIDE TREND ANALYSIS</t>
  </si>
  <si>
    <t xml:space="preserve">Table 7: Month to Month </t>
  </si>
  <si>
    <t>Table 8: Year to Year</t>
  </si>
  <si>
    <t>Rev. 7/30/2004</t>
  </si>
  <si>
    <t>OSCCAR is the One-Stop Career Center Activity Report</t>
  </si>
  <si>
    <r>
      <t xml:space="preserve">Compiled by MassHire Department of Career Services from Workforce Board Plans; monthly </t>
    </r>
    <r>
      <rPr>
        <i/>
        <sz val="10"/>
        <rFont val="Calibri"/>
        <family val="2"/>
      </rPr>
      <t>OSCCARs,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 and </t>
    </r>
    <r>
      <rPr>
        <i/>
        <sz val="10"/>
        <rFont val="Calibri"/>
        <family val="2"/>
      </rPr>
      <t>Statewide Rapid Response OSCCAR</t>
    </r>
    <r>
      <rPr>
        <sz val="10"/>
        <rFont val="Calibri"/>
        <family val="2"/>
      </rPr>
      <t>.</t>
    </r>
  </si>
  <si>
    <t>Table 1 - Planned versus Actual</t>
  </si>
  <si>
    <t>a</t>
  </si>
  <si>
    <t>b</t>
  </si>
  <si>
    <t>c</t>
  </si>
  <si>
    <t>d</t>
  </si>
  <si>
    <t>e</t>
  </si>
  <si>
    <t>f</t>
  </si>
  <si>
    <t>Total Customers Served</t>
  </si>
  <si>
    <t>Unemployed</t>
  </si>
  <si>
    <t xml:space="preserve"> Self Identified Persons with Disabilities</t>
  </si>
  <si>
    <t>Unemployment Insurance Claimants</t>
  </si>
  <si>
    <t>Veterans</t>
  </si>
  <si>
    <t>Plan</t>
  </si>
  <si>
    <t>Actual</t>
  </si>
  <si>
    <t>% of Plan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</si>
  <si>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</si>
  <si>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</si>
  <si>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</si>
  <si>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</si>
  <si>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</si>
  <si>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</si>
  <si>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</si>
  <si>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</si>
  <si>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</si>
  <si>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</si>
  <si>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</si>
  <si>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</si>
  <si>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</si>
  <si>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</t>
  </si>
  <si>
    <t>North Shore</t>
  </si>
  <si>
    <t>South Shore</t>
  </si>
  <si>
    <t>Rapid Response</t>
  </si>
  <si>
    <t>*</t>
  </si>
  <si>
    <t>Statewide All Offices**</t>
  </si>
  <si>
    <t>* Rapid Response serves employees affected by plant closings and mass layoffs.  Planning data is not applicable.</t>
  </si>
  <si>
    <t xml:space="preserve">**The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</si>
  <si>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  </t>
  </si>
  <si>
    <t xml:space="preserve">    b) Individuals receiving Rapid Response services are not included in the area counts.</t>
  </si>
  <si>
    <t xml:space="preserve">    c) Other Workforce Development Systems (e.g., CBO's) are not included in the area counts. </t>
  </si>
  <si>
    <t>Populations Served</t>
  </si>
  <si>
    <t>g</t>
  </si>
  <si>
    <t>New to Career Center</t>
  </si>
  <si>
    <t>% of Total Served</t>
  </si>
  <si>
    <t>Total Unemployed Customers</t>
  </si>
  <si>
    <t>Persons with Disabilities</t>
  </si>
  <si>
    <t>Claimants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</si>
  <si>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</si>
  <si>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</si>
  <si>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</si>
  <si>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</si>
  <si>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</si>
  <si>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</si>
  <si>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</si>
  <si>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</si>
  <si>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</si>
  <si>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</si>
  <si>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</si>
  <si>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</si>
  <si>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k</t>
  </si>
  <si>
    <t>l</t>
  </si>
  <si>
    <t>m</t>
  </si>
  <si>
    <t>n</t>
  </si>
  <si>
    <t xml:space="preserve">o </t>
  </si>
  <si>
    <t>p</t>
  </si>
  <si>
    <t>White</t>
  </si>
  <si>
    <t>% of Area Total</t>
  </si>
  <si>
    <t>Black or African American</t>
  </si>
  <si>
    <t>Hispanic or Latino</t>
  </si>
  <si>
    <t>American Indian, Alaskan Native</t>
  </si>
  <si>
    <t>Asian</t>
  </si>
  <si>
    <t>Hawaiian Native, Pacific Islander</t>
  </si>
  <si>
    <t>Other</t>
  </si>
  <si>
    <t>% of  Area Total</t>
  </si>
  <si>
    <t xml:space="preserve">Table 5 - Gender and Age </t>
  </si>
  <si>
    <t>Female</t>
  </si>
  <si>
    <t>18 and under</t>
  </si>
  <si>
    <t>19-21</t>
  </si>
  <si>
    <t>22-45</t>
  </si>
  <si>
    <t>46-54</t>
  </si>
  <si>
    <t>55 and over</t>
  </si>
  <si>
    <t>o</t>
  </si>
  <si>
    <t>Less than High School</t>
  </si>
  <si>
    <t>High School Diploma or HiSET</t>
  </si>
  <si>
    <t>Some College/ Voc Degrees</t>
  </si>
  <si>
    <t>Associate Degree</t>
  </si>
  <si>
    <t>Bachelors Degree</t>
  </si>
  <si>
    <t>Advanced Degree</t>
  </si>
  <si>
    <t>Information Not Available</t>
  </si>
  <si>
    <t xml:space="preserve"> Table 7 -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</si>
  <si>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</si>
  <si>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</si>
  <si>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</si>
  <si>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</si>
  <si>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</si>
  <si>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</si>
  <si>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</si>
  <si>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</si>
  <si>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</si>
  <si>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</si>
  <si>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</si>
  <si>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</si>
  <si>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All Job Seekers Cumulative</t>
  </si>
  <si>
    <t>Total Job Seekers Served per Month</t>
  </si>
  <si>
    <t>Unemployed Job Seekers Cumulative</t>
  </si>
  <si>
    <t>As a Percent of Job Seekers Served</t>
  </si>
  <si>
    <t>Persons with Disabilities Cumulative</t>
  </si>
  <si>
    <t>UI Claimants Cumulative</t>
  </si>
  <si>
    <t>Veterans Cumulative</t>
  </si>
  <si>
    <t>Rapid Response Cumulative</t>
  </si>
  <si>
    <t>Data Source: OSCCAR Statewide All Offices and OSCCAR Statewide Rapid Response.</t>
  </si>
  <si>
    <t>Table 8 - Year to Year Trend Analysis</t>
  </si>
  <si>
    <t>FY20 Qtr 1</t>
  </si>
  <si>
    <t>FY21 Qtr 1</t>
  </si>
  <si>
    <t>Year to Year Change</t>
  </si>
  <si>
    <t>09/30/19
YTD Customers</t>
  </si>
  <si>
    <t>Percentage of
YTD Customers</t>
  </si>
  <si>
    <t>09/30/20
YTD Customers</t>
  </si>
  <si>
    <t>FY19 to FY20
Change by Category</t>
  </si>
  <si>
    <t>Percent Change
by Category</t>
  </si>
  <si>
    <t>Job Seekers Served</t>
  </si>
  <si>
    <t>Disabled</t>
  </si>
  <si>
    <t>Gender</t>
  </si>
  <si>
    <t>Male</t>
  </si>
  <si>
    <t>Ethnicity</t>
  </si>
  <si>
    <t>Black</t>
  </si>
  <si>
    <t>Hispanic</t>
  </si>
  <si>
    <t>Native Alaskan, American</t>
  </si>
  <si>
    <t>Pacific Islander</t>
  </si>
  <si>
    <t>Information not available</t>
  </si>
  <si>
    <t>Education</t>
  </si>
  <si>
    <t>Less than HS</t>
  </si>
  <si>
    <t>HS/GED</t>
  </si>
  <si>
    <t>Some Coll/Voc Degrees</t>
  </si>
  <si>
    <t>Associate</t>
  </si>
  <si>
    <t>Bachelors</t>
  </si>
  <si>
    <t>Advanced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</si>
</sst>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5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10.5"/>
      <color indexed="22"/>
      <name val="Calibri"/>
      <family val="2"/>
      <scheme val="minor"/>
    </font>
    <font>
      <i/>
      <sz val="8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</fills>
  <borders count="62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ck">
        <color indexed="12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ck">
        <color indexed="12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12"/>
      </right>
      <top style="thin">
        <color indexed="8"/>
      </top>
      <bottom/>
      <diagonal/>
    </border>
    <border>
      <left style="thick">
        <color indexed="12"/>
      </left>
      <right/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medium">
        <color indexed="64"/>
      </top>
      <bottom style="thin">
        <color indexed="8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/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n">
        <color indexed="8"/>
      </top>
      <bottom style="thin">
        <color indexed="8"/>
      </bottom>
      <diagonal/>
    </border>
    <border>
      <left style="thick">
        <color indexed="12"/>
      </left>
      <right/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/>
      <bottom style="thick">
        <color indexed="12"/>
      </bottom>
      <diagonal/>
    </border>
    <border>
      <left/>
      <right style="thin">
        <color indexed="8"/>
      </right>
      <top style="thin">
        <color indexed="8"/>
      </top>
      <bottom style="thick">
        <color indexed="12"/>
      </bottom>
      <diagonal/>
    </border>
    <border>
      <left style="thin">
        <color indexed="8"/>
      </left>
      <right style="thick">
        <color indexed="12"/>
      </right>
      <top/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02">
    <xf numFmtId="0" fontId="0" fillId="0" borderId="0" xfId="0"/>
    <xf numFmtId="0" fontId="6" fillId="0" borderId="0" xfId="0" applyFont="1"/>
    <xf numFmtId="0" fontId="6" fillId="2" borderId="1" xfId="0" applyFont="1" applyFill="1" applyBorder="1"/>
    <xf numFmtId="0" fontId="6" fillId="2" borderId="2" xfId="0" applyFont="1" applyFill="1" applyBorder="1"/>
    <xf numFmtId="0" fontId="7" fillId="0" borderId="2" xfId="0" applyFont="1" applyBorder="1"/>
    <xf numFmtId="0" fontId="6" fillId="0" borderId="2" xfId="0" applyFont="1" applyBorder="1"/>
    <xf numFmtId="0" fontId="6" fillId="2" borderId="0" xfId="0" applyFont="1" applyFill="1" applyBorder="1"/>
    <xf numFmtId="0" fontId="7" fillId="0" borderId="0" xfId="0" applyFont="1" applyBorder="1"/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1" fillId="0" borderId="0" xfId="0" applyFont="1" applyBorder="1"/>
    <xf numFmtId="0" fontId="10" fillId="0" borderId="0" xfId="0" applyFont="1" applyBorder="1"/>
    <xf numFmtId="0" fontId="6" fillId="0" borderId="0" xfId="0" applyFont="1" applyBorder="1"/>
    <xf numFmtId="0" fontId="10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indent="11"/>
    </xf>
    <xf numFmtId="0" fontId="6" fillId="0" borderId="3" xfId="0" applyFont="1" applyBorder="1"/>
    <xf numFmtId="0" fontId="12" fillId="0" borderId="0" xfId="0" applyFont="1" applyBorder="1"/>
    <xf numFmtId="0" fontId="13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14" fillId="0" borderId="0" xfId="0" applyFont="1" applyAlignment="1"/>
    <xf numFmtId="0" fontId="11" fillId="0" borderId="0" xfId="0" applyFont="1" applyAlignment="1"/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left"/>
    </xf>
    <xf numFmtId="3" fontId="6" fillId="0" borderId="6" xfId="0" applyNumberFormat="1" applyFont="1" applyBorder="1" applyAlignment="1">
      <alignment horizontal="center"/>
    </xf>
    <xf numFmtId="3" fontId="15" fillId="0" borderId="6" xfId="0" applyNumberFormat="1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37" fontId="6" fillId="0" borderId="6" xfId="1" applyNumberFormat="1" applyFont="1" applyBorder="1" applyAlignment="1">
      <alignment horizontal="center"/>
    </xf>
    <xf numFmtId="9" fontId="6" fillId="0" borderId="6" xfId="3" applyFont="1" applyBorder="1" applyAlignment="1">
      <alignment horizontal="center"/>
    </xf>
    <xf numFmtId="9" fontId="6" fillId="0" borderId="7" xfId="0" applyNumberFormat="1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3" fontId="6" fillId="0" borderId="9" xfId="0" applyNumberFormat="1" applyFont="1" applyBorder="1" applyAlignment="1">
      <alignment horizontal="center"/>
    </xf>
    <xf numFmtId="9" fontId="6" fillId="0" borderId="9" xfId="0" applyNumberFormat="1" applyFont="1" applyBorder="1" applyAlignment="1">
      <alignment horizontal="center"/>
    </xf>
    <xf numFmtId="9" fontId="6" fillId="0" borderId="9" xfId="3" applyFont="1" applyBorder="1" applyAlignment="1">
      <alignment horizontal="center"/>
    </xf>
    <xf numFmtId="9" fontId="6" fillId="0" borderId="10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3" fontId="15" fillId="0" borderId="6" xfId="0" applyNumberFormat="1" applyFont="1" applyBorder="1" applyAlignment="1">
      <alignment horizontal="center" vertical="top"/>
    </xf>
    <xf numFmtId="3" fontId="15" fillId="0" borderId="57" xfId="0" applyNumberFormat="1" applyFont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9" fillId="0" borderId="22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3" fontId="15" fillId="0" borderId="21" xfId="0" applyNumberFormat="1" applyFont="1" applyBorder="1" applyAlignment="1">
      <alignment horizontal="center" vertical="top"/>
    </xf>
    <xf numFmtId="3" fontId="15" fillId="0" borderId="5" xfId="0" applyNumberFormat="1" applyFont="1" applyBorder="1" applyAlignment="1">
      <alignment horizontal="center"/>
    </xf>
    <xf numFmtId="3" fontId="15" fillId="0" borderId="23" xfId="0" applyNumberFormat="1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3" fontId="15" fillId="0" borderId="24" xfId="0" applyNumberFormat="1" applyFont="1" applyBorder="1" applyAlignment="1">
      <alignment horizontal="center"/>
    </xf>
    <xf numFmtId="9" fontId="6" fillId="0" borderId="25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21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27" xfId="0" applyNumberFormat="1" applyFont="1" applyBorder="1" applyAlignment="1">
      <alignment horizontal="center"/>
    </xf>
    <xf numFmtId="9" fontId="6" fillId="0" borderId="26" xfId="0" applyNumberFormat="1" applyFont="1" applyBorder="1" applyAlignment="1">
      <alignment horizontal="center"/>
    </xf>
    <xf numFmtId="3" fontId="6" fillId="0" borderId="28" xfId="0" applyNumberFormat="1" applyFont="1" applyBorder="1" applyAlignment="1">
      <alignment horizontal="center"/>
    </xf>
    <xf numFmtId="9" fontId="6" fillId="0" borderId="29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 wrapText="1"/>
    </xf>
    <xf numFmtId="3" fontId="9" fillId="0" borderId="6" xfId="0" applyNumberFormat="1" applyFont="1" applyBorder="1" applyAlignment="1">
      <alignment horizontal="center" wrapText="1"/>
    </xf>
    <xf numFmtId="3" fontId="9" fillId="0" borderId="7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9" fillId="0" borderId="5" xfId="0" applyNumberFormat="1" applyFont="1" applyBorder="1" applyAlignment="1">
      <alignment horizontal="left"/>
    </xf>
    <xf numFmtId="3" fontId="9" fillId="0" borderId="8" xfId="0" applyNumberFormat="1" applyFont="1" applyBorder="1" applyAlignment="1">
      <alignment horizontal="left"/>
    </xf>
    <xf numFmtId="0" fontId="16" fillId="0" borderId="0" xfId="0" applyFont="1"/>
    <xf numFmtId="0" fontId="6" fillId="0" borderId="4" xfId="0" applyFont="1" applyBorder="1" applyAlignment="1">
      <alignment horizontal="center" wrapText="1"/>
    </xf>
    <xf numFmtId="0" fontId="17" fillId="0" borderId="30" xfId="0" applyFont="1" applyBorder="1" applyAlignment="1">
      <alignment horizontal="center" wrapText="1"/>
    </xf>
    <xf numFmtId="0" fontId="17" fillId="0" borderId="6" xfId="0" applyFont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5" xfId="0" applyFont="1" applyBorder="1" applyAlignment="1">
      <alignment horizontal="left" wrapText="1"/>
    </xf>
    <xf numFmtId="0" fontId="6" fillId="0" borderId="6" xfId="0" applyFont="1" applyBorder="1"/>
    <xf numFmtId="0" fontId="6" fillId="0" borderId="58" xfId="0" applyFont="1" applyBorder="1"/>
    <xf numFmtId="0" fontId="6" fillId="0" borderId="5" xfId="0" applyFont="1" applyFill="1" applyBorder="1" applyAlignment="1">
      <alignment horizontal="left" wrapText="1"/>
    </xf>
    <xf numFmtId="3" fontId="6" fillId="0" borderId="58" xfId="0" applyNumberFormat="1" applyFont="1" applyBorder="1" applyAlignment="1">
      <alignment horizontal="center"/>
    </xf>
    <xf numFmtId="3" fontId="6" fillId="0" borderId="31" xfId="0" applyNumberFormat="1" applyFont="1" applyFill="1" applyBorder="1" applyAlignment="1">
      <alignment horizontal="center"/>
    </xf>
    <xf numFmtId="3" fontId="6" fillId="0" borderId="0" xfId="0" applyNumberFormat="1" applyFont="1"/>
    <xf numFmtId="164" fontId="6" fillId="0" borderId="58" xfId="0" applyNumberFormat="1" applyFont="1" applyBorder="1" applyAlignment="1">
      <alignment horizontal="center"/>
    </xf>
    <xf numFmtId="0" fontId="6" fillId="0" borderId="32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3" fontId="6" fillId="0" borderId="59" xfId="0" applyNumberFormat="1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19" fillId="0" borderId="38" xfId="0" applyFont="1" applyBorder="1" applyAlignment="1"/>
    <xf numFmtId="3" fontId="19" fillId="0" borderId="39" xfId="0" applyNumberFormat="1" applyFont="1" applyBorder="1" applyAlignment="1">
      <alignment horizontal="center"/>
    </xf>
    <xf numFmtId="164" fontId="19" fillId="0" borderId="40" xfId="0" applyNumberFormat="1" applyFont="1" applyBorder="1" applyAlignment="1">
      <alignment horizontal="center"/>
    </xf>
    <xf numFmtId="3" fontId="19" fillId="0" borderId="41" xfId="0" applyNumberFormat="1" applyFont="1" applyBorder="1" applyAlignment="1">
      <alignment horizontal="center"/>
    </xf>
    <xf numFmtId="164" fontId="19" fillId="0" borderId="42" xfId="0" applyNumberFormat="1" applyFont="1" applyBorder="1" applyAlignment="1">
      <alignment horizontal="center"/>
    </xf>
    <xf numFmtId="3" fontId="19" fillId="0" borderId="43" xfId="0" applyNumberFormat="1" applyFont="1" applyBorder="1" applyAlignment="1">
      <alignment horizontal="center"/>
    </xf>
    <xf numFmtId="0" fontId="20" fillId="0" borderId="22" xfId="0" applyFont="1" applyBorder="1" applyAlignment="1"/>
    <xf numFmtId="3" fontId="20" fillId="0" borderId="44" xfId="0" applyNumberFormat="1" applyFont="1" applyBorder="1" applyAlignment="1">
      <alignment horizontal="center"/>
    </xf>
    <xf numFmtId="164" fontId="20" fillId="0" borderId="45" xfId="0" applyNumberFormat="1" applyFont="1" applyBorder="1" applyAlignment="1">
      <alignment horizontal="center"/>
    </xf>
    <xf numFmtId="3" fontId="20" fillId="0" borderId="46" xfId="0" applyNumberFormat="1" applyFont="1" applyBorder="1" applyAlignment="1">
      <alignment horizontal="center"/>
    </xf>
    <xf numFmtId="164" fontId="20" fillId="0" borderId="47" xfId="0" applyNumberFormat="1" applyFont="1" applyBorder="1" applyAlignment="1">
      <alignment horizontal="center"/>
    </xf>
    <xf numFmtId="3" fontId="20" fillId="0" borderId="30" xfId="0" applyNumberFormat="1" applyFont="1" applyBorder="1" applyAlignment="1">
      <alignment horizontal="center"/>
    </xf>
    <xf numFmtId="0" fontId="19" fillId="3" borderId="22" xfId="0" applyFont="1" applyFill="1" applyBorder="1" applyAlignment="1"/>
    <xf numFmtId="3" fontId="20" fillId="3" borderId="44" xfId="0" applyNumberFormat="1" applyFont="1" applyFill="1" applyBorder="1" applyAlignment="1">
      <alignment horizontal="center"/>
    </xf>
    <xf numFmtId="0" fontId="20" fillId="3" borderId="7" xfId="0" applyFont="1" applyFill="1" applyBorder="1" applyAlignment="1">
      <alignment horizontal="center"/>
    </xf>
    <xf numFmtId="3" fontId="20" fillId="3" borderId="46" xfId="0" applyNumberFormat="1" applyFont="1" applyFill="1" applyBorder="1" applyAlignment="1">
      <alignment horizontal="center"/>
    </xf>
    <xf numFmtId="0" fontId="20" fillId="3" borderId="48" xfId="0" applyFont="1" applyFill="1" applyBorder="1"/>
    <xf numFmtId="3" fontId="21" fillId="3" borderId="5" xfId="0" applyNumberFormat="1" applyFont="1" applyFill="1" applyBorder="1" applyAlignment="1">
      <alignment horizontal="center"/>
    </xf>
    <xf numFmtId="164" fontId="21" fillId="3" borderId="7" xfId="0" applyNumberFormat="1" applyFont="1" applyFill="1" applyBorder="1" applyAlignment="1">
      <alignment horizontal="center"/>
    </xf>
    <xf numFmtId="3" fontId="20" fillId="3" borderId="5" xfId="0" applyNumberFormat="1" applyFont="1" applyFill="1" applyBorder="1" applyAlignment="1">
      <alignment horizontal="center"/>
    </xf>
    <xf numFmtId="164" fontId="20" fillId="3" borderId="7" xfId="0" applyNumberFormat="1" applyFont="1" applyFill="1" applyBorder="1" applyAlignment="1">
      <alignment horizontal="center"/>
    </xf>
    <xf numFmtId="0" fontId="20" fillId="0" borderId="49" xfId="0" applyFont="1" applyBorder="1" applyAlignment="1"/>
    <xf numFmtId="0" fontId="19" fillId="3" borderId="49" xfId="0" applyFont="1" applyFill="1" applyBorder="1" applyAlignment="1"/>
    <xf numFmtId="3" fontId="20" fillId="0" borderId="50" xfId="0" applyNumberFormat="1" applyFont="1" applyBorder="1" applyAlignment="1">
      <alignment horizontal="center"/>
    </xf>
    <xf numFmtId="164" fontId="20" fillId="0" borderId="51" xfId="0" applyNumberFormat="1" applyFont="1" applyBorder="1" applyAlignment="1">
      <alignment horizontal="center"/>
    </xf>
    <xf numFmtId="3" fontId="20" fillId="0" borderId="52" xfId="0" applyNumberFormat="1" applyFont="1" applyBorder="1" applyAlignment="1">
      <alignment horizontal="center"/>
    </xf>
    <xf numFmtId="164" fontId="20" fillId="0" borderId="53" xfId="0" applyNumberFormat="1" applyFont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9" fontId="6" fillId="0" borderId="0" xfId="3" applyFont="1"/>
    <xf numFmtId="0" fontId="6" fillId="0" borderId="0" xfId="0" applyFont="1" applyAlignment="1">
      <alignment wrapText="1"/>
    </xf>
    <xf numFmtId="0" fontId="8" fillId="0" borderId="0" xfId="0" applyFont="1" applyBorder="1" applyAlignment="1">
      <alignment horizontal="center"/>
    </xf>
    <xf numFmtId="0" fontId="9" fillId="0" borderId="21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3" fontId="6" fillId="0" borderId="6" xfId="0" applyNumberFormat="1" applyFont="1" applyFill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3" fontId="24" fillId="4" borderId="60" xfId="0" applyNumberFormat="1" applyFont="1" applyFill="1" applyBorder="1" applyAlignment="1">
      <alignment wrapText="1"/>
    </xf>
    <xf numFmtId="3" fontId="24" fillId="4" borderId="61" xfId="0" applyNumberFormat="1" applyFont="1" applyFill="1" applyBorder="1" applyAlignment="1">
      <alignment wrapText="1"/>
    </xf>
    <xf numFmtId="37" fontId="6" fillId="0" borderId="6" xfId="1" applyNumberFormat="1" applyFont="1" applyFill="1" applyBorder="1" applyAlignment="1">
      <alignment horizontal="center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/>
    <xf numFmtId="3" fontId="14" fillId="0" borderId="0" xfId="0" applyNumberFormat="1" applyFont="1" applyAlignment="1">
      <alignment horizontal="center"/>
    </xf>
    <xf numFmtId="0" fontId="7" fillId="0" borderId="0" xfId="0" applyFont="1" applyAlignment="1"/>
    <xf numFmtId="0" fontId="2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/>
    <xf numFmtId="0" fontId="23" fillId="0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9" fillId="0" borderId="5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8" xfId="0" applyFont="1" applyBorder="1" applyAlignment="1">
      <alignment horizontal="center"/>
    </xf>
  </cellXfs>
  <cellStyles count="5">
    <cellStyle name="Comma" xfId="1" builtinId="3"/>
    <cellStyle name="Comma 2" xfId="2" xr:uid="{00000000-0005-0000-0000-000001000000}"/>
    <cellStyle name="Normal" xfId="0" builtinId="0"/>
    <cellStyle name="Percent" xfId="3" builtinId="5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8" name="Text Box 1">
          <a:extLst>
            <a:ext uri="{FF2B5EF4-FFF2-40B4-BE49-F238E27FC236}">
              <a16:creationId xmlns:a16="http://schemas.microsoft.com/office/drawing/2014/main" id="{3879AB46-54DA-433C-8DCA-0A55E7BAE617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9" name="Text Box 2">
          <a:extLst>
            <a:ext uri="{FF2B5EF4-FFF2-40B4-BE49-F238E27FC236}">
              <a16:creationId xmlns:a16="http://schemas.microsoft.com/office/drawing/2014/main" id="{62B6AF68-5EC0-40BE-97D8-30784532DCE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0" name="Text Box 3">
          <a:extLst>
            <a:ext uri="{FF2B5EF4-FFF2-40B4-BE49-F238E27FC236}">
              <a16:creationId xmlns:a16="http://schemas.microsoft.com/office/drawing/2014/main" id="{7C9E4ED8-7FCF-4579-97D0-F15ADC3BBB0A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1" name="Text Box 4">
          <a:extLst>
            <a:ext uri="{FF2B5EF4-FFF2-40B4-BE49-F238E27FC236}">
              <a16:creationId xmlns:a16="http://schemas.microsoft.com/office/drawing/2014/main" id="{45E374B1-EF72-417E-846C-E0D08EEB845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2" name="Text Box 5">
          <a:extLst>
            <a:ext uri="{FF2B5EF4-FFF2-40B4-BE49-F238E27FC236}">
              <a16:creationId xmlns:a16="http://schemas.microsoft.com/office/drawing/2014/main" id="{EB220104-8FD8-4D7A-9BBC-B934830127BD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3" name="Text Box 6">
          <a:extLst>
            <a:ext uri="{FF2B5EF4-FFF2-40B4-BE49-F238E27FC236}">
              <a16:creationId xmlns:a16="http://schemas.microsoft.com/office/drawing/2014/main" id="{5FAB47AE-5B6E-4B91-85EA-811867FDBEB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4" name="Text Box 7">
          <a:extLst>
            <a:ext uri="{FF2B5EF4-FFF2-40B4-BE49-F238E27FC236}">
              <a16:creationId xmlns:a16="http://schemas.microsoft.com/office/drawing/2014/main" id="{214E30AC-6662-4BF3-BE2D-C962BC7A8BE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5" name="Text Box 8">
          <a:extLst>
            <a:ext uri="{FF2B5EF4-FFF2-40B4-BE49-F238E27FC236}">
              <a16:creationId xmlns:a16="http://schemas.microsoft.com/office/drawing/2014/main" id="{9A133435-CED2-4D12-82C3-1FA8D5CCC77C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6" name="Text Box 9">
          <a:extLst>
            <a:ext uri="{FF2B5EF4-FFF2-40B4-BE49-F238E27FC236}">
              <a16:creationId xmlns:a16="http://schemas.microsoft.com/office/drawing/2014/main" id="{170F0FF0-0CF4-462F-B42F-8D21DCAAB58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7" name="Text Box 10">
          <a:extLst>
            <a:ext uri="{FF2B5EF4-FFF2-40B4-BE49-F238E27FC236}">
              <a16:creationId xmlns:a16="http://schemas.microsoft.com/office/drawing/2014/main" id="{8E4C69C5-401D-4093-A076-9DD3D9B25C3E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2" name="Text Box 1">
          <a:extLst>
            <a:ext uri="{FF2B5EF4-FFF2-40B4-BE49-F238E27FC236}">
              <a16:creationId xmlns:a16="http://schemas.microsoft.com/office/drawing/2014/main" id="{D654FFBC-1999-4AEA-91C5-9B6331F4A9A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3" name="Text Box 2">
          <a:extLst>
            <a:ext uri="{FF2B5EF4-FFF2-40B4-BE49-F238E27FC236}">
              <a16:creationId xmlns:a16="http://schemas.microsoft.com/office/drawing/2014/main" id="{134B358B-561A-4CA5-A0A2-AED41CE4814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4" name="Text Box 3">
          <a:extLst>
            <a:ext uri="{FF2B5EF4-FFF2-40B4-BE49-F238E27FC236}">
              <a16:creationId xmlns:a16="http://schemas.microsoft.com/office/drawing/2014/main" id="{A37EE437-C0EE-4249-93F1-A033C655FF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5" name="Text Box 4">
          <a:extLst>
            <a:ext uri="{FF2B5EF4-FFF2-40B4-BE49-F238E27FC236}">
              <a16:creationId xmlns:a16="http://schemas.microsoft.com/office/drawing/2014/main" id="{4F86C528-7CB1-40D8-B851-C26FCF7A3B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6" name="Text Box 5">
          <a:extLst>
            <a:ext uri="{FF2B5EF4-FFF2-40B4-BE49-F238E27FC236}">
              <a16:creationId xmlns:a16="http://schemas.microsoft.com/office/drawing/2014/main" id="{223C4BBD-E137-4977-99CC-923B3743228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7" name="Text Box 6">
          <a:extLst>
            <a:ext uri="{FF2B5EF4-FFF2-40B4-BE49-F238E27FC236}">
              <a16:creationId xmlns:a16="http://schemas.microsoft.com/office/drawing/2014/main" id="{60528676-9312-4382-A922-1D31F310172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8" name="Text Box 7">
          <a:extLst>
            <a:ext uri="{FF2B5EF4-FFF2-40B4-BE49-F238E27FC236}">
              <a16:creationId xmlns:a16="http://schemas.microsoft.com/office/drawing/2014/main" id="{CC60C116-3E2E-48D2-8054-A7C838395A7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9" name="Text Box 8">
          <a:extLst>
            <a:ext uri="{FF2B5EF4-FFF2-40B4-BE49-F238E27FC236}">
              <a16:creationId xmlns:a16="http://schemas.microsoft.com/office/drawing/2014/main" id="{9E782A10-0B29-4DE4-9186-3E8EBE616F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0" name="Text Box 9">
          <a:extLst>
            <a:ext uri="{FF2B5EF4-FFF2-40B4-BE49-F238E27FC236}">
              <a16:creationId xmlns:a16="http://schemas.microsoft.com/office/drawing/2014/main" id="{245D486C-F7A9-416F-8952-004FE0EA195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1" name="Text Box 10">
          <a:extLst>
            <a:ext uri="{FF2B5EF4-FFF2-40B4-BE49-F238E27FC236}">
              <a16:creationId xmlns:a16="http://schemas.microsoft.com/office/drawing/2014/main" id="{CB102133-FA7E-4E85-A2F9-A33142DB47C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2" name="Text Box 11">
          <a:extLst>
            <a:ext uri="{FF2B5EF4-FFF2-40B4-BE49-F238E27FC236}">
              <a16:creationId xmlns:a16="http://schemas.microsoft.com/office/drawing/2014/main" id="{763216A7-E132-4C1C-810F-1424329157A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3" name="Text Box 12">
          <a:extLst>
            <a:ext uri="{FF2B5EF4-FFF2-40B4-BE49-F238E27FC236}">
              <a16:creationId xmlns:a16="http://schemas.microsoft.com/office/drawing/2014/main" id="{2168D532-3219-44B5-AB6C-861EF730F56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4" name="Text Box 13">
          <a:extLst>
            <a:ext uri="{FF2B5EF4-FFF2-40B4-BE49-F238E27FC236}">
              <a16:creationId xmlns:a16="http://schemas.microsoft.com/office/drawing/2014/main" id="{85D88100-3C63-4F9B-8D49-EA3535769E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5" name="Text Box 14">
          <a:extLst>
            <a:ext uri="{FF2B5EF4-FFF2-40B4-BE49-F238E27FC236}">
              <a16:creationId xmlns:a16="http://schemas.microsoft.com/office/drawing/2014/main" id="{DD2549EE-7149-42AF-9DE5-35877138CBC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6" name="Text Box 15">
          <a:extLst>
            <a:ext uri="{FF2B5EF4-FFF2-40B4-BE49-F238E27FC236}">
              <a16:creationId xmlns:a16="http://schemas.microsoft.com/office/drawing/2014/main" id="{A2743036-57B2-41A3-ADF6-B8EB92CFE04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7" name="Text Box 16">
          <a:extLst>
            <a:ext uri="{FF2B5EF4-FFF2-40B4-BE49-F238E27FC236}">
              <a16:creationId xmlns:a16="http://schemas.microsoft.com/office/drawing/2014/main" id="{F4F3B2A0-5BE7-4669-97E5-499F5C6AC8A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8" name="Text Box 17">
          <a:extLst>
            <a:ext uri="{FF2B5EF4-FFF2-40B4-BE49-F238E27FC236}">
              <a16:creationId xmlns:a16="http://schemas.microsoft.com/office/drawing/2014/main" id="{0B6E4B75-157E-4DCE-960D-89378063BA5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9" name="Text Box 18">
          <a:extLst>
            <a:ext uri="{FF2B5EF4-FFF2-40B4-BE49-F238E27FC236}">
              <a16:creationId xmlns:a16="http://schemas.microsoft.com/office/drawing/2014/main" id="{3D445290-0CA1-4F5E-95AB-790EE6588D9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0" name="Text Box 19">
          <a:extLst>
            <a:ext uri="{FF2B5EF4-FFF2-40B4-BE49-F238E27FC236}">
              <a16:creationId xmlns:a16="http://schemas.microsoft.com/office/drawing/2014/main" id="{D8E69C0C-3999-4B94-BD5B-7A662B6277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1" name="Text Box 20">
          <a:extLst>
            <a:ext uri="{FF2B5EF4-FFF2-40B4-BE49-F238E27FC236}">
              <a16:creationId xmlns:a16="http://schemas.microsoft.com/office/drawing/2014/main" id="{2F4305EC-2468-4DB2-BC42-BCDA63CDB40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2" name="Text Box 22">
          <a:extLst>
            <a:ext uri="{FF2B5EF4-FFF2-40B4-BE49-F238E27FC236}">
              <a16:creationId xmlns:a16="http://schemas.microsoft.com/office/drawing/2014/main" id="{14AC4EAE-4D26-415A-B83D-30A08D82EAF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3" name="Text Box 23">
          <a:extLst>
            <a:ext uri="{FF2B5EF4-FFF2-40B4-BE49-F238E27FC236}">
              <a16:creationId xmlns:a16="http://schemas.microsoft.com/office/drawing/2014/main" id="{62CAC8C6-47BC-4486-9780-F9C9EF934D3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4" name="Text Box 24">
          <a:extLst>
            <a:ext uri="{FF2B5EF4-FFF2-40B4-BE49-F238E27FC236}">
              <a16:creationId xmlns:a16="http://schemas.microsoft.com/office/drawing/2014/main" id="{F8F8932A-3FA7-4165-8241-2732F24D718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5" name="Text Box 25">
          <a:extLst>
            <a:ext uri="{FF2B5EF4-FFF2-40B4-BE49-F238E27FC236}">
              <a16:creationId xmlns:a16="http://schemas.microsoft.com/office/drawing/2014/main" id="{BA6A06BC-D6A6-4007-98FB-16BBE2742F5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6" name="Text Box 26">
          <a:extLst>
            <a:ext uri="{FF2B5EF4-FFF2-40B4-BE49-F238E27FC236}">
              <a16:creationId xmlns:a16="http://schemas.microsoft.com/office/drawing/2014/main" id="{0455745F-1EF2-42E7-B452-C8DC63360DB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7" name="Text Box 27">
          <a:extLst>
            <a:ext uri="{FF2B5EF4-FFF2-40B4-BE49-F238E27FC236}">
              <a16:creationId xmlns:a16="http://schemas.microsoft.com/office/drawing/2014/main" id="{C2F3FBEE-B623-451A-9C24-FD2B7C6C982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8" name="Text Box 28">
          <a:extLst>
            <a:ext uri="{FF2B5EF4-FFF2-40B4-BE49-F238E27FC236}">
              <a16:creationId xmlns:a16="http://schemas.microsoft.com/office/drawing/2014/main" id="{D7B714CA-2F17-40AC-B34E-E7876DA6A6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9" name="Text Box 29">
          <a:extLst>
            <a:ext uri="{FF2B5EF4-FFF2-40B4-BE49-F238E27FC236}">
              <a16:creationId xmlns:a16="http://schemas.microsoft.com/office/drawing/2014/main" id="{8376FF32-5EA4-457B-BA8C-BFBF77873F3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0" name="Text Box 30">
          <a:extLst>
            <a:ext uri="{FF2B5EF4-FFF2-40B4-BE49-F238E27FC236}">
              <a16:creationId xmlns:a16="http://schemas.microsoft.com/office/drawing/2014/main" id="{374BF35B-F8D6-4C0F-9BB0-F8CCE49691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1" name="Text Box 31">
          <a:extLst>
            <a:ext uri="{FF2B5EF4-FFF2-40B4-BE49-F238E27FC236}">
              <a16:creationId xmlns:a16="http://schemas.microsoft.com/office/drawing/2014/main" id="{B8CADF16-C583-4105-989A-83D51E76CBD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2" name="Text Box 32">
          <a:extLst>
            <a:ext uri="{FF2B5EF4-FFF2-40B4-BE49-F238E27FC236}">
              <a16:creationId xmlns:a16="http://schemas.microsoft.com/office/drawing/2014/main" id="{9999E6F1-B0A3-4CAD-BF96-522774EAE6AE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3" name="Text Box 33">
          <a:extLst>
            <a:ext uri="{FF2B5EF4-FFF2-40B4-BE49-F238E27FC236}">
              <a16:creationId xmlns:a16="http://schemas.microsoft.com/office/drawing/2014/main" id="{43F51208-FA4F-4890-8458-7EB93A1877E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4" name="Text Box 34">
          <a:extLst>
            <a:ext uri="{FF2B5EF4-FFF2-40B4-BE49-F238E27FC236}">
              <a16:creationId xmlns:a16="http://schemas.microsoft.com/office/drawing/2014/main" id="{A5AE90FB-3920-40AA-B709-B23FF9FEA17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5" name="Text Box 35">
          <a:extLst>
            <a:ext uri="{FF2B5EF4-FFF2-40B4-BE49-F238E27FC236}">
              <a16:creationId xmlns:a16="http://schemas.microsoft.com/office/drawing/2014/main" id="{7D44FB39-0885-4550-95D9-043E2751583C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6" name="Text Box 36">
          <a:extLst>
            <a:ext uri="{FF2B5EF4-FFF2-40B4-BE49-F238E27FC236}">
              <a16:creationId xmlns:a16="http://schemas.microsoft.com/office/drawing/2014/main" id="{7C8111CB-5790-498C-BB50-564789A034D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7" name="Text Box 37">
          <a:extLst>
            <a:ext uri="{FF2B5EF4-FFF2-40B4-BE49-F238E27FC236}">
              <a16:creationId xmlns:a16="http://schemas.microsoft.com/office/drawing/2014/main" id="{4F614D82-48EA-4BE3-8AAC-EFDB23DC24F4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8" name="Text Box 38">
          <a:extLst>
            <a:ext uri="{FF2B5EF4-FFF2-40B4-BE49-F238E27FC236}">
              <a16:creationId xmlns:a16="http://schemas.microsoft.com/office/drawing/2014/main" id="{33412403-837C-4945-A198-9A7E92B832A8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9" name="Text Box 39">
          <a:extLst>
            <a:ext uri="{FF2B5EF4-FFF2-40B4-BE49-F238E27FC236}">
              <a16:creationId xmlns:a16="http://schemas.microsoft.com/office/drawing/2014/main" id="{01AABD80-7091-4796-B715-BC935636231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0" name="Text Box 40">
          <a:extLst>
            <a:ext uri="{FF2B5EF4-FFF2-40B4-BE49-F238E27FC236}">
              <a16:creationId xmlns:a16="http://schemas.microsoft.com/office/drawing/2014/main" id="{4CD9AF8D-7FCB-41A6-BC87-1AAE2FC28DD7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1" name="Text Box 41">
          <a:extLst>
            <a:ext uri="{FF2B5EF4-FFF2-40B4-BE49-F238E27FC236}">
              <a16:creationId xmlns:a16="http://schemas.microsoft.com/office/drawing/2014/main" id="{16288CE1-2CEF-43DA-939D-33444132F2AA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2" name="Text Box 42">
          <a:extLst>
            <a:ext uri="{FF2B5EF4-FFF2-40B4-BE49-F238E27FC236}">
              <a16:creationId xmlns:a16="http://schemas.microsoft.com/office/drawing/2014/main" id="{787967B7-28AA-4912-84CE-738B068F6FD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3" name="Text Box 43">
          <a:extLst>
            <a:ext uri="{FF2B5EF4-FFF2-40B4-BE49-F238E27FC236}">
              <a16:creationId xmlns:a16="http://schemas.microsoft.com/office/drawing/2014/main" id="{6F511C7E-CF9C-4670-9791-539A1FEC34F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4" name="Text Box 44">
          <a:extLst>
            <a:ext uri="{FF2B5EF4-FFF2-40B4-BE49-F238E27FC236}">
              <a16:creationId xmlns:a16="http://schemas.microsoft.com/office/drawing/2014/main" id="{80B30D36-1340-4D84-90F5-62E90DFF319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5" name="Text Box 45">
          <a:extLst>
            <a:ext uri="{FF2B5EF4-FFF2-40B4-BE49-F238E27FC236}">
              <a16:creationId xmlns:a16="http://schemas.microsoft.com/office/drawing/2014/main" id="{F9A4E503-F364-4B1A-8CA6-F94777B2CA4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6" name="Text Box 46">
          <a:extLst>
            <a:ext uri="{FF2B5EF4-FFF2-40B4-BE49-F238E27FC236}">
              <a16:creationId xmlns:a16="http://schemas.microsoft.com/office/drawing/2014/main" id="{933FC57F-4679-4A5E-A34B-4ECAD956F2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7" name="Text Box 47">
          <a:extLst>
            <a:ext uri="{FF2B5EF4-FFF2-40B4-BE49-F238E27FC236}">
              <a16:creationId xmlns:a16="http://schemas.microsoft.com/office/drawing/2014/main" id="{B426EB99-4862-43DF-90FE-451AC5DB337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8" name="Text Box 48">
          <a:extLst>
            <a:ext uri="{FF2B5EF4-FFF2-40B4-BE49-F238E27FC236}">
              <a16:creationId xmlns:a16="http://schemas.microsoft.com/office/drawing/2014/main" id="{74C8BC82-5699-4562-9D5B-3D6E008031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9" name="Text Box 49">
          <a:extLst>
            <a:ext uri="{FF2B5EF4-FFF2-40B4-BE49-F238E27FC236}">
              <a16:creationId xmlns:a16="http://schemas.microsoft.com/office/drawing/2014/main" id="{774CFCDB-8331-4A22-B613-504408C85F4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0" name="Text Box 50">
          <a:extLst>
            <a:ext uri="{FF2B5EF4-FFF2-40B4-BE49-F238E27FC236}">
              <a16:creationId xmlns:a16="http://schemas.microsoft.com/office/drawing/2014/main" id="{A1F41A6D-43AF-47C9-8A07-F9B7D635AB0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1" name="Text Box 51">
          <a:extLst>
            <a:ext uri="{FF2B5EF4-FFF2-40B4-BE49-F238E27FC236}">
              <a16:creationId xmlns:a16="http://schemas.microsoft.com/office/drawing/2014/main" id="{03CDAC4C-BB7C-48D1-AAF7-0D7ABDC0088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2" name="Text Box 52">
          <a:extLst>
            <a:ext uri="{FF2B5EF4-FFF2-40B4-BE49-F238E27FC236}">
              <a16:creationId xmlns:a16="http://schemas.microsoft.com/office/drawing/2014/main" id="{F1C28402-049B-4462-B713-DFA69CE2DA1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3" name="Text Box 53">
          <a:extLst>
            <a:ext uri="{FF2B5EF4-FFF2-40B4-BE49-F238E27FC236}">
              <a16:creationId xmlns:a16="http://schemas.microsoft.com/office/drawing/2014/main" id="{F8B9BDB6-E071-42F4-8B73-8DFFE2442C7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4" name="Text Box 54">
          <a:extLst>
            <a:ext uri="{FF2B5EF4-FFF2-40B4-BE49-F238E27FC236}">
              <a16:creationId xmlns:a16="http://schemas.microsoft.com/office/drawing/2014/main" id="{90C5D1DE-D484-410C-800B-17DAF53FAF4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5" name="Text Box 55">
          <a:extLst>
            <a:ext uri="{FF2B5EF4-FFF2-40B4-BE49-F238E27FC236}">
              <a16:creationId xmlns:a16="http://schemas.microsoft.com/office/drawing/2014/main" id="{74D51CDD-B3F1-4B33-9E60-BD40FC09867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6" name="Text Box 56">
          <a:extLst>
            <a:ext uri="{FF2B5EF4-FFF2-40B4-BE49-F238E27FC236}">
              <a16:creationId xmlns:a16="http://schemas.microsoft.com/office/drawing/2014/main" id="{C66281C6-9C8E-4D84-827D-ED4032305A6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7" name="Text Box 57">
          <a:extLst>
            <a:ext uri="{FF2B5EF4-FFF2-40B4-BE49-F238E27FC236}">
              <a16:creationId xmlns:a16="http://schemas.microsoft.com/office/drawing/2014/main" id="{28A1C117-CB0D-4C14-A336-39CB5D7F8E4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8" name="Text Box 58">
          <a:extLst>
            <a:ext uri="{FF2B5EF4-FFF2-40B4-BE49-F238E27FC236}">
              <a16:creationId xmlns:a16="http://schemas.microsoft.com/office/drawing/2014/main" id="{8896CAD5-EE31-43E2-8C36-F7724258BE4D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9" name="Text Box 59">
          <a:extLst>
            <a:ext uri="{FF2B5EF4-FFF2-40B4-BE49-F238E27FC236}">
              <a16:creationId xmlns:a16="http://schemas.microsoft.com/office/drawing/2014/main" id="{B3551178-44E6-47E1-852A-5D16049965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0" name="Text Box 60">
          <a:extLst>
            <a:ext uri="{FF2B5EF4-FFF2-40B4-BE49-F238E27FC236}">
              <a16:creationId xmlns:a16="http://schemas.microsoft.com/office/drawing/2014/main" id="{D3AE6D22-B9D0-4E02-8A14-11C405B0E39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1" name="Text Box 61">
          <a:extLst>
            <a:ext uri="{FF2B5EF4-FFF2-40B4-BE49-F238E27FC236}">
              <a16:creationId xmlns:a16="http://schemas.microsoft.com/office/drawing/2014/main" id="{4033A9BB-B924-40D0-B925-C2737514298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29"/>
  <sheetViews>
    <sheetView workbookViewId="0">
      <selection activeCell="D13" sqref="D13"/>
    </sheetView>
  </sheetViews>
  <sheetFormatPr defaultRowHeight="12.75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/>
    <row r="2" spans="2:20" ht="4.5" customHeight="1" thickTop="1" thickBot="1">
      <c r="B2" s="2"/>
      <c r="C2" s="3"/>
      <c r="D2" s="3"/>
      <c r="E2" s="3"/>
      <c r="F2" s="3"/>
      <c r="G2" s="3"/>
    </row>
    <row r="3" spans="2:20" ht="15.95" customHeight="1" thickTop="1" thickBot="1">
      <c r="B3" s="2"/>
      <c r="C3" s="4"/>
      <c r="D3" s="4"/>
      <c r="E3" s="4"/>
      <c r="F3" s="5"/>
      <c r="G3" s="6"/>
    </row>
    <row r="4" spans="2:20" ht="18" customHeight="1" thickTop="1" thickBot="1">
      <c r="B4" s="2"/>
      <c r="C4" s="136"/>
      <c r="D4" s="136"/>
      <c r="E4" s="136"/>
      <c r="F4" s="136"/>
      <c r="G4" s="6"/>
    </row>
    <row r="5" spans="2:20" ht="22.5" thickTop="1" thickBot="1">
      <c r="B5" s="2"/>
      <c r="C5" s="161" t="s">
        <v>0</v>
      </c>
      <c r="D5" s="161"/>
      <c r="E5" s="161"/>
      <c r="F5" s="161"/>
      <c r="G5" s="6"/>
    </row>
    <row r="6" spans="2:20" ht="23.25" customHeight="1" thickTop="1" thickBot="1">
      <c r="B6" s="2"/>
      <c r="C6" s="7"/>
      <c r="D6" s="162" t="s">
        <v>1</v>
      </c>
      <c r="E6" s="163"/>
      <c r="F6" s="8"/>
      <c r="G6" s="6"/>
    </row>
    <row r="7" spans="2:20" ht="17.25" thickTop="1" thickBot="1">
      <c r="B7" s="2"/>
      <c r="C7" s="7"/>
      <c r="D7" s="162" t="s">
        <v>2</v>
      </c>
      <c r="E7" s="163"/>
      <c r="F7" s="8"/>
      <c r="G7" s="6"/>
    </row>
    <row r="8" spans="2:20" ht="16.5" customHeight="1" thickTop="1" thickBot="1">
      <c r="B8" s="2"/>
      <c r="C8" s="7"/>
      <c r="D8" s="9"/>
      <c r="E8" s="10"/>
      <c r="F8" s="8"/>
      <c r="G8" s="6"/>
    </row>
    <row r="9" spans="2:20" ht="20.25" thickTop="1" thickBot="1">
      <c r="B9" s="2"/>
      <c r="C9" s="7"/>
      <c r="D9" s="9"/>
      <c r="E9" s="11" t="s">
        <v>3</v>
      </c>
      <c r="F9" s="8"/>
      <c r="G9" s="6"/>
    </row>
    <row r="10" spans="2:20" ht="20.25" thickTop="1" thickBot="1">
      <c r="B10" s="2"/>
      <c r="C10" s="7"/>
      <c r="D10" s="9"/>
      <c r="E10" s="11"/>
      <c r="F10" s="8"/>
      <c r="G10" s="6"/>
    </row>
    <row r="11" spans="2:20" ht="20.25" thickTop="1" thickBot="1">
      <c r="B11" s="2"/>
      <c r="C11" s="7"/>
      <c r="D11" s="12"/>
      <c r="E11" s="11" t="s">
        <v>4</v>
      </c>
      <c r="F11" s="13"/>
      <c r="G11" s="6"/>
      <c r="S11" s="135"/>
      <c r="T11" s="135"/>
    </row>
    <row r="12" spans="2:20" ht="20.25" thickTop="1" thickBot="1">
      <c r="B12" s="2"/>
      <c r="C12" s="7"/>
      <c r="D12" s="12"/>
      <c r="E12" s="11" t="s">
        <v>5</v>
      </c>
      <c r="F12" s="13"/>
      <c r="G12" s="6"/>
    </row>
    <row r="13" spans="2:20" ht="20.25" thickTop="1" thickBot="1">
      <c r="B13" s="2"/>
      <c r="C13" s="7"/>
      <c r="D13" s="14"/>
      <c r="E13" s="11" t="s">
        <v>6</v>
      </c>
      <c r="F13" s="13"/>
      <c r="G13" s="6"/>
    </row>
    <row r="14" spans="2:20" ht="20.25" thickTop="1" thickBot="1">
      <c r="B14" s="2"/>
      <c r="C14" s="7"/>
      <c r="D14" s="14"/>
      <c r="E14" s="11" t="s">
        <v>7</v>
      </c>
      <c r="F14" s="13"/>
      <c r="G14" s="6"/>
    </row>
    <row r="15" spans="2:20" ht="20.25" thickTop="1" thickBot="1">
      <c r="B15" s="2"/>
      <c r="C15" s="7"/>
      <c r="D15" s="14"/>
      <c r="E15" s="11" t="s">
        <v>8</v>
      </c>
      <c r="F15" s="13"/>
      <c r="G15" s="6"/>
    </row>
    <row r="16" spans="2:20" ht="20.25" thickTop="1" thickBot="1">
      <c r="B16" s="2"/>
      <c r="C16" s="7"/>
      <c r="D16" s="14"/>
      <c r="E16" s="11" t="s">
        <v>9</v>
      </c>
      <c r="F16" s="13"/>
      <c r="G16" s="6"/>
    </row>
    <row r="17" spans="1:9" ht="20.25" thickTop="1" thickBot="1">
      <c r="B17" s="2"/>
      <c r="C17" s="7"/>
      <c r="D17" s="14"/>
      <c r="E17" s="11"/>
      <c r="F17" s="13"/>
      <c r="G17" s="6"/>
    </row>
    <row r="18" spans="1:9" ht="24.75" customHeight="1" thickTop="1" thickBot="1">
      <c r="B18" s="2"/>
      <c r="C18" s="13"/>
      <c r="D18" s="12"/>
      <c r="E18" s="15" t="s">
        <v>10</v>
      </c>
      <c r="F18" s="16"/>
      <c r="G18" s="6"/>
    </row>
    <row r="19" spans="1:9" ht="24.75" customHeight="1" thickTop="1" thickBot="1">
      <c r="B19" s="2"/>
      <c r="C19" s="13"/>
      <c r="D19" s="12"/>
      <c r="E19" s="15"/>
      <c r="F19" s="16"/>
      <c r="G19" s="6"/>
    </row>
    <row r="20" spans="1:9" ht="20.25" thickTop="1" thickBot="1">
      <c r="B20" s="2"/>
      <c r="C20" s="7"/>
      <c r="D20" s="14"/>
      <c r="E20" s="11" t="s">
        <v>11</v>
      </c>
      <c r="F20" s="13"/>
      <c r="G20" s="6"/>
    </row>
    <row r="21" spans="1:9" ht="20.25" thickTop="1" thickBot="1">
      <c r="B21" s="2"/>
      <c r="C21" s="7"/>
      <c r="D21" s="14"/>
      <c r="E21" s="11" t="s">
        <v>12</v>
      </c>
      <c r="F21" s="13"/>
      <c r="G21" s="6"/>
    </row>
    <row r="22" spans="1:9" ht="20.25" thickTop="1" thickBot="1">
      <c r="B22" s="2"/>
      <c r="C22" s="7"/>
      <c r="D22" s="12"/>
      <c r="E22" s="11"/>
      <c r="F22" s="13"/>
      <c r="G22" s="6"/>
    </row>
    <row r="23" spans="1:9" ht="14.25" thickTop="1" thickBot="1">
      <c r="B23" s="2"/>
      <c r="C23" s="13"/>
      <c r="D23" s="13"/>
      <c r="E23" s="17"/>
      <c r="F23" s="13"/>
      <c r="G23" s="6"/>
    </row>
    <row r="24" spans="1:9" ht="14.25" thickTop="1" thickBot="1">
      <c r="B24" s="2"/>
      <c r="C24" s="18"/>
      <c r="D24" s="18"/>
      <c r="E24" s="18"/>
      <c r="F24" s="18"/>
      <c r="G24" s="6"/>
    </row>
    <row r="25" spans="1:9" ht="4.5" customHeight="1" thickTop="1">
      <c r="B25" s="2"/>
      <c r="C25" s="3" t="s">
        <v>13</v>
      </c>
      <c r="D25" s="3"/>
      <c r="E25" s="3"/>
      <c r="F25" s="3"/>
      <c r="G25" s="6"/>
    </row>
    <row r="26" spans="1:9" s="13" customFormat="1" ht="12.75" customHeight="1">
      <c r="C26" s="19" t="s">
        <v>14</v>
      </c>
    </row>
    <row r="27" spans="1:9" ht="26.25" customHeight="1">
      <c r="A27" s="13"/>
      <c r="B27" s="13"/>
      <c r="C27" s="159" t="s">
        <v>15</v>
      </c>
      <c r="D27" s="160"/>
      <c r="E27" s="160"/>
      <c r="F27" s="160"/>
      <c r="G27" s="13"/>
      <c r="H27" s="13"/>
      <c r="I27" s="13"/>
    </row>
    <row r="28" spans="1:9">
      <c r="A28" s="13"/>
      <c r="B28" s="13"/>
      <c r="C28" s="13"/>
      <c r="D28" s="13"/>
      <c r="E28" s="13"/>
      <c r="F28" s="20"/>
      <c r="G28" s="13"/>
      <c r="H28" s="13"/>
      <c r="I28" s="13"/>
    </row>
    <row r="29" spans="1:9">
      <c r="A29" s="13"/>
      <c r="B29" s="13"/>
      <c r="C29" s="13"/>
      <c r="D29" s="13"/>
      <c r="E29" s="13"/>
      <c r="F29" s="13"/>
      <c r="G29" s="13"/>
      <c r="H29" s="13"/>
      <c r="I29" s="13"/>
    </row>
  </sheetData>
  <mergeCells count="4">
    <mergeCell ref="C27:F27"/>
    <mergeCell ref="C5:F5"/>
    <mergeCell ref="D6:E6"/>
    <mergeCell ref="D7:E7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32"/>
  <sheetViews>
    <sheetView tabSelected="1" topLeftCell="A5" workbookViewId="0">
      <selection activeCell="G25" sqref="G25"/>
    </sheetView>
  </sheetViews>
  <sheetFormatPr defaultRowHeight="12.75"/>
  <cols>
    <col min="1" max="1" width="18.7109375" style="21" customWidth="1"/>
    <col min="2" max="2" width="7.42578125" style="21" customWidth="1"/>
    <col min="3" max="3" width="7.28515625" style="21" customWidth="1"/>
    <col min="4" max="4" width="7" style="21" customWidth="1"/>
    <col min="5" max="6" width="7.28515625" style="21" customWidth="1"/>
    <col min="7" max="10" width="6.7109375" style="21" customWidth="1"/>
    <col min="11" max="12" width="7.28515625" style="21" customWidth="1"/>
    <col min="13" max="16" width="6.7109375" style="21" customWidth="1"/>
    <col min="17" max="16384" width="9.140625" style="21"/>
  </cols>
  <sheetData>
    <row r="1" spans="1:18" ht="18.75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50"/>
      <c r="R1" s="150"/>
    </row>
    <row r="2" spans="1:18" ht="15.75">
      <c r="A2" s="170" t="s">
        <v>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53"/>
      <c r="R2" s="153"/>
    </row>
    <row r="3" spans="1:18" ht="15.75">
      <c r="A3" s="170" t="s">
        <v>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22"/>
      <c r="R3" s="22"/>
    </row>
    <row r="5" spans="1:18" ht="18.75">
      <c r="A5" s="169" t="s">
        <v>16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23"/>
      <c r="R5" s="23"/>
    </row>
    <row r="6" spans="1:18" ht="6.75" customHeight="1" thickBot="1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</row>
    <row r="7" spans="1:18" ht="13.5" thickTop="1">
      <c r="A7" s="148" t="s">
        <v>17</v>
      </c>
      <c r="B7" s="174" t="s">
        <v>18</v>
      </c>
      <c r="C7" s="174"/>
      <c r="D7" s="174"/>
      <c r="E7" s="171" t="s">
        <v>19</v>
      </c>
      <c r="F7" s="172"/>
      <c r="G7" s="173"/>
      <c r="H7" s="171" t="s">
        <v>20</v>
      </c>
      <c r="I7" s="172"/>
      <c r="J7" s="173"/>
      <c r="K7" s="171" t="s">
        <v>21</v>
      </c>
      <c r="L7" s="172"/>
      <c r="M7" s="173"/>
      <c r="N7" s="174" t="s">
        <v>22</v>
      </c>
      <c r="O7" s="174"/>
      <c r="P7" s="175"/>
      <c r="Q7" s="150"/>
      <c r="R7" s="150"/>
    </row>
    <row r="8" spans="1:18" ht="25.5" customHeight="1">
      <c r="A8" s="24"/>
      <c r="B8" s="177" t="s">
        <v>23</v>
      </c>
      <c r="C8" s="177"/>
      <c r="D8" s="177"/>
      <c r="E8" s="165" t="s">
        <v>24</v>
      </c>
      <c r="F8" s="166"/>
      <c r="G8" s="167"/>
      <c r="H8" s="176" t="s">
        <v>25</v>
      </c>
      <c r="I8" s="176"/>
      <c r="J8" s="176"/>
      <c r="K8" s="176" t="s">
        <v>26</v>
      </c>
      <c r="L8" s="176"/>
      <c r="M8" s="176"/>
      <c r="N8" s="177" t="s">
        <v>27</v>
      </c>
      <c r="O8" s="177"/>
      <c r="P8" s="178"/>
      <c r="Q8" s="150"/>
      <c r="R8" s="150"/>
    </row>
    <row r="9" spans="1:18" ht="25.5">
      <c r="A9" s="149"/>
      <c r="B9" s="147" t="s">
        <v>28</v>
      </c>
      <c r="C9" s="147" t="s">
        <v>29</v>
      </c>
      <c r="D9" s="146" t="s">
        <v>30</v>
      </c>
      <c r="E9" s="147" t="s">
        <v>28</v>
      </c>
      <c r="F9" s="147" t="s">
        <v>29</v>
      </c>
      <c r="G9" s="146" t="s">
        <v>30</v>
      </c>
      <c r="H9" s="147" t="s">
        <v>28</v>
      </c>
      <c r="I9" s="147" t="s">
        <v>29</v>
      </c>
      <c r="J9" s="146" t="s">
        <v>30</v>
      </c>
      <c r="K9" s="147" t="s">
        <v>28</v>
      </c>
      <c r="L9" s="147" t="s">
        <v>29</v>
      </c>
      <c r="M9" s="146" t="s">
        <v>30</v>
      </c>
      <c r="N9" s="147" t="s">
        <v>28</v>
      </c>
      <c r="O9" s="147" t="s">
        <v>29</v>
      </c>
      <c r="P9" s="25" t="s">
        <v>30</v>
      </c>
      <c r="Q9" s="150"/>
      <c r="R9" s="150"/>
    </row>
    <row r="10" spans="1:18" ht="14.1" customHeight="1">
      <c r="A10" s="26" t="s">
        <v>31</v>
      </c>
      <c r="B10" s="156">
        <v>3700</v>
      </c>
      <c r="C10" s="28">
        <v>745</v>
      </c>
      <c r="D10" s="29">
        <f>C10/B10</f>
        <v>0.20135135135135135</v>
      </c>
      <c r="E10" s="158">
        <v>3600</v>
      </c>
      <c r="F10" s="28">
        <v>716</v>
      </c>
      <c r="G10" s="31">
        <f>F10/E10</f>
        <v>0.19888888888888889</v>
      </c>
      <c r="H10" s="158">
        <v>175</v>
      </c>
      <c r="I10" s="28">
        <v>50</v>
      </c>
      <c r="J10" s="31">
        <f>I10/H10</f>
        <v>0.2857142857142857</v>
      </c>
      <c r="K10" s="154">
        <v>2200</v>
      </c>
      <c r="L10" s="28">
        <v>585</v>
      </c>
      <c r="M10" s="29">
        <f>L10/K10</f>
        <v>0.26590909090909093</v>
      </c>
      <c r="N10" s="154">
        <v>185</v>
      </c>
      <c r="O10" s="28">
        <v>43</v>
      </c>
      <c r="P10" s="32">
        <f>O10/N10</f>
        <v>0.23243243243243245</v>
      </c>
      <c r="Q10" s="150"/>
      <c r="R10" s="150"/>
    </row>
    <row r="11" spans="1:18" ht="14.1" customHeight="1">
      <c r="A11" s="26" t="s">
        <v>32</v>
      </c>
      <c r="B11" s="156">
        <v>11000</v>
      </c>
      <c r="C11" s="28">
        <v>2230</v>
      </c>
      <c r="D11" s="29">
        <f t="shared" ref="D11:D25" si="0">C11/B11</f>
        <v>0.20272727272727273</v>
      </c>
      <c r="E11" s="158">
        <v>9000</v>
      </c>
      <c r="F11" s="28">
        <v>1936</v>
      </c>
      <c r="G11" s="31">
        <f t="shared" ref="G11:G25" si="1">F11/E11</f>
        <v>0.21511111111111111</v>
      </c>
      <c r="H11" s="158">
        <v>650</v>
      </c>
      <c r="I11" s="28">
        <v>140</v>
      </c>
      <c r="J11" s="31">
        <f t="shared" ref="J11:J25" si="2">I11/H11</f>
        <v>0.2153846153846154</v>
      </c>
      <c r="K11" s="154">
        <v>7500</v>
      </c>
      <c r="L11" s="28">
        <v>1490</v>
      </c>
      <c r="M11" s="29">
        <f>L11/K11</f>
        <v>0.19866666666666666</v>
      </c>
      <c r="N11" s="154">
        <v>400</v>
      </c>
      <c r="O11" s="28">
        <v>65</v>
      </c>
      <c r="P11" s="32">
        <f t="shared" ref="P11:P25" si="3">O11/N11</f>
        <v>0.16250000000000001</v>
      </c>
      <c r="Q11" s="150"/>
      <c r="R11" s="150"/>
    </row>
    <row r="12" spans="1:18" ht="14.1" customHeight="1">
      <c r="A12" s="26" t="s">
        <v>33</v>
      </c>
      <c r="B12" s="156">
        <v>10200</v>
      </c>
      <c r="C12" s="28">
        <v>1284</v>
      </c>
      <c r="D12" s="29">
        <f t="shared" si="0"/>
        <v>0.12588235294117647</v>
      </c>
      <c r="E12" s="150">
        <v>9180</v>
      </c>
      <c r="F12" s="28">
        <v>1191</v>
      </c>
      <c r="G12" s="31">
        <f t="shared" si="1"/>
        <v>0.12973856209150328</v>
      </c>
      <c r="H12" s="158">
        <v>714</v>
      </c>
      <c r="I12" s="28">
        <v>229</v>
      </c>
      <c r="J12" s="31">
        <f t="shared" si="2"/>
        <v>0.32072829131652664</v>
      </c>
      <c r="K12" s="154">
        <v>5610</v>
      </c>
      <c r="L12" s="28">
        <v>834</v>
      </c>
      <c r="M12" s="29">
        <f t="shared" ref="M12:M25" si="4">L12/K12</f>
        <v>0.14866310160427806</v>
      </c>
      <c r="N12" s="154">
        <v>459</v>
      </c>
      <c r="O12" s="28">
        <v>176</v>
      </c>
      <c r="P12" s="32">
        <f t="shared" si="3"/>
        <v>0.38344226579520696</v>
      </c>
      <c r="Q12" s="150"/>
      <c r="R12" s="150"/>
    </row>
    <row r="13" spans="1:18" ht="14.1" customHeight="1">
      <c r="A13" s="26" t="s">
        <v>34</v>
      </c>
      <c r="B13" s="156">
        <v>4400</v>
      </c>
      <c r="C13" s="28">
        <v>927</v>
      </c>
      <c r="D13" s="29">
        <f t="shared" si="0"/>
        <v>0.21068181818181819</v>
      </c>
      <c r="E13" s="158">
        <v>4092</v>
      </c>
      <c r="F13" s="28">
        <v>875</v>
      </c>
      <c r="G13" s="31">
        <f t="shared" si="1"/>
        <v>0.21383186705767351</v>
      </c>
      <c r="H13" s="158">
        <v>225</v>
      </c>
      <c r="I13" s="28">
        <v>73</v>
      </c>
      <c r="J13" s="31">
        <f t="shared" si="2"/>
        <v>0.32444444444444442</v>
      </c>
      <c r="K13" s="154">
        <v>2508</v>
      </c>
      <c r="L13" s="28">
        <v>782</v>
      </c>
      <c r="M13" s="29">
        <f t="shared" si="4"/>
        <v>0.31180223285486441</v>
      </c>
      <c r="N13" s="154">
        <v>225</v>
      </c>
      <c r="O13" s="28">
        <v>60</v>
      </c>
      <c r="P13" s="32">
        <f t="shared" si="3"/>
        <v>0.26666666666666666</v>
      </c>
      <c r="Q13" s="150"/>
      <c r="R13" s="150"/>
    </row>
    <row r="14" spans="1:18" ht="14.1" customHeight="1">
      <c r="A14" s="26" t="s">
        <v>35</v>
      </c>
      <c r="B14" s="156">
        <v>2900</v>
      </c>
      <c r="C14" s="28">
        <v>955</v>
      </c>
      <c r="D14" s="29">
        <f t="shared" si="0"/>
        <v>0.3293103448275862</v>
      </c>
      <c r="E14" s="158">
        <v>2697</v>
      </c>
      <c r="F14" s="28">
        <v>864</v>
      </c>
      <c r="G14" s="31">
        <f t="shared" si="1"/>
        <v>0.3203559510567297</v>
      </c>
      <c r="H14" s="158">
        <v>261</v>
      </c>
      <c r="I14" s="28">
        <v>83</v>
      </c>
      <c r="J14" s="31">
        <f t="shared" si="2"/>
        <v>0.31800766283524906</v>
      </c>
      <c r="K14" s="154">
        <v>1972</v>
      </c>
      <c r="L14" s="28">
        <v>575</v>
      </c>
      <c r="M14" s="29">
        <f t="shared" si="4"/>
        <v>0.29158215010141986</v>
      </c>
      <c r="N14" s="154">
        <v>174</v>
      </c>
      <c r="O14" s="28">
        <v>71</v>
      </c>
      <c r="P14" s="32">
        <f t="shared" si="3"/>
        <v>0.40804597701149425</v>
      </c>
      <c r="Q14" s="150"/>
      <c r="R14" s="150"/>
    </row>
    <row r="15" spans="1:18" ht="14.1" customHeight="1">
      <c r="A15" s="26" t="s">
        <v>36</v>
      </c>
      <c r="B15" s="156">
        <v>9774</v>
      </c>
      <c r="C15" s="28">
        <v>1851</v>
      </c>
      <c r="D15" s="29">
        <f t="shared" si="0"/>
        <v>0.18937998772252915</v>
      </c>
      <c r="E15" s="158">
        <v>9325</v>
      </c>
      <c r="F15" s="28">
        <v>1779</v>
      </c>
      <c r="G15" s="31">
        <f t="shared" si="1"/>
        <v>0.19077747989276139</v>
      </c>
      <c r="H15" s="158">
        <v>664</v>
      </c>
      <c r="I15" s="28">
        <v>135</v>
      </c>
      <c r="J15" s="31">
        <f t="shared" si="2"/>
        <v>0.2033132530120482</v>
      </c>
      <c r="K15" s="154">
        <v>7912</v>
      </c>
      <c r="L15" s="28">
        <v>1630</v>
      </c>
      <c r="M15" s="29">
        <f t="shared" si="4"/>
        <v>0.20601617795753285</v>
      </c>
      <c r="N15" s="154">
        <v>569</v>
      </c>
      <c r="O15" s="28">
        <v>105</v>
      </c>
      <c r="P15" s="32">
        <f t="shared" si="3"/>
        <v>0.18453427065026362</v>
      </c>
      <c r="Q15" s="150"/>
      <c r="R15" s="150"/>
    </row>
    <row r="16" spans="1:18" ht="14.1" customHeight="1">
      <c r="A16" s="26" t="s">
        <v>37</v>
      </c>
      <c r="B16" s="156">
        <v>3460</v>
      </c>
      <c r="C16" s="28">
        <v>1038</v>
      </c>
      <c r="D16" s="29">
        <f t="shared" si="0"/>
        <v>0.3</v>
      </c>
      <c r="E16" s="158">
        <v>3217</v>
      </c>
      <c r="F16" s="28">
        <v>959</v>
      </c>
      <c r="G16" s="31">
        <f t="shared" si="1"/>
        <v>0.29810382343798569</v>
      </c>
      <c r="H16" s="158">
        <v>346</v>
      </c>
      <c r="I16" s="28">
        <v>170</v>
      </c>
      <c r="J16" s="31">
        <f t="shared" si="2"/>
        <v>0.4913294797687861</v>
      </c>
      <c r="K16" s="154">
        <v>2500</v>
      </c>
      <c r="L16" s="28">
        <v>757</v>
      </c>
      <c r="M16" s="29">
        <f t="shared" si="4"/>
        <v>0.30280000000000001</v>
      </c>
      <c r="N16" s="154">
        <v>224</v>
      </c>
      <c r="O16" s="28">
        <v>59</v>
      </c>
      <c r="P16" s="32">
        <f t="shared" si="3"/>
        <v>0.26339285714285715</v>
      </c>
      <c r="Q16" s="150"/>
      <c r="R16" s="150"/>
    </row>
    <row r="17" spans="1:17" ht="14.1" customHeight="1">
      <c r="A17" s="26" t="s">
        <v>38</v>
      </c>
      <c r="B17" s="156">
        <v>5800</v>
      </c>
      <c r="C17" s="28">
        <v>1473</v>
      </c>
      <c r="D17" s="29">
        <f t="shared" si="0"/>
        <v>0.25396551724137933</v>
      </c>
      <c r="E17" s="158">
        <v>5450</v>
      </c>
      <c r="F17" s="28">
        <v>1358</v>
      </c>
      <c r="G17" s="31">
        <f t="shared" si="1"/>
        <v>0.2491743119266055</v>
      </c>
      <c r="H17" s="158">
        <v>500</v>
      </c>
      <c r="I17" s="28">
        <v>208</v>
      </c>
      <c r="J17" s="31">
        <f t="shared" si="2"/>
        <v>0.41599999999999998</v>
      </c>
      <c r="K17" s="154">
        <v>4175</v>
      </c>
      <c r="L17" s="28">
        <v>1052</v>
      </c>
      <c r="M17" s="29">
        <f t="shared" si="4"/>
        <v>0.25197604790419159</v>
      </c>
      <c r="N17" s="154">
        <v>170</v>
      </c>
      <c r="O17" s="28">
        <v>68</v>
      </c>
      <c r="P17" s="32">
        <f t="shared" si="3"/>
        <v>0.4</v>
      </c>
      <c r="Q17" s="150"/>
    </row>
    <row r="18" spans="1:17" ht="14.1" customHeight="1">
      <c r="A18" s="26" t="s">
        <v>39</v>
      </c>
      <c r="B18" s="156">
        <v>4308</v>
      </c>
      <c r="C18" s="28">
        <v>705</v>
      </c>
      <c r="D18" s="29">
        <f t="shared" si="0"/>
        <v>0.16364902506963788</v>
      </c>
      <c r="E18" s="158">
        <v>3999</v>
      </c>
      <c r="F18" s="28">
        <v>650</v>
      </c>
      <c r="G18" s="31">
        <f t="shared" si="1"/>
        <v>0.16254063515878969</v>
      </c>
      <c r="H18" s="158">
        <v>296</v>
      </c>
      <c r="I18" s="28">
        <v>61</v>
      </c>
      <c r="J18" s="31">
        <f t="shared" si="2"/>
        <v>0.20608108108108109</v>
      </c>
      <c r="K18" s="154">
        <v>2233</v>
      </c>
      <c r="L18" s="28">
        <v>477</v>
      </c>
      <c r="M18" s="29">
        <f t="shared" si="4"/>
        <v>0.21361397223466189</v>
      </c>
      <c r="N18" s="154">
        <v>200</v>
      </c>
      <c r="O18" s="28">
        <v>92</v>
      </c>
      <c r="P18" s="32">
        <f t="shared" si="3"/>
        <v>0.46</v>
      </c>
      <c r="Q18" s="150"/>
    </row>
    <row r="19" spans="1:17" ht="14.1" customHeight="1">
      <c r="A19" s="26" t="s">
        <v>40</v>
      </c>
      <c r="B19" s="156">
        <v>15000</v>
      </c>
      <c r="C19" s="28">
        <v>2814</v>
      </c>
      <c r="D19" s="29">
        <f t="shared" si="0"/>
        <v>0.18759999999999999</v>
      </c>
      <c r="E19" s="158">
        <v>13264</v>
      </c>
      <c r="F19" s="28">
        <v>2609</v>
      </c>
      <c r="G19" s="31">
        <f t="shared" si="1"/>
        <v>0.19669782870928829</v>
      </c>
      <c r="H19" s="158">
        <v>1379</v>
      </c>
      <c r="I19" s="28">
        <v>261</v>
      </c>
      <c r="J19" s="31">
        <f t="shared" si="2"/>
        <v>0.1892675852066715</v>
      </c>
      <c r="K19" s="154">
        <v>6997</v>
      </c>
      <c r="L19" s="28">
        <v>1405</v>
      </c>
      <c r="M19" s="29">
        <f t="shared" si="4"/>
        <v>0.20080034300414462</v>
      </c>
      <c r="N19" s="154">
        <v>461</v>
      </c>
      <c r="O19" s="28">
        <v>97</v>
      </c>
      <c r="P19" s="32">
        <f t="shared" si="3"/>
        <v>0.210412147505423</v>
      </c>
      <c r="Q19" s="150"/>
    </row>
    <row r="20" spans="1:17" ht="14.1" customHeight="1">
      <c r="A20" s="26" t="s">
        <v>41</v>
      </c>
      <c r="B20" s="156">
        <v>6260</v>
      </c>
      <c r="C20" s="28">
        <v>2137</v>
      </c>
      <c r="D20" s="29">
        <f t="shared" si="0"/>
        <v>0.3413738019169329</v>
      </c>
      <c r="E20" s="158">
        <v>5791</v>
      </c>
      <c r="F20" s="28">
        <v>2045</v>
      </c>
      <c r="G20" s="31">
        <f t="shared" si="1"/>
        <v>0.35313417371783801</v>
      </c>
      <c r="H20" s="158">
        <v>300</v>
      </c>
      <c r="I20" s="28">
        <v>83</v>
      </c>
      <c r="J20" s="31">
        <f t="shared" si="2"/>
        <v>0.27666666666666667</v>
      </c>
      <c r="K20" s="154">
        <v>4523</v>
      </c>
      <c r="L20" s="28">
        <v>1983</v>
      </c>
      <c r="M20" s="29">
        <f t="shared" si="4"/>
        <v>0.43842582356842802</v>
      </c>
      <c r="N20" s="154">
        <v>271</v>
      </c>
      <c r="O20" s="28">
        <v>53</v>
      </c>
      <c r="P20" s="32">
        <f t="shared" si="3"/>
        <v>0.19557195571955718</v>
      </c>
      <c r="Q20" s="150"/>
    </row>
    <row r="21" spans="1:17" ht="14.1" customHeight="1">
      <c r="A21" s="26" t="s">
        <v>42</v>
      </c>
      <c r="B21" s="156">
        <v>9600</v>
      </c>
      <c r="C21" s="28">
        <v>2204</v>
      </c>
      <c r="D21" s="29">
        <f t="shared" si="0"/>
        <v>0.22958333333333333</v>
      </c>
      <c r="E21" s="158">
        <v>8064</v>
      </c>
      <c r="F21" s="28">
        <v>2116</v>
      </c>
      <c r="G21" s="31">
        <f t="shared" si="1"/>
        <v>0.26240079365079366</v>
      </c>
      <c r="H21" s="158">
        <v>520</v>
      </c>
      <c r="I21" s="28">
        <v>159</v>
      </c>
      <c r="J21" s="31">
        <f t="shared" si="2"/>
        <v>0.30576923076923079</v>
      </c>
      <c r="K21" s="154">
        <v>7488</v>
      </c>
      <c r="L21" s="28">
        <v>1830</v>
      </c>
      <c r="M21" s="29">
        <f t="shared" si="4"/>
        <v>0.24439102564102563</v>
      </c>
      <c r="N21" s="154">
        <v>480</v>
      </c>
      <c r="O21" s="28">
        <v>157</v>
      </c>
      <c r="P21" s="32">
        <f t="shared" si="3"/>
        <v>0.32708333333333334</v>
      </c>
      <c r="Q21" s="150"/>
    </row>
    <row r="22" spans="1:17" ht="14.1" customHeight="1">
      <c r="A22" s="26" t="s">
        <v>43</v>
      </c>
      <c r="B22" s="156">
        <v>10500</v>
      </c>
      <c r="C22" s="28">
        <v>1571</v>
      </c>
      <c r="D22" s="29">
        <f t="shared" si="0"/>
        <v>0.14961904761904762</v>
      </c>
      <c r="E22" s="158">
        <v>10000</v>
      </c>
      <c r="F22" s="28">
        <v>1460</v>
      </c>
      <c r="G22" s="31">
        <f t="shared" si="1"/>
        <v>0.14599999999999999</v>
      </c>
      <c r="H22" s="158">
        <v>475</v>
      </c>
      <c r="I22" s="28">
        <v>129</v>
      </c>
      <c r="J22" s="31">
        <f t="shared" si="2"/>
        <v>0.27157894736842103</v>
      </c>
      <c r="K22" s="154">
        <v>9500</v>
      </c>
      <c r="L22" s="28">
        <v>1255</v>
      </c>
      <c r="M22" s="29">
        <f t="shared" si="4"/>
        <v>0.13210526315789473</v>
      </c>
      <c r="N22" s="154">
        <v>500</v>
      </c>
      <c r="O22" s="28">
        <v>94</v>
      </c>
      <c r="P22" s="32">
        <f t="shared" si="3"/>
        <v>0.188</v>
      </c>
      <c r="Q22" s="150"/>
    </row>
    <row r="23" spans="1:17" ht="14.1" customHeight="1">
      <c r="A23" s="26" t="s">
        <v>44</v>
      </c>
      <c r="B23" s="156">
        <v>3283</v>
      </c>
      <c r="C23" s="28">
        <v>823</v>
      </c>
      <c r="D23" s="29">
        <f t="shared" si="0"/>
        <v>0.25068534876637222</v>
      </c>
      <c r="E23" s="158">
        <v>3017</v>
      </c>
      <c r="F23" s="28">
        <v>747</v>
      </c>
      <c r="G23" s="31">
        <f t="shared" si="1"/>
        <v>0.24759695061319192</v>
      </c>
      <c r="H23" s="158">
        <v>182</v>
      </c>
      <c r="I23" s="28">
        <v>48</v>
      </c>
      <c r="J23" s="31">
        <f t="shared" si="2"/>
        <v>0.26373626373626374</v>
      </c>
      <c r="K23" s="154">
        <v>2537</v>
      </c>
      <c r="L23" s="28">
        <v>643</v>
      </c>
      <c r="M23" s="29">
        <f t="shared" si="4"/>
        <v>0.25344895545920376</v>
      </c>
      <c r="N23" s="154">
        <v>208</v>
      </c>
      <c r="O23" s="28">
        <v>53</v>
      </c>
      <c r="P23" s="32">
        <f t="shared" si="3"/>
        <v>0.25480769230769229</v>
      </c>
      <c r="Q23" s="150"/>
    </row>
    <row r="24" spans="1:17" ht="14.1" customHeight="1">
      <c r="A24" s="26" t="s">
        <v>45</v>
      </c>
      <c r="B24" s="156">
        <v>5000</v>
      </c>
      <c r="C24" s="28">
        <v>1469</v>
      </c>
      <c r="D24" s="29">
        <f t="shared" si="0"/>
        <v>0.29380000000000001</v>
      </c>
      <c r="E24" s="158">
        <v>4000</v>
      </c>
      <c r="F24" s="28">
        <v>1313</v>
      </c>
      <c r="G24" s="31">
        <f t="shared" si="1"/>
        <v>0.32824999999999999</v>
      </c>
      <c r="H24" s="158">
        <v>350</v>
      </c>
      <c r="I24" s="28">
        <v>107</v>
      </c>
      <c r="J24" s="31">
        <f t="shared" si="2"/>
        <v>0.30571428571428572</v>
      </c>
      <c r="K24" s="154">
        <v>3000</v>
      </c>
      <c r="L24" s="28">
        <v>1022</v>
      </c>
      <c r="M24" s="29">
        <f t="shared" si="4"/>
        <v>0.34066666666666667</v>
      </c>
      <c r="N24" s="154">
        <v>300</v>
      </c>
      <c r="O24" s="28">
        <v>135</v>
      </c>
      <c r="P24" s="32">
        <f t="shared" si="3"/>
        <v>0.45</v>
      </c>
      <c r="Q24" s="150"/>
    </row>
    <row r="25" spans="1:17" ht="14.1" customHeight="1">
      <c r="A25" s="26" t="s">
        <v>46</v>
      </c>
      <c r="B25" s="157">
        <v>7686</v>
      </c>
      <c r="C25" s="28">
        <v>973</v>
      </c>
      <c r="D25" s="29">
        <f t="shared" si="0"/>
        <v>0.12659380692167577</v>
      </c>
      <c r="E25" s="158">
        <v>7362</v>
      </c>
      <c r="F25" s="28">
        <v>925</v>
      </c>
      <c r="G25" s="31">
        <f t="shared" si="1"/>
        <v>0.12564520510730778</v>
      </c>
      <c r="H25" s="158">
        <v>350</v>
      </c>
      <c r="I25" s="28">
        <v>68</v>
      </c>
      <c r="J25" s="31">
        <f t="shared" si="2"/>
        <v>0.19428571428571428</v>
      </c>
      <c r="K25" s="154">
        <v>5914</v>
      </c>
      <c r="L25" s="28">
        <v>800</v>
      </c>
      <c r="M25" s="29">
        <f t="shared" si="4"/>
        <v>0.13527223537368954</v>
      </c>
      <c r="N25" s="154">
        <v>448</v>
      </c>
      <c r="O25" s="28">
        <v>35</v>
      </c>
      <c r="P25" s="32">
        <f t="shared" si="3"/>
        <v>7.8125E-2</v>
      </c>
      <c r="Q25" s="150"/>
    </row>
    <row r="26" spans="1:17">
      <c r="A26" s="26" t="s">
        <v>47</v>
      </c>
      <c r="B26" s="154" t="s">
        <v>48</v>
      </c>
      <c r="C26" s="27">
        <v>644</v>
      </c>
      <c r="D26" s="29" t="s">
        <v>48</v>
      </c>
      <c r="E26" s="158" t="s">
        <v>48</v>
      </c>
      <c r="F26" s="30">
        <v>634</v>
      </c>
      <c r="G26" s="31" t="s">
        <v>48</v>
      </c>
      <c r="H26" s="158" t="s">
        <v>48</v>
      </c>
      <c r="I26" s="30">
        <v>6</v>
      </c>
      <c r="J26" s="31" t="s">
        <v>48</v>
      </c>
      <c r="K26" s="154" t="s">
        <v>48</v>
      </c>
      <c r="L26" s="27">
        <v>501</v>
      </c>
      <c r="M26" s="29" t="s">
        <v>48</v>
      </c>
      <c r="N26" s="154" t="s">
        <v>48</v>
      </c>
      <c r="O26" s="27">
        <v>12</v>
      </c>
      <c r="P26" s="32" t="s">
        <v>48</v>
      </c>
      <c r="Q26" s="150"/>
    </row>
    <row r="27" spans="1:17" ht="13.5" thickBot="1">
      <c r="A27" s="33" t="s">
        <v>49</v>
      </c>
      <c r="B27" s="155">
        <f>SUM(B10:B26)</f>
        <v>112871</v>
      </c>
      <c r="C27" s="34">
        <v>22491</v>
      </c>
      <c r="D27" s="35">
        <f>C27/B27</f>
        <v>0.19926287531784073</v>
      </c>
      <c r="E27" s="155">
        <f>SUM(E10:E26)</f>
        <v>102058</v>
      </c>
      <c r="F27" s="34">
        <v>20875</v>
      </c>
      <c r="G27" s="36">
        <f>F27/E27</f>
        <v>0.20454055537047561</v>
      </c>
      <c r="H27" s="155">
        <f>SUM(H10:H26)</f>
        <v>7387</v>
      </c>
      <c r="I27" s="34">
        <v>1978</v>
      </c>
      <c r="J27" s="36">
        <f>I27/H27</f>
        <v>0.26776770001353728</v>
      </c>
      <c r="K27" s="155">
        <f>SUM(K10:K26)</f>
        <v>76569</v>
      </c>
      <c r="L27" s="34">
        <v>16353</v>
      </c>
      <c r="M27" s="35">
        <f>L27/K27</f>
        <v>0.21357207224856012</v>
      </c>
      <c r="N27" s="155">
        <f>SUM(N10:N26)</f>
        <v>5274</v>
      </c>
      <c r="O27" s="34">
        <v>1341</v>
      </c>
      <c r="P27" s="37">
        <f>O27/N27</f>
        <v>0.25426621160409557</v>
      </c>
      <c r="Q27" s="150"/>
    </row>
    <row r="28" spans="1:17" ht="13.5" thickTop="1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>
      <c r="A29" s="1" t="s">
        <v>51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customHeight="1">
      <c r="A30" s="164" t="s">
        <v>52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39"/>
    </row>
    <row r="31" spans="1:17" ht="12.75" customHeight="1">
      <c r="A31" s="164" t="s">
        <v>53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39"/>
    </row>
    <row r="32" spans="1:17">
      <c r="A32" s="168" t="s">
        <v>54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52"/>
    </row>
  </sheetData>
  <mergeCells count="17">
    <mergeCell ref="H8:J8"/>
    <mergeCell ref="A30:P30"/>
    <mergeCell ref="E8:G8"/>
    <mergeCell ref="A32:P32"/>
    <mergeCell ref="A1:P1"/>
    <mergeCell ref="A2:P2"/>
    <mergeCell ref="A3:P3"/>
    <mergeCell ref="K7:M7"/>
    <mergeCell ref="N7:P7"/>
    <mergeCell ref="B7:D7"/>
    <mergeCell ref="H7:J7"/>
    <mergeCell ref="A5:P5"/>
    <mergeCell ref="K8:M8"/>
    <mergeCell ref="E7:G7"/>
    <mergeCell ref="A31:P31"/>
    <mergeCell ref="N8:P8"/>
    <mergeCell ref="B8:D8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2"/>
  <sheetViews>
    <sheetView workbookViewId="0">
      <selection activeCell="E26" sqref="E26"/>
    </sheetView>
  </sheetViews>
  <sheetFormatPr defaultRowHeight="12.75"/>
  <cols>
    <col min="1" max="1" width="21.85546875" style="21" customWidth="1"/>
    <col min="2" max="2" width="10.140625" style="21" customWidth="1"/>
    <col min="3" max="4" width="7.42578125" style="21" customWidth="1"/>
    <col min="5" max="5" width="11" style="21" customWidth="1"/>
    <col min="6" max="6" width="7.7109375" style="21" customWidth="1"/>
    <col min="7" max="7" width="10.85546875" style="21" customWidth="1"/>
    <col min="8" max="8" width="6.85546875" style="21" customWidth="1"/>
    <col min="9" max="9" width="9.5703125" style="21" customWidth="1"/>
    <col min="10" max="10" width="7" style="21" customWidth="1"/>
    <col min="11" max="11" width="8.140625" style="21" customWidth="1"/>
    <col min="12" max="12" width="6.85546875" style="21" customWidth="1"/>
    <col min="13" max="16384" width="9.140625" style="21"/>
  </cols>
  <sheetData>
    <row r="1" spans="1:16" ht="18.75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50"/>
      <c r="N1" s="150"/>
      <c r="O1" s="150"/>
      <c r="P1" s="150"/>
    </row>
    <row r="2" spans="1:16" ht="15.75">
      <c r="A2" s="170" t="str">
        <f>'1. Plan and Actual'!A2</f>
        <v>OSCCAR Summary by Workforce Area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41"/>
      <c r="N2" s="141"/>
      <c r="O2" s="141"/>
      <c r="P2" s="141"/>
    </row>
    <row r="3" spans="1:16" ht="15.75">
      <c r="A3" s="170" t="str">
        <f>'1. Plan and Actual'!A3</f>
        <v>FY21 Quarter Ending September 30, 2020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41"/>
      <c r="N3" s="141"/>
      <c r="O3" s="141"/>
      <c r="P3" s="141"/>
    </row>
    <row r="5" spans="1:16" ht="18.75">
      <c r="A5" s="169" t="s">
        <v>5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23"/>
      <c r="N5" s="150"/>
      <c r="O5" s="150"/>
      <c r="P5" s="150"/>
    </row>
    <row r="6" spans="1:16" ht="6.75" customHeight="1" thickBot="1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1:16" ht="13.5" thickTop="1">
      <c r="A7" s="183" t="s">
        <v>17</v>
      </c>
      <c r="B7" s="174" t="s">
        <v>18</v>
      </c>
      <c r="C7" s="174" t="s">
        <v>19</v>
      </c>
      <c r="D7" s="174"/>
      <c r="E7" s="179" t="s">
        <v>55</v>
      </c>
      <c r="F7" s="179"/>
      <c r="G7" s="179"/>
      <c r="H7" s="179"/>
      <c r="I7" s="179"/>
      <c r="J7" s="179"/>
      <c r="K7" s="179"/>
      <c r="L7" s="180"/>
      <c r="M7" s="150"/>
      <c r="N7" s="150"/>
      <c r="O7" s="150"/>
      <c r="P7" s="150"/>
    </row>
    <row r="8" spans="1:16">
      <c r="A8" s="184"/>
      <c r="B8" s="181"/>
      <c r="C8" s="181"/>
      <c r="D8" s="181"/>
      <c r="E8" s="181" t="s">
        <v>20</v>
      </c>
      <c r="F8" s="181"/>
      <c r="G8" s="181" t="s">
        <v>21</v>
      </c>
      <c r="H8" s="181"/>
      <c r="I8" s="181" t="s">
        <v>22</v>
      </c>
      <c r="J8" s="181"/>
      <c r="K8" s="181" t="s">
        <v>56</v>
      </c>
      <c r="L8" s="182"/>
      <c r="M8" s="150"/>
      <c r="N8" s="150"/>
      <c r="O8" s="150"/>
      <c r="P8" s="150"/>
    </row>
    <row r="9" spans="1:16" s="39" customFormat="1" ht="38.25">
      <c r="A9" s="38"/>
      <c r="B9" s="146" t="s">
        <v>23</v>
      </c>
      <c r="C9" s="146" t="s">
        <v>57</v>
      </c>
      <c r="D9" s="146" t="s">
        <v>58</v>
      </c>
      <c r="E9" s="146" t="s">
        <v>59</v>
      </c>
      <c r="F9" s="146" t="s">
        <v>58</v>
      </c>
      <c r="G9" s="146" t="s">
        <v>60</v>
      </c>
      <c r="H9" s="146" t="s">
        <v>58</v>
      </c>
      <c r="I9" s="146" t="s">
        <v>61</v>
      </c>
      <c r="J9" s="146" t="s">
        <v>58</v>
      </c>
      <c r="K9" s="146" t="s">
        <v>27</v>
      </c>
      <c r="L9" s="25" t="s">
        <v>58</v>
      </c>
    </row>
    <row r="10" spans="1:16" ht="14.1" customHeight="1">
      <c r="A10" s="26" t="s">
        <v>31</v>
      </c>
      <c r="B10" s="40">
        <f>'1. Plan and Actual'!C10</f>
        <v>745</v>
      </c>
      <c r="C10" s="28">
        <v>383</v>
      </c>
      <c r="D10" s="29">
        <f>C10/B10</f>
        <v>0.51409395973154359</v>
      </c>
      <c r="E10" s="28">
        <f>'1. Plan and Actual'!F10</f>
        <v>716</v>
      </c>
      <c r="F10" s="29">
        <f>E10/B10</f>
        <v>0.96107382550335574</v>
      </c>
      <c r="G10" s="28">
        <f>'1. Plan and Actual'!I10</f>
        <v>50</v>
      </c>
      <c r="H10" s="29">
        <f>G10/B10</f>
        <v>6.7114093959731544E-2</v>
      </c>
      <c r="I10" s="40">
        <f>'1. Plan and Actual'!L10</f>
        <v>585</v>
      </c>
      <c r="J10" s="29">
        <f>I10/B10</f>
        <v>0.78523489932885904</v>
      </c>
      <c r="K10" s="28">
        <f>'1. Plan and Actual'!O10</f>
        <v>43</v>
      </c>
      <c r="L10" s="32">
        <f>K10/B10</f>
        <v>5.771812080536913E-2</v>
      </c>
      <c r="M10" s="150"/>
      <c r="N10" s="150"/>
      <c r="O10" s="150"/>
      <c r="P10" s="150"/>
    </row>
    <row r="11" spans="1:16" ht="14.1" customHeight="1">
      <c r="A11" s="26" t="s">
        <v>32</v>
      </c>
      <c r="B11" s="40">
        <f>'1. Plan and Actual'!C11</f>
        <v>2230</v>
      </c>
      <c r="C11" s="28">
        <v>1358</v>
      </c>
      <c r="D11" s="29">
        <f t="shared" ref="D11:D27" si="0">C11/B11</f>
        <v>0.60896860986547086</v>
      </c>
      <c r="E11" s="28">
        <f>'1. Plan and Actual'!F11</f>
        <v>1936</v>
      </c>
      <c r="F11" s="29">
        <f t="shared" ref="F11:F27" si="1">E11/B11</f>
        <v>0.86816143497757847</v>
      </c>
      <c r="G11" s="28">
        <f>'1. Plan and Actual'!I11</f>
        <v>140</v>
      </c>
      <c r="H11" s="29">
        <f t="shared" ref="H11:H27" si="2">G11/B11</f>
        <v>6.2780269058295965E-2</v>
      </c>
      <c r="I11" s="40">
        <f>'1. Plan and Actual'!L11</f>
        <v>1490</v>
      </c>
      <c r="J11" s="29">
        <f t="shared" ref="J11:J27" si="3">I11/B11</f>
        <v>0.66816143497757852</v>
      </c>
      <c r="K11" s="28">
        <f>'1. Plan and Actual'!O11</f>
        <v>65</v>
      </c>
      <c r="L11" s="32">
        <f t="shared" ref="L11:L27" si="4">K11/B11</f>
        <v>2.914798206278027E-2</v>
      </c>
      <c r="M11" s="150"/>
      <c r="N11" s="150"/>
      <c r="O11" s="150"/>
      <c r="P11" s="150"/>
    </row>
    <row r="12" spans="1:16" ht="14.1" customHeight="1">
      <c r="A12" s="26" t="s">
        <v>33</v>
      </c>
      <c r="B12" s="40">
        <f>'1. Plan and Actual'!C12</f>
        <v>1284</v>
      </c>
      <c r="C12" s="28">
        <v>613</v>
      </c>
      <c r="D12" s="29">
        <f t="shared" si="0"/>
        <v>0.47741433021806856</v>
      </c>
      <c r="E12" s="28">
        <f>'1. Plan and Actual'!F12</f>
        <v>1191</v>
      </c>
      <c r="F12" s="29">
        <f t="shared" si="1"/>
        <v>0.92757009345794394</v>
      </c>
      <c r="G12" s="28">
        <f>'1. Plan and Actual'!I12</f>
        <v>229</v>
      </c>
      <c r="H12" s="29">
        <f t="shared" si="2"/>
        <v>0.17834890965732086</v>
      </c>
      <c r="I12" s="40">
        <f>'1. Plan and Actual'!L12</f>
        <v>834</v>
      </c>
      <c r="J12" s="29">
        <f t="shared" si="3"/>
        <v>0.64953271028037385</v>
      </c>
      <c r="K12" s="28">
        <f>'1. Plan and Actual'!O12</f>
        <v>176</v>
      </c>
      <c r="L12" s="32">
        <f t="shared" si="4"/>
        <v>0.13707165109034267</v>
      </c>
      <c r="M12" s="150"/>
      <c r="N12" s="150"/>
      <c r="O12" s="150"/>
      <c r="P12" s="150"/>
    </row>
    <row r="13" spans="1:16" ht="14.1" customHeight="1">
      <c r="A13" s="26" t="s">
        <v>34</v>
      </c>
      <c r="B13" s="40">
        <f>'1. Plan and Actual'!C13</f>
        <v>927</v>
      </c>
      <c r="C13" s="28">
        <v>496</v>
      </c>
      <c r="D13" s="29">
        <f t="shared" si="0"/>
        <v>0.53505933117583604</v>
      </c>
      <c r="E13" s="28">
        <f>'1. Plan and Actual'!F13</f>
        <v>875</v>
      </c>
      <c r="F13" s="29">
        <f t="shared" si="1"/>
        <v>0.94390507011866231</v>
      </c>
      <c r="G13" s="28">
        <f>'1. Plan and Actual'!I13</f>
        <v>73</v>
      </c>
      <c r="H13" s="29">
        <f t="shared" si="2"/>
        <v>7.8748651564185548E-2</v>
      </c>
      <c r="I13" s="40">
        <f>'1. Plan and Actual'!L13</f>
        <v>782</v>
      </c>
      <c r="J13" s="29">
        <f t="shared" si="3"/>
        <v>0.84358144552319314</v>
      </c>
      <c r="K13" s="28">
        <f>'1. Plan and Actual'!O13</f>
        <v>60</v>
      </c>
      <c r="L13" s="32">
        <f t="shared" si="4"/>
        <v>6.4724919093851127E-2</v>
      </c>
      <c r="M13" s="150"/>
      <c r="N13" s="150"/>
      <c r="O13" s="150"/>
      <c r="P13" s="150"/>
    </row>
    <row r="14" spans="1:16" ht="14.1" customHeight="1">
      <c r="A14" s="26" t="s">
        <v>35</v>
      </c>
      <c r="B14" s="40">
        <f>'1. Plan and Actual'!C14</f>
        <v>955</v>
      </c>
      <c r="C14" s="28">
        <v>233</v>
      </c>
      <c r="D14" s="29">
        <f t="shared" si="0"/>
        <v>0.24397905759162303</v>
      </c>
      <c r="E14" s="28">
        <f>'1. Plan and Actual'!F14</f>
        <v>864</v>
      </c>
      <c r="F14" s="29">
        <f t="shared" si="1"/>
        <v>0.9047120418848168</v>
      </c>
      <c r="G14" s="28">
        <f>'1. Plan and Actual'!I14</f>
        <v>83</v>
      </c>
      <c r="H14" s="29">
        <f t="shared" si="2"/>
        <v>8.6910994764397911E-2</v>
      </c>
      <c r="I14" s="40">
        <f>'1. Plan and Actual'!L14</f>
        <v>575</v>
      </c>
      <c r="J14" s="29">
        <f t="shared" si="3"/>
        <v>0.60209424083769636</v>
      </c>
      <c r="K14" s="28">
        <f>'1. Plan and Actual'!O14</f>
        <v>71</v>
      </c>
      <c r="L14" s="32">
        <f t="shared" si="4"/>
        <v>7.4345549738219899E-2</v>
      </c>
      <c r="M14" s="150"/>
      <c r="N14" s="150"/>
      <c r="O14" s="150"/>
      <c r="P14" s="150"/>
    </row>
    <row r="15" spans="1:16" ht="14.1" customHeight="1">
      <c r="A15" s="26" t="s">
        <v>36</v>
      </c>
      <c r="B15" s="40">
        <f>'1. Plan and Actual'!C15</f>
        <v>1851</v>
      </c>
      <c r="C15" s="28">
        <v>1099</v>
      </c>
      <c r="D15" s="29">
        <f t="shared" si="0"/>
        <v>0.59373311723392763</v>
      </c>
      <c r="E15" s="28">
        <f>'1. Plan and Actual'!F15</f>
        <v>1779</v>
      </c>
      <c r="F15" s="29">
        <f t="shared" si="1"/>
        <v>0.96110210696920584</v>
      </c>
      <c r="G15" s="28">
        <f>'1. Plan and Actual'!I15</f>
        <v>135</v>
      </c>
      <c r="H15" s="29">
        <f t="shared" si="2"/>
        <v>7.2933549432739053E-2</v>
      </c>
      <c r="I15" s="40">
        <f>'1. Plan and Actual'!L15</f>
        <v>1630</v>
      </c>
      <c r="J15" s="29">
        <f t="shared" si="3"/>
        <v>0.88060507833603463</v>
      </c>
      <c r="K15" s="28">
        <f>'1. Plan and Actual'!O15</f>
        <v>105</v>
      </c>
      <c r="L15" s="32">
        <f t="shared" si="4"/>
        <v>5.6726094003241488E-2</v>
      </c>
      <c r="M15" s="150"/>
      <c r="N15" s="150"/>
      <c r="O15" s="150"/>
      <c r="P15" s="150"/>
    </row>
    <row r="16" spans="1:16" ht="14.1" customHeight="1">
      <c r="A16" s="26" t="s">
        <v>37</v>
      </c>
      <c r="B16" s="40">
        <f>'1. Plan and Actual'!C16</f>
        <v>1038</v>
      </c>
      <c r="C16" s="28">
        <v>421</v>
      </c>
      <c r="D16" s="29">
        <f t="shared" si="0"/>
        <v>0.40558766859344891</v>
      </c>
      <c r="E16" s="28">
        <f>'1. Plan and Actual'!F16</f>
        <v>959</v>
      </c>
      <c r="F16" s="29">
        <f t="shared" si="1"/>
        <v>0.9238921001926782</v>
      </c>
      <c r="G16" s="28">
        <f>'1. Plan and Actual'!I16</f>
        <v>170</v>
      </c>
      <c r="H16" s="29">
        <f t="shared" si="2"/>
        <v>0.16377649325626203</v>
      </c>
      <c r="I16" s="40">
        <f>'1. Plan and Actual'!L16</f>
        <v>757</v>
      </c>
      <c r="J16" s="29">
        <f t="shared" si="3"/>
        <v>0.72928709055876684</v>
      </c>
      <c r="K16" s="28">
        <f>'1. Plan and Actual'!O16</f>
        <v>59</v>
      </c>
      <c r="L16" s="32">
        <f t="shared" si="4"/>
        <v>5.6840077071290941E-2</v>
      </c>
      <c r="M16" s="150"/>
      <c r="N16" s="150"/>
      <c r="O16" s="150"/>
      <c r="P16" s="150"/>
    </row>
    <row r="17" spans="1:16" ht="14.1" customHeight="1">
      <c r="A17" s="26" t="s">
        <v>38</v>
      </c>
      <c r="B17" s="40">
        <f>'1. Plan and Actual'!C17</f>
        <v>1473</v>
      </c>
      <c r="C17" s="28">
        <v>651</v>
      </c>
      <c r="D17" s="29">
        <f t="shared" si="0"/>
        <v>0.44195519348268841</v>
      </c>
      <c r="E17" s="28">
        <f>'1. Plan and Actual'!F17</f>
        <v>1358</v>
      </c>
      <c r="F17" s="29">
        <f t="shared" si="1"/>
        <v>0.921928038017651</v>
      </c>
      <c r="G17" s="28">
        <f>'1. Plan and Actual'!I17</f>
        <v>208</v>
      </c>
      <c r="H17" s="29">
        <f t="shared" si="2"/>
        <v>0.14120841819416158</v>
      </c>
      <c r="I17" s="40">
        <f>'1. Plan and Actual'!L17</f>
        <v>1052</v>
      </c>
      <c r="J17" s="29">
        <f t="shared" si="3"/>
        <v>0.71418873048200948</v>
      </c>
      <c r="K17" s="28">
        <f>'1. Plan and Actual'!O17</f>
        <v>68</v>
      </c>
      <c r="L17" s="32">
        <f t="shared" si="4"/>
        <v>4.6164290563475902E-2</v>
      </c>
      <c r="M17" s="150"/>
      <c r="N17" s="150"/>
      <c r="O17" s="150"/>
      <c r="P17" s="150"/>
    </row>
    <row r="18" spans="1:16" ht="14.1" customHeight="1">
      <c r="A18" s="26" t="s">
        <v>39</v>
      </c>
      <c r="B18" s="40">
        <f>'1. Plan and Actual'!C18</f>
        <v>705</v>
      </c>
      <c r="C18" s="28">
        <v>274</v>
      </c>
      <c r="D18" s="29">
        <f t="shared" si="0"/>
        <v>0.38865248226950355</v>
      </c>
      <c r="E18" s="28">
        <f>'1. Plan and Actual'!F18</f>
        <v>650</v>
      </c>
      <c r="F18" s="29">
        <f t="shared" si="1"/>
        <v>0.92198581560283688</v>
      </c>
      <c r="G18" s="28">
        <f>'1. Plan and Actual'!I18</f>
        <v>61</v>
      </c>
      <c r="H18" s="29">
        <f t="shared" si="2"/>
        <v>8.6524822695035461E-2</v>
      </c>
      <c r="I18" s="40">
        <f>'1. Plan and Actual'!L18</f>
        <v>477</v>
      </c>
      <c r="J18" s="29">
        <f t="shared" si="3"/>
        <v>0.67659574468085104</v>
      </c>
      <c r="K18" s="28">
        <f>'1. Plan and Actual'!O18</f>
        <v>92</v>
      </c>
      <c r="L18" s="32">
        <f t="shared" si="4"/>
        <v>0.13049645390070921</v>
      </c>
      <c r="M18" s="150"/>
      <c r="N18" s="150"/>
      <c r="O18" s="150"/>
      <c r="P18" s="150"/>
    </row>
    <row r="19" spans="1:16" ht="14.1" customHeight="1">
      <c r="A19" s="26" t="s">
        <v>40</v>
      </c>
      <c r="B19" s="40">
        <f>'1. Plan and Actual'!C19</f>
        <v>2814</v>
      </c>
      <c r="C19" s="28">
        <v>828</v>
      </c>
      <c r="D19" s="29">
        <f t="shared" si="0"/>
        <v>0.29424307036247332</v>
      </c>
      <c r="E19" s="28">
        <f>'1. Plan and Actual'!F19</f>
        <v>2609</v>
      </c>
      <c r="F19" s="29">
        <f t="shared" si="1"/>
        <v>0.92714996446339726</v>
      </c>
      <c r="G19" s="28">
        <f>'1. Plan and Actual'!I19</f>
        <v>261</v>
      </c>
      <c r="H19" s="29">
        <f t="shared" si="2"/>
        <v>9.2750533049040518E-2</v>
      </c>
      <c r="I19" s="40">
        <f>'1. Plan and Actual'!L19</f>
        <v>1405</v>
      </c>
      <c r="J19" s="29">
        <f t="shared" si="3"/>
        <v>0.49928926794598438</v>
      </c>
      <c r="K19" s="28">
        <f>'1. Plan and Actual'!O19</f>
        <v>97</v>
      </c>
      <c r="L19" s="32">
        <f t="shared" si="4"/>
        <v>3.4470504619758348E-2</v>
      </c>
      <c r="M19" s="150"/>
      <c r="N19" s="150"/>
      <c r="O19" s="150"/>
      <c r="P19" s="150"/>
    </row>
    <row r="20" spans="1:16" ht="14.1" customHeight="1">
      <c r="A20" s="26" t="s">
        <v>41</v>
      </c>
      <c r="B20" s="40">
        <f>'1. Plan and Actual'!C20</f>
        <v>2137</v>
      </c>
      <c r="C20" s="28">
        <v>1444</v>
      </c>
      <c r="D20" s="29">
        <f t="shared" si="0"/>
        <v>0.67571361722040246</v>
      </c>
      <c r="E20" s="28">
        <f>'1. Plan and Actual'!F20</f>
        <v>2045</v>
      </c>
      <c r="F20" s="29">
        <f t="shared" si="1"/>
        <v>0.95694899391670563</v>
      </c>
      <c r="G20" s="28">
        <f>'1. Plan and Actual'!I20</f>
        <v>83</v>
      </c>
      <c r="H20" s="29">
        <f t="shared" si="2"/>
        <v>3.8839494618624237E-2</v>
      </c>
      <c r="I20" s="40">
        <f>'1. Plan and Actual'!L20</f>
        <v>1983</v>
      </c>
      <c r="J20" s="29">
        <f t="shared" si="3"/>
        <v>0.92793635938231167</v>
      </c>
      <c r="K20" s="28">
        <f>'1. Plan and Actual'!O20</f>
        <v>53</v>
      </c>
      <c r="L20" s="32">
        <f t="shared" si="4"/>
        <v>2.4801123069723912E-2</v>
      </c>
      <c r="M20" s="150"/>
      <c r="N20" s="150"/>
      <c r="O20" s="150"/>
      <c r="P20" s="150"/>
    </row>
    <row r="21" spans="1:16" ht="14.1" customHeight="1">
      <c r="A21" s="26" t="s">
        <v>42</v>
      </c>
      <c r="B21" s="40">
        <f>'1. Plan and Actual'!C21</f>
        <v>2204</v>
      </c>
      <c r="C21" s="28">
        <v>1524</v>
      </c>
      <c r="D21" s="29">
        <f t="shared" si="0"/>
        <v>0.69147005444646104</v>
      </c>
      <c r="E21" s="28">
        <f>'1. Plan and Actual'!F21</f>
        <v>2116</v>
      </c>
      <c r="F21" s="29">
        <f t="shared" si="1"/>
        <v>0.96007259528130673</v>
      </c>
      <c r="G21" s="28">
        <f>'1. Plan and Actual'!I21</f>
        <v>159</v>
      </c>
      <c r="H21" s="29">
        <f t="shared" si="2"/>
        <v>7.2141560798548096E-2</v>
      </c>
      <c r="I21" s="40">
        <f>'1. Plan and Actual'!L21</f>
        <v>1830</v>
      </c>
      <c r="J21" s="29">
        <f t="shared" si="3"/>
        <v>0.83030852994555349</v>
      </c>
      <c r="K21" s="28">
        <f>'1. Plan and Actual'!O21</f>
        <v>157</v>
      </c>
      <c r="L21" s="32">
        <f t="shared" si="4"/>
        <v>7.1234119782214153E-2</v>
      </c>
      <c r="M21" s="150"/>
      <c r="N21" s="150"/>
      <c r="O21" s="150"/>
      <c r="P21" s="150"/>
    </row>
    <row r="22" spans="1:16" ht="14.1" customHeight="1">
      <c r="A22" s="26" t="s">
        <v>43</v>
      </c>
      <c r="B22" s="40">
        <f>'1. Plan and Actual'!C22</f>
        <v>1571</v>
      </c>
      <c r="C22" s="28">
        <v>960</v>
      </c>
      <c r="D22" s="29">
        <f t="shared" si="0"/>
        <v>0.61107574793125397</v>
      </c>
      <c r="E22" s="28">
        <f>'1. Plan and Actual'!F22</f>
        <v>1460</v>
      </c>
      <c r="F22" s="29">
        <f t="shared" si="1"/>
        <v>0.92934436664544873</v>
      </c>
      <c r="G22" s="28">
        <f>'1. Plan and Actual'!I22</f>
        <v>129</v>
      </c>
      <c r="H22" s="29">
        <f t="shared" si="2"/>
        <v>8.211330362826226E-2</v>
      </c>
      <c r="I22" s="40">
        <f>'1. Plan and Actual'!L22</f>
        <v>1255</v>
      </c>
      <c r="J22" s="29">
        <f t="shared" si="3"/>
        <v>0.79885423297262892</v>
      </c>
      <c r="K22" s="28">
        <f>'1. Plan and Actual'!O22</f>
        <v>94</v>
      </c>
      <c r="L22" s="32">
        <f t="shared" si="4"/>
        <v>5.9834500318268619E-2</v>
      </c>
      <c r="M22" s="150"/>
      <c r="N22" s="150"/>
      <c r="O22" s="150"/>
      <c r="P22" s="150"/>
    </row>
    <row r="23" spans="1:16" ht="14.1" customHeight="1">
      <c r="A23" s="26" t="s">
        <v>44</v>
      </c>
      <c r="B23" s="40">
        <f>'1. Plan and Actual'!C23</f>
        <v>823</v>
      </c>
      <c r="C23" s="28">
        <v>330</v>
      </c>
      <c r="D23" s="29">
        <f t="shared" si="0"/>
        <v>0.40097205346294046</v>
      </c>
      <c r="E23" s="28">
        <f>'1. Plan and Actual'!F23</f>
        <v>747</v>
      </c>
      <c r="F23" s="29">
        <f t="shared" si="1"/>
        <v>0.90765492102065615</v>
      </c>
      <c r="G23" s="28">
        <f>'1. Plan and Actual'!I23</f>
        <v>48</v>
      </c>
      <c r="H23" s="29">
        <f t="shared" si="2"/>
        <v>5.8323207776427702E-2</v>
      </c>
      <c r="I23" s="40">
        <f>'1. Plan and Actual'!L23</f>
        <v>643</v>
      </c>
      <c r="J23" s="29">
        <f t="shared" si="3"/>
        <v>0.78128797083839607</v>
      </c>
      <c r="K23" s="28">
        <f>'1. Plan and Actual'!O23</f>
        <v>53</v>
      </c>
      <c r="L23" s="32">
        <f t="shared" si="4"/>
        <v>6.4398541919805583E-2</v>
      </c>
      <c r="M23" s="150"/>
      <c r="N23" s="150"/>
      <c r="O23" s="150"/>
      <c r="P23" s="150"/>
    </row>
    <row r="24" spans="1:16" ht="14.1" customHeight="1">
      <c r="A24" s="26" t="s">
        <v>45</v>
      </c>
      <c r="B24" s="40">
        <f>'1. Plan and Actual'!C24</f>
        <v>1469</v>
      </c>
      <c r="C24" s="28">
        <v>684</v>
      </c>
      <c r="D24" s="29">
        <f t="shared" si="0"/>
        <v>0.46562287270251873</v>
      </c>
      <c r="E24" s="28">
        <f>'1. Plan and Actual'!F24</f>
        <v>1313</v>
      </c>
      <c r="F24" s="29">
        <f t="shared" si="1"/>
        <v>0.89380530973451322</v>
      </c>
      <c r="G24" s="28">
        <f>'1. Plan and Actual'!I24</f>
        <v>107</v>
      </c>
      <c r="H24" s="29">
        <f t="shared" si="2"/>
        <v>7.2838665759019747E-2</v>
      </c>
      <c r="I24" s="40">
        <f>'1. Plan and Actual'!L24</f>
        <v>1022</v>
      </c>
      <c r="J24" s="29">
        <f t="shared" si="3"/>
        <v>0.69571136827773994</v>
      </c>
      <c r="K24" s="28">
        <f>'1. Plan and Actual'!O24</f>
        <v>135</v>
      </c>
      <c r="L24" s="32">
        <f t="shared" si="4"/>
        <v>9.1899251191286585E-2</v>
      </c>
      <c r="M24" s="150"/>
      <c r="N24" s="150"/>
      <c r="O24" s="150"/>
      <c r="P24" s="150"/>
    </row>
    <row r="25" spans="1:16" ht="14.1" customHeight="1">
      <c r="A25" s="26" t="s">
        <v>46</v>
      </c>
      <c r="B25" s="40">
        <f>'1. Plan and Actual'!C25</f>
        <v>973</v>
      </c>
      <c r="C25" s="28">
        <v>561</v>
      </c>
      <c r="D25" s="29">
        <f t="shared" si="0"/>
        <v>0.57656731757451185</v>
      </c>
      <c r="E25" s="28">
        <f>'1. Plan and Actual'!F25</f>
        <v>925</v>
      </c>
      <c r="F25" s="29">
        <f t="shared" si="1"/>
        <v>0.95066803699897229</v>
      </c>
      <c r="G25" s="28">
        <f>'1. Plan and Actual'!I25</f>
        <v>68</v>
      </c>
      <c r="H25" s="29">
        <f t="shared" si="2"/>
        <v>6.9886947584789305E-2</v>
      </c>
      <c r="I25" s="40">
        <f>'1. Plan and Actual'!L25</f>
        <v>800</v>
      </c>
      <c r="J25" s="29">
        <f t="shared" si="3"/>
        <v>0.8221993833504625</v>
      </c>
      <c r="K25" s="28">
        <f>'1. Plan and Actual'!O25</f>
        <v>35</v>
      </c>
      <c r="L25" s="32">
        <f t="shared" si="4"/>
        <v>3.5971223021582732E-2</v>
      </c>
      <c r="M25" s="150"/>
      <c r="N25" s="150"/>
      <c r="O25" s="150"/>
      <c r="P25" s="150"/>
    </row>
    <row r="26" spans="1:16">
      <c r="A26" s="26" t="s">
        <v>47</v>
      </c>
      <c r="B26" s="27">
        <f>'1. Plan and Actual'!C26</f>
        <v>644</v>
      </c>
      <c r="C26" s="27">
        <v>479</v>
      </c>
      <c r="D26" s="29">
        <f t="shared" si="0"/>
        <v>0.74378881987577639</v>
      </c>
      <c r="E26" s="28">
        <f>'1. Plan and Actual'!F26</f>
        <v>634</v>
      </c>
      <c r="F26" s="29">
        <f t="shared" si="1"/>
        <v>0.98447204968944102</v>
      </c>
      <c r="G26" s="28">
        <f>'1. Plan and Actual'!I26</f>
        <v>6</v>
      </c>
      <c r="H26" s="29">
        <f t="shared" si="2"/>
        <v>9.316770186335404E-3</v>
      </c>
      <c r="I26" s="27">
        <f>'1. Plan and Actual'!L26</f>
        <v>501</v>
      </c>
      <c r="J26" s="29">
        <f t="shared" si="3"/>
        <v>0.77795031055900621</v>
      </c>
      <c r="K26" s="27">
        <f>'1. Plan and Actual'!O26</f>
        <v>12</v>
      </c>
      <c r="L26" s="32">
        <f t="shared" si="4"/>
        <v>1.8633540372670808E-2</v>
      </c>
      <c r="M26" s="150"/>
      <c r="N26" s="150"/>
      <c r="O26" s="150"/>
      <c r="P26" s="150"/>
    </row>
    <row r="27" spans="1:16" ht="13.5" thickBot="1">
      <c r="A27" s="33" t="s">
        <v>49</v>
      </c>
      <c r="B27" s="34">
        <f>'1. Plan and Actual'!C27</f>
        <v>22491</v>
      </c>
      <c r="C27" s="34">
        <v>11413</v>
      </c>
      <c r="D27" s="35">
        <f t="shared" si="0"/>
        <v>0.50744742341380999</v>
      </c>
      <c r="E27" s="41">
        <f>'1. Plan and Actual'!F27</f>
        <v>20875</v>
      </c>
      <c r="F27" s="35">
        <f t="shared" si="1"/>
        <v>0.92814903739273491</v>
      </c>
      <c r="G27" s="41">
        <f>'1. Plan and Actual'!I27</f>
        <v>1978</v>
      </c>
      <c r="H27" s="35">
        <f t="shared" si="2"/>
        <v>8.7946289626961896E-2</v>
      </c>
      <c r="I27" s="34">
        <f>+'1. Plan and Actual'!L27</f>
        <v>16353</v>
      </c>
      <c r="J27" s="35">
        <f t="shared" si="3"/>
        <v>0.72709083633453386</v>
      </c>
      <c r="K27" s="34">
        <f>+'1. Plan and Actual'!O27</f>
        <v>1341</v>
      </c>
      <c r="L27" s="37">
        <f t="shared" si="4"/>
        <v>5.9623849539815928E-2</v>
      </c>
      <c r="M27" s="150"/>
      <c r="N27" s="150"/>
      <c r="O27" s="150"/>
      <c r="P27" s="150"/>
    </row>
    <row r="28" spans="1:16" ht="13.5" thickTop="1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 t="s">
        <v>51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2.75" customHeight="1">
      <c r="A30" s="164" t="s">
        <v>52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</row>
    <row r="31" spans="1:16" ht="12.75" customHeight="1">
      <c r="A31" s="164" t="s">
        <v>53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</row>
    <row r="32" spans="1:16">
      <c r="A32" s="168" t="s">
        <v>54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</row>
  </sheetData>
  <mergeCells count="15">
    <mergeCell ref="A1:L1"/>
    <mergeCell ref="A2:L2"/>
    <mergeCell ref="A3:L3"/>
    <mergeCell ref="A5:L5"/>
    <mergeCell ref="A32:P32"/>
    <mergeCell ref="E7:L7"/>
    <mergeCell ref="K8:L8"/>
    <mergeCell ref="A30:P30"/>
    <mergeCell ref="A7:A8"/>
    <mergeCell ref="B7:B8"/>
    <mergeCell ref="C7:D8"/>
    <mergeCell ref="E8:F8"/>
    <mergeCell ref="G8:H8"/>
    <mergeCell ref="I8:J8"/>
    <mergeCell ref="A31:P31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31"/>
  <sheetViews>
    <sheetView workbookViewId="0">
      <selection activeCell="J25" sqref="J25"/>
    </sheetView>
  </sheetViews>
  <sheetFormatPr defaultRowHeight="12.75"/>
  <cols>
    <col min="1" max="1" width="20.85546875" style="21" customWidth="1"/>
    <col min="2" max="2" width="10.7109375" style="21" customWidth="1"/>
    <col min="3" max="3" width="10.42578125" style="21" customWidth="1"/>
    <col min="4" max="4" width="10.7109375" style="21" customWidth="1"/>
    <col min="5" max="5" width="9.85546875" style="21" customWidth="1"/>
    <col min="6" max="6" width="9.140625" style="21"/>
    <col min="7" max="7" width="11.7109375" style="21" customWidth="1"/>
    <col min="8" max="8" width="10" style="21" customWidth="1"/>
    <col min="9" max="9" width="9.140625" style="21"/>
    <col min="10" max="10" width="11.85546875" style="21" customWidth="1"/>
    <col min="11" max="16384" width="9.140625" style="21"/>
  </cols>
  <sheetData>
    <row r="1" spans="1:10" ht="18.75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ht="15.75">
      <c r="A2" s="170" t="str">
        <f>'1. Plan and Actual'!A2</f>
        <v>OSCCAR Summary by Workforce Area</v>
      </c>
      <c r="B2" s="185"/>
      <c r="C2" s="185"/>
      <c r="D2" s="185"/>
      <c r="E2" s="185"/>
      <c r="F2" s="185"/>
      <c r="G2" s="185"/>
      <c r="H2" s="185"/>
      <c r="I2" s="185"/>
      <c r="J2" s="185"/>
    </row>
    <row r="3" spans="1:10" ht="15.75">
      <c r="A3" s="170" t="str">
        <f>'1. Plan and Actual'!A3</f>
        <v>FY21 Quarter Ending September 30, 2020</v>
      </c>
      <c r="B3" s="185"/>
      <c r="C3" s="185"/>
      <c r="D3" s="185"/>
      <c r="E3" s="185"/>
      <c r="F3" s="185"/>
      <c r="G3" s="185"/>
      <c r="H3" s="185"/>
      <c r="I3" s="185"/>
      <c r="J3" s="185"/>
    </row>
    <row r="5" spans="1:10" ht="18.75">
      <c r="A5" s="186" t="s">
        <v>6</v>
      </c>
      <c r="B5" s="186"/>
      <c r="C5" s="186"/>
      <c r="D5" s="186"/>
      <c r="E5" s="186"/>
      <c r="F5" s="186"/>
      <c r="G5" s="186"/>
      <c r="H5" s="186"/>
      <c r="I5" s="186"/>
      <c r="J5" s="186"/>
    </row>
    <row r="6" spans="1:10" ht="6.75" customHeight="1" thickBot="1">
      <c r="A6" s="150"/>
      <c r="B6" s="150"/>
      <c r="C6" s="150"/>
      <c r="D6" s="150"/>
      <c r="E6" s="150"/>
      <c r="F6" s="150"/>
      <c r="G6" s="150"/>
      <c r="H6" s="150"/>
      <c r="I6" s="150"/>
      <c r="J6" s="150"/>
    </row>
    <row r="7" spans="1:10" ht="13.5" thickTop="1">
      <c r="A7" s="148" t="s">
        <v>17</v>
      </c>
      <c r="B7" s="144" t="s">
        <v>18</v>
      </c>
      <c r="C7" s="144" t="s">
        <v>19</v>
      </c>
      <c r="D7" s="144" t="s">
        <v>20</v>
      </c>
      <c r="E7" s="144" t="s">
        <v>21</v>
      </c>
      <c r="F7" s="144" t="s">
        <v>22</v>
      </c>
      <c r="G7" s="144" t="s">
        <v>56</v>
      </c>
      <c r="H7" s="144" t="s">
        <v>62</v>
      </c>
      <c r="I7" s="144" t="s">
        <v>63</v>
      </c>
      <c r="J7" s="145" t="s">
        <v>64</v>
      </c>
    </row>
    <row r="8" spans="1:10" s="39" customFormat="1" ht="38.25">
      <c r="A8" s="24"/>
      <c r="B8" s="146" t="s">
        <v>65</v>
      </c>
      <c r="C8" s="146" t="s">
        <v>66</v>
      </c>
      <c r="D8" s="146" t="s">
        <v>67</v>
      </c>
      <c r="E8" s="146" t="s">
        <v>68</v>
      </c>
      <c r="F8" s="146" t="s">
        <v>69</v>
      </c>
      <c r="G8" s="146" t="s">
        <v>70</v>
      </c>
      <c r="H8" s="146" t="s">
        <v>71</v>
      </c>
      <c r="I8" s="146" t="s">
        <v>72</v>
      </c>
      <c r="J8" s="25" t="s">
        <v>73</v>
      </c>
    </row>
    <row r="9" spans="1:10" ht="14.1" customHeight="1">
      <c r="A9" s="26" t="s">
        <v>31</v>
      </c>
      <c r="B9" s="28">
        <v>245</v>
      </c>
      <c r="C9" s="28">
        <v>338</v>
      </c>
      <c r="D9" s="28">
        <v>326</v>
      </c>
      <c r="E9" s="28">
        <v>314</v>
      </c>
      <c r="F9" s="28">
        <v>444</v>
      </c>
      <c r="G9" s="28">
        <v>113</v>
      </c>
      <c r="H9" s="28">
        <v>42</v>
      </c>
      <c r="I9" s="28">
        <v>15</v>
      </c>
      <c r="J9" s="42">
        <v>4</v>
      </c>
    </row>
    <row r="10" spans="1:10" ht="14.1" customHeight="1">
      <c r="A10" s="26" t="s">
        <v>32</v>
      </c>
      <c r="B10" s="28">
        <v>673</v>
      </c>
      <c r="C10" s="28">
        <v>1302</v>
      </c>
      <c r="D10" s="28">
        <v>1277</v>
      </c>
      <c r="E10" s="28">
        <v>47</v>
      </c>
      <c r="F10" s="28">
        <v>1251</v>
      </c>
      <c r="G10" s="28">
        <v>658</v>
      </c>
      <c r="H10" s="28">
        <v>183</v>
      </c>
      <c r="I10" s="28">
        <v>25</v>
      </c>
      <c r="J10" s="42">
        <v>7</v>
      </c>
    </row>
    <row r="11" spans="1:10" ht="14.1" customHeight="1">
      <c r="A11" s="26" t="s">
        <v>33</v>
      </c>
      <c r="B11" s="28">
        <v>489</v>
      </c>
      <c r="C11" s="28">
        <v>591</v>
      </c>
      <c r="D11" s="28">
        <v>586</v>
      </c>
      <c r="E11" s="28">
        <v>19</v>
      </c>
      <c r="F11" s="28">
        <v>955</v>
      </c>
      <c r="G11" s="28">
        <v>36</v>
      </c>
      <c r="H11" s="28">
        <v>353</v>
      </c>
      <c r="I11" s="28">
        <v>105</v>
      </c>
      <c r="J11" s="42">
        <v>1</v>
      </c>
    </row>
    <row r="12" spans="1:10" ht="14.1" customHeight="1">
      <c r="A12" s="26" t="s">
        <v>34</v>
      </c>
      <c r="B12" s="28">
        <v>538</v>
      </c>
      <c r="C12" s="28">
        <v>629</v>
      </c>
      <c r="D12" s="28">
        <v>648</v>
      </c>
      <c r="E12" s="28">
        <v>58</v>
      </c>
      <c r="F12" s="28">
        <v>758</v>
      </c>
      <c r="G12" s="28">
        <v>106</v>
      </c>
      <c r="H12" s="28">
        <v>43</v>
      </c>
      <c r="I12" s="28">
        <v>12</v>
      </c>
      <c r="J12" s="42">
        <v>2</v>
      </c>
    </row>
    <row r="13" spans="1:10" ht="14.1" customHeight="1">
      <c r="A13" s="26" t="s">
        <v>35</v>
      </c>
      <c r="B13" s="28">
        <v>161</v>
      </c>
      <c r="C13" s="28">
        <v>221</v>
      </c>
      <c r="D13" s="28">
        <v>824</v>
      </c>
      <c r="E13" s="28">
        <v>37</v>
      </c>
      <c r="F13" s="28">
        <v>298</v>
      </c>
      <c r="G13" s="28">
        <v>23</v>
      </c>
      <c r="H13" s="28">
        <v>27</v>
      </c>
      <c r="I13" s="28">
        <v>13</v>
      </c>
      <c r="J13" s="42">
        <v>7</v>
      </c>
    </row>
    <row r="14" spans="1:10" ht="14.1" customHeight="1">
      <c r="A14" s="26" t="s">
        <v>36</v>
      </c>
      <c r="B14" s="28">
        <v>1015</v>
      </c>
      <c r="C14" s="28">
        <v>1054</v>
      </c>
      <c r="D14" s="28">
        <v>1193</v>
      </c>
      <c r="E14" s="28">
        <v>89</v>
      </c>
      <c r="F14" s="28">
        <v>1383</v>
      </c>
      <c r="G14" s="28">
        <v>17</v>
      </c>
      <c r="H14" s="28">
        <v>85</v>
      </c>
      <c r="I14" s="28">
        <v>49</v>
      </c>
      <c r="J14" s="42">
        <v>8</v>
      </c>
    </row>
    <row r="15" spans="1:10" ht="14.1" customHeight="1">
      <c r="A15" s="26" t="s">
        <v>37</v>
      </c>
      <c r="B15" s="28">
        <v>166</v>
      </c>
      <c r="C15" s="28">
        <v>197</v>
      </c>
      <c r="D15" s="28">
        <v>320</v>
      </c>
      <c r="E15" s="28">
        <v>575</v>
      </c>
      <c r="F15" s="28">
        <v>338</v>
      </c>
      <c r="G15" s="28">
        <v>39</v>
      </c>
      <c r="H15" s="28">
        <v>19</v>
      </c>
      <c r="I15" s="28">
        <v>53</v>
      </c>
      <c r="J15" s="42">
        <v>0</v>
      </c>
    </row>
    <row r="16" spans="1:10" ht="14.1" customHeight="1">
      <c r="A16" s="26" t="s">
        <v>38</v>
      </c>
      <c r="B16" s="28">
        <v>611</v>
      </c>
      <c r="C16" s="28">
        <v>1002</v>
      </c>
      <c r="D16" s="28">
        <v>729</v>
      </c>
      <c r="E16" s="28">
        <v>82</v>
      </c>
      <c r="F16" s="28">
        <v>1263</v>
      </c>
      <c r="G16" s="28">
        <v>23</v>
      </c>
      <c r="H16" s="28">
        <v>106</v>
      </c>
      <c r="I16" s="28">
        <v>26</v>
      </c>
      <c r="J16" s="42">
        <v>7</v>
      </c>
    </row>
    <row r="17" spans="1:16" ht="14.1" customHeight="1">
      <c r="A17" s="26" t="s">
        <v>39</v>
      </c>
      <c r="B17" s="28">
        <v>284</v>
      </c>
      <c r="C17" s="28">
        <v>347</v>
      </c>
      <c r="D17" s="28">
        <v>354</v>
      </c>
      <c r="E17" s="28">
        <v>123</v>
      </c>
      <c r="F17" s="28">
        <v>378</v>
      </c>
      <c r="G17" s="28">
        <v>26</v>
      </c>
      <c r="H17" s="28">
        <v>30</v>
      </c>
      <c r="I17" s="28">
        <v>20</v>
      </c>
      <c r="J17" s="42">
        <v>0</v>
      </c>
      <c r="K17" s="150"/>
      <c r="L17" s="150"/>
      <c r="M17" s="150"/>
      <c r="N17" s="150"/>
      <c r="O17" s="150"/>
      <c r="P17" s="150"/>
    </row>
    <row r="18" spans="1:16" ht="14.1" customHeight="1">
      <c r="A18" s="26" t="s">
        <v>40</v>
      </c>
      <c r="B18" s="28">
        <v>655</v>
      </c>
      <c r="C18" s="28">
        <v>1137</v>
      </c>
      <c r="D18" s="28">
        <v>1894</v>
      </c>
      <c r="E18" s="28">
        <v>102</v>
      </c>
      <c r="F18" s="28">
        <v>1668</v>
      </c>
      <c r="G18" s="28">
        <v>48</v>
      </c>
      <c r="H18" s="28">
        <v>91</v>
      </c>
      <c r="I18" s="28">
        <v>205</v>
      </c>
      <c r="J18" s="42">
        <v>10</v>
      </c>
      <c r="K18" s="150"/>
      <c r="L18" s="150"/>
      <c r="M18" s="150"/>
      <c r="N18" s="150"/>
      <c r="O18" s="150"/>
      <c r="P18" s="150"/>
    </row>
    <row r="19" spans="1:16" ht="14.1" customHeight="1">
      <c r="A19" s="26" t="s">
        <v>41</v>
      </c>
      <c r="B19" s="28">
        <v>660</v>
      </c>
      <c r="C19" s="28">
        <v>641</v>
      </c>
      <c r="D19" s="28">
        <v>658</v>
      </c>
      <c r="E19" s="28">
        <v>309</v>
      </c>
      <c r="F19" s="28">
        <v>1737</v>
      </c>
      <c r="G19" s="28">
        <v>90</v>
      </c>
      <c r="H19" s="28">
        <v>399</v>
      </c>
      <c r="I19" s="28">
        <v>28</v>
      </c>
      <c r="J19" s="42">
        <v>0</v>
      </c>
      <c r="K19" s="150"/>
      <c r="L19" s="150"/>
      <c r="M19" s="150"/>
      <c r="N19" s="150"/>
      <c r="O19" s="150"/>
      <c r="P19" s="150"/>
    </row>
    <row r="20" spans="1:16" ht="14.1" customHeight="1">
      <c r="A20" s="26" t="s">
        <v>42</v>
      </c>
      <c r="B20" s="28">
        <v>816</v>
      </c>
      <c r="C20" s="28">
        <v>1070</v>
      </c>
      <c r="D20" s="28">
        <v>1439</v>
      </c>
      <c r="E20" s="28">
        <v>21</v>
      </c>
      <c r="F20" s="28">
        <v>1375</v>
      </c>
      <c r="G20" s="28">
        <v>67</v>
      </c>
      <c r="H20" s="28">
        <v>114</v>
      </c>
      <c r="I20" s="28">
        <v>39</v>
      </c>
      <c r="J20" s="42">
        <v>2</v>
      </c>
      <c r="K20" s="150"/>
      <c r="L20" s="150"/>
      <c r="M20" s="150"/>
      <c r="N20" s="150"/>
      <c r="O20" s="150"/>
      <c r="P20" s="150"/>
    </row>
    <row r="21" spans="1:16" ht="14.1" customHeight="1">
      <c r="A21" s="26" t="s">
        <v>43</v>
      </c>
      <c r="B21" s="28">
        <v>817</v>
      </c>
      <c r="C21" s="28">
        <v>924</v>
      </c>
      <c r="D21" s="28">
        <v>985</v>
      </c>
      <c r="E21" s="28">
        <v>61</v>
      </c>
      <c r="F21" s="28">
        <v>1118</v>
      </c>
      <c r="G21" s="28">
        <v>58</v>
      </c>
      <c r="H21" s="28">
        <v>154</v>
      </c>
      <c r="I21" s="28">
        <v>31</v>
      </c>
      <c r="J21" s="42">
        <v>1</v>
      </c>
      <c r="K21" s="150"/>
      <c r="L21" s="150"/>
      <c r="M21" s="150"/>
      <c r="N21" s="150"/>
      <c r="O21" s="150"/>
      <c r="P21" s="150"/>
    </row>
    <row r="22" spans="1:16" ht="14.1" customHeight="1">
      <c r="A22" s="26" t="s">
        <v>44</v>
      </c>
      <c r="B22" s="28">
        <v>368</v>
      </c>
      <c r="C22" s="28">
        <v>450</v>
      </c>
      <c r="D22" s="28">
        <v>609</v>
      </c>
      <c r="E22" s="28">
        <v>93</v>
      </c>
      <c r="F22" s="28">
        <v>555</v>
      </c>
      <c r="G22" s="28">
        <v>103</v>
      </c>
      <c r="H22" s="28">
        <v>92</v>
      </c>
      <c r="I22" s="28">
        <v>27</v>
      </c>
      <c r="J22" s="42">
        <v>0</v>
      </c>
      <c r="K22" s="150"/>
      <c r="L22" s="150"/>
      <c r="M22" s="150"/>
      <c r="N22" s="150"/>
      <c r="O22" s="150"/>
      <c r="P22" s="150"/>
    </row>
    <row r="23" spans="1:16" ht="14.1" customHeight="1">
      <c r="A23" s="26" t="s">
        <v>45</v>
      </c>
      <c r="B23" s="28">
        <v>408</v>
      </c>
      <c r="C23" s="28">
        <v>592</v>
      </c>
      <c r="D23" s="28">
        <v>937</v>
      </c>
      <c r="E23" s="28">
        <v>123</v>
      </c>
      <c r="F23" s="28">
        <v>861</v>
      </c>
      <c r="G23" s="28">
        <v>40</v>
      </c>
      <c r="H23" s="28">
        <v>81</v>
      </c>
      <c r="I23" s="28">
        <v>59</v>
      </c>
      <c r="J23" s="42">
        <v>2</v>
      </c>
      <c r="K23" s="150"/>
      <c r="L23" s="150"/>
      <c r="M23" s="150"/>
      <c r="N23" s="150"/>
      <c r="O23" s="150"/>
      <c r="P23" s="150"/>
    </row>
    <row r="24" spans="1:16" ht="14.1" customHeight="1">
      <c r="A24" s="26" t="s">
        <v>46</v>
      </c>
      <c r="B24" s="28">
        <v>683</v>
      </c>
      <c r="C24" s="28">
        <v>715</v>
      </c>
      <c r="D24" s="28">
        <v>405</v>
      </c>
      <c r="E24" s="28">
        <v>12</v>
      </c>
      <c r="F24" s="28">
        <v>842</v>
      </c>
      <c r="G24" s="28">
        <v>32</v>
      </c>
      <c r="H24" s="28">
        <v>21</v>
      </c>
      <c r="I24" s="28">
        <v>18</v>
      </c>
      <c r="J24" s="42">
        <v>0</v>
      </c>
      <c r="K24" s="150"/>
      <c r="L24" s="150"/>
      <c r="M24" s="150"/>
      <c r="N24" s="150"/>
      <c r="O24" s="150"/>
      <c r="P24" s="150"/>
    </row>
    <row r="25" spans="1:16">
      <c r="A25" s="26" t="s">
        <v>47</v>
      </c>
      <c r="B25" s="27">
        <v>206</v>
      </c>
      <c r="C25" s="27">
        <v>417</v>
      </c>
      <c r="D25" s="27">
        <v>84</v>
      </c>
      <c r="E25" s="27">
        <v>10</v>
      </c>
      <c r="F25" s="27">
        <v>40</v>
      </c>
      <c r="G25" s="27">
        <v>30</v>
      </c>
      <c r="H25" s="27">
        <v>4</v>
      </c>
      <c r="I25" s="27">
        <v>0</v>
      </c>
      <c r="J25" s="43">
        <v>0</v>
      </c>
      <c r="K25" s="150"/>
      <c r="L25" s="150"/>
      <c r="M25" s="150"/>
      <c r="N25" s="150"/>
      <c r="O25" s="150"/>
      <c r="P25" s="150"/>
    </row>
    <row r="26" spans="1:16" ht="13.5" thickBot="1">
      <c r="A26" s="33" t="s">
        <v>49</v>
      </c>
      <c r="B26" s="34">
        <v>8674</v>
      </c>
      <c r="C26" s="34">
        <v>10743</v>
      </c>
      <c r="D26" s="34">
        <v>12911</v>
      </c>
      <c r="E26" s="34">
        <v>2071</v>
      </c>
      <c r="F26" s="34">
        <v>14870</v>
      </c>
      <c r="G26" s="34">
        <v>1492</v>
      </c>
      <c r="H26" s="34">
        <v>1826</v>
      </c>
      <c r="I26" s="34">
        <v>730</v>
      </c>
      <c r="J26" s="44">
        <v>51</v>
      </c>
      <c r="K26" s="150"/>
      <c r="L26" s="150"/>
      <c r="M26" s="150"/>
      <c r="N26" s="150"/>
      <c r="O26" s="150"/>
      <c r="P26" s="150"/>
    </row>
    <row r="27" spans="1:16" ht="13.5" thickTop="1">
      <c r="A27" s="1" t="s">
        <v>50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 t="s">
        <v>51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>
      <c r="A29" s="164" t="s">
        <v>52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</row>
    <row r="30" spans="1:16" ht="12.75" customHeight="1">
      <c r="A30" s="164" t="s">
        <v>53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</row>
    <row r="31" spans="1:16">
      <c r="A31" s="168" t="s">
        <v>54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</row>
  </sheetData>
  <mergeCells count="7">
    <mergeCell ref="A31:P31"/>
    <mergeCell ref="A1:J1"/>
    <mergeCell ref="A2:J2"/>
    <mergeCell ref="A3:J3"/>
    <mergeCell ref="A5:J5"/>
    <mergeCell ref="A29:P29"/>
    <mergeCell ref="A30:P3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31"/>
  <sheetViews>
    <sheetView topLeftCell="A4" workbookViewId="0">
      <selection activeCell="O25" sqref="O25"/>
    </sheetView>
  </sheetViews>
  <sheetFormatPr defaultRowHeight="12.75"/>
  <cols>
    <col min="1" max="1" width="21" style="21" customWidth="1"/>
    <col min="2" max="2" width="9.85546875" style="21" customWidth="1"/>
    <col min="3" max="3" width="7.85546875" style="21" customWidth="1"/>
    <col min="4" max="4" width="6.42578125" style="21" customWidth="1"/>
    <col min="5" max="5" width="9.5703125" style="21" customWidth="1"/>
    <col min="6" max="6" width="6.42578125" style="21" customWidth="1"/>
    <col min="7" max="7" width="9.140625" style="21"/>
    <col min="8" max="8" width="6.42578125" style="21" customWidth="1"/>
    <col min="9" max="9" width="9.140625" style="21"/>
    <col min="10" max="10" width="6.42578125" style="21" customWidth="1"/>
    <col min="11" max="11" width="7" style="21" customWidth="1"/>
    <col min="12" max="12" width="6.42578125" style="21" customWidth="1"/>
    <col min="13" max="13" width="9.140625" style="21"/>
    <col min="14" max="14" width="6.42578125" style="21" customWidth="1"/>
    <col min="15" max="15" width="7" style="21" customWidth="1"/>
    <col min="16" max="16" width="6.42578125" style="21" customWidth="1"/>
    <col min="17" max="16384" width="9.140625" style="21"/>
  </cols>
  <sheetData>
    <row r="1" spans="1:16" ht="18.75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</row>
    <row r="2" spans="1:16" ht="15.75">
      <c r="A2" s="170" t="str">
        <f>'1. Plan and Actual'!A2</f>
        <v>OSCCAR Summary by Workforce Area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16" ht="15.75">
      <c r="A3" s="170" t="str">
        <f>'1. Plan and Actual'!A3</f>
        <v>FY21 Quarter Ending September 30, 2020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</row>
    <row r="4" spans="1:16" ht="8.25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5" spans="1:16" ht="18.75">
      <c r="A5" s="169" t="s">
        <v>7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</row>
    <row r="6" spans="1:16" ht="6.75" customHeight="1" thickBot="1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1:16" ht="13.5" thickTop="1">
      <c r="A7" s="148" t="s">
        <v>17</v>
      </c>
      <c r="B7" s="144" t="s">
        <v>18</v>
      </c>
      <c r="C7" s="144" t="s">
        <v>19</v>
      </c>
      <c r="D7" s="144" t="s">
        <v>20</v>
      </c>
      <c r="E7" s="144" t="s">
        <v>21</v>
      </c>
      <c r="F7" s="144" t="s">
        <v>22</v>
      </c>
      <c r="G7" s="144" t="s">
        <v>56</v>
      </c>
      <c r="H7" s="144" t="s">
        <v>62</v>
      </c>
      <c r="I7" s="144" t="s">
        <v>63</v>
      </c>
      <c r="J7" s="144" t="s">
        <v>64</v>
      </c>
      <c r="K7" s="144" t="s">
        <v>74</v>
      </c>
      <c r="L7" s="144" t="s">
        <v>75</v>
      </c>
      <c r="M7" s="144" t="s">
        <v>76</v>
      </c>
      <c r="N7" s="144" t="s">
        <v>77</v>
      </c>
      <c r="O7" s="144" t="s">
        <v>78</v>
      </c>
      <c r="P7" s="45" t="s">
        <v>79</v>
      </c>
    </row>
    <row r="8" spans="1:16" s="39" customFormat="1" ht="51">
      <c r="A8" s="24"/>
      <c r="B8" s="146" t="s">
        <v>23</v>
      </c>
      <c r="C8" s="146" t="s">
        <v>80</v>
      </c>
      <c r="D8" s="146" t="s">
        <v>81</v>
      </c>
      <c r="E8" s="146" t="s">
        <v>82</v>
      </c>
      <c r="F8" s="146" t="s">
        <v>81</v>
      </c>
      <c r="G8" s="146" t="s">
        <v>83</v>
      </c>
      <c r="H8" s="146" t="s">
        <v>81</v>
      </c>
      <c r="I8" s="146" t="s">
        <v>84</v>
      </c>
      <c r="J8" s="146" t="s">
        <v>81</v>
      </c>
      <c r="K8" s="146" t="s">
        <v>85</v>
      </c>
      <c r="L8" s="146" t="s">
        <v>81</v>
      </c>
      <c r="M8" s="146" t="s">
        <v>86</v>
      </c>
      <c r="N8" s="146" t="s">
        <v>81</v>
      </c>
      <c r="O8" s="146" t="s">
        <v>87</v>
      </c>
      <c r="P8" s="46" t="s">
        <v>88</v>
      </c>
    </row>
    <row r="9" spans="1:16" ht="14.1" customHeight="1">
      <c r="A9" s="26" t="s">
        <v>31</v>
      </c>
      <c r="B9" s="40">
        <f>'1. Plan and Actual'!C10</f>
        <v>745</v>
      </c>
      <c r="C9" s="28">
        <v>613</v>
      </c>
      <c r="D9" s="29">
        <f>C9/B9</f>
        <v>0.82281879194630869</v>
      </c>
      <c r="E9" s="28">
        <v>73</v>
      </c>
      <c r="F9" s="29">
        <f>E9/B9</f>
        <v>9.7986577181208054E-2</v>
      </c>
      <c r="G9" s="28">
        <v>39</v>
      </c>
      <c r="H9" s="29">
        <f>G9/B9</f>
        <v>5.2348993288590606E-2</v>
      </c>
      <c r="I9" s="28">
        <v>20</v>
      </c>
      <c r="J9" s="47">
        <f>I9/B9</f>
        <v>2.6845637583892617E-2</v>
      </c>
      <c r="K9" s="28">
        <v>18</v>
      </c>
      <c r="L9" s="47">
        <f>K9/B9</f>
        <v>2.4161073825503355E-2</v>
      </c>
      <c r="M9" s="28">
        <v>5</v>
      </c>
      <c r="N9" s="47">
        <f>M9/B9</f>
        <v>6.7114093959731542E-3</v>
      </c>
      <c r="O9" s="28">
        <v>20</v>
      </c>
      <c r="P9" s="32">
        <f>O9/B9</f>
        <v>2.6845637583892617E-2</v>
      </c>
    </row>
    <row r="10" spans="1:16" ht="14.1" customHeight="1">
      <c r="A10" s="26" t="s">
        <v>32</v>
      </c>
      <c r="B10" s="40">
        <f>'1. Plan and Actual'!C11</f>
        <v>2230</v>
      </c>
      <c r="C10" s="28">
        <v>1037</v>
      </c>
      <c r="D10" s="29">
        <f t="shared" ref="D10:D26" si="0">C10/B10</f>
        <v>0.46502242152466366</v>
      </c>
      <c r="E10" s="28">
        <v>678</v>
      </c>
      <c r="F10" s="29">
        <f t="shared" ref="F10:F26" si="1">E10/B10</f>
        <v>0.3040358744394619</v>
      </c>
      <c r="G10" s="28">
        <v>326</v>
      </c>
      <c r="H10" s="29">
        <f t="shared" ref="H10:H26" si="2">G10/B10</f>
        <v>0.14618834080717488</v>
      </c>
      <c r="I10" s="28">
        <v>41</v>
      </c>
      <c r="J10" s="47">
        <f t="shared" ref="J10:J26" si="3">I10/B10</f>
        <v>1.8385650224215247E-2</v>
      </c>
      <c r="K10" s="28">
        <v>206</v>
      </c>
      <c r="L10" s="29">
        <f t="shared" ref="L10:L26" si="4">K10/B10</f>
        <v>9.2376681614349782E-2</v>
      </c>
      <c r="M10" s="28">
        <v>8</v>
      </c>
      <c r="N10" s="47">
        <f t="shared" ref="N10:N26" si="5">M10/B10</f>
        <v>3.5874439461883408E-3</v>
      </c>
      <c r="O10" s="28">
        <v>147</v>
      </c>
      <c r="P10" s="32">
        <f t="shared" ref="P10:P26" si="6">O10/B10</f>
        <v>6.5919282511210764E-2</v>
      </c>
    </row>
    <row r="11" spans="1:16" ht="14.1" customHeight="1">
      <c r="A11" s="26" t="s">
        <v>33</v>
      </c>
      <c r="B11" s="40">
        <f>'1. Plan and Actual'!C12</f>
        <v>1284</v>
      </c>
      <c r="C11" s="28">
        <v>971</v>
      </c>
      <c r="D11" s="29">
        <f t="shared" si="0"/>
        <v>0.75623052959501558</v>
      </c>
      <c r="E11" s="28">
        <v>176</v>
      </c>
      <c r="F11" s="29">
        <f t="shared" si="1"/>
        <v>0.13707165109034267</v>
      </c>
      <c r="G11" s="28">
        <v>147</v>
      </c>
      <c r="H11" s="29">
        <f t="shared" si="2"/>
        <v>0.11448598130841121</v>
      </c>
      <c r="I11" s="28">
        <v>17</v>
      </c>
      <c r="J11" s="47">
        <f t="shared" si="3"/>
        <v>1.3239875389408099E-2</v>
      </c>
      <c r="K11" s="28">
        <v>39</v>
      </c>
      <c r="L11" s="29">
        <f t="shared" si="4"/>
        <v>3.0373831775700934E-2</v>
      </c>
      <c r="M11" s="28">
        <v>3</v>
      </c>
      <c r="N11" s="47">
        <f t="shared" si="5"/>
        <v>2.3364485981308409E-3</v>
      </c>
      <c r="O11" s="28">
        <v>65</v>
      </c>
      <c r="P11" s="32">
        <f t="shared" si="6"/>
        <v>5.0623052959501556E-2</v>
      </c>
    </row>
    <row r="12" spans="1:16" ht="14.1" customHeight="1">
      <c r="A12" s="26" t="s">
        <v>34</v>
      </c>
      <c r="B12" s="40">
        <f>'1. Plan and Actual'!C13</f>
        <v>927</v>
      </c>
      <c r="C12" s="28">
        <v>523</v>
      </c>
      <c r="D12" s="29">
        <f t="shared" si="0"/>
        <v>0.56418554476806904</v>
      </c>
      <c r="E12" s="28">
        <v>227</v>
      </c>
      <c r="F12" s="29">
        <f t="shared" si="1"/>
        <v>0.24487594390507011</v>
      </c>
      <c r="G12" s="28">
        <v>78</v>
      </c>
      <c r="H12" s="29">
        <f t="shared" si="2"/>
        <v>8.4142394822006472E-2</v>
      </c>
      <c r="I12" s="28">
        <v>6</v>
      </c>
      <c r="J12" s="47">
        <f t="shared" si="3"/>
        <v>6.4724919093851136E-3</v>
      </c>
      <c r="K12" s="28">
        <v>43</v>
      </c>
      <c r="L12" s="29">
        <f t="shared" si="4"/>
        <v>4.6386192017259978E-2</v>
      </c>
      <c r="M12" s="28">
        <v>5</v>
      </c>
      <c r="N12" s="47">
        <f t="shared" si="5"/>
        <v>5.3937432578209281E-3</v>
      </c>
      <c r="O12" s="28">
        <v>53</v>
      </c>
      <c r="P12" s="32">
        <f t="shared" si="6"/>
        <v>5.7173678532901832E-2</v>
      </c>
    </row>
    <row r="13" spans="1:16" ht="14.1" customHeight="1">
      <c r="A13" s="26" t="s">
        <v>35</v>
      </c>
      <c r="B13" s="40">
        <f>'1. Plan and Actual'!C14</f>
        <v>955</v>
      </c>
      <c r="C13" s="28">
        <v>807</v>
      </c>
      <c r="D13" s="29">
        <f t="shared" si="0"/>
        <v>0.8450261780104712</v>
      </c>
      <c r="E13" s="28">
        <v>67</v>
      </c>
      <c r="F13" s="29">
        <f t="shared" si="1"/>
        <v>7.0157068062827219E-2</v>
      </c>
      <c r="G13" s="28">
        <v>51</v>
      </c>
      <c r="H13" s="29">
        <f t="shared" si="2"/>
        <v>5.3403141361256547E-2</v>
      </c>
      <c r="I13" s="28">
        <v>28</v>
      </c>
      <c r="J13" s="47">
        <f t="shared" si="3"/>
        <v>2.9319371727748691E-2</v>
      </c>
      <c r="K13" s="28">
        <v>24</v>
      </c>
      <c r="L13" s="29">
        <f t="shared" si="4"/>
        <v>2.5130890052356022E-2</v>
      </c>
      <c r="M13" s="28">
        <v>3</v>
      </c>
      <c r="N13" s="47">
        <f t="shared" si="5"/>
        <v>3.1413612565445027E-3</v>
      </c>
      <c r="O13" s="28">
        <v>40</v>
      </c>
      <c r="P13" s="32">
        <f t="shared" si="6"/>
        <v>4.1884816753926704E-2</v>
      </c>
    </row>
    <row r="14" spans="1:16" ht="14.1" customHeight="1">
      <c r="A14" s="26" t="s">
        <v>36</v>
      </c>
      <c r="B14" s="40">
        <f>'1. Plan and Actual'!C15</f>
        <v>1851</v>
      </c>
      <c r="C14" s="28">
        <v>1349</v>
      </c>
      <c r="D14" s="29">
        <f t="shared" si="0"/>
        <v>0.72879524581307398</v>
      </c>
      <c r="E14" s="28">
        <v>145</v>
      </c>
      <c r="F14" s="29">
        <f t="shared" si="1"/>
        <v>7.833603457590492E-2</v>
      </c>
      <c r="G14" s="28">
        <v>302</v>
      </c>
      <c r="H14" s="29">
        <f t="shared" si="2"/>
        <v>0.16315505132360886</v>
      </c>
      <c r="I14" s="28">
        <v>32</v>
      </c>
      <c r="J14" s="47">
        <f t="shared" si="3"/>
        <v>1.728795245813074E-2</v>
      </c>
      <c r="K14" s="28">
        <v>69</v>
      </c>
      <c r="L14" s="29">
        <f t="shared" si="4"/>
        <v>3.7277147487844407E-2</v>
      </c>
      <c r="M14" s="28">
        <v>5</v>
      </c>
      <c r="N14" s="47">
        <f t="shared" si="5"/>
        <v>2.7012425715829281E-3</v>
      </c>
      <c r="O14" s="28">
        <v>81</v>
      </c>
      <c r="P14" s="32">
        <f t="shared" si="6"/>
        <v>4.3760129659643439E-2</v>
      </c>
    </row>
    <row r="15" spans="1:16" ht="14.1" customHeight="1">
      <c r="A15" s="26" t="s">
        <v>37</v>
      </c>
      <c r="B15" s="40">
        <f>'1. Plan and Actual'!C16</f>
        <v>1038</v>
      </c>
      <c r="C15" s="28">
        <v>840</v>
      </c>
      <c r="D15" s="29">
        <f t="shared" si="0"/>
        <v>0.80924855491329484</v>
      </c>
      <c r="E15" s="28">
        <v>77</v>
      </c>
      <c r="F15" s="29">
        <f t="shared" si="1"/>
        <v>7.4181117533718685E-2</v>
      </c>
      <c r="G15" s="28">
        <v>82</v>
      </c>
      <c r="H15" s="29">
        <f t="shared" si="2"/>
        <v>7.8998073217726394E-2</v>
      </c>
      <c r="I15" s="28">
        <v>23</v>
      </c>
      <c r="J15" s="47">
        <f t="shared" si="3"/>
        <v>2.2157996146435453E-2</v>
      </c>
      <c r="K15" s="28">
        <v>38</v>
      </c>
      <c r="L15" s="29">
        <f t="shared" si="4"/>
        <v>3.6608863198458574E-2</v>
      </c>
      <c r="M15" s="28">
        <v>3</v>
      </c>
      <c r="N15" s="47">
        <f t="shared" si="5"/>
        <v>2.8901734104046241E-3</v>
      </c>
      <c r="O15" s="28">
        <v>31</v>
      </c>
      <c r="P15" s="32">
        <f t="shared" si="6"/>
        <v>2.9865125240847785E-2</v>
      </c>
    </row>
    <row r="16" spans="1:16" ht="14.1" customHeight="1">
      <c r="A16" s="26" t="s">
        <v>38</v>
      </c>
      <c r="B16" s="40">
        <f>'1. Plan and Actual'!C17</f>
        <v>1473</v>
      </c>
      <c r="C16" s="28">
        <v>1007</v>
      </c>
      <c r="D16" s="29">
        <f t="shared" si="0"/>
        <v>0.68363883231500344</v>
      </c>
      <c r="E16" s="28">
        <v>115</v>
      </c>
      <c r="F16" s="29">
        <f t="shared" si="1"/>
        <v>7.8071961982348947E-2</v>
      </c>
      <c r="G16" s="28">
        <v>211</v>
      </c>
      <c r="H16" s="29">
        <f t="shared" si="2"/>
        <v>0.14324507807196199</v>
      </c>
      <c r="I16" s="28">
        <v>18</v>
      </c>
      <c r="J16" s="47">
        <f t="shared" si="3"/>
        <v>1.2219959266802444E-2</v>
      </c>
      <c r="K16" s="28">
        <v>183</v>
      </c>
      <c r="L16" s="29">
        <f t="shared" si="4"/>
        <v>0.12423625254582485</v>
      </c>
      <c r="M16" s="28">
        <v>3</v>
      </c>
      <c r="N16" s="47">
        <f t="shared" si="5"/>
        <v>2.0366598778004071E-3</v>
      </c>
      <c r="O16" s="28">
        <v>71</v>
      </c>
      <c r="P16" s="32">
        <f t="shared" si="6"/>
        <v>4.8200950441276307E-2</v>
      </c>
    </row>
    <row r="17" spans="1:16" ht="14.1" customHeight="1">
      <c r="A17" s="26" t="s">
        <v>39</v>
      </c>
      <c r="B17" s="40">
        <f>'1. Plan and Actual'!C18</f>
        <v>705</v>
      </c>
      <c r="C17" s="28">
        <v>441</v>
      </c>
      <c r="D17" s="29">
        <f t="shared" si="0"/>
        <v>0.62553191489361704</v>
      </c>
      <c r="E17" s="28">
        <v>119</v>
      </c>
      <c r="F17" s="29">
        <f t="shared" si="1"/>
        <v>0.16879432624113475</v>
      </c>
      <c r="G17" s="28">
        <v>135</v>
      </c>
      <c r="H17" s="29">
        <f t="shared" si="2"/>
        <v>0.19148936170212766</v>
      </c>
      <c r="I17" s="28">
        <v>12</v>
      </c>
      <c r="J17" s="47">
        <f t="shared" si="3"/>
        <v>1.7021276595744681E-2</v>
      </c>
      <c r="K17" s="28">
        <v>11</v>
      </c>
      <c r="L17" s="29">
        <f t="shared" si="4"/>
        <v>1.5602836879432624E-2</v>
      </c>
      <c r="M17" s="28">
        <v>5</v>
      </c>
      <c r="N17" s="47">
        <f t="shared" si="5"/>
        <v>7.0921985815602835E-3</v>
      </c>
      <c r="O17" s="28">
        <v>106</v>
      </c>
      <c r="P17" s="32">
        <f t="shared" si="6"/>
        <v>0.15035460992907801</v>
      </c>
    </row>
    <row r="18" spans="1:16" ht="14.1" customHeight="1">
      <c r="A18" s="26" t="s">
        <v>40</v>
      </c>
      <c r="B18" s="40">
        <f>'1. Plan and Actual'!C19</f>
        <v>2814</v>
      </c>
      <c r="C18" s="28">
        <v>1428</v>
      </c>
      <c r="D18" s="29">
        <f t="shared" si="0"/>
        <v>0.5074626865671642</v>
      </c>
      <c r="E18" s="28">
        <v>402</v>
      </c>
      <c r="F18" s="29">
        <f t="shared" si="1"/>
        <v>0.14285714285714285</v>
      </c>
      <c r="G18" s="28">
        <v>1188</v>
      </c>
      <c r="H18" s="29">
        <f t="shared" si="2"/>
        <v>0.42217484008528783</v>
      </c>
      <c r="I18" s="28">
        <v>39</v>
      </c>
      <c r="J18" s="47">
        <f t="shared" si="3"/>
        <v>1.3859275053304905E-2</v>
      </c>
      <c r="K18" s="28">
        <v>39</v>
      </c>
      <c r="L18" s="29">
        <f t="shared" si="4"/>
        <v>1.3859275053304905E-2</v>
      </c>
      <c r="M18" s="28">
        <v>10</v>
      </c>
      <c r="N18" s="47">
        <f t="shared" si="5"/>
        <v>3.5536602700781805E-3</v>
      </c>
      <c r="O18" s="28">
        <v>229</v>
      </c>
      <c r="P18" s="32">
        <f t="shared" si="6"/>
        <v>8.137882018479034E-2</v>
      </c>
    </row>
    <row r="19" spans="1:16" ht="14.1" customHeight="1">
      <c r="A19" s="26" t="s">
        <v>41</v>
      </c>
      <c r="B19" s="40">
        <f>'1. Plan and Actual'!C20</f>
        <v>2137</v>
      </c>
      <c r="C19" s="28">
        <v>941</v>
      </c>
      <c r="D19" s="29">
        <f t="shared" si="0"/>
        <v>0.44033692091717364</v>
      </c>
      <c r="E19" s="28">
        <v>115</v>
      </c>
      <c r="F19" s="29">
        <f t="shared" si="1"/>
        <v>5.3813757604117919E-2</v>
      </c>
      <c r="G19" s="28">
        <v>1013</v>
      </c>
      <c r="H19" s="29">
        <f t="shared" si="2"/>
        <v>0.4740290126345344</v>
      </c>
      <c r="I19" s="28">
        <v>13</v>
      </c>
      <c r="J19" s="47">
        <f t="shared" si="3"/>
        <v>6.0832943378568089E-3</v>
      </c>
      <c r="K19" s="28">
        <v>67</v>
      </c>
      <c r="L19" s="29">
        <f t="shared" si="4"/>
        <v>3.13523631258774E-2</v>
      </c>
      <c r="M19" s="28">
        <v>6</v>
      </c>
      <c r="N19" s="47">
        <f t="shared" si="5"/>
        <v>2.8076743097800653E-3</v>
      </c>
      <c r="O19" s="28">
        <v>103</v>
      </c>
      <c r="P19" s="32">
        <f t="shared" si="6"/>
        <v>4.8198408984557795E-2</v>
      </c>
    </row>
    <row r="20" spans="1:16" ht="14.1" customHeight="1">
      <c r="A20" s="26" t="s">
        <v>42</v>
      </c>
      <c r="B20" s="40">
        <f>'1. Plan and Actual'!C21</f>
        <v>2204</v>
      </c>
      <c r="C20" s="28">
        <v>1483</v>
      </c>
      <c r="D20" s="29">
        <f t="shared" si="0"/>
        <v>0.67286751361161523</v>
      </c>
      <c r="E20" s="28">
        <v>241</v>
      </c>
      <c r="F20" s="29">
        <f t="shared" si="1"/>
        <v>0.10934664246823957</v>
      </c>
      <c r="G20" s="28">
        <v>272</v>
      </c>
      <c r="H20" s="29">
        <f t="shared" si="2"/>
        <v>0.12341197822141561</v>
      </c>
      <c r="I20" s="28">
        <v>23</v>
      </c>
      <c r="J20" s="47">
        <f t="shared" si="3"/>
        <v>1.0435571687840291E-2</v>
      </c>
      <c r="K20" s="28">
        <v>178</v>
      </c>
      <c r="L20" s="29">
        <f t="shared" si="4"/>
        <v>8.0762250453720513E-2</v>
      </c>
      <c r="M20" s="28">
        <v>3</v>
      </c>
      <c r="N20" s="47">
        <f t="shared" si="5"/>
        <v>1.3611615245009074E-3</v>
      </c>
      <c r="O20" s="28">
        <v>97</v>
      </c>
      <c r="P20" s="32">
        <f t="shared" si="6"/>
        <v>4.4010889292196008E-2</v>
      </c>
    </row>
    <row r="21" spans="1:16" ht="14.1" customHeight="1">
      <c r="A21" s="26" t="s">
        <v>43</v>
      </c>
      <c r="B21" s="40">
        <f>'1. Plan and Actual'!C22</f>
        <v>1571</v>
      </c>
      <c r="C21" s="28">
        <v>1192</v>
      </c>
      <c r="D21" s="29">
        <f t="shared" si="0"/>
        <v>0.75875238701464032</v>
      </c>
      <c r="E21" s="28">
        <v>118</v>
      </c>
      <c r="F21" s="29">
        <f t="shared" si="1"/>
        <v>7.5111394016549968E-2</v>
      </c>
      <c r="G21" s="28">
        <v>149</v>
      </c>
      <c r="H21" s="29">
        <f t="shared" si="2"/>
        <v>9.484404837683004E-2</v>
      </c>
      <c r="I21" s="28">
        <v>10</v>
      </c>
      <c r="J21" s="47">
        <f t="shared" si="3"/>
        <v>6.3653723742838958E-3</v>
      </c>
      <c r="K21" s="28">
        <v>101</v>
      </c>
      <c r="L21" s="29">
        <f t="shared" si="4"/>
        <v>6.4290260980267341E-2</v>
      </c>
      <c r="M21" s="28">
        <v>6</v>
      </c>
      <c r="N21" s="47">
        <f t="shared" si="5"/>
        <v>3.8192234245703373E-3</v>
      </c>
      <c r="O21" s="28">
        <v>52</v>
      </c>
      <c r="P21" s="32">
        <f t="shared" si="6"/>
        <v>3.3099936346276254E-2</v>
      </c>
    </row>
    <row r="22" spans="1:16" ht="14.1" customHeight="1">
      <c r="A22" s="26" t="s">
        <v>44</v>
      </c>
      <c r="B22" s="40">
        <f>'1. Plan and Actual'!C23</f>
        <v>823</v>
      </c>
      <c r="C22" s="28">
        <v>607</v>
      </c>
      <c r="D22" s="29">
        <f t="shared" si="0"/>
        <v>0.73754556500607538</v>
      </c>
      <c r="E22" s="28">
        <v>56</v>
      </c>
      <c r="F22" s="29">
        <f t="shared" si="1"/>
        <v>6.8043742405832316E-2</v>
      </c>
      <c r="G22" s="28">
        <v>134</v>
      </c>
      <c r="H22" s="29">
        <f t="shared" si="2"/>
        <v>0.16281895504252733</v>
      </c>
      <c r="I22" s="28">
        <v>9</v>
      </c>
      <c r="J22" s="47">
        <f t="shared" si="3"/>
        <v>1.0935601458080195E-2</v>
      </c>
      <c r="K22" s="28">
        <v>50</v>
      </c>
      <c r="L22" s="29">
        <f t="shared" si="4"/>
        <v>6.0753341433778855E-2</v>
      </c>
      <c r="M22" s="28">
        <v>3</v>
      </c>
      <c r="N22" s="47">
        <f t="shared" si="5"/>
        <v>3.6452004860267314E-3</v>
      </c>
      <c r="O22" s="28">
        <v>31</v>
      </c>
      <c r="P22" s="32">
        <f t="shared" si="6"/>
        <v>3.7667071688942892E-2</v>
      </c>
    </row>
    <row r="23" spans="1:16" ht="14.1" customHeight="1">
      <c r="A23" s="26" t="s">
        <v>45</v>
      </c>
      <c r="B23" s="40">
        <f>'1. Plan and Actual'!C24</f>
        <v>1469</v>
      </c>
      <c r="C23" s="28">
        <v>1096</v>
      </c>
      <c r="D23" s="29">
        <f t="shared" si="0"/>
        <v>0.7460857726344452</v>
      </c>
      <c r="E23" s="28">
        <v>142</v>
      </c>
      <c r="F23" s="29">
        <f t="shared" si="1"/>
        <v>9.6664397549353298E-2</v>
      </c>
      <c r="G23" s="28">
        <v>279</v>
      </c>
      <c r="H23" s="29">
        <f t="shared" si="2"/>
        <v>0.18992511912865895</v>
      </c>
      <c r="I23" s="28">
        <v>19</v>
      </c>
      <c r="J23" s="47">
        <f t="shared" si="3"/>
        <v>1.2933968686181076E-2</v>
      </c>
      <c r="K23" s="28">
        <v>71</v>
      </c>
      <c r="L23" s="29">
        <f t="shared" si="4"/>
        <v>4.8332198774676649E-2</v>
      </c>
      <c r="M23" s="28">
        <v>8</v>
      </c>
      <c r="N23" s="47">
        <f t="shared" si="5"/>
        <v>5.445881552076242E-3</v>
      </c>
      <c r="O23" s="28">
        <v>63</v>
      </c>
      <c r="P23" s="32">
        <f t="shared" si="6"/>
        <v>4.2886317222600411E-2</v>
      </c>
    </row>
    <row r="24" spans="1:16" ht="14.1" customHeight="1">
      <c r="A24" s="26" t="s">
        <v>46</v>
      </c>
      <c r="B24" s="40">
        <f>'1. Plan and Actual'!C25</f>
        <v>973</v>
      </c>
      <c r="C24" s="28">
        <v>691</v>
      </c>
      <c r="D24" s="29">
        <f t="shared" si="0"/>
        <v>0.71017471736896198</v>
      </c>
      <c r="E24" s="28">
        <v>114</v>
      </c>
      <c r="F24" s="29">
        <f t="shared" si="1"/>
        <v>0.1171634121274409</v>
      </c>
      <c r="G24" s="28">
        <v>59</v>
      </c>
      <c r="H24" s="29">
        <f t="shared" si="2"/>
        <v>6.0637204522096609E-2</v>
      </c>
      <c r="I24" s="28">
        <v>11</v>
      </c>
      <c r="J24" s="47">
        <f t="shared" si="3"/>
        <v>1.1305241521068859E-2</v>
      </c>
      <c r="K24" s="28">
        <v>99</v>
      </c>
      <c r="L24" s="29">
        <f t="shared" si="4"/>
        <v>0.10174717368961973</v>
      </c>
      <c r="M24" s="28">
        <v>6</v>
      </c>
      <c r="N24" s="47">
        <f t="shared" si="5"/>
        <v>6.1664953751284684E-3</v>
      </c>
      <c r="O24" s="28">
        <v>30</v>
      </c>
      <c r="P24" s="32">
        <f t="shared" si="6"/>
        <v>3.0832476875642344E-2</v>
      </c>
    </row>
    <row r="25" spans="1:16">
      <c r="A25" s="26" t="s">
        <v>47</v>
      </c>
      <c r="B25" s="40">
        <f>'1. Plan and Actual'!C26</f>
        <v>644</v>
      </c>
      <c r="C25" s="27">
        <v>344</v>
      </c>
      <c r="D25" s="29">
        <f t="shared" si="0"/>
        <v>0.53416149068322982</v>
      </c>
      <c r="E25" s="27">
        <v>24</v>
      </c>
      <c r="F25" s="29">
        <f t="shared" si="1"/>
        <v>3.7267080745341616E-2</v>
      </c>
      <c r="G25" s="27">
        <v>150</v>
      </c>
      <c r="H25" s="29">
        <f t="shared" si="2"/>
        <v>0.23291925465838509</v>
      </c>
      <c r="I25" s="27">
        <v>4</v>
      </c>
      <c r="J25" s="47">
        <f t="shared" si="3"/>
        <v>6.2111801242236021E-3</v>
      </c>
      <c r="K25" s="27">
        <v>139</v>
      </c>
      <c r="L25" s="29">
        <f t="shared" si="4"/>
        <v>0.21583850931677018</v>
      </c>
      <c r="M25" s="27">
        <v>1</v>
      </c>
      <c r="N25" s="47">
        <f t="shared" si="5"/>
        <v>1.5527950310559005E-3</v>
      </c>
      <c r="O25" s="27">
        <v>98</v>
      </c>
      <c r="P25" s="32">
        <f t="shared" si="6"/>
        <v>0.15217391304347827</v>
      </c>
    </row>
    <row r="26" spans="1:16" ht="13.5" thickBot="1">
      <c r="A26" s="33" t="s">
        <v>49</v>
      </c>
      <c r="B26" s="34">
        <f>'1. Plan and Actual'!C27</f>
        <v>22491</v>
      </c>
      <c r="C26" s="34">
        <v>14377</v>
      </c>
      <c r="D26" s="35">
        <f t="shared" si="0"/>
        <v>0.63923347116624429</v>
      </c>
      <c r="E26" s="34">
        <v>2800</v>
      </c>
      <c r="F26" s="35">
        <f t="shared" si="1"/>
        <v>0.12449424214130096</v>
      </c>
      <c r="G26" s="34">
        <v>4507</v>
      </c>
      <c r="H26" s="35">
        <f t="shared" si="2"/>
        <v>0.20039126761815837</v>
      </c>
      <c r="I26" s="34">
        <v>305</v>
      </c>
      <c r="J26" s="48">
        <f t="shared" si="3"/>
        <v>1.3560979947534569E-2</v>
      </c>
      <c r="K26" s="34">
        <v>1264</v>
      </c>
      <c r="L26" s="35">
        <f t="shared" si="4"/>
        <v>5.6200257880930152E-2</v>
      </c>
      <c r="M26" s="34">
        <v>81</v>
      </c>
      <c r="N26" s="48">
        <f t="shared" si="5"/>
        <v>3.6014405762304922E-3</v>
      </c>
      <c r="O26" s="34">
        <v>1239</v>
      </c>
      <c r="P26" s="37">
        <f t="shared" si="6"/>
        <v>5.5088702147525676E-2</v>
      </c>
    </row>
    <row r="27" spans="1:16" ht="13.5" thickTop="1">
      <c r="A27" s="1" t="s">
        <v>50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 t="s">
        <v>51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>
      <c r="A29" s="164" t="s">
        <v>52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</row>
    <row r="30" spans="1:16" ht="12.75" customHeight="1">
      <c r="A30" s="164" t="s">
        <v>53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</row>
    <row r="31" spans="1:16">
      <c r="A31" s="168" t="s">
        <v>54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2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Q31"/>
  <sheetViews>
    <sheetView topLeftCell="A4" workbookViewId="0">
      <selection activeCell="M25" sqref="M25"/>
    </sheetView>
  </sheetViews>
  <sheetFormatPr defaultRowHeight="12.75"/>
  <cols>
    <col min="1" max="1" width="21.28515625" style="21" customWidth="1"/>
    <col min="2" max="2" width="10.140625" style="21" customWidth="1"/>
    <col min="3" max="3" width="8.28515625" style="21" customWidth="1"/>
    <col min="4" max="4" width="7.42578125" style="21" customWidth="1"/>
    <col min="5" max="5" width="8.7109375" style="21" customWidth="1"/>
    <col min="6" max="6" width="6.28515625" style="21" customWidth="1"/>
    <col min="7" max="7" width="8.7109375" style="21" customWidth="1"/>
    <col min="8" max="8" width="6.42578125" style="21" customWidth="1"/>
    <col min="9" max="9" width="8.7109375" style="21" customWidth="1"/>
    <col min="10" max="10" width="6.42578125" style="21" customWidth="1"/>
    <col min="11" max="11" width="8.7109375" style="21" customWidth="1"/>
    <col min="12" max="12" width="6.42578125" style="21" customWidth="1"/>
    <col min="13" max="13" width="8.7109375" style="21" customWidth="1"/>
    <col min="14" max="14" width="6.42578125" style="21" customWidth="1"/>
    <col min="15" max="16384" width="9.140625" style="21"/>
  </cols>
  <sheetData>
    <row r="1" spans="1:15" ht="18.75">
      <c r="A1" s="169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50"/>
    </row>
    <row r="2" spans="1:15" ht="15.75">
      <c r="A2" s="170" t="str">
        <f>'1. Plan and Actual'!A2</f>
        <v>OSCCAR Summary by Workforce Area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50"/>
    </row>
    <row r="3" spans="1:15" ht="15.75">
      <c r="A3" s="170" t="str">
        <f>'1. Plan and Actual'!A3</f>
        <v>FY21 Quarter Ending September 30, 2020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50"/>
    </row>
    <row r="5" spans="1:15" ht="18.75">
      <c r="A5" s="169" t="s">
        <v>89</v>
      </c>
      <c r="B5" s="169"/>
      <c r="C5" s="169"/>
      <c r="D5" s="169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50"/>
    </row>
    <row r="6" spans="1:15" ht="6.75" customHeight="1" thickBot="1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</row>
    <row r="7" spans="1:15" ht="13.5" thickTop="1">
      <c r="A7" s="148" t="s">
        <v>17</v>
      </c>
      <c r="B7" s="142" t="s">
        <v>18</v>
      </c>
      <c r="C7" s="49" t="s">
        <v>19</v>
      </c>
      <c r="D7" s="50" t="s">
        <v>20</v>
      </c>
      <c r="E7" s="143" t="s">
        <v>21</v>
      </c>
      <c r="F7" s="142" t="s">
        <v>22</v>
      </c>
      <c r="G7" s="51" t="s">
        <v>56</v>
      </c>
      <c r="H7" s="52" t="s">
        <v>62</v>
      </c>
      <c r="I7" s="143" t="s">
        <v>63</v>
      </c>
      <c r="J7" s="142" t="s">
        <v>64</v>
      </c>
      <c r="K7" s="51" t="s">
        <v>74</v>
      </c>
      <c r="L7" s="52" t="s">
        <v>75</v>
      </c>
      <c r="M7" s="143" t="s">
        <v>76</v>
      </c>
      <c r="N7" s="145" t="s">
        <v>77</v>
      </c>
      <c r="O7" s="150"/>
    </row>
    <row r="8" spans="1:15" s="39" customFormat="1" ht="38.25">
      <c r="A8" s="24"/>
      <c r="B8" s="137" t="s">
        <v>23</v>
      </c>
      <c r="C8" s="53" t="s">
        <v>90</v>
      </c>
      <c r="D8" s="25" t="s">
        <v>81</v>
      </c>
      <c r="E8" s="138" t="s">
        <v>91</v>
      </c>
      <c r="F8" s="137" t="s">
        <v>81</v>
      </c>
      <c r="G8" s="54" t="s">
        <v>92</v>
      </c>
      <c r="H8" s="55" t="s">
        <v>81</v>
      </c>
      <c r="I8" s="138" t="s">
        <v>93</v>
      </c>
      <c r="J8" s="137" t="s">
        <v>81</v>
      </c>
      <c r="K8" s="54" t="s">
        <v>94</v>
      </c>
      <c r="L8" s="55" t="s">
        <v>81</v>
      </c>
      <c r="M8" s="138" t="s">
        <v>95</v>
      </c>
      <c r="N8" s="25" t="s">
        <v>81</v>
      </c>
    </row>
    <row r="9" spans="1:15" ht="14.1" customHeight="1">
      <c r="A9" s="26" t="s">
        <v>31</v>
      </c>
      <c r="B9" s="56">
        <f>'1. Plan and Actual'!C10</f>
        <v>745</v>
      </c>
      <c r="C9" s="57">
        <v>415</v>
      </c>
      <c r="D9" s="32">
        <f>C9/B9</f>
        <v>0.55704697986577179</v>
      </c>
      <c r="E9" s="58">
        <v>34</v>
      </c>
      <c r="F9" s="59">
        <f>E9/B9</f>
        <v>4.5637583892617448E-2</v>
      </c>
      <c r="G9" s="60">
        <v>21</v>
      </c>
      <c r="H9" s="61">
        <f t="shared" ref="H9:H26" si="0">G9/B9</f>
        <v>2.8187919463087248E-2</v>
      </c>
      <c r="I9" s="58">
        <v>285</v>
      </c>
      <c r="J9" s="59">
        <f>I9/B9</f>
        <v>0.3825503355704698</v>
      </c>
      <c r="K9" s="60">
        <v>132</v>
      </c>
      <c r="L9" s="61">
        <f>K9/B9</f>
        <v>0.17718120805369128</v>
      </c>
      <c r="M9" s="58">
        <v>273</v>
      </c>
      <c r="N9" s="32">
        <f>M9/B9</f>
        <v>0.36644295302013424</v>
      </c>
      <c r="O9" s="62"/>
    </row>
    <row r="10" spans="1:15" ht="14.1" customHeight="1">
      <c r="A10" s="26" t="s">
        <v>32</v>
      </c>
      <c r="B10" s="56">
        <f>'1. Plan and Actual'!C11</f>
        <v>2230</v>
      </c>
      <c r="C10" s="57">
        <v>1390</v>
      </c>
      <c r="D10" s="32">
        <f t="shared" ref="D10:D24" si="1">C10/B10</f>
        <v>0.62331838565022424</v>
      </c>
      <c r="E10" s="58">
        <v>16</v>
      </c>
      <c r="F10" s="59">
        <f t="shared" ref="F10:F26" si="2">E10/B10</f>
        <v>7.1748878923766817E-3</v>
      </c>
      <c r="G10" s="60">
        <v>79</v>
      </c>
      <c r="H10" s="61">
        <f t="shared" si="0"/>
        <v>3.5426008968609868E-2</v>
      </c>
      <c r="I10" s="58">
        <v>1173</v>
      </c>
      <c r="J10" s="59">
        <f t="shared" ref="J10:J26" si="3">I10/B10</f>
        <v>0.52600896860986546</v>
      </c>
      <c r="K10" s="60">
        <v>400</v>
      </c>
      <c r="L10" s="61">
        <f t="shared" ref="L10:L26" si="4">K10/B10</f>
        <v>0.17937219730941703</v>
      </c>
      <c r="M10" s="58">
        <v>562</v>
      </c>
      <c r="N10" s="32">
        <f t="shared" ref="N10:N26" si="5">M10/B10</f>
        <v>0.25201793721973093</v>
      </c>
      <c r="O10" s="62"/>
    </row>
    <row r="11" spans="1:15" ht="14.1" customHeight="1">
      <c r="A11" s="26" t="s">
        <v>33</v>
      </c>
      <c r="B11" s="56">
        <f>'1. Plan and Actual'!C12</f>
        <v>1284</v>
      </c>
      <c r="C11" s="57">
        <v>570</v>
      </c>
      <c r="D11" s="32">
        <f t="shared" si="1"/>
        <v>0.44392523364485981</v>
      </c>
      <c r="E11" s="58">
        <v>131</v>
      </c>
      <c r="F11" s="59">
        <f t="shared" si="2"/>
        <v>0.10202492211838006</v>
      </c>
      <c r="G11" s="60">
        <v>116</v>
      </c>
      <c r="H11" s="61">
        <f t="shared" si="0"/>
        <v>9.0342679127725853E-2</v>
      </c>
      <c r="I11" s="58">
        <v>531</v>
      </c>
      <c r="J11" s="59">
        <f t="shared" si="3"/>
        <v>0.4135514018691589</v>
      </c>
      <c r="K11" s="60">
        <v>199</v>
      </c>
      <c r="L11" s="61">
        <f t="shared" si="4"/>
        <v>0.15498442367601245</v>
      </c>
      <c r="M11" s="58">
        <v>307</v>
      </c>
      <c r="N11" s="32">
        <f t="shared" si="5"/>
        <v>0.23909657320872274</v>
      </c>
      <c r="O11" s="62"/>
    </row>
    <row r="12" spans="1:15" ht="14.1" customHeight="1">
      <c r="A12" s="26" t="s">
        <v>34</v>
      </c>
      <c r="B12" s="56">
        <f>'1. Plan and Actual'!C13</f>
        <v>927</v>
      </c>
      <c r="C12" s="57">
        <v>498</v>
      </c>
      <c r="D12" s="32">
        <f t="shared" si="1"/>
        <v>0.53721682847896435</v>
      </c>
      <c r="E12" s="58">
        <v>8</v>
      </c>
      <c r="F12" s="59">
        <f t="shared" si="2"/>
        <v>8.6299892125134836E-3</v>
      </c>
      <c r="G12" s="60">
        <v>17</v>
      </c>
      <c r="H12" s="61">
        <f t="shared" si="0"/>
        <v>1.8338727076591153E-2</v>
      </c>
      <c r="I12" s="58">
        <v>460</v>
      </c>
      <c r="J12" s="59">
        <f t="shared" si="3"/>
        <v>0.49622437971952538</v>
      </c>
      <c r="K12" s="60">
        <v>179</v>
      </c>
      <c r="L12" s="61">
        <f t="shared" si="4"/>
        <v>0.19309600862998921</v>
      </c>
      <c r="M12" s="58">
        <v>263</v>
      </c>
      <c r="N12" s="32">
        <f t="shared" si="5"/>
        <v>0.28371089536138078</v>
      </c>
      <c r="O12" s="62"/>
    </row>
    <row r="13" spans="1:15" ht="14.1" customHeight="1">
      <c r="A13" s="26" t="s">
        <v>35</v>
      </c>
      <c r="B13" s="56">
        <f>'1. Plan and Actual'!C14</f>
        <v>955</v>
      </c>
      <c r="C13" s="57">
        <v>551</v>
      </c>
      <c r="D13" s="32">
        <f t="shared" si="1"/>
        <v>0.57696335078534033</v>
      </c>
      <c r="E13" s="58">
        <v>54</v>
      </c>
      <c r="F13" s="59">
        <f t="shared" si="2"/>
        <v>5.654450261780105E-2</v>
      </c>
      <c r="G13" s="60">
        <v>26</v>
      </c>
      <c r="H13" s="61">
        <f t="shared" si="0"/>
        <v>2.7225130890052355E-2</v>
      </c>
      <c r="I13" s="58">
        <v>168</v>
      </c>
      <c r="J13" s="59">
        <f t="shared" si="3"/>
        <v>0.17591623036649215</v>
      </c>
      <c r="K13" s="60">
        <v>172</v>
      </c>
      <c r="L13" s="61">
        <f t="shared" si="4"/>
        <v>0.18010471204188483</v>
      </c>
      <c r="M13" s="58">
        <v>535</v>
      </c>
      <c r="N13" s="32">
        <f t="shared" si="5"/>
        <v>0.56020942408376961</v>
      </c>
      <c r="O13" s="62"/>
    </row>
    <row r="14" spans="1:15" ht="14.1" customHeight="1">
      <c r="A14" s="26" t="s">
        <v>36</v>
      </c>
      <c r="B14" s="56">
        <f>'1. Plan and Actual'!C15</f>
        <v>1851</v>
      </c>
      <c r="C14" s="57">
        <v>984</v>
      </c>
      <c r="D14" s="32">
        <f t="shared" si="1"/>
        <v>0.53160453808752028</v>
      </c>
      <c r="E14" s="58">
        <v>41</v>
      </c>
      <c r="F14" s="59">
        <f t="shared" si="2"/>
        <v>2.2150189086980011E-2</v>
      </c>
      <c r="G14" s="60">
        <v>71</v>
      </c>
      <c r="H14" s="61">
        <f t="shared" si="0"/>
        <v>3.8357644516477579E-2</v>
      </c>
      <c r="I14" s="58">
        <v>853</v>
      </c>
      <c r="J14" s="59">
        <f t="shared" si="3"/>
        <v>0.46083198271204756</v>
      </c>
      <c r="K14" s="60">
        <v>347</v>
      </c>
      <c r="L14" s="61">
        <f t="shared" si="4"/>
        <v>0.18746623446785521</v>
      </c>
      <c r="M14" s="58">
        <v>539</v>
      </c>
      <c r="N14" s="32">
        <f t="shared" si="5"/>
        <v>0.29119394921663966</v>
      </c>
      <c r="O14" s="62"/>
    </row>
    <row r="15" spans="1:15" ht="14.1" customHeight="1">
      <c r="A15" s="26" t="s">
        <v>37</v>
      </c>
      <c r="B15" s="56">
        <f>'1. Plan and Actual'!C16</f>
        <v>1038</v>
      </c>
      <c r="C15" s="57">
        <v>559</v>
      </c>
      <c r="D15" s="32">
        <f t="shared" si="1"/>
        <v>0.53853564547206167</v>
      </c>
      <c r="E15" s="58">
        <v>17</v>
      </c>
      <c r="F15" s="59">
        <f t="shared" si="2"/>
        <v>1.6377649325626204E-2</v>
      </c>
      <c r="G15" s="60">
        <v>57</v>
      </c>
      <c r="H15" s="61">
        <f t="shared" si="0"/>
        <v>5.4913294797687862E-2</v>
      </c>
      <c r="I15" s="58">
        <v>392</v>
      </c>
      <c r="J15" s="59">
        <f t="shared" si="3"/>
        <v>0.37764932562620424</v>
      </c>
      <c r="K15" s="60">
        <v>188</v>
      </c>
      <c r="L15" s="61">
        <f t="shared" si="4"/>
        <v>0.1811175337186898</v>
      </c>
      <c r="M15" s="58">
        <v>384</v>
      </c>
      <c r="N15" s="32">
        <f t="shared" si="5"/>
        <v>0.36994219653179189</v>
      </c>
      <c r="O15" s="62"/>
    </row>
    <row r="16" spans="1:15" ht="14.1" customHeight="1">
      <c r="A16" s="26" t="s">
        <v>38</v>
      </c>
      <c r="B16" s="56">
        <f>'1. Plan and Actual'!C17</f>
        <v>1473</v>
      </c>
      <c r="C16" s="57">
        <v>833</v>
      </c>
      <c r="D16" s="32">
        <f t="shared" si="1"/>
        <v>0.56551255940257972</v>
      </c>
      <c r="E16" s="58">
        <v>73</v>
      </c>
      <c r="F16" s="59">
        <f t="shared" si="2"/>
        <v>4.9558723693143243E-2</v>
      </c>
      <c r="G16" s="60">
        <v>60</v>
      </c>
      <c r="H16" s="61">
        <f t="shared" si="0"/>
        <v>4.0733197556008148E-2</v>
      </c>
      <c r="I16" s="58">
        <v>599</v>
      </c>
      <c r="J16" s="59">
        <f t="shared" si="3"/>
        <v>0.40665308893414798</v>
      </c>
      <c r="K16" s="60">
        <v>264</v>
      </c>
      <c r="L16" s="61">
        <f t="shared" si="4"/>
        <v>0.17922606924643583</v>
      </c>
      <c r="M16" s="58">
        <v>477</v>
      </c>
      <c r="N16" s="32">
        <f t="shared" si="5"/>
        <v>0.32382892057026474</v>
      </c>
      <c r="O16" s="62"/>
    </row>
    <row r="17" spans="1:17" ht="14.1" customHeight="1">
      <c r="A17" s="26" t="s">
        <v>39</v>
      </c>
      <c r="B17" s="56">
        <f>'1. Plan and Actual'!C18</f>
        <v>705</v>
      </c>
      <c r="C17" s="57">
        <v>382</v>
      </c>
      <c r="D17" s="32">
        <f t="shared" si="1"/>
        <v>0.54184397163120568</v>
      </c>
      <c r="E17" s="58">
        <v>79</v>
      </c>
      <c r="F17" s="59">
        <f t="shared" si="2"/>
        <v>0.11205673758865248</v>
      </c>
      <c r="G17" s="60">
        <v>38</v>
      </c>
      <c r="H17" s="61">
        <f t="shared" si="0"/>
        <v>5.3900709219858157E-2</v>
      </c>
      <c r="I17" s="58">
        <v>315</v>
      </c>
      <c r="J17" s="59">
        <f t="shared" si="3"/>
        <v>0.44680851063829785</v>
      </c>
      <c r="K17" s="60">
        <v>131</v>
      </c>
      <c r="L17" s="61">
        <f t="shared" si="4"/>
        <v>0.18581560283687942</v>
      </c>
      <c r="M17" s="58">
        <v>142</v>
      </c>
      <c r="N17" s="32">
        <f t="shared" si="5"/>
        <v>0.20141843971631207</v>
      </c>
      <c r="O17" s="62"/>
      <c r="P17" s="150"/>
      <c r="Q17" s="150"/>
    </row>
    <row r="18" spans="1:17" ht="14.1" customHeight="1">
      <c r="A18" s="26" t="s">
        <v>40</v>
      </c>
      <c r="B18" s="56">
        <f>'1. Plan and Actual'!C19</f>
        <v>2814</v>
      </c>
      <c r="C18" s="57">
        <v>1551</v>
      </c>
      <c r="D18" s="32">
        <f t="shared" si="1"/>
        <v>0.55117270788912576</v>
      </c>
      <c r="E18" s="58">
        <v>303</v>
      </c>
      <c r="F18" s="59">
        <f t="shared" si="2"/>
        <v>0.10767590618336886</v>
      </c>
      <c r="G18" s="60">
        <v>288</v>
      </c>
      <c r="H18" s="61">
        <f t="shared" si="0"/>
        <v>0.1023454157782516</v>
      </c>
      <c r="I18" s="58">
        <v>1207</v>
      </c>
      <c r="J18" s="59">
        <f t="shared" si="3"/>
        <v>0.42892679459843641</v>
      </c>
      <c r="K18" s="60">
        <v>427</v>
      </c>
      <c r="L18" s="61">
        <f t="shared" si="4"/>
        <v>0.15174129353233831</v>
      </c>
      <c r="M18" s="58">
        <v>589</v>
      </c>
      <c r="N18" s="32">
        <f t="shared" si="5"/>
        <v>0.20931058990760484</v>
      </c>
      <c r="O18" s="62"/>
      <c r="P18" s="150"/>
      <c r="Q18" s="150"/>
    </row>
    <row r="19" spans="1:17" ht="14.1" customHeight="1">
      <c r="A19" s="26" t="s">
        <v>41</v>
      </c>
      <c r="B19" s="56">
        <f>'1. Plan and Actual'!C20</f>
        <v>2137</v>
      </c>
      <c r="C19" s="57">
        <v>1196</v>
      </c>
      <c r="D19" s="32">
        <f t="shared" si="1"/>
        <v>0.55966307908282642</v>
      </c>
      <c r="E19" s="58">
        <v>44</v>
      </c>
      <c r="F19" s="59">
        <f t="shared" si="2"/>
        <v>2.0589611605053813E-2</v>
      </c>
      <c r="G19" s="60">
        <v>145</v>
      </c>
      <c r="H19" s="61">
        <f t="shared" si="0"/>
        <v>6.7852129153018248E-2</v>
      </c>
      <c r="I19" s="58">
        <v>1034</v>
      </c>
      <c r="J19" s="59">
        <f t="shared" si="3"/>
        <v>0.48385587271876462</v>
      </c>
      <c r="K19" s="60">
        <v>362</v>
      </c>
      <c r="L19" s="61">
        <f t="shared" si="4"/>
        <v>0.16939635002339729</v>
      </c>
      <c r="M19" s="58">
        <v>552</v>
      </c>
      <c r="N19" s="32">
        <f t="shared" si="5"/>
        <v>0.25830603649976602</v>
      </c>
      <c r="O19" s="62"/>
      <c r="P19" s="150"/>
      <c r="Q19" s="150"/>
    </row>
    <row r="20" spans="1:17" ht="14.1" customHeight="1">
      <c r="A20" s="26" t="s">
        <v>42</v>
      </c>
      <c r="B20" s="56">
        <f>'1. Plan and Actual'!C21</f>
        <v>2204</v>
      </c>
      <c r="C20" s="57">
        <v>1145</v>
      </c>
      <c r="D20" s="32">
        <f t="shared" si="1"/>
        <v>0.51950998185117969</v>
      </c>
      <c r="E20" s="58">
        <v>35</v>
      </c>
      <c r="F20" s="59">
        <f t="shared" si="2"/>
        <v>1.588021778584392E-2</v>
      </c>
      <c r="G20" s="60">
        <v>70</v>
      </c>
      <c r="H20" s="61">
        <f t="shared" si="0"/>
        <v>3.1760435571687839E-2</v>
      </c>
      <c r="I20" s="58">
        <v>903</v>
      </c>
      <c r="J20" s="59">
        <f t="shared" si="3"/>
        <v>0.40970961887477314</v>
      </c>
      <c r="K20" s="60">
        <v>432</v>
      </c>
      <c r="L20" s="61">
        <f t="shared" si="4"/>
        <v>0.19600725952813067</v>
      </c>
      <c r="M20" s="58">
        <v>764</v>
      </c>
      <c r="N20" s="32">
        <f t="shared" si="5"/>
        <v>0.34664246823956441</v>
      </c>
      <c r="O20" s="62"/>
      <c r="P20" s="150"/>
      <c r="Q20" s="150"/>
    </row>
    <row r="21" spans="1:17" ht="14.1" customHeight="1">
      <c r="A21" s="26" t="s">
        <v>43</v>
      </c>
      <c r="B21" s="56">
        <f>'1. Plan and Actual'!C22</f>
        <v>1571</v>
      </c>
      <c r="C21" s="57">
        <v>818</v>
      </c>
      <c r="D21" s="32">
        <f t="shared" si="1"/>
        <v>0.52068746021642265</v>
      </c>
      <c r="E21" s="58">
        <v>26</v>
      </c>
      <c r="F21" s="59">
        <f t="shared" si="2"/>
        <v>1.6549968173138127E-2</v>
      </c>
      <c r="G21" s="60">
        <v>50</v>
      </c>
      <c r="H21" s="61">
        <f t="shared" si="0"/>
        <v>3.1826861871419476E-2</v>
      </c>
      <c r="I21" s="58">
        <v>553</v>
      </c>
      <c r="J21" s="59">
        <f t="shared" si="3"/>
        <v>0.35200509229789945</v>
      </c>
      <c r="K21" s="60">
        <v>329</v>
      </c>
      <c r="L21" s="61">
        <f t="shared" si="4"/>
        <v>0.20942075111394018</v>
      </c>
      <c r="M21" s="58">
        <v>613</v>
      </c>
      <c r="N21" s="32">
        <f t="shared" si="5"/>
        <v>0.39019732654360278</v>
      </c>
      <c r="O21" s="62"/>
      <c r="P21" s="150"/>
      <c r="Q21" s="150"/>
    </row>
    <row r="22" spans="1:17" ht="14.1" customHeight="1">
      <c r="A22" s="26" t="s">
        <v>44</v>
      </c>
      <c r="B22" s="56">
        <f>'1. Plan and Actual'!C23</f>
        <v>823</v>
      </c>
      <c r="C22" s="57">
        <v>425</v>
      </c>
      <c r="D22" s="32">
        <f t="shared" si="1"/>
        <v>0.51640340218712033</v>
      </c>
      <c r="E22" s="58">
        <v>6</v>
      </c>
      <c r="F22" s="59">
        <f t="shared" si="2"/>
        <v>7.2904009720534627E-3</v>
      </c>
      <c r="G22" s="60">
        <v>37</v>
      </c>
      <c r="H22" s="61">
        <f t="shared" si="0"/>
        <v>4.4957472660996353E-2</v>
      </c>
      <c r="I22" s="58">
        <v>315</v>
      </c>
      <c r="J22" s="59">
        <f t="shared" si="3"/>
        <v>0.38274605103280679</v>
      </c>
      <c r="K22" s="60">
        <v>166</v>
      </c>
      <c r="L22" s="61">
        <f t="shared" si="4"/>
        <v>0.20170109356014582</v>
      </c>
      <c r="M22" s="58">
        <v>299</v>
      </c>
      <c r="N22" s="32">
        <f t="shared" si="5"/>
        <v>0.36330498177399756</v>
      </c>
      <c r="O22" s="62"/>
      <c r="P22" s="150"/>
      <c r="Q22" s="150"/>
    </row>
    <row r="23" spans="1:17" ht="14.1" customHeight="1">
      <c r="A23" s="26" t="s">
        <v>45</v>
      </c>
      <c r="B23" s="56">
        <f>'1. Plan and Actual'!C24</f>
        <v>1469</v>
      </c>
      <c r="C23" s="57">
        <v>727</v>
      </c>
      <c r="D23" s="32">
        <f t="shared" si="1"/>
        <v>0.49489448604492853</v>
      </c>
      <c r="E23" s="58">
        <v>25</v>
      </c>
      <c r="F23" s="59">
        <f t="shared" si="2"/>
        <v>1.7018379850238258E-2</v>
      </c>
      <c r="G23" s="60">
        <v>64</v>
      </c>
      <c r="H23" s="61">
        <f t="shared" si="0"/>
        <v>4.3567052416609936E-2</v>
      </c>
      <c r="I23" s="58">
        <v>651</v>
      </c>
      <c r="J23" s="59">
        <f t="shared" si="3"/>
        <v>0.44315861130020423</v>
      </c>
      <c r="K23" s="60">
        <v>279</v>
      </c>
      <c r="L23" s="61">
        <f t="shared" si="4"/>
        <v>0.18992511912865895</v>
      </c>
      <c r="M23" s="58">
        <v>450</v>
      </c>
      <c r="N23" s="32">
        <f t="shared" si="5"/>
        <v>0.30633083730428862</v>
      </c>
      <c r="O23" s="62"/>
      <c r="P23" s="150"/>
      <c r="Q23" s="150"/>
    </row>
    <row r="24" spans="1:17" ht="14.1" customHeight="1">
      <c r="A24" s="26" t="s">
        <v>46</v>
      </c>
      <c r="B24" s="56">
        <f>'1. Plan and Actual'!C25</f>
        <v>973</v>
      </c>
      <c r="C24" s="57">
        <v>562</v>
      </c>
      <c r="D24" s="32">
        <f t="shared" si="1"/>
        <v>0.57759506680369987</v>
      </c>
      <c r="E24" s="58">
        <v>20</v>
      </c>
      <c r="F24" s="59">
        <f t="shared" si="2"/>
        <v>2.0554984583761562E-2</v>
      </c>
      <c r="G24" s="60">
        <v>32</v>
      </c>
      <c r="H24" s="61">
        <f t="shared" si="0"/>
        <v>3.28879753340185E-2</v>
      </c>
      <c r="I24" s="58">
        <v>383</v>
      </c>
      <c r="J24" s="59">
        <f t="shared" si="3"/>
        <v>0.3936279547790339</v>
      </c>
      <c r="K24" s="60">
        <v>188</v>
      </c>
      <c r="L24" s="61">
        <f t="shared" si="4"/>
        <v>0.1932168550873587</v>
      </c>
      <c r="M24" s="58">
        <v>350</v>
      </c>
      <c r="N24" s="32">
        <f t="shared" si="5"/>
        <v>0.35971223021582732</v>
      </c>
      <c r="O24" s="62"/>
      <c r="P24" s="150"/>
      <c r="Q24" s="62"/>
    </row>
    <row r="25" spans="1:17">
      <c r="A25" s="26" t="s">
        <v>47</v>
      </c>
      <c r="B25" s="63">
        <f>'1. Plan and Actual'!C26</f>
        <v>644</v>
      </c>
      <c r="C25" s="64">
        <v>382</v>
      </c>
      <c r="D25" s="32">
        <f>C25/B25</f>
        <v>0.59316770186335399</v>
      </c>
      <c r="E25" s="65">
        <v>1</v>
      </c>
      <c r="F25" s="59">
        <f>E25/B25</f>
        <v>1.5527950310559005E-3</v>
      </c>
      <c r="G25" s="66">
        <v>10</v>
      </c>
      <c r="H25" s="61">
        <f t="shared" si="0"/>
        <v>1.5527950310559006E-2</v>
      </c>
      <c r="I25" s="65">
        <v>195</v>
      </c>
      <c r="J25" s="59">
        <f t="shared" si="3"/>
        <v>0.30279503105590061</v>
      </c>
      <c r="K25" s="66">
        <v>149</v>
      </c>
      <c r="L25" s="61">
        <f t="shared" si="4"/>
        <v>0.23136645962732919</v>
      </c>
      <c r="M25" s="65">
        <v>289</v>
      </c>
      <c r="N25" s="32">
        <f t="shared" si="5"/>
        <v>0.44875776397515527</v>
      </c>
      <c r="O25" s="62"/>
      <c r="P25" s="150"/>
      <c r="Q25" s="150"/>
    </row>
    <row r="26" spans="1:17" ht="13.5" thickBot="1">
      <c r="A26" s="33" t="s">
        <v>49</v>
      </c>
      <c r="B26" s="67">
        <f>'1. Plan and Actual'!C27</f>
        <v>22491</v>
      </c>
      <c r="C26" s="68">
        <v>12097</v>
      </c>
      <c r="D26" s="37">
        <f>C26/B26</f>
        <v>0.53785958827975633</v>
      </c>
      <c r="E26" s="69">
        <v>929</v>
      </c>
      <c r="F26" s="70">
        <f t="shared" si="2"/>
        <v>4.1305411053310211E-2</v>
      </c>
      <c r="G26" s="71">
        <v>1198</v>
      </c>
      <c r="H26" s="72">
        <f t="shared" si="0"/>
        <v>5.3265750744742345E-2</v>
      </c>
      <c r="I26" s="69">
        <v>9636</v>
      </c>
      <c r="J26" s="70">
        <f t="shared" si="3"/>
        <v>0.42843804188342005</v>
      </c>
      <c r="K26" s="71">
        <v>4005</v>
      </c>
      <c r="L26" s="72">
        <f t="shared" si="4"/>
        <v>0.17807122849139656</v>
      </c>
      <c r="M26" s="69">
        <v>6723</v>
      </c>
      <c r="N26" s="37">
        <f t="shared" si="5"/>
        <v>0.29891956782713086</v>
      </c>
      <c r="O26" s="62"/>
      <c r="P26" s="62"/>
      <c r="Q26" s="150"/>
    </row>
    <row r="27" spans="1:17" ht="13.5" thickTop="1">
      <c r="A27" s="1" t="s">
        <v>50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50"/>
    </row>
    <row r="28" spans="1:17">
      <c r="A28" s="1" t="s">
        <v>51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50"/>
    </row>
    <row r="29" spans="1:17" ht="12.75" customHeight="1">
      <c r="A29" s="164" t="s">
        <v>52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50"/>
    </row>
    <row r="30" spans="1:17" ht="12.75" customHeight="1">
      <c r="A30" s="164" t="s">
        <v>53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50"/>
    </row>
    <row r="31" spans="1:17">
      <c r="A31" s="168" t="s">
        <v>54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50"/>
    </row>
  </sheetData>
  <mergeCells count="7">
    <mergeCell ref="A31:P31"/>
    <mergeCell ref="A1:N1"/>
    <mergeCell ref="A2:N2"/>
    <mergeCell ref="A3:N3"/>
    <mergeCell ref="A5:N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31"/>
  <sheetViews>
    <sheetView topLeftCell="B4" workbookViewId="0">
      <selection activeCell="O25" sqref="O25"/>
    </sheetView>
  </sheetViews>
  <sheetFormatPr defaultRowHeight="12.75"/>
  <cols>
    <col min="1" max="1" width="21.28515625" style="62" customWidth="1"/>
    <col min="2" max="2" width="9.42578125" style="62" customWidth="1"/>
    <col min="3" max="3" width="8.28515625" style="62" customWidth="1"/>
    <col min="4" max="4" width="5.140625" style="62" customWidth="1"/>
    <col min="5" max="5" width="8.7109375" style="62" customWidth="1"/>
    <col min="6" max="6" width="5.140625" style="62" customWidth="1"/>
    <col min="7" max="7" width="9.42578125" style="62" customWidth="1"/>
    <col min="8" max="8" width="5.140625" style="62" customWidth="1"/>
    <col min="9" max="9" width="8.7109375" style="62" customWidth="1"/>
    <col min="10" max="10" width="5.140625" style="62" customWidth="1"/>
    <col min="11" max="11" width="9.140625" style="62" customWidth="1"/>
    <col min="12" max="12" width="5.140625" style="62" customWidth="1"/>
    <col min="13" max="13" width="8.7109375" style="62" customWidth="1"/>
    <col min="14" max="14" width="5.140625" style="62" customWidth="1"/>
    <col min="15" max="15" width="10.7109375" style="62" customWidth="1"/>
    <col min="16" max="16" width="5.140625" style="62" customWidth="1"/>
    <col min="17" max="16384" width="9.140625" style="62"/>
  </cols>
  <sheetData>
    <row r="1" spans="1:16" ht="18.75">
      <c r="A1" s="16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ht="15.75">
      <c r="A2" s="170" t="str">
        <f>'1. Plan and Actual'!A2</f>
        <v>OSCCAR Summary by Workforce Area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16" ht="15.75">
      <c r="A3" s="190" t="str">
        <f>'1. Plan and Actual'!A3</f>
        <v>FY21 Quarter Ending September 30, 2020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91"/>
    </row>
    <row r="5" spans="1:16" ht="18.75">
      <c r="A5" s="169" t="s">
        <v>9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</row>
    <row r="6" spans="1:16" ht="6.75" customHeight="1" thickBot="1"/>
    <row r="7" spans="1:16" ht="13.5" thickTop="1">
      <c r="A7" s="73" t="s">
        <v>17</v>
      </c>
      <c r="B7" s="144" t="s">
        <v>18</v>
      </c>
      <c r="C7" s="74" t="s">
        <v>19</v>
      </c>
      <c r="D7" s="74" t="s">
        <v>20</v>
      </c>
      <c r="E7" s="74" t="s">
        <v>21</v>
      </c>
      <c r="F7" s="74" t="s">
        <v>22</v>
      </c>
      <c r="G7" s="74" t="s">
        <v>56</v>
      </c>
      <c r="H7" s="74" t="s">
        <v>62</v>
      </c>
      <c r="I7" s="74" t="s">
        <v>63</v>
      </c>
      <c r="J7" s="74" t="s">
        <v>64</v>
      </c>
      <c r="K7" s="74" t="s">
        <v>74</v>
      </c>
      <c r="L7" s="74" t="s">
        <v>75</v>
      </c>
      <c r="M7" s="74" t="s">
        <v>76</v>
      </c>
      <c r="N7" s="74" t="s">
        <v>77</v>
      </c>
      <c r="O7" s="74" t="s">
        <v>96</v>
      </c>
      <c r="P7" s="75" t="s">
        <v>79</v>
      </c>
    </row>
    <row r="8" spans="1:16" s="79" customFormat="1" ht="51">
      <c r="A8" s="76"/>
      <c r="B8" s="146" t="s">
        <v>23</v>
      </c>
      <c r="C8" s="77" t="s">
        <v>97</v>
      </c>
      <c r="D8" s="77" t="s">
        <v>81</v>
      </c>
      <c r="E8" s="77" t="s">
        <v>98</v>
      </c>
      <c r="F8" s="77" t="s">
        <v>81</v>
      </c>
      <c r="G8" s="77" t="s">
        <v>99</v>
      </c>
      <c r="H8" s="77" t="s">
        <v>81</v>
      </c>
      <c r="I8" s="77" t="s">
        <v>100</v>
      </c>
      <c r="J8" s="77" t="s">
        <v>81</v>
      </c>
      <c r="K8" s="77" t="s">
        <v>101</v>
      </c>
      <c r="L8" s="77" t="s">
        <v>81</v>
      </c>
      <c r="M8" s="77" t="s">
        <v>102</v>
      </c>
      <c r="N8" s="77" t="s">
        <v>81</v>
      </c>
      <c r="O8" s="77" t="s">
        <v>103</v>
      </c>
      <c r="P8" s="78" t="s">
        <v>81</v>
      </c>
    </row>
    <row r="9" spans="1:16" ht="14.1" customHeight="1">
      <c r="A9" s="80" t="s">
        <v>31</v>
      </c>
      <c r="B9" s="40">
        <f>'1. Plan and Actual'!C10</f>
        <v>745</v>
      </c>
      <c r="C9" s="28">
        <v>66</v>
      </c>
      <c r="D9" s="29">
        <f>C9/B9</f>
        <v>8.859060402684564E-2</v>
      </c>
      <c r="E9" s="28">
        <v>231</v>
      </c>
      <c r="F9" s="29">
        <f>E9/B9</f>
        <v>0.31006711409395971</v>
      </c>
      <c r="G9" s="28">
        <v>101</v>
      </c>
      <c r="H9" s="29">
        <f>G9/B9</f>
        <v>0.13557046979865772</v>
      </c>
      <c r="I9" s="28">
        <v>78</v>
      </c>
      <c r="J9" s="29">
        <f>I9/B9</f>
        <v>0.10469798657718121</v>
      </c>
      <c r="K9" s="28">
        <v>145</v>
      </c>
      <c r="L9" s="29">
        <f>K9/B9</f>
        <v>0.19463087248322147</v>
      </c>
      <c r="M9" s="28">
        <v>77</v>
      </c>
      <c r="N9" s="29">
        <f>M9/B9</f>
        <v>0.10335570469798658</v>
      </c>
      <c r="O9" s="28">
        <v>47</v>
      </c>
      <c r="P9" s="32">
        <f>O9/B9</f>
        <v>6.3087248322147654E-2</v>
      </c>
    </row>
    <row r="10" spans="1:16" ht="14.1" customHeight="1">
      <c r="A10" s="80" t="s">
        <v>32</v>
      </c>
      <c r="B10" s="40">
        <f>'1. Plan and Actual'!C11</f>
        <v>2230</v>
      </c>
      <c r="C10" s="28">
        <v>91</v>
      </c>
      <c r="D10" s="29">
        <f t="shared" ref="D10:D26" si="0">C10/B10</f>
        <v>4.0807174887892379E-2</v>
      </c>
      <c r="E10" s="28">
        <v>488</v>
      </c>
      <c r="F10" s="29">
        <f t="shared" ref="F10:F26" si="1">E10/B10</f>
        <v>0.21883408071748878</v>
      </c>
      <c r="G10" s="28">
        <v>316</v>
      </c>
      <c r="H10" s="29">
        <f t="shared" ref="H10:H26" si="2">G10/B10</f>
        <v>0.14170403587443947</v>
      </c>
      <c r="I10" s="28">
        <v>166</v>
      </c>
      <c r="J10" s="29">
        <f t="shared" ref="J10:J26" si="3">I10/B10</f>
        <v>7.4439461883408067E-2</v>
      </c>
      <c r="K10" s="28">
        <v>733</v>
      </c>
      <c r="L10" s="29">
        <f t="shared" ref="L10:L26" si="4">K10/B10</f>
        <v>0.32869955156950675</v>
      </c>
      <c r="M10" s="28">
        <v>408</v>
      </c>
      <c r="N10" s="29">
        <f t="shared" ref="N10:N26" si="5">M10/B10</f>
        <v>0.18295964125560538</v>
      </c>
      <c r="O10" s="28">
        <v>28</v>
      </c>
      <c r="P10" s="32">
        <f t="shared" ref="P10:P26" si="6">O10/B10</f>
        <v>1.2556053811659192E-2</v>
      </c>
    </row>
    <row r="11" spans="1:16" ht="14.1" customHeight="1">
      <c r="A11" s="80" t="s">
        <v>33</v>
      </c>
      <c r="B11" s="40">
        <f>'1. Plan and Actual'!C12</f>
        <v>1284</v>
      </c>
      <c r="C11" s="28">
        <v>316</v>
      </c>
      <c r="D11" s="29">
        <f t="shared" si="0"/>
        <v>0.24610591900311526</v>
      </c>
      <c r="E11" s="28">
        <v>432</v>
      </c>
      <c r="F11" s="29">
        <f t="shared" si="1"/>
        <v>0.3364485981308411</v>
      </c>
      <c r="G11" s="28">
        <v>179</v>
      </c>
      <c r="H11" s="29">
        <f t="shared" si="2"/>
        <v>0.13940809968847351</v>
      </c>
      <c r="I11" s="28">
        <v>105</v>
      </c>
      <c r="J11" s="29">
        <f t="shared" si="3"/>
        <v>8.1775700934579434E-2</v>
      </c>
      <c r="K11" s="28">
        <v>167</v>
      </c>
      <c r="L11" s="29">
        <f t="shared" si="4"/>
        <v>0.13006230529595014</v>
      </c>
      <c r="M11" s="28">
        <v>77</v>
      </c>
      <c r="N11" s="29">
        <f t="shared" si="5"/>
        <v>5.9968847352024922E-2</v>
      </c>
      <c r="O11" s="28">
        <v>8</v>
      </c>
      <c r="P11" s="32">
        <f t="shared" si="6"/>
        <v>6.2305295950155761E-3</v>
      </c>
    </row>
    <row r="12" spans="1:16" ht="14.1" customHeight="1">
      <c r="A12" s="80" t="s">
        <v>34</v>
      </c>
      <c r="B12" s="40">
        <f>'1. Plan and Actual'!C13</f>
        <v>927</v>
      </c>
      <c r="C12" s="28">
        <v>61</v>
      </c>
      <c r="D12" s="29">
        <f t="shared" si="0"/>
        <v>6.5803667745415323E-2</v>
      </c>
      <c r="E12" s="28">
        <v>293</v>
      </c>
      <c r="F12" s="29">
        <f t="shared" si="1"/>
        <v>0.31607335490830635</v>
      </c>
      <c r="G12" s="28">
        <v>160</v>
      </c>
      <c r="H12" s="29">
        <f t="shared" si="2"/>
        <v>0.1725997842502697</v>
      </c>
      <c r="I12" s="28">
        <v>86</v>
      </c>
      <c r="J12" s="29">
        <f t="shared" si="3"/>
        <v>9.2772384034519956E-2</v>
      </c>
      <c r="K12" s="28">
        <v>237</v>
      </c>
      <c r="L12" s="29">
        <f t="shared" si="4"/>
        <v>0.25566343042071199</v>
      </c>
      <c r="M12" s="28">
        <v>83</v>
      </c>
      <c r="N12" s="29">
        <f t="shared" si="5"/>
        <v>8.9536138079827396E-2</v>
      </c>
      <c r="O12" s="28">
        <v>7</v>
      </c>
      <c r="P12" s="32">
        <f t="shared" si="6"/>
        <v>7.551240560949299E-3</v>
      </c>
    </row>
    <row r="13" spans="1:16" ht="14.1" customHeight="1">
      <c r="A13" s="80" t="s">
        <v>35</v>
      </c>
      <c r="B13" s="40">
        <f>'1. Plan and Actual'!C14</f>
        <v>955</v>
      </c>
      <c r="C13" s="28">
        <v>98</v>
      </c>
      <c r="D13" s="29">
        <f t="shared" si="0"/>
        <v>0.10261780104712041</v>
      </c>
      <c r="E13" s="28">
        <v>150</v>
      </c>
      <c r="F13" s="29">
        <f t="shared" si="1"/>
        <v>0.15706806282722513</v>
      </c>
      <c r="G13" s="28">
        <v>157</v>
      </c>
      <c r="H13" s="29">
        <f t="shared" si="2"/>
        <v>0.1643979057591623</v>
      </c>
      <c r="I13" s="28">
        <v>129</v>
      </c>
      <c r="J13" s="29">
        <f t="shared" si="3"/>
        <v>0.13507853403141362</v>
      </c>
      <c r="K13" s="28">
        <v>291</v>
      </c>
      <c r="L13" s="29">
        <f t="shared" si="4"/>
        <v>0.30471204188481676</v>
      </c>
      <c r="M13" s="28">
        <v>120</v>
      </c>
      <c r="N13" s="29">
        <f t="shared" si="5"/>
        <v>0.1256544502617801</v>
      </c>
      <c r="O13" s="28">
        <v>10</v>
      </c>
      <c r="P13" s="32">
        <f t="shared" si="6"/>
        <v>1.0471204188481676E-2</v>
      </c>
    </row>
    <row r="14" spans="1:16" ht="14.1" customHeight="1">
      <c r="A14" s="80" t="s">
        <v>36</v>
      </c>
      <c r="B14" s="40">
        <f>'1. Plan and Actual'!C15</f>
        <v>1851</v>
      </c>
      <c r="C14" s="28">
        <v>124</v>
      </c>
      <c r="D14" s="29">
        <f t="shared" si="0"/>
        <v>6.6990815775256618E-2</v>
      </c>
      <c r="E14" s="28">
        <v>587</v>
      </c>
      <c r="F14" s="29">
        <f t="shared" si="1"/>
        <v>0.31712587790383578</v>
      </c>
      <c r="G14" s="28">
        <v>316</v>
      </c>
      <c r="H14" s="29">
        <f t="shared" si="2"/>
        <v>0.17071853052404107</v>
      </c>
      <c r="I14" s="28">
        <v>193</v>
      </c>
      <c r="J14" s="29">
        <f t="shared" si="3"/>
        <v>0.10426796326310103</v>
      </c>
      <c r="K14" s="28">
        <v>398</v>
      </c>
      <c r="L14" s="29">
        <f t="shared" si="4"/>
        <v>0.21501890869800108</v>
      </c>
      <c r="M14" s="28">
        <v>220</v>
      </c>
      <c r="N14" s="29">
        <f t="shared" si="5"/>
        <v>0.11885467314964884</v>
      </c>
      <c r="O14" s="28">
        <v>13</v>
      </c>
      <c r="P14" s="32">
        <f t="shared" si="6"/>
        <v>7.0232306861156132E-3</v>
      </c>
    </row>
    <row r="15" spans="1:16" ht="14.1" customHeight="1">
      <c r="A15" s="80" t="s">
        <v>37</v>
      </c>
      <c r="B15" s="40">
        <f>'1. Plan and Actual'!C16</f>
        <v>1038</v>
      </c>
      <c r="C15" s="28">
        <v>78</v>
      </c>
      <c r="D15" s="29">
        <f t="shared" si="0"/>
        <v>7.5144508670520235E-2</v>
      </c>
      <c r="E15" s="28">
        <v>349</v>
      </c>
      <c r="F15" s="29">
        <f t="shared" si="1"/>
        <v>0.33622350674373797</v>
      </c>
      <c r="G15" s="28">
        <v>157</v>
      </c>
      <c r="H15" s="29">
        <f t="shared" si="2"/>
        <v>0.15125240847784199</v>
      </c>
      <c r="I15" s="28">
        <v>103</v>
      </c>
      <c r="J15" s="29">
        <f t="shared" si="3"/>
        <v>9.9229287090558768E-2</v>
      </c>
      <c r="K15" s="28">
        <v>204</v>
      </c>
      <c r="L15" s="29">
        <f t="shared" si="4"/>
        <v>0.19653179190751446</v>
      </c>
      <c r="M15" s="28">
        <v>125</v>
      </c>
      <c r="N15" s="29">
        <f t="shared" si="5"/>
        <v>0.12042389210019268</v>
      </c>
      <c r="O15" s="28">
        <v>22</v>
      </c>
      <c r="P15" s="32">
        <f t="shared" si="6"/>
        <v>2.119460500963391E-2</v>
      </c>
    </row>
    <row r="16" spans="1:16" ht="14.1" customHeight="1">
      <c r="A16" s="80" t="s">
        <v>38</v>
      </c>
      <c r="B16" s="40">
        <f>'1. Plan and Actual'!C17</f>
        <v>1473</v>
      </c>
      <c r="C16" s="28">
        <v>141</v>
      </c>
      <c r="D16" s="29">
        <f t="shared" si="0"/>
        <v>9.5723014256619138E-2</v>
      </c>
      <c r="E16" s="28">
        <v>377</v>
      </c>
      <c r="F16" s="29">
        <f t="shared" si="1"/>
        <v>0.25594025797691783</v>
      </c>
      <c r="G16" s="28">
        <v>206</v>
      </c>
      <c r="H16" s="29">
        <f t="shared" si="2"/>
        <v>0.13985064494229463</v>
      </c>
      <c r="I16" s="28">
        <v>125</v>
      </c>
      <c r="J16" s="29">
        <f t="shared" si="3"/>
        <v>8.4860828241683645E-2</v>
      </c>
      <c r="K16" s="28">
        <v>371</v>
      </c>
      <c r="L16" s="29">
        <f t="shared" si="4"/>
        <v>0.25186693822131706</v>
      </c>
      <c r="M16" s="28">
        <v>209</v>
      </c>
      <c r="N16" s="29">
        <f t="shared" si="5"/>
        <v>0.14188730482009504</v>
      </c>
      <c r="O16" s="28">
        <v>44</v>
      </c>
      <c r="P16" s="32">
        <f t="shared" si="6"/>
        <v>2.9871011541072641E-2</v>
      </c>
    </row>
    <row r="17" spans="1:16" ht="14.1" customHeight="1">
      <c r="A17" s="80" t="s">
        <v>39</v>
      </c>
      <c r="B17" s="40">
        <f>'1. Plan and Actual'!C18</f>
        <v>705</v>
      </c>
      <c r="C17" s="28">
        <v>134</v>
      </c>
      <c r="D17" s="29">
        <f t="shared" si="0"/>
        <v>0.1900709219858156</v>
      </c>
      <c r="E17" s="28">
        <v>277</v>
      </c>
      <c r="F17" s="29">
        <f t="shared" si="1"/>
        <v>0.39290780141843973</v>
      </c>
      <c r="G17" s="28">
        <v>100</v>
      </c>
      <c r="H17" s="29">
        <f t="shared" si="2"/>
        <v>0.14184397163120568</v>
      </c>
      <c r="I17" s="28">
        <v>62</v>
      </c>
      <c r="J17" s="29">
        <f t="shared" si="3"/>
        <v>8.794326241134752E-2</v>
      </c>
      <c r="K17" s="28">
        <v>82</v>
      </c>
      <c r="L17" s="29">
        <f t="shared" si="4"/>
        <v>0.11631205673758865</v>
      </c>
      <c r="M17" s="28">
        <v>41</v>
      </c>
      <c r="N17" s="29">
        <f t="shared" si="5"/>
        <v>5.8156028368794327E-2</v>
      </c>
      <c r="O17" s="28">
        <v>9</v>
      </c>
      <c r="P17" s="32">
        <f t="shared" si="6"/>
        <v>1.276595744680851E-2</v>
      </c>
    </row>
    <row r="18" spans="1:16" ht="14.1" customHeight="1">
      <c r="A18" s="80" t="s">
        <v>40</v>
      </c>
      <c r="B18" s="40">
        <f>'1. Plan and Actual'!C19</f>
        <v>2814</v>
      </c>
      <c r="C18" s="28">
        <v>684</v>
      </c>
      <c r="D18" s="29">
        <f t="shared" si="0"/>
        <v>0.24307036247334754</v>
      </c>
      <c r="E18" s="28">
        <v>766</v>
      </c>
      <c r="F18" s="29">
        <f t="shared" si="1"/>
        <v>0.27221037668798864</v>
      </c>
      <c r="G18" s="28">
        <v>390</v>
      </c>
      <c r="H18" s="29">
        <f t="shared" si="2"/>
        <v>0.13859275053304904</v>
      </c>
      <c r="I18" s="28">
        <v>212</v>
      </c>
      <c r="J18" s="29">
        <f t="shared" si="3"/>
        <v>7.5337597725657429E-2</v>
      </c>
      <c r="K18" s="28">
        <v>360</v>
      </c>
      <c r="L18" s="29">
        <f t="shared" si="4"/>
        <v>0.1279317697228145</v>
      </c>
      <c r="M18" s="28">
        <v>200</v>
      </c>
      <c r="N18" s="29">
        <f t="shared" si="5"/>
        <v>7.1073205401563616E-2</v>
      </c>
      <c r="O18" s="28">
        <v>202</v>
      </c>
      <c r="P18" s="32">
        <f t="shared" si="6"/>
        <v>7.1783937455579247E-2</v>
      </c>
    </row>
    <row r="19" spans="1:16" ht="14.1" customHeight="1">
      <c r="A19" s="80" t="s">
        <v>41</v>
      </c>
      <c r="B19" s="40">
        <f>'1. Plan and Actual'!C20</f>
        <v>2137</v>
      </c>
      <c r="C19" s="28">
        <v>253</v>
      </c>
      <c r="D19" s="29">
        <f t="shared" si="0"/>
        <v>0.11839026672905943</v>
      </c>
      <c r="E19" s="28">
        <v>822</v>
      </c>
      <c r="F19" s="29">
        <f t="shared" si="1"/>
        <v>0.38465138043986896</v>
      </c>
      <c r="G19" s="28">
        <v>282</v>
      </c>
      <c r="H19" s="29">
        <f t="shared" si="2"/>
        <v>0.13196069255966308</v>
      </c>
      <c r="I19" s="28">
        <v>253</v>
      </c>
      <c r="J19" s="29">
        <f t="shared" si="3"/>
        <v>0.11839026672905943</v>
      </c>
      <c r="K19" s="28">
        <v>326</v>
      </c>
      <c r="L19" s="29">
        <f t="shared" si="4"/>
        <v>0.1525503041647169</v>
      </c>
      <c r="M19" s="28">
        <v>147</v>
      </c>
      <c r="N19" s="29">
        <f t="shared" si="5"/>
        <v>6.8788020589611601E-2</v>
      </c>
      <c r="O19" s="28">
        <v>54</v>
      </c>
      <c r="P19" s="32">
        <f t="shared" si="6"/>
        <v>2.5269068788020588E-2</v>
      </c>
    </row>
    <row r="20" spans="1:16" ht="14.1" customHeight="1">
      <c r="A20" s="80" t="s">
        <v>42</v>
      </c>
      <c r="B20" s="40">
        <f>'1. Plan and Actual'!C21</f>
        <v>2204</v>
      </c>
      <c r="C20" s="28">
        <v>96</v>
      </c>
      <c r="D20" s="29">
        <f t="shared" si="0"/>
        <v>4.3557168784029036E-2</v>
      </c>
      <c r="E20" s="28">
        <v>382</v>
      </c>
      <c r="F20" s="29">
        <f t="shared" si="1"/>
        <v>0.1733212341197822</v>
      </c>
      <c r="G20" s="28">
        <v>221</v>
      </c>
      <c r="H20" s="29">
        <f t="shared" si="2"/>
        <v>0.10027223230490018</v>
      </c>
      <c r="I20" s="28">
        <v>202</v>
      </c>
      <c r="J20" s="29">
        <f t="shared" si="3"/>
        <v>9.1651542649727774E-2</v>
      </c>
      <c r="K20" s="28">
        <v>783</v>
      </c>
      <c r="L20" s="29">
        <f t="shared" si="4"/>
        <v>0.35526315789473684</v>
      </c>
      <c r="M20" s="28">
        <v>511</v>
      </c>
      <c r="N20" s="29">
        <f t="shared" si="5"/>
        <v>0.23185117967332122</v>
      </c>
      <c r="O20" s="28">
        <v>9</v>
      </c>
      <c r="P20" s="32">
        <f t="shared" si="6"/>
        <v>4.0834845735027219E-3</v>
      </c>
    </row>
    <row r="21" spans="1:16" ht="14.1" customHeight="1">
      <c r="A21" s="80" t="s">
        <v>43</v>
      </c>
      <c r="B21" s="40">
        <f>'1. Plan and Actual'!C22</f>
        <v>1571</v>
      </c>
      <c r="C21" s="28">
        <v>68</v>
      </c>
      <c r="D21" s="29">
        <f t="shared" si="0"/>
        <v>4.3284532145130492E-2</v>
      </c>
      <c r="E21" s="28">
        <v>262</v>
      </c>
      <c r="F21" s="29">
        <f t="shared" si="1"/>
        <v>0.16677275620623808</v>
      </c>
      <c r="G21" s="28">
        <v>157</v>
      </c>
      <c r="H21" s="29">
        <f t="shared" si="2"/>
        <v>9.9936346276257165E-2</v>
      </c>
      <c r="I21" s="28">
        <v>116</v>
      </c>
      <c r="J21" s="29">
        <f t="shared" si="3"/>
        <v>7.383831954169319E-2</v>
      </c>
      <c r="K21" s="28">
        <v>567</v>
      </c>
      <c r="L21" s="29">
        <f t="shared" si="4"/>
        <v>0.36091661362189686</v>
      </c>
      <c r="M21" s="28">
        <v>390</v>
      </c>
      <c r="N21" s="29">
        <f t="shared" si="5"/>
        <v>0.24824952259707192</v>
      </c>
      <c r="O21" s="28">
        <v>11</v>
      </c>
      <c r="P21" s="32">
        <f t="shared" si="6"/>
        <v>7.0019096117122856E-3</v>
      </c>
    </row>
    <row r="22" spans="1:16" ht="14.1" customHeight="1">
      <c r="A22" s="80" t="s">
        <v>44</v>
      </c>
      <c r="B22" s="40">
        <f>'1. Plan and Actual'!C23</f>
        <v>823</v>
      </c>
      <c r="C22" s="28">
        <v>53</v>
      </c>
      <c r="D22" s="29">
        <f t="shared" si="0"/>
        <v>6.4398541919805583E-2</v>
      </c>
      <c r="E22" s="28">
        <v>262</v>
      </c>
      <c r="F22" s="29">
        <f t="shared" si="1"/>
        <v>0.31834750911300119</v>
      </c>
      <c r="G22" s="28">
        <v>132</v>
      </c>
      <c r="H22" s="29">
        <f t="shared" si="2"/>
        <v>0.16038882138517618</v>
      </c>
      <c r="I22" s="28">
        <v>92</v>
      </c>
      <c r="J22" s="29">
        <f t="shared" si="3"/>
        <v>0.1117861482381531</v>
      </c>
      <c r="K22" s="28">
        <v>187</v>
      </c>
      <c r="L22" s="29">
        <f t="shared" si="4"/>
        <v>0.22721749696233293</v>
      </c>
      <c r="M22" s="28">
        <v>93</v>
      </c>
      <c r="N22" s="29">
        <f t="shared" si="5"/>
        <v>0.11300121506682867</v>
      </c>
      <c r="O22" s="28">
        <v>4</v>
      </c>
      <c r="P22" s="32">
        <f t="shared" si="6"/>
        <v>4.8602673147023082E-3</v>
      </c>
    </row>
    <row r="23" spans="1:16" ht="14.1" customHeight="1">
      <c r="A23" s="80" t="s">
        <v>45</v>
      </c>
      <c r="B23" s="40">
        <f>'1. Plan and Actual'!C24</f>
        <v>1469</v>
      </c>
      <c r="C23" s="28">
        <v>122</v>
      </c>
      <c r="D23" s="29">
        <f t="shared" si="0"/>
        <v>8.3049693669162691E-2</v>
      </c>
      <c r="E23" s="28">
        <v>429</v>
      </c>
      <c r="F23" s="29">
        <f t="shared" si="1"/>
        <v>0.29203539823008851</v>
      </c>
      <c r="G23" s="28">
        <v>181</v>
      </c>
      <c r="H23" s="29">
        <f t="shared" si="2"/>
        <v>0.12321307011572498</v>
      </c>
      <c r="I23" s="28">
        <v>175</v>
      </c>
      <c r="J23" s="29">
        <f t="shared" si="3"/>
        <v>0.1191286589516678</v>
      </c>
      <c r="K23" s="28">
        <v>364</v>
      </c>
      <c r="L23" s="29">
        <f t="shared" si="4"/>
        <v>0.24778761061946902</v>
      </c>
      <c r="M23" s="28">
        <v>181</v>
      </c>
      <c r="N23" s="29">
        <f t="shared" si="5"/>
        <v>0.12321307011572498</v>
      </c>
      <c r="O23" s="28">
        <v>17</v>
      </c>
      <c r="P23" s="32">
        <f t="shared" si="6"/>
        <v>1.1572498298162015E-2</v>
      </c>
    </row>
    <row r="24" spans="1:16" ht="14.1" customHeight="1">
      <c r="A24" s="80" t="s">
        <v>46</v>
      </c>
      <c r="B24" s="40">
        <f>'1. Plan and Actual'!C25</f>
        <v>973</v>
      </c>
      <c r="C24" s="28">
        <v>80</v>
      </c>
      <c r="D24" s="29">
        <f t="shared" si="0"/>
        <v>8.2219938335046247E-2</v>
      </c>
      <c r="E24" s="28">
        <v>245</v>
      </c>
      <c r="F24" s="29">
        <f t="shared" si="1"/>
        <v>0.25179856115107913</v>
      </c>
      <c r="G24" s="28">
        <v>126</v>
      </c>
      <c r="H24" s="29">
        <f t="shared" si="2"/>
        <v>0.12949640287769784</v>
      </c>
      <c r="I24" s="28">
        <v>81</v>
      </c>
      <c r="J24" s="29">
        <f t="shared" si="3"/>
        <v>8.3247687564234327E-2</v>
      </c>
      <c r="K24" s="28">
        <v>311</v>
      </c>
      <c r="L24" s="29">
        <f t="shared" si="4"/>
        <v>0.31963001027749227</v>
      </c>
      <c r="M24" s="28">
        <v>122</v>
      </c>
      <c r="N24" s="29">
        <f t="shared" si="5"/>
        <v>0.12538540596094552</v>
      </c>
      <c r="O24" s="28">
        <v>8</v>
      </c>
      <c r="P24" s="32">
        <f t="shared" si="6"/>
        <v>8.2219938335046251E-3</v>
      </c>
    </row>
    <row r="25" spans="1:16">
      <c r="A25" s="80" t="s">
        <v>47</v>
      </c>
      <c r="B25" s="27">
        <f>'1. Plan and Actual'!C26</f>
        <v>644</v>
      </c>
      <c r="C25" s="27">
        <v>102</v>
      </c>
      <c r="D25" s="29">
        <f t="shared" si="0"/>
        <v>0.15838509316770186</v>
      </c>
      <c r="E25" s="27">
        <v>253</v>
      </c>
      <c r="F25" s="29">
        <f t="shared" si="1"/>
        <v>0.39285714285714285</v>
      </c>
      <c r="G25" s="27">
        <v>69</v>
      </c>
      <c r="H25" s="29">
        <f t="shared" si="2"/>
        <v>0.10714285714285714</v>
      </c>
      <c r="I25" s="27">
        <v>54</v>
      </c>
      <c r="J25" s="29">
        <f t="shared" si="3"/>
        <v>8.3850931677018639E-2</v>
      </c>
      <c r="K25" s="27">
        <v>110</v>
      </c>
      <c r="L25" s="29">
        <f t="shared" si="4"/>
        <v>0.17080745341614906</v>
      </c>
      <c r="M25" s="27">
        <v>32</v>
      </c>
      <c r="N25" s="29">
        <f t="shared" si="5"/>
        <v>4.9689440993788817E-2</v>
      </c>
      <c r="O25" s="27">
        <v>24</v>
      </c>
      <c r="P25" s="32">
        <f t="shared" si="6"/>
        <v>3.7267080745341616E-2</v>
      </c>
    </row>
    <row r="26" spans="1:16" ht="13.5" thickBot="1">
      <c r="A26" s="81" t="s">
        <v>49</v>
      </c>
      <c r="B26" s="34">
        <f>'1. Plan and Actual'!C27</f>
        <v>22491</v>
      </c>
      <c r="C26" s="34">
        <v>2569</v>
      </c>
      <c r="D26" s="35">
        <f t="shared" si="0"/>
        <v>0.11422346716464364</v>
      </c>
      <c r="E26" s="34">
        <v>6386</v>
      </c>
      <c r="F26" s="35">
        <f t="shared" si="1"/>
        <v>0.28393579654083856</v>
      </c>
      <c r="G26" s="34">
        <v>3094</v>
      </c>
      <c r="H26" s="35">
        <f t="shared" si="2"/>
        <v>0.13756613756613756</v>
      </c>
      <c r="I26" s="34">
        <v>2100</v>
      </c>
      <c r="J26" s="35">
        <f t="shared" si="3"/>
        <v>9.3370681605975725E-2</v>
      </c>
      <c r="K26" s="34">
        <v>5114</v>
      </c>
      <c r="L26" s="35">
        <f t="shared" si="4"/>
        <v>0.22737984082521898</v>
      </c>
      <c r="M26" s="34">
        <v>2716</v>
      </c>
      <c r="N26" s="35">
        <f t="shared" si="5"/>
        <v>0.12075941487706193</v>
      </c>
      <c r="O26" s="34">
        <v>512</v>
      </c>
      <c r="P26" s="37">
        <f t="shared" si="6"/>
        <v>2.2764661420123605E-2</v>
      </c>
    </row>
    <row r="27" spans="1:16" s="21" customFormat="1" ht="13.5" thickTop="1">
      <c r="A27" s="1" t="s">
        <v>50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s="21" customFormat="1">
      <c r="A28" s="1" t="s">
        <v>51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s="21" customFormat="1" ht="12.75" customHeight="1">
      <c r="A29" s="164" t="s">
        <v>52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</row>
    <row r="30" spans="1:16" s="21" customFormat="1" ht="12.75" customHeight="1">
      <c r="A30" s="164" t="s">
        <v>53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</row>
    <row r="31" spans="1:16" s="21" customFormat="1">
      <c r="A31" s="168" t="s">
        <v>54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O29"/>
  <sheetViews>
    <sheetView workbookViewId="0">
      <selection activeCell="E24" sqref="E24"/>
    </sheetView>
  </sheetViews>
  <sheetFormatPr defaultRowHeight="12.75"/>
  <cols>
    <col min="1" max="1" width="29.85546875" style="1" customWidth="1"/>
    <col min="2" max="13" width="8.28515625" style="1" customWidth="1"/>
    <col min="14" max="16384" width="9.140625" style="1"/>
  </cols>
  <sheetData>
    <row r="1" spans="1:15" ht="18.75">
      <c r="A1" s="169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</row>
    <row r="2" spans="1:15" ht="15.75">
      <c r="A2" s="170" t="str">
        <f>'1. Plan and Actual'!A2</f>
        <v>OSCCAR Summary by Workforce Area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</row>
    <row r="3" spans="1:15" ht="15.75">
      <c r="A3" s="170" t="str">
        <f>'1. Plan and Actual'!A3</f>
        <v>FY21 Quarter Ending September 30, 2020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</row>
    <row r="4" spans="1:15" ht="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5" ht="18.75">
      <c r="A5" s="169" t="s">
        <v>104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5" ht="6.75" customHeight="1" thickBot="1"/>
    <row r="7" spans="1:15" s="21" customFormat="1" ht="13.5" thickTop="1">
      <c r="A7" s="83" t="s">
        <v>17</v>
      </c>
      <c r="B7" s="144" t="s">
        <v>18</v>
      </c>
      <c r="C7" s="144" t="s">
        <v>19</v>
      </c>
      <c r="D7" s="144" t="s">
        <v>20</v>
      </c>
      <c r="E7" s="144" t="s">
        <v>21</v>
      </c>
      <c r="F7" s="144" t="s">
        <v>22</v>
      </c>
      <c r="G7" s="144" t="s">
        <v>56</v>
      </c>
      <c r="H7" s="144" t="s">
        <v>62</v>
      </c>
      <c r="I7" s="144" t="s">
        <v>63</v>
      </c>
      <c r="J7" s="144" t="s">
        <v>64</v>
      </c>
      <c r="K7" s="144" t="s">
        <v>74</v>
      </c>
      <c r="L7" s="144" t="s">
        <v>75</v>
      </c>
      <c r="M7" s="145" t="s">
        <v>76</v>
      </c>
      <c r="N7" s="150"/>
      <c r="O7" s="150"/>
    </row>
    <row r="8" spans="1:15" s="87" customFormat="1" ht="11.25">
      <c r="A8" s="84"/>
      <c r="B8" s="85" t="s">
        <v>105</v>
      </c>
      <c r="C8" s="85" t="s">
        <v>106</v>
      </c>
      <c r="D8" s="85" t="s">
        <v>107</v>
      </c>
      <c r="E8" s="85" t="s">
        <v>108</v>
      </c>
      <c r="F8" s="85" t="s">
        <v>109</v>
      </c>
      <c r="G8" s="85" t="s">
        <v>110</v>
      </c>
      <c r="H8" s="85" t="s">
        <v>111</v>
      </c>
      <c r="I8" s="85" t="s">
        <v>112</v>
      </c>
      <c r="J8" s="85" t="s">
        <v>113</v>
      </c>
      <c r="K8" s="85" t="s">
        <v>114</v>
      </c>
      <c r="L8" s="85" t="s">
        <v>115</v>
      </c>
      <c r="M8" s="86" t="s">
        <v>116</v>
      </c>
    </row>
    <row r="9" spans="1:15" ht="15">
      <c r="A9" s="88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90"/>
    </row>
    <row r="10" spans="1:15">
      <c r="A10" s="91" t="s">
        <v>117</v>
      </c>
      <c r="B10" s="27">
        <v>9545</v>
      </c>
      <c r="C10" s="27">
        <v>15964</v>
      </c>
      <c r="D10" s="27">
        <v>22491</v>
      </c>
      <c r="E10" s="27"/>
      <c r="F10" s="27"/>
      <c r="G10" s="27"/>
      <c r="H10" s="27"/>
      <c r="I10" s="27"/>
      <c r="J10" s="27"/>
      <c r="K10" s="27"/>
      <c r="L10" s="27"/>
      <c r="M10" s="92"/>
    </row>
    <row r="11" spans="1:15">
      <c r="A11" s="91" t="s">
        <v>118</v>
      </c>
      <c r="B11" s="27">
        <v>9545</v>
      </c>
      <c r="C11" s="27">
        <v>10565</v>
      </c>
      <c r="D11" s="27">
        <v>13179</v>
      </c>
      <c r="E11" s="27"/>
      <c r="F11" s="27"/>
      <c r="G11" s="27"/>
      <c r="H11" s="27"/>
      <c r="I11" s="27"/>
      <c r="J11" s="27"/>
      <c r="K11" s="93"/>
      <c r="L11" s="27"/>
      <c r="M11" s="92"/>
      <c r="O11" s="94"/>
    </row>
    <row r="12" spans="1:15">
      <c r="A12" s="91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92"/>
    </row>
    <row r="13" spans="1:15" ht="15" customHeight="1">
      <c r="A13" s="91" t="s">
        <v>119</v>
      </c>
      <c r="B13" s="27">
        <v>8821</v>
      </c>
      <c r="C13" s="27">
        <v>14731</v>
      </c>
      <c r="D13" s="27">
        <v>20875</v>
      </c>
      <c r="E13" s="27"/>
      <c r="F13" s="27"/>
      <c r="G13" s="27"/>
      <c r="H13" s="27"/>
      <c r="I13" s="27"/>
      <c r="J13" s="27"/>
      <c r="K13" s="27"/>
      <c r="L13" s="27"/>
      <c r="M13" s="92"/>
    </row>
    <row r="14" spans="1:15">
      <c r="A14" s="91" t="s">
        <v>120</v>
      </c>
      <c r="B14" s="47">
        <f>B13/B10</f>
        <v>0.92414876898899945</v>
      </c>
      <c r="C14" s="47">
        <f>C13/C10</f>
        <v>0.9227637183663242</v>
      </c>
      <c r="D14" s="47">
        <f>D13/D10</f>
        <v>0.92814903739273491</v>
      </c>
      <c r="E14" s="47"/>
      <c r="F14" s="47"/>
      <c r="G14" s="47"/>
      <c r="H14" s="47"/>
      <c r="I14" s="47"/>
      <c r="J14" s="47"/>
      <c r="K14" s="47"/>
      <c r="L14" s="47"/>
      <c r="M14" s="95"/>
      <c r="N14" s="87"/>
    </row>
    <row r="15" spans="1:15">
      <c r="A15" s="91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92"/>
    </row>
    <row r="16" spans="1:15" ht="15" customHeight="1">
      <c r="A16" s="91" t="s">
        <v>121</v>
      </c>
      <c r="B16" s="27">
        <v>1068</v>
      </c>
      <c r="C16" s="27">
        <v>1552</v>
      </c>
      <c r="D16" s="27">
        <v>1978</v>
      </c>
      <c r="E16" s="27"/>
      <c r="F16" s="27"/>
      <c r="G16" s="27"/>
      <c r="H16" s="27"/>
      <c r="I16" s="27"/>
      <c r="J16" s="27"/>
      <c r="K16" s="27"/>
      <c r="L16" s="27"/>
      <c r="M16" s="92"/>
    </row>
    <row r="17" spans="1:14">
      <c r="A17" s="91" t="s">
        <v>120</v>
      </c>
      <c r="B17" s="47">
        <f>B16/B10</f>
        <v>0.11189104243059193</v>
      </c>
      <c r="C17" s="47">
        <f>C16/C10</f>
        <v>9.721874216988223E-2</v>
      </c>
      <c r="D17" s="47">
        <f>D16/D10</f>
        <v>8.7946289626961896E-2</v>
      </c>
      <c r="E17" s="47"/>
      <c r="F17" s="47"/>
      <c r="G17" s="47"/>
      <c r="H17" s="47"/>
      <c r="I17" s="47"/>
      <c r="J17" s="47"/>
      <c r="K17" s="47"/>
      <c r="L17" s="47"/>
      <c r="M17" s="95"/>
      <c r="N17" s="13"/>
    </row>
    <row r="18" spans="1:14">
      <c r="A18" s="91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92"/>
    </row>
    <row r="19" spans="1:14">
      <c r="A19" s="91" t="s">
        <v>122</v>
      </c>
      <c r="B19" s="27">
        <v>5944</v>
      </c>
      <c r="C19" s="27">
        <v>10781</v>
      </c>
      <c r="D19" s="27">
        <v>16353</v>
      </c>
      <c r="E19" s="27"/>
      <c r="F19" s="27"/>
      <c r="G19" s="27"/>
      <c r="H19" s="27"/>
      <c r="I19" s="27"/>
      <c r="J19" s="27"/>
      <c r="K19" s="27"/>
      <c r="L19" s="27"/>
      <c r="M19" s="92"/>
    </row>
    <row r="20" spans="1:14">
      <c r="A20" s="91" t="s">
        <v>120</v>
      </c>
      <c r="B20" s="47">
        <f>B19/B10</f>
        <v>0.6227344159245678</v>
      </c>
      <c r="C20" s="47">
        <f>C19/C10</f>
        <v>0.67533199699323476</v>
      </c>
      <c r="D20" s="47">
        <f>D19/D10</f>
        <v>0.72709083633453386</v>
      </c>
      <c r="E20" s="47"/>
      <c r="F20" s="47"/>
      <c r="G20" s="47"/>
      <c r="H20" s="47"/>
      <c r="I20" s="47"/>
      <c r="J20" s="47"/>
      <c r="K20" s="47"/>
      <c r="L20" s="47"/>
      <c r="M20" s="95"/>
    </row>
    <row r="21" spans="1:14">
      <c r="A21" s="91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92"/>
    </row>
    <row r="22" spans="1:14">
      <c r="A22" s="91" t="s">
        <v>123</v>
      </c>
      <c r="B22" s="27">
        <v>695</v>
      </c>
      <c r="C22" s="27">
        <v>1031</v>
      </c>
      <c r="D22" s="27">
        <v>1341</v>
      </c>
      <c r="E22" s="27"/>
      <c r="F22" s="27"/>
      <c r="G22" s="27"/>
      <c r="H22" s="27"/>
      <c r="I22" s="27"/>
      <c r="J22" s="27"/>
      <c r="K22" s="27"/>
      <c r="L22" s="27"/>
      <c r="M22" s="92"/>
    </row>
    <row r="23" spans="1:14">
      <c r="A23" s="91" t="s">
        <v>120</v>
      </c>
      <c r="B23" s="47">
        <f>B22/B10</f>
        <v>7.2812991094814039E-2</v>
      </c>
      <c r="C23" s="47">
        <f>C22/C10</f>
        <v>6.4582811325482339E-2</v>
      </c>
      <c r="D23" s="47">
        <f>D22/D10</f>
        <v>5.9623849539815928E-2</v>
      </c>
      <c r="E23" s="47"/>
      <c r="F23" s="47"/>
      <c r="G23" s="47"/>
      <c r="H23" s="47"/>
      <c r="I23" s="47"/>
      <c r="J23" s="47"/>
      <c r="K23" s="47"/>
      <c r="L23" s="47"/>
      <c r="M23" s="95"/>
    </row>
    <row r="24" spans="1:14">
      <c r="A24" s="9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92"/>
    </row>
    <row r="25" spans="1:14">
      <c r="A25" s="96" t="s">
        <v>124</v>
      </c>
      <c r="B25" s="27">
        <v>102</v>
      </c>
      <c r="C25" s="27">
        <v>323</v>
      </c>
      <c r="D25" s="27">
        <v>644</v>
      </c>
      <c r="E25" s="27"/>
      <c r="F25" s="27"/>
      <c r="G25" s="27"/>
      <c r="H25" s="27"/>
      <c r="I25" s="27"/>
      <c r="J25" s="27"/>
      <c r="K25" s="27"/>
      <c r="L25" s="27"/>
      <c r="M25" s="92"/>
    </row>
    <row r="26" spans="1:14">
      <c r="A26" s="91" t="s">
        <v>120</v>
      </c>
      <c r="B26" s="47">
        <f>B25/B10</f>
        <v>1.0686223153483498E-2</v>
      </c>
      <c r="C26" s="47">
        <f>C25/C10</f>
        <v>2.0233024304685543E-2</v>
      </c>
      <c r="D26" s="47">
        <f>D25/D10</f>
        <v>2.8633675692499222E-2</v>
      </c>
      <c r="E26" s="47"/>
      <c r="F26" s="47"/>
      <c r="G26" s="47"/>
      <c r="H26" s="47"/>
      <c r="I26" s="47"/>
      <c r="J26" s="47"/>
      <c r="K26" s="47"/>
      <c r="L26" s="47"/>
      <c r="M26" s="95"/>
    </row>
    <row r="27" spans="1:14" ht="13.5" thickBot="1">
      <c r="A27" s="97"/>
      <c r="B27" s="34"/>
      <c r="C27" s="34"/>
      <c r="D27" s="35"/>
      <c r="E27" s="34"/>
      <c r="F27" s="34"/>
      <c r="G27" s="34"/>
      <c r="H27" s="34"/>
      <c r="I27" s="34"/>
      <c r="J27" s="34"/>
      <c r="K27" s="34"/>
      <c r="L27" s="34"/>
      <c r="M27" s="98"/>
    </row>
    <row r="28" spans="1:14" ht="13.5" thickTop="1"/>
    <row r="29" spans="1:14">
      <c r="A29" s="192" t="s">
        <v>125</v>
      </c>
      <c r="B29" s="193"/>
      <c r="C29" s="189"/>
      <c r="D29" s="189"/>
      <c r="E29" s="189"/>
    </row>
  </sheetData>
  <mergeCells count="5">
    <mergeCell ref="A29:E29"/>
    <mergeCell ref="A1:M1"/>
    <mergeCell ref="A2:M2"/>
    <mergeCell ref="A3:M3"/>
    <mergeCell ref="A5:M5"/>
  </mergeCells>
  <phoneticPr fontId="2" type="noConversion"/>
  <printOptions horizontalCentered="1" verticalCentered="1"/>
  <pageMargins left="0.5" right="0.5" top="0.5" bottom="0.5" header="0.5" footer="0.5"/>
  <pageSetup orientation="landscape" errors="blank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P39"/>
  <sheetViews>
    <sheetView topLeftCell="A6" workbookViewId="0">
      <selection activeCell="D34" sqref="D34"/>
    </sheetView>
  </sheetViews>
  <sheetFormatPr defaultRowHeight="12.75"/>
  <cols>
    <col min="1" max="1" width="24.28515625" style="1" customWidth="1"/>
    <col min="2" max="5" width="15.5703125" style="1" customWidth="1"/>
    <col min="6" max="6" width="19.140625" style="1" customWidth="1"/>
    <col min="7" max="7" width="17" style="1" customWidth="1"/>
    <col min="8" max="16384" width="9.140625" style="1"/>
  </cols>
  <sheetData>
    <row r="1" spans="1:16" ht="18.75" customHeight="1"/>
    <row r="2" spans="1:16" ht="15.75" customHeight="1">
      <c r="A2" s="169" t="s">
        <v>0</v>
      </c>
      <c r="B2" s="194"/>
      <c r="C2" s="194"/>
      <c r="D2" s="194"/>
      <c r="E2" s="194"/>
      <c r="F2" s="194"/>
      <c r="G2" s="194"/>
    </row>
    <row r="3" spans="1:16" ht="15.75" customHeight="1">
      <c r="A3" s="170" t="str">
        <f>'1. Plan and Actual'!A2</f>
        <v>OSCCAR Summary by Workforce Area</v>
      </c>
      <c r="B3" s="185"/>
      <c r="C3" s="185"/>
      <c r="D3" s="185"/>
      <c r="E3" s="185"/>
      <c r="F3" s="185"/>
      <c r="G3" s="185"/>
    </row>
    <row r="4" spans="1:16" ht="15.75" customHeight="1">
      <c r="A4" s="190" t="str">
        <f>'1. Plan and Actual'!A3</f>
        <v>FY21 Quarter Ending September 30, 2020</v>
      </c>
      <c r="B4" s="190"/>
      <c r="C4" s="190"/>
      <c r="D4" s="190"/>
      <c r="E4" s="190"/>
      <c r="F4" s="190"/>
      <c r="G4" s="190"/>
      <c r="H4" s="153"/>
      <c r="I4" s="153"/>
      <c r="J4" s="153"/>
      <c r="K4" s="153"/>
      <c r="L4" s="153"/>
      <c r="M4" s="153"/>
      <c r="N4" s="153"/>
      <c r="O4" s="153"/>
      <c r="P4" s="153"/>
    </row>
    <row r="5" spans="1:16" ht="6.75" customHeight="1"/>
    <row r="6" spans="1:16" ht="18.75">
      <c r="A6" s="169" t="s">
        <v>126</v>
      </c>
      <c r="B6" s="188"/>
      <c r="C6" s="188"/>
      <c r="D6" s="188"/>
      <c r="E6" s="188"/>
      <c r="F6" s="188"/>
      <c r="G6" s="188"/>
    </row>
    <row r="7" spans="1:16" ht="6.75" customHeight="1" thickBot="1">
      <c r="A7" s="140"/>
      <c r="B7" s="151"/>
      <c r="C7" s="151"/>
      <c r="D7" s="151"/>
      <c r="E7" s="151"/>
      <c r="F7" s="151"/>
      <c r="G7" s="151"/>
    </row>
    <row r="8" spans="1:16" s="21" customFormat="1" ht="13.5" thickTop="1">
      <c r="A8" s="49" t="s">
        <v>17</v>
      </c>
      <c r="B8" s="148" t="s">
        <v>18</v>
      </c>
      <c r="C8" s="145" t="s">
        <v>19</v>
      </c>
      <c r="D8" s="99" t="s">
        <v>20</v>
      </c>
      <c r="E8" s="100" t="s">
        <v>21</v>
      </c>
      <c r="F8" s="148" t="s">
        <v>22</v>
      </c>
      <c r="G8" s="145" t="s">
        <v>56</v>
      </c>
      <c r="H8" s="150"/>
      <c r="I8" s="150"/>
      <c r="J8" s="150"/>
      <c r="K8" s="150"/>
      <c r="L8" s="150"/>
      <c r="M8" s="150"/>
      <c r="N8" s="150"/>
      <c r="O8" s="150"/>
      <c r="P8" s="150"/>
    </row>
    <row r="9" spans="1:16" ht="15.75" customHeight="1">
      <c r="A9" s="198"/>
      <c r="B9" s="197" t="s">
        <v>127</v>
      </c>
      <c r="C9" s="178"/>
      <c r="D9" s="200" t="s">
        <v>128</v>
      </c>
      <c r="E9" s="201"/>
      <c r="F9" s="197" t="s">
        <v>129</v>
      </c>
      <c r="G9" s="178"/>
    </row>
    <row r="10" spans="1:16" ht="30.75" customHeight="1" thickBot="1">
      <c r="A10" s="199"/>
      <c r="B10" s="101" t="s">
        <v>130</v>
      </c>
      <c r="C10" s="102" t="s">
        <v>131</v>
      </c>
      <c r="D10" s="103" t="s">
        <v>132</v>
      </c>
      <c r="E10" s="104" t="s">
        <v>131</v>
      </c>
      <c r="F10" s="101" t="s">
        <v>133</v>
      </c>
      <c r="G10" s="102" t="s">
        <v>134</v>
      </c>
    </row>
    <row r="11" spans="1:16" ht="17.25" customHeight="1">
      <c r="A11" s="105" t="s">
        <v>135</v>
      </c>
      <c r="B11" s="106">
        <v>44583</v>
      </c>
      <c r="C11" s="107">
        <f t="shared" ref="C11:C18" si="0">B11/$B$11</f>
        <v>1</v>
      </c>
      <c r="D11" s="108">
        <v>22491</v>
      </c>
      <c r="E11" s="109">
        <f>D11/$D$11</f>
        <v>1</v>
      </c>
      <c r="F11" s="110">
        <f t="shared" ref="F11:F18" si="1">D11-B11</f>
        <v>-22092</v>
      </c>
      <c r="G11" s="107">
        <f t="shared" ref="G11:G18" si="2">F11/B11</f>
        <v>-0.49552520018841262</v>
      </c>
    </row>
    <row r="12" spans="1:16" ht="14.25">
      <c r="A12" s="111" t="s">
        <v>136</v>
      </c>
      <c r="B12" s="112">
        <v>3597</v>
      </c>
      <c r="C12" s="113">
        <f t="shared" si="0"/>
        <v>8.0680977054034042E-2</v>
      </c>
      <c r="D12" s="114">
        <v>1978</v>
      </c>
      <c r="E12" s="115">
        <f>D12/$D$11</f>
        <v>8.7946289626961896E-2</v>
      </c>
      <c r="F12" s="116">
        <f t="shared" si="1"/>
        <v>-1619</v>
      </c>
      <c r="G12" s="113">
        <f t="shared" si="2"/>
        <v>-0.45009730330831249</v>
      </c>
    </row>
    <row r="13" spans="1:16" ht="14.25">
      <c r="A13" s="111" t="s">
        <v>61</v>
      </c>
      <c r="B13" s="112">
        <v>26028</v>
      </c>
      <c r="C13" s="113">
        <f t="shared" si="0"/>
        <v>0.58380997241100863</v>
      </c>
      <c r="D13" s="114">
        <v>16353</v>
      </c>
      <c r="E13" s="115">
        <f>D13/$D$11</f>
        <v>0.72709083633453386</v>
      </c>
      <c r="F13" s="116">
        <f t="shared" si="1"/>
        <v>-9675</v>
      </c>
      <c r="G13" s="113">
        <f t="shared" si="2"/>
        <v>-0.37171507607192256</v>
      </c>
    </row>
    <row r="14" spans="1:16" ht="14.25">
      <c r="A14" s="111" t="s">
        <v>27</v>
      </c>
      <c r="B14" s="112">
        <v>2096</v>
      </c>
      <c r="C14" s="113">
        <f t="shared" si="0"/>
        <v>4.7013435614471882E-2</v>
      </c>
      <c r="D14" s="114">
        <v>1341</v>
      </c>
      <c r="E14" s="115">
        <f>D14/$D$11</f>
        <v>5.9623849539815928E-2</v>
      </c>
      <c r="F14" s="116">
        <f t="shared" si="1"/>
        <v>-755</v>
      </c>
      <c r="G14" s="113">
        <f t="shared" si="2"/>
        <v>-0.36020992366412213</v>
      </c>
    </row>
    <row r="15" spans="1:16" ht="14.25">
      <c r="A15" s="111" t="s">
        <v>24</v>
      </c>
      <c r="B15" s="112">
        <v>41074</v>
      </c>
      <c r="C15" s="113">
        <f t="shared" si="0"/>
        <v>0.92129286947939792</v>
      </c>
      <c r="D15" s="114">
        <v>20875</v>
      </c>
      <c r="E15" s="115">
        <f>D15/$D$11</f>
        <v>0.92814903739273491</v>
      </c>
      <c r="F15" s="116">
        <f t="shared" si="1"/>
        <v>-20199</v>
      </c>
      <c r="G15" s="113">
        <f t="shared" si="2"/>
        <v>-0.4917709499926961</v>
      </c>
    </row>
    <row r="16" spans="1:16" ht="14.25">
      <c r="A16" s="117" t="s">
        <v>137</v>
      </c>
      <c r="B16" s="118"/>
      <c r="C16" s="119"/>
      <c r="D16" s="120"/>
      <c r="E16" s="121"/>
      <c r="F16" s="122">
        <f t="shared" si="1"/>
        <v>0</v>
      </c>
      <c r="G16" s="123"/>
    </row>
    <row r="17" spans="1:8" ht="14.25">
      <c r="A17" s="111" t="s">
        <v>138</v>
      </c>
      <c r="B17" s="112">
        <v>21674</v>
      </c>
      <c r="C17" s="113">
        <f t="shared" si="0"/>
        <v>0.48614942915461051</v>
      </c>
      <c r="D17" s="114">
        <v>10320</v>
      </c>
      <c r="E17" s="115">
        <f>D17/$D$11</f>
        <v>0.45885020674936644</v>
      </c>
      <c r="F17" s="116">
        <f t="shared" si="1"/>
        <v>-11354</v>
      </c>
      <c r="G17" s="113">
        <f t="shared" si="2"/>
        <v>-0.52385346498108332</v>
      </c>
      <c r="H17" s="94"/>
    </row>
    <row r="18" spans="1:8" ht="14.25">
      <c r="A18" s="111" t="s">
        <v>90</v>
      </c>
      <c r="B18" s="112">
        <v>22889</v>
      </c>
      <c r="C18" s="113">
        <f t="shared" si="0"/>
        <v>0.51340196936051863</v>
      </c>
      <c r="D18" s="114">
        <v>12097</v>
      </c>
      <c r="E18" s="115">
        <f>D18/$D$11</f>
        <v>0.53785958827975633</v>
      </c>
      <c r="F18" s="116">
        <f t="shared" si="1"/>
        <v>-10792</v>
      </c>
      <c r="G18" s="113">
        <f t="shared" si="2"/>
        <v>-0.47149285683079206</v>
      </c>
      <c r="H18" s="94"/>
    </row>
    <row r="19" spans="1:8" ht="14.25">
      <c r="A19" s="117" t="s">
        <v>139</v>
      </c>
      <c r="B19" s="118"/>
      <c r="C19" s="119"/>
      <c r="D19" s="120"/>
      <c r="E19" s="121"/>
      <c r="F19" s="124"/>
      <c r="G19" s="125"/>
    </row>
    <row r="20" spans="1:8" ht="14.25">
      <c r="A20" s="111" t="s">
        <v>80</v>
      </c>
      <c r="B20" s="112">
        <v>26563</v>
      </c>
      <c r="C20" s="113">
        <f t="shared" ref="C20:C27" si="3">B20/$B$11</f>
        <v>0.59581006213130561</v>
      </c>
      <c r="D20" s="114">
        <v>14377</v>
      </c>
      <c r="E20" s="115">
        <f t="shared" ref="E20:E27" si="4">D20/$D$11</f>
        <v>0.63923347116624429</v>
      </c>
      <c r="F20" s="116">
        <f t="shared" ref="F20:F35" si="5">D20-B20</f>
        <v>-12186</v>
      </c>
      <c r="G20" s="113">
        <f t="shared" ref="G20:G27" si="6">F20/B20</f>
        <v>-0.45875842337085421</v>
      </c>
    </row>
    <row r="21" spans="1:8" ht="14.25">
      <c r="A21" s="111" t="s">
        <v>140</v>
      </c>
      <c r="B21" s="112">
        <v>7606</v>
      </c>
      <c r="C21" s="113">
        <f t="shared" si="3"/>
        <v>0.17060314469640894</v>
      </c>
      <c r="D21" s="114">
        <v>2800</v>
      </c>
      <c r="E21" s="115">
        <f t="shared" si="4"/>
        <v>0.12449424214130096</v>
      </c>
      <c r="F21" s="116">
        <f t="shared" si="5"/>
        <v>-4806</v>
      </c>
      <c r="G21" s="113">
        <f t="shared" si="6"/>
        <v>-0.6318695766500132</v>
      </c>
    </row>
    <row r="22" spans="1:8" ht="14.25">
      <c r="A22" s="111" t="s">
        <v>141</v>
      </c>
      <c r="B22" s="112">
        <v>9165</v>
      </c>
      <c r="C22" s="113">
        <f t="shared" si="3"/>
        <v>0.20557163044209675</v>
      </c>
      <c r="D22" s="114">
        <v>4507</v>
      </c>
      <c r="E22" s="115">
        <f t="shared" si="4"/>
        <v>0.20039126761815837</v>
      </c>
      <c r="F22" s="116">
        <f t="shared" si="5"/>
        <v>-4658</v>
      </c>
      <c r="G22" s="113">
        <f t="shared" si="6"/>
        <v>-0.50823786142935079</v>
      </c>
    </row>
    <row r="23" spans="1:8" ht="14.25">
      <c r="A23" s="111" t="s">
        <v>142</v>
      </c>
      <c r="B23" s="112">
        <v>556</v>
      </c>
      <c r="C23" s="113">
        <f t="shared" si="3"/>
        <v>1.2471121279411435E-2</v>
      </c>
      <c r="D23" s="114">
        <v>305</v>
      </c>
      <c r="E23" s="115">
        <f t="shared" si="4"/>
        <v>1.3560979947534569E-2</v>
      </c>
      <c r="F23" s="116">
        <f t="shared" si="5"/>
        <v>-251</v>
      </c>
      <c r="G23" s="113">
        <f t="shared" si="6"/>
        <v>-0.45143884892086333</v>
      </c>
    </row>
    <row r="24" spans="1:8" ht="14.25">
      <c r="A24" s="111" t="s">
        <v>85</v>
      </c>
      <c r="B24" s="112">
        <v>1941</v>
      </c>
      <c r="C24" s="113">
        <f t="shared" si="3"/>
        <v>4.3536774106722291E-2</v>
      </c>
      <c r="D24" s="114">
        <v>1264</v>
      </c>
      <c r="E24" s="115">
        <f t="shared" si="4"/>
        <v>5.6200257880930152E-2</v>
      </c>
      <c r="F24" s="116">
        <f t="shared" si="5"/>
        <v>-677</v>
      </c>
      <c r="G24" s="113">
        <f t="shared" si="6"/>
        <v>-0.34878928387429159</v>
      </c>
    </row>
    <row r="25" spans="1:8" ht="14.25">
      <c r="A25" s="111" t="s">
        <v>143</v>
      </c>
      <c r="B25" s="112">
        <v>151</v>
      </c>
      <c r="C25" s="113">
        <f t="shared" si="3"/>
        <v>3.3869412107754076E-3</v>
      </c>
      <c r="D25" s="114">
        <v>81</v>
      </c>
      <c r="E25" s="115">
        <f t="shared" si="4"/>
        <v>3.6014405762304922E-3</v>
      </c>
      <c r="F25" s="116">
        <f t="shared" si="5"/>
        <v>-70</v>
      </c>
      <c r="G25" s="113">
        <f t="shared" si="6"/>
        <v>-0.46357615894039733</v>
      </c>
      <c r="H25" s="134"/>
    </row>
    <row r="26" spans="1:8" ht="14.25">
      <c r="A26" s="111" t="s">
        <v>87</v>
      </c>
      <c r="B26" s="112">
        <v>3109</v>
      </c>
      <c r="C26" s="113">
        <f t="shared" si="3"/>
        <v>6.9735100823183724E-2</v>
      </c>
      <c r="D26" s="114">
        <v>1239</v>
      </c>
      <c r="E26" s="115">
        <f t="shared" si="4"/>
        <v>5.5088702147525676E-2</v>
      </c>
      <c r="F26" s="116">
        <f t="shared" si="5"/>
        <v>-1870</v>
      </c>
      <c r="G26" s="113">
        <f t="shared" si="6"/>
        <v>-0.60147957542618202</v>
      </c>
    </row>
    <row r="27" spans="1:8" ht="14.25">
      <c r="A27" s="111" t="s">
        <v>144</v>
      </c>
      <c r="B27" s="112">
        <v>5974</v>
      </c>
      <c r="C27" s="113">
        <f t="shared" si="3"/>
        <v>0.1339972635309423</v>
      </c>
      <c r="D27" s="114">
        <v>3195</v>
      </c>
      <c r="E27" s="115">
        <f t="shared" si="4"/>
        <v>0.14205682272909165</v>
      </c>
      <c r="F27" s="116">
        <f t="shared" si="5"/>
        <v>-2779</v>
      </c>
      <c r="G27" s="113">
        <f t="shared" si="6"/>
        <v>-0.46518245731503183</v>
      </c>
    </row>
    <row r="28" spans="1:8" ht="14.25">
      <c r="A28" s="117" t="s">
        <v>145</v>
      </c>
      <c r="B28" s="118"/>
      <c r="C28" s="119"/>
      <c r="D28" s="120"/>
      <c r="E28" s="121"/>
      <c r="F28" s="124"/>
      <c r="G28" s="125"/>
    </row>
    <row r="29" spans="1:8" ht="14.25">
      <c r="A29" s="111" t="s">
        <v>146</v>
      </c>
      <c r="B29" s="112">
        <v>5013</v>
      </c>
      <c r="C29" s="113">
        <f t="shared" ref="C29:C35" si="7">B29/$B$11</f>
        <v>0.11244196218289483</v>
      </c>
      <c r="D29" s="114">
        <v>2569</v>
      </c>
      <c r="E29" s="115">
        <f t="shared" ref="E29:E35" si="8">D29/$D$11</f>
        <v>0.11422346716464364</v>
      </c>
      <c r="F29" s="116">
        <f t="shared" si="5"/>
        <v>-2444</v>
      </c>
      <c r="G29" s="113">
        <f t="shared" ref="G29:G35" si="9">F29/B29</f>
        <v>-0.48753241571913025</v>
      </c>
    </row>
    <row r="30" spans="1:8" ht="14.25">
      <c r="A30" s="111" t="s">
        <v>147</v>
      </c>
      <c r="B30" s="112">
        <v>13939</v>
      </c>
      <c r="C30" s="113">
        <f t="shared" si="7"/>
        <v>0.31265280488078417</v>
      </c>
      <c r="D30" s="114">
        <v>6386</v>
      </c>
      <c r="E30" s="115">
        <f t="shared" si="8"/>
        <v>0.28393579654083856</v>
      </c>
      <c r="F30" s="116">
        <f t="shared" si="5"/>
        <v>-7553</v>
      </c>
      <c r="G30" s="113">
        <f t="shared" si="9"/>
        <v>-0.5418609656359854</v>
      </c>
    </row>
    <row r="31" spans="1:8" ht="14.25">
      <c r="A31" s="111" t="s">
        <v>148</v>
      </c>
      <c r="B31" s="112">
        <v>6584</v>
      </c>
      <c r="C31" s="113">
        <f t="shared" si="7"/>
        <v>0.1476796088195052</v>
      </c>
      <c r="D31" s="114">
        <v>3094</v>
      </c>
      <c r="E31" s="115">
        <f t="shared" si="8"/>
        <v>0.13756613756613756</v>
      </c>
      <c r="F31" s="116">
        <f t="shared" si="5"/>
        <v>-3490</v>
      </c>
      <c r="G31" s="113">
        <f t="shared" si="9"/>
        <v>-0.53007290400972051</v>
      </c>
    </row>
    <row r="32" spans="1:8" ht="14.25">
      <c r="A32" s="111" t="s">
        <v>149</v>
      </c>
      <c r="B32" s="112">
        <v>3623</v>
      </c>
      <c r="C32" s="113">
        <f t="shared" si="7"/>
        <v>8.1264158984366244E-2</v>
      </c>
      <c r="D32" s="114">
        <v>2100</v>
      </c>
      <c r="E32" s="115">
        <f t="shared" si="8"/>
        <v>9.3370681605975725E-2</v>
      </c>
      <c r="F32" s="116">
        <f t="shared" si="5"/>
        <v>-1523</v>
      </c>
      <c r="G32" s="113">
        <f t="shared" si="9"/>
        <v>-0.42036985923268011</v>
      </c>
    </row>
    <row r="33" spans="1:7" ht="14.25">
      <c r="A33" s="111" t="s">
        <v>150</v>
      </c>
      <c r="B33" s="112">
        <v>8727</v>
      </c>
      <c r="C33" s="113">
        <f t="shared" si="7"/>
        <v>0.19574725792342373</v>
      </c>
      <c r="D33" s="114">
        <v>5114</v>
      </c>
      <c r="E33" s="115">
        <f t="shared" si="8"/>
        <v>0.22737984082521898</v>
      </c>
      <c r="F33" s="116">
        <f t="shared" si="5"/>
        <v>-3613</v>
      </c>
      <c r="G33" s="113">
        <f t="shared" si="9"/>
        <v>-0.41400252091211182</v>
      </c>
    </row>
    <row r="34" spans="1:7" ht="14.25">
      <c r="A34" s="111" t="s">
        <v>151</v>
      </c>
      <c r="B34" s="112">
        <v>4682</v>
      </c>
      <c r="C34" s="113">
        <f t="shared" si="7"/>
        <v>0.10501760760828119</v>
      </c>
      <c r="D34" s="114">
        <v>2716</v>
      </c>
      <c r="E34" s="115">
        <f t="shared" si="8"/>
        <v>0.12075941487706193</v>
      </c>
      <c r="F34" s="116">
        <f t="shared" si="5"/>
        <v>-1966</v>
      </c>
      <c r="G34" s="113">
        <f t="shared" si="9"/>
        <v>-0.41990602306706537</v>
      </c>
    </row>
    <row r="35" spans="1:7" ht="14.25">
      <c r="A35" s="126" t="s">
        <v>144</v>
      </c>
      <c r="B35" s="112">
        <v>2015</v>
      </c>
      <c r="C35" s="113">
        <f t="shared" si="7"/>
        <v>4.519659960074468E-2</v>
      </c>
      <c r="D35" s="114">
        <v>512</v>
      </c>
      <c r="E35" s="115">
        <f t="shared" si="8"/>
        <v>2.2764661420123605E-2</v>
      </c>
      <c r="F35" s="116">
        <f t="shared" si="5"/>
        <v>-1503</v>
      </c>
      <c r="G35" s="113">
        <f t="shared" si="9"/>
        <v>-0.74590570719602978</v>
      </c>
    </row>
    <row r="36" spans="1:7" ht="14.25">
      <c r="A36" s="127" t="s">
        <v>47</v>
      </c>
      <c r="B36" s="118"/>
      <c r="C36" s="119"/>
      <c r="D36" s="120"/>
      <c r="E36" s="121"/>
      <c r="F36" s="124"/>
      <c r="G36" s="125"/>
    </row>
    <row r="37" spans="1:7" ht="15" thickBot="1">
      <c r="A37" s="81"/>
      <c r="B37" s="128">
        <v>605</v>
      </c>
      <c r="C37" s="129">
        <f>B37/$B$11</f>
        <v>1.3570194917345176E-2</v>
      </c>
      <c r="D37" s="130">
        <v>644</v>
      </c>
      <c r="E37" s="131">
        <f>D37/$D$11</f>
        <v>2.8633675692499222E-2</v>
      </c>
      <c r="F37" s="132">
        <f>D37-B37</f>
        <v>39</v>
      </c>
      <c r="G37" s="133">
        <f>F37/B37</f>
        <v>6.4462809917355368E-2</v>
      </c>
    </row>
    <row r="38" spans="1:7" ht="15.75" customHeight="1" thickTop="1">
      <c r="A38" s="195"/>
      <c r="B38" s="196"/>
      <c r="C38" s="196"/>
      <c r="D38" s="196"/>
      <c r="E38" s="196"/>
      <c r="F38" s="196"/>
      <c r="G38" s="196"/>
    </row>
    <row r="39" spans="1:7">
      <c r="A39" s="192" t="s">
        <v>125</v>
      </c>
      <c r="B39" s="193"/>
      <c r="C39" s="189"/>
      <c r="D39" s="189"/>
    </row>
  </sheetData>
  <mergeCells count="10">
    <mergeCell ref="A39:D39"/>
    <mergeCell ref="A2:G2"/>
    <mergeCell ref="A3:G3"/>
    <mergeCell ref="A4:G4"/>
    <mergeCell ref="A6:G6"/>
    <mergeCell ref="A38:G38"/>
    <mergeCell ref="B9:C9"/>
    <mergeCell ref="A9:A10"/>
    <mergeCell ref="D9:E9"/>
    <mergeCell ref="F9:G9"/>
  </mergeCells>
  <phoneticPr fontId="2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6BAB94-B66D-4979-B88F-0662864A049A}"/>
</file>

<file path=customXml/itemProps2.xml><?xml version="1.0" encoding="utf-8"?>
<ds:datastoreItem xmlns:ds="http://schemas.openxmlformats.org/officeDocument/2006/customXml" ds:itemID="{0DF3E63C-EF1A-42CD-A06A-D3F29AD0FE63}"/>
</file>

<file path=customXml/itemProps3.xml><?xml version="1.0" encoding="utf-8"?>
<ds:datastoreItem xmlns:ds="http://schemas.openxmlformats.org/officeDocument/2006/customXml" ds:itemID="{8052362A-5213-4FFB-AF3E-EC905BEC2F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Burke, Matthew (EOL)</cp:lastModifiedBy>
  <cp:revision/>
  <dcterms:created xsi:type="dcterms:W3CDTF">2005-11-01T20:57:08Z</dcterms:created>
  <dcterms:modified xsi:type="dcterms:W3CDTF">2021-01-22T12:23:16Z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18856800.0000000</vt:lpwstr>
  </property>
  <property fmtid="{D5CDD505-2E9C-101B-9397-08002B2CF9AE}" pid="4" name="display_urn:schemas-microsoft-com:office:office#Author">
    <vt:lpwstr>Burke, Matthew (EOL)</vt:lpwstr>
  </property>
</Properties>
</file>