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cher\Commonwealth of Massachusetts\EOL-DET-HURLEY-05 - ESShare\DCS Analysis and Reporting\FY21 Reports\FY21 Q1 09302020\"/>
    </mc:Choice>
  </mc:AlternateContent>
  <bookViews>
    <workbookView xWindow="0" yWindow="0" windowWidth="19170" windowHeight="5570" tabRatio="772" activeTab="3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62913"/>
</workbook>
</file>

<file path=xl/calcChain.xml><?xml version="1.0" encoding="utf-8"?>
<calcChain xmlns="http://schemas.openxmlformats.org/spreadsheetml/2006/main">
  <c r="F19" i="10" l="1"/>
  <c r="F18" i="10"/>
  <c r="F17" i="10"/>
  <c r="F16" i="10"/>
  <c r="F15" i="10"/>
  <c r="F14" i="10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B21" i="10"/>
  <c r="F21" i="10" s="1"/>
  <c r="D21" i="10"/>
  <c r="C21" i="10"/>
  <c r="F7" i="10"/>
  <c r="F8" i="10"/>
  <c r="F9" i="10"/>
  <c r="F10" i="10"/>
  <c r="F11" i="10"/>
  <c r="F12" i="10"/>
  <c r="F5" i="10"/>
  <c r="A1" i="10"/>
  <c r="E21" i="1"/>
  <c r="B21" i="1"/>
  <c r="C21" i="1"/>
  <c r="F21" i="1"/>
  <c r="G21" i="1"/>
  <c r="H21" i="1"/>
  <c r="I21" i="1"/>
  <c r="J21" i="1"/>
  <c r="D21" i="1"/>
  <c r="I21" i="10"/>
</calcChain>
</file>

<file path=xl/sharedStrings.xml><?xml version="1.0" encoding="utf-8"?>
<sst xmlns="http://schemas.openxmlformats.org/spreadsheetml/2006/main" count="80" uniqueCount="68">
  <si>
    <t>YTD
Actual</t>
  </si>
  <si>
    <t>ABE /
GED</t>
  </si>
  <si>
    <t>ESL</t>
  </si>
  <si>
    <t>OJT</t>
  </si>
  <si>
    <t>Boston</t>
  </si>
  <si>
    <t>Metro North</t>
  </si>
  <si>
    <t>Metro South/West</t>
  </si>
  <si>
    <t>Brockton</t>
  </si>
  <si>
    <t>Cape Cod &amp; Islands</t>
  </si>
  <si>
    <t>Franklin/Hampshire</t>
  </si>
  <si>
    <t>STATE TOTALS</t>
  </si>
  <si>
    <t>Female</t>
  </si>
  <si>
    <t>Age 55
or Older</t>
  </si>
  <si>
    <t>Hispanic
or Latino</t>
  </si>
  <si>
    <t>Asian or
Pacific</t>
  </si>
  <si>
    <t>Disabled</t>
  </si>
  <si>
    <t>Less
Than H.S.</t>
  </si>
  <si>
    <t>Limited
English</t>
  </si>
  <si>
    <t>Offender</t>
  </si>
  <si>
    <t>Veteran</t>
  </si>
  <si>
    <t>Single
Parent</t>
  </si>
  <si>
    <t>Low
Income</t>
  </si>
  <si>
    <t>Central Mass</t>
  </si>
  <si>
    <t>Greater Lowell</t>
  </si>
  <si>
    <t>Greater New Bedford</t>
  </si>
  <si>
    <t>Other</t>
  </si>
  <si>
    <t>PARTICIPANT SUMMARIES BY AREA</t>
  </si>
  <si>
    <t>North Central Mass</t>
  </si>
  <si>
    <t>EE Rate at Exit</t>
  </si>
  <si>
    <t>Berkshire</t>
  </si>
  <si>
    <t>Bristol</t>
  </si>
  <si>
    <t>Hampden</t>
  </si>
  <si>
    <t>North Shore</t>
  </si>
  <si>
    <t>Annual
Plan</t>
  </si>
  <si>
    <t>Average
Pre Wage</t>
  </si>
  <si>
    <t>Average
Post Wage</t>
  </si>
  <si>
    <t>TABLE 3 - PARTICIPANT CHARACTERISTICS</t>
  </si>
  <si>
    <t>Table 1 -  Participants and Training Enrollments</t>
  </si>
  <si>
    <t>Table 3 -  Participant Characteristics</t>
  </si>
  <si>
    <t>Table 2 -  Exit and Outcome Summary</t>
  </si>
  <si>
    <t>Data Source:  Crystal Report/MOSES Database</t>
  </si>
  <si>
    <t>TABLE 2 - EXIT &amp; OUTCOME SUMMARY</t>
  </si>
  <si>
    <t>Merrimack Valley</t>
  </si>
  <si>
    <t>Black or
African American</t>
  </si>
  <si>
    <t>New FY Training Enrollments</t>
  </si>
  <si>
    <t>New &amp; Carry-in Training Enrollments</t>
  </si>
  <si>
    <t>Total Participants</t>
  </si>
  <si>
    <t>New FY Enrollments</t>
  </si>
  <si>
    <t>Training Enrollments</t>
  </si>
  <si>
    <t>TABLE 1 - PARTICIPANTS &amp; TRAINING ENROLLMENTS</t>
  </si>
  <si>
    <t>Entered
Employment*</t>
  </si>
  <si>
    <t>Exclusions**</t>
  </si>
  <si>
    <t>Total                        Exits</t>
  </si>
  <si>
    <t>Percentages of Total Particpants</t>
  </si>
  <si>
    <t xml:space="preserve">TAB 9 - TRADE ADJUSTMENT ASSISTANCE </t>
  </si>
  <si>
    <t xml:space="preserve">  *Entered Employments include unsubsidized employment; military; and apprenticeship.</t>
  </si>
  <si>
    <t>Enrollments by Activity (Multiple Counts)</t>
  </si>
  <si>
    <t>*  Occupational Skills training includes workplace training, private sector training programs, skill upgrading &amp; retraining, entrepreneurial training, job readiness training and customized training.</t>
  </si>
  <si>
    <t>Occup
Skills*</t>
  </si>
  <si>
    <t>Math or
Reading 
Level &lt; 9.0</t>
  </si>
  <si>
    <t>UI
Claimant</t>
  </si>
  <si>
    <t>South Shore</t>
  </si>
  <si>
    <t>Workforce Area</t>
  </si>
  <si>
    <t>Compiled by MassHire Department of Career Services</t>
  </si>
  <si>
    <t>**Excluded exiters, not counted in the calculation of EE Rate, are those who leave the program for medical reasons or who are institutionalized are not counted in Entered Employment rate.</t>
  </si>
  <si>
    <t>Credentials</t>
  </si>
  <si>
    <t>FY21 QUARTER ENDING SEPTEMBER 30, 2020</t>
  </si>
  <si>
    <t>TAB 9 - TRADE ADJUSTMENT ASSISTANCE
FY21 QUARTER ENDING SEPTEMBER 30,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</si>
</sst>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/>
    <xf numFmtId="0" fontId="3" fillId="0" borderId="2" xfId="0" applyFont="1" applyBorder="1" applyAlignment="1"/>
    <xf numFmtId="0" fontId="3" fillId="0" borderId="0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right"/>
    </xf>
    <xf numFmtId="0" fontId="5" fillId="0" borderId="0" xfId="0" applyFont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/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7" xfId="0" applyFont="1" applyFill="1" applyBorder="1" applyAlignment="1">
      <alignment horizontal="center" wrapText="1"/>
    </xf>
    <xf numFmtId="1" fontId="6" fillId="0" borderId="28" xfId="0" applyNumberFormat="1" applyFont="1" applyFill="1" applyBorder="1" applyAlignment="1">
      <alignment horizontal="center" wrapText="1"/>
    </xf>
    <xf numFmtId="1" fontId="6" fillId="0" borderId="27" xfId="0" applyNumberFormat="1" applyFont="1" applyFill="1" applyBorder="1" applyAlignment="1">
      <alignment horizontal="center"/>
    </xf>
    <xf numFmtId="165" fontId="6" fillId="0" borderId="27" xfId="0" applyNumberFormat="1" applyFont="1" applyFill="1" applyBorder="1" applyAlignment="1">
      <alignment horizontal="center" wrapText="1"/>
    </xf>
    <xf numFmtId="164" fontId="6" fillId="0" borderId="27" xfId="0" applyNumberFormat="1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wrapText="1"/>
    </xf>
    <xf numFmtId="0" fontId="5" fillId="0" borderId="0" xfId="0" applyFont="1" applyFill="1"/>
    <xf numFmtId="0" fontId="6" fillId="0" borderId="29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165" fontId="6" fillId="0" borderId="30" xfId="0" applyNumberFormat="1" applyFont="1" applyFill="1" applyBorder="1" applyAlignment="1">
      <alignment horizontal="center" wrapText="1"/>
    </xf>
    <xf numFmtId="164" fontId="6" fillId="0" borderId="8" xfId="0" applyNumberFormat="1" applyFont="1" applyFill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/>
    </xf>
    <xf numFmtId="9" fontId="6" fillId="0" borderId="12" xfId="0" applyNumberFormat="1" applyFont="1" applyFill="1" applyBorder="1" applyAlignment="1">
      <alignment horizontal="center" vertical="center"/>
    </xf>
    <xf numFmtId="165" fontId="6" fillId="0" borderId="31" xfId="0" applyNumberFormat="1" applyFont="1" applyFill="1" applyBorder="1" applyAlignment="1">
      <alignment horizontal="center" vertical="center"/>
    </xf>
    <xf numFmtId="165" fontId="6" fillId="0" borderId="32" xfId="0" applyNumberFormat="1" applyFont="1" applyFill="1" applyBorder="1" applyAlignment="1">
      <alignment horizontal="center" vertical="center"/>
    </xf>
    <xf numFmtId="3" fontId="6" fillId="0" borderId="33" xfId="0" applyNumberFormat="1" applyFont="1" applyFill="1" applyBorder="1" applyAlignment="1">
      <alignment horizontal="center" vertical="center"/>
    </xf>
    <xf numFmtId="9" fontId="6" fillId="0" borderId="21" xfId="0" applyNumberFormat="1" applyFont="1" applyFill="1" applyBorder="1" applyAlignment="1">
      <alignment horizontal="center" vertical="center"/>
    </xf>
    <xf numFmtId="165" fontId="6" fillId="0" borderId="10" xfId="0" applyNumberFormat="1" applyFont="1" applyFill="1" applyBorder="1" applyAlignment="1">
      <alignment horizontal="center" vertical="center"/>
    </xf>
    <xf numFmtId="165" fontId="6" fillId="0" borderId="3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Fill="1" applyBorder="1" applyAlignment="1">
      <alignment horizontal="center" vertical="center"/>
    </xf>
    <xf numFmtId="165" fontId="6" fillId="0" borderId="35" xfId="0" applyNumberFormat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6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6" fillId="0" borderId="34" xfId="0" applyNumberFormat="1" applyFont="1" applyFill="1" applyBorder="1" applyAlignment="1">
      <alignment horizontal="center" vertical="center"/>
    </xf>
    <xf numFmtId="3" fontId="6" fillId="0" borderId="34" xfId="0" applyNumberFormat="1" applyFont="1" applyFill="1" applyBorder="1" applyAlignment="1">
      <alignment horizontal="center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Fill="1" applyBorder="1" applyAlignment="1">
      <alignment horizontal="center" vertical="center"/>
    </xf>
    <xf numFmtId="9" fontId="6" fillId="0" borderId="25" xfId="0" applyNumberFormat="1" applyFont="1" applyFill="1" applyBorder="1" applyAlignment="1">
      <alignment horizontal="center" vertical="center"/>
    </xf>
    <xf numFmtId="9" fontId="6" fillId="0" borderId="37" xfId="0" applyNumberFormat="1" applyFont="1" applyFill="1" applyBorder="1" applyAlignment="1">
      <alignment horizontal="center" vertical="center"/>
    </xf>
    <xf numFmtId="3" fontId="6" fillId="0" borderId="3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Fill="1" applyBorder="1" applyAlignment="1">
      <alignment horizontal="center" vertical="center"/>
    </xf>
    <xf numFmtId="3" fontId="8" fillId="0" borderId="39" xfId="0" applyNumberFormat="1" applyFont="1" applyFill="1" applyBorder="1" applyAlignment="1">
      <alignment horizontal="center" vertical="center"/>
    </xf>
    <xf numFmtId="9" fontId="8" fillId="0" borderId="40" xfId="0" applyNumberFormat="1" applyFont="1" applyFill="1" applyBorder="1" applyAlignment="1">
      <alignment horizontal="center" vertical="center"/>
    </xf>
    <xf numFmtId="9" fontId="8" fillId="0" borderId="41" xfId="0" applyNumberFormat="1" applyFont="1" applyFill="1" applyBorder="1" applyAlignment="1">
      <alignment horizontal="center" vertical="center"/>
    </xf>
    <xf numFmtId="165" fontId="8" fillId="0" borderId="42" xfId="0" applyNumberFormat="1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3" fontId="8" fillId="0" borderId="4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Border="1" applyAlignment="1"/>
    <xf numFmtId="165" fontId="6" fillId="0" borderId="0" xfId="0" applyNumberFormat="1" applyFont="1" applyFill="1" applyBorder="1" applyAlignment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wrapText="1"/>
    </xf>
    <xf numFmtId="0" fontId="6" fillId="0" borderId="43" xfId="0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center"/>
    </xf>
    <xf numFmtId="0" fontId="6" fillId="0" borderId="9" xfId="0" applyFont="1" applyFill="1" applyBorder="1"/>
    <xf numFmtId="9" fontId="6" fillId="0" borderId="9" xfId="0" applyNumberFormat="1" applyFont="1" applyFill="1" applyBorder="1"/>
    <xf numFmtId="1" fontId="6" fillId="0" borderId="9" xfId="0" applyNumberFormat="1" applyFont="1" applyFill="1" applyBorder="1"/>
    <xf numFmtId="0" fontId="6" fillId="0" borderId="29" xfId="0" applyFont="1" applyFill="1" applyBorder="1"/>
    <xf numFmtId="0" fontId="6" fillId="0" borderId="0" xfId="0" applyFont="1" applyFill="1" applyBorder="1"/>
    <xf numFmtId="165" fontId="6" fillId="0" borderId="0" xfId="0" applyNumberFormat="1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/>
    </xf>
    <xf numFmtId="9" fontId="5" fillId="0" borderId="0" xfId="0" applyNumberFormat="1" applyFont="1" applyFill="1"/>
    <xf numFmtId="1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0" applyNumberFormat="1" applyFont="1"/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10" fontId="9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59" xfId="0" applyFont="1" applyFill="1" applyBorder="1" applyAlignment="1">
      <alignment horizontal="left" vertical="center" wrapText="1" indent="1"/>
    </xf>
    <xf numFmtId="0" fontId="6" fillId="0" borderId="60" xfId="0" applyFont="1" applyFill="1" applyBorder="1" applyAlignment="1">
      <alignment horizontal="left" vertical="center" wrapText="1" indent="1"/>
    </xf>
    <xf numFmtId="0" fontId="6" fillId="0" borderId="61" xfId="0" applyFont="1" applyFill="1" applyBorder="1" applyAlignment="1">
      <alignment horizontal="left" vertical="center" wrapText="1" indent="1"/>
    </xf>
    <xf numFmtId="0" fontId="6" fillId="0" borderId="43" xfId="0" applyFont="1" applyFill="1" applyBorder="1" applyAlignment="1">
      <alignment horizontal="left" vertical="center" wrapText="1" indent="1"/>
    </xf>
    <xf numFmtId="0" fontId="6" fillId="0" borderId="9" xfId="0" applyFont="1" applyFill="1" applyBorder="1" applyAlignment="1">
      <alignment horizontal="left" vertical="center" wrapText="1" indent="1"/>
    </xf>
    <xf numFmtId="0" fontId="6" fillId="0" borderId="29" xfId="0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/>
    <xf numFmtId="0" fontId="5" fillId="0" borderId="61" xfId="0" applyFont="1" applyBorder="1" applyAlignment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31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Fill="1" applyBorder="1" applyAlignment="1">
      <alignment horizontal="left"/>
    </xf>
    <xf numFmtId="0" fontId="6" fillId="0" borderId="60" xfId="0" applyFont="1" applyFill="1" applyBorder="1" applyAlignment="1">
      <alignment horizontal="left"/>
    </xf>
    <xf numFmtId="0" fontId="6" fillId="0" borderId="61" xfId="0" applyFont="1" applyFill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75" zoomScaleNormal="100" workbookViewId="0">
      <selection activeCell="C11" sqref="C11"/>
    </sheetView>
  </sheetViews>
  <sheetFormatPr defaultColWidth="9.1796875" defaultRowHeight="18.5" x14ac:dyDescent="0.45"/>
  <cols>
    <col min="1" max="1" width="18.7265625" style="1" customWidth="1"/>
    <col min="2" max="2" width="24.453125" style="1" customWidth="1"/>
    <col min="3" max="3" width="63.26953125" style="1" customWidth="1"/>
    <col min="4" max="4" width="20.7265625" style="1" customWidth="1"/>
    <col min="5" max="5" width="16.54296875" style="1" customWidth="1"/>
    <col min="6" max="6" width="21.453125" style="1" customWidth="1"/>
    <col min="7" max="7" width="11.54296875" style="1" customWidth="1"/>
    <col min="8" max="8" width="10.453125" style="1" customWidth="1"/>
    <col min="9" max="16384" width="9.1796875" style="1"/>
  </cols>
  <sheetData>
    <row r="1" spans="1:4" ht="18.75" customHeight="1" thickTop="1" x14ac:dyDescent="0.45">
      <c r="A1" s="200"/>
      <c r="B1" s="201"/>
      <c r="C1" s="201"/>
      <c r="D1" s="202"/>
    </row>
    <row r="2" spans="1:4" ht="18.75" customHeight="1" x14ac:dyDescent="0.45">
      <c r="A2" s="2"/>
      <c r="B2" s="3"/>
      <c r="C2" s="3"/>
      <c r="D2" s="4"/>
    </row>
    <row r="3" spans="1:4" ht="18.75" customHeight="1" x14ac:dyDescent="0.45">
      <c r="A3" s="2"/>
      <c r="B3" s="3"/>
      <c r="C3" s="3"/>
      <c r="D3" s="4"/>
    </row>
    <row r="4" spans="1:4" ht="18.75" customHeight="1" x14ac:dyDescent="0.5">
      <c r="A4" s="197"/>
      <c r="B4" s="198"/>
      <c r="C4" s="198"/>
      <c r="D4" s="199"/>
    </row>
    <row r="5" spans="1:4" ht="18.75" customHeight="1" x14ac:dyDescent="0.45">
      <c r="A5" s="187"/>
      <c r="B5" s="188"/>
      <c r="C5" s="188"/>
      <c r="D5" s="189"/>
    </row>
    <row r="6" spans="1:4" ht="18.75" customHeight="1" x14ac:dyDescent="0.5">
      <c r="A6" s="197" t="s">
        <v>54</v>
      </c>
      <c r="B6" s="198"/>
      <c r="C6" s="198"/>
      <c r="D6" s="199"/>
    </row>
    <row r="7" spans="1:4" ht="18.75" customHeight="1" x14ac:dyDescent="0.45">
      <c r="A7" s="5"/>
      <c r="B7" s="6"/>
      <c r="C7" s="6"/>
      <c r="D7" s="7"/>
    </row>
    <row r="8" spans="1:4" ht="16.5" customHeight="1" x14ac:dyDescent="0.45">
      <c r="A8" s="203" t="s">
        <v>66</v>
      </c>
      <c r="B8" s="204"/>
      <c r="C8" s="204"/>
      <c r="D8" s="205"/>
    </row>
    <row r="9" spans="1:4" ht="16.5" customHeight="1" x14ac:dyDescent="0.45">
      <c r="A9" s="5"/>
      <c r="B9" s="6"/>
      <c r="C9" s="6"/>
      <c r="D9" s="7"/>
    </row>
    <row r="10" spans="1:4" ht="18.75" customHeight="1" x14ac:dyDescent="0.45">
      <c r="A10" s="5"/>
      <c r="B10" s="6"/>
      <c r="C10" s="6"/>
      <c r="D10" s="7"/>
    </row>
    <row r="11" spans="1:4" ht="18.75" customHeight="1" x14ac:dyDescent="0.45">
      <c r="A11" s="5"/>
      <c r="B11" s="6"/>
      <c r="C11" s="6"/>
      <c r="D11" s="7"/>
    </row>
    <row r="12" spans="1:4" ht="18.75" customHeight="1" x14ac:dyDescent="0.45">
      <c r="A12" s="187"/>
      <c r="B12" s="188"/>
      <c r="C12" s="188"/>
      <c r="D12" s="189"/>
    </row>
    <row r="13" spans="1:4" ht="21" x14ac:dyDescent="0.5">
      <c r="A13" s="197" t="s">
        <v>26</v>
      </c>
      <c r="B13" s="198"/>
      <c r="C13" s="198"/>
      <c r="D13" s="199"/>
    </row>
    <row r="14" spans="1:4" x14ac:dyDescent="0.45">
      <c r="A14" s="187"/>
      <c r="B14" s="188"/>
      <c r="C14" s="188"/>
      <c r="D14" s="189"/>
    </row>
    <row r="15" spans="1:4" x14ac:dyDescent="0.45">
      <c r="A15" s="8"/>
      <c r="B15" s="9"/>
      <c r="C15" s="9" t="s">
        <v>37</v>
      </c>
      <c r="D15" s="10"/>
    </row>
    <row r="16" spans="1:4" x14ac:dyDescent="0.45">
      <c r="A16" s="8"/>
      <c r="B16" s="11"/>
      <c r="C16" s="11"/>
      <c r="D16" s="12"/>
    </row>
    <row r="17" spans="1:5" x14ac:dyDescent="0.45">
      <c r="A17" s="8"/>
      <c r="B17" s="9"/>
      <c r="C17" s="9" t="s">
        <v>39</v>
      </c>
      <c r="D17" s="10"/>
    </row>
    <row r="18" spans="1:5" x14ac:dyDescent="0.45">
      <c r="A18" s="8"/>
      <c r="B18" s="11"/>
      <c r="C18" s="11"/>
      <c r="D18" s="12"/>
    </row>
    <row r="19" spans="1:5" x14ac:dyDescent="0.45">
      <c r="A19" s="8"/>
      <c r="B19" s="9"/>
      <c r="C19" s="9" t="s">
        <v>38</v>
      </c>
      <c r="D19" s="10"/>
    </row>
    <row r="20" spans="1:5" x14ac:dyDescent="0.45">
      <c r="A20" s="187"/>
      <c r="B20" s="188"/>
      <c r="C20" s="188"/>
      <c r="D20" s="189"/>
    </row>
    <row r="21" spans="1:5" x14ac:dyDescent="0.45">
      <c r="A21" s="187"/>
      <c r="B21" s="188"/>
      <c r="C21" s="188"/>
      <c r="D21" s="189"/>
    </row>
    <row r="22" spans="1:5" x14ac:dyDescent="0.45">
      <c r="A22" s="2"/>
      <c r="B22" s="3"/>
      <c r="C22" s="3"/>
      <c r="D22" s="4"/>
    </row>
    <row r="23" spans="1:5" x14ac:dyDescent="0.45">
      <c r="A23" s="187"/>
      <c r="B23" s="188"/>
      <c r="C23" s="188"/>
      <c r="D23" s="189"/>
    </row>
    <row r="24" spans="1:5" x14ac:dyDescent="0.45">
      <c r="A24" s="191"/>
      <c r="B24" s="190"/>
      <c r="C24" s="190"/>
      <c r="D24" s="192"/>
    </row>
    <row r="25" spans="1:5" x14ac:dyDescent="0.45">
      <c r="A25" s="191"/>
      <c r="B25" s="193"/>
      <c r="C25" s="193"/>
      <c r="D25" s="192"/>
    </row>
    <row r="26" spans="1:5" ht="19" thickBot="1" x14ac:dyDescent="0.5">
      <c r="A26" s="194"/>
      <c r="B26" s="195"/>
      <c r="C26" s="195"/>
      <c r="D26" s="196"/>
    </row>
    <row r="27" spans="1:5" s="13" customFormat="1" ht="18" customHeight="1" thickTop="1" x14ac:dyDescent="0.45">
      <c r="A27" s="190" t="s">
        <v>40</v>
      </c>
      <c r="B27" s="190"/>
      <c r="C27" s="190"/>
      <c r="D27" s="190"/>
    </row>
    <row r="28" spans="1:5" ht="15" customHeight="1" x14ac:dyDescent="0.45">
      <c r="A28" s="14" t="s">
        <v>63</v>
      </c>
      <c r="B28" s="14"/>
      <c r="C28" s="14"/>
      <c r="D28" s="15"/>
      <c r="E28" s="13"/>
    </row>
    <row r="29" spans="1:5" x14ac:dyDescent="0.45">
      <c r="E29" s="13"/>
    </row>
  </sheetData>
  <mergeCells count="15">
    <mergeCell ref="A6:D6"/>
    <mergeCell ref="A13:D13"/>
    <mergeCell ref="A12:D12"/>
    <mergeCell ref="A1:D1"/>
    <mergeCell ref="A4:D4"/>
    <mergeCell ref="A5:D5"/>
    <mergeCell ref="A8:D8"/>
    <mergeCell ref="A20:D20"/>
    <mergeCell ref="A21:D21"/>
    <mergeCell ref="A14:D14"/>
    <mergeCell ref="A23:D23"/>
    <mergeCell ref="A27:D27"/>
    <mergeCell ref="A24:D24"/>
    <mergeCell ref="A25:D25"/>
    <mergeCell ref="A26:D26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0" zoomScaleNormal="90" workbookViewId="0">
      <selection activeCell="A24" sqref="A24"/>
    </sheetView>
  </sheetViews>
  <sheetFormatPr defaultColWidth="9.1796875" defaultRowHeight="13" x14ac:dyDescent="0.3"/>
  <cols>
    <col min="1" max="1" width="20.7265625" style="16" customWidth="1"/>
    <col min="2" max="2" width="17.7265625" style="16" customWidth="1"/>
    <col min="3" max="3" width="16.81640625" style="16" customWidth="1"/>
    <col min="4" max="4" width="13" style="16" customWidth="1"/>
    <col min="5" max="5" width="14.453125" style="16" customWidth="1"/>
    <col min="6" max="6" width="10.26953125" style="16" customWidth="1"/>
    <col min="7" max="7" width="9.453125" style="16" customWidth="1"/>
    <col min="8" max="8" width="9.54296875" style="16" customWidth="1"/>
    <col min="9" max="9" width="9.26953125" style="16" customWidth="1"/>
    <col min="10" max="10" width="9.54296875" style="24" customWidth="1"/>
    <col min="11" max="16384" width="9.1796875" style="16"/>
  </cols>
  <sheetData>
    <row r="1" spans="1:11" ht="34.5" customHeight="1" x14ac:dyDescent="0.3">
      <c r="A1" s="214" t="s">
        <v>67</v>
      </c>
      <c r="B1" s="215"/>
      <c r="C1" s="215"/>
      <c r="D1" s="215"/>
      <c r="E1" s="215"/>
      <c r="F1" s="215"/>
      <c r="G1" s="215"/>
      <c r="H1" s="215"/>
      <c r="I1" s="215"/>
      <c r="J1" s="216"/>
    </row>
    <row r="2" spans="1:11" ht="22" customHeight="1" thickBot="1" x14ac:dyDescent="0.35">
      <c r="A2" s="219" t="s">
        <v>49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1" ht="21" customHeight="1" x14ac:dyDescent="0.3">
      <c r="A3" s="222" t="s">
        <v>62</v>
      </c>
      <c r="B3" s="17" t="s">
        <v>46</v>
      </c>
      <c r="C3" s="18" t="s">
        <v>47</v>
      </c>
      <c r="D3" s="212" t="s">
        <v>48</v>
      </c>
      <c r="E3" s="213"/>
      <c r="F3" s="212" t="s">
        <v>56</v>
      </c>
      <c r="G3" s="217"/>
      <c r="H3" s="217"/>
      <c r="I3" s="217"/>
      <c r="J3" s="218"/>
    </row>
    <row r="4" spans="1:11" ht="42" customHeight="1" thickBot="1" x14ac:dyDescent="0.35">
      <c r="A4" s="223"/>
      <c r="B4" s="19" t="s">
        <v>0</v>
      </c>
      <c r="C4" s="20" t="s">
        <v>0</v>
      </c>
      <c r="D4" s="21" t="s">
        <v>44</v>
      </c>
      <c r="E4" s="22" t="s">
        <v>45</v>
      </c>
      <c r="F4" s="23" t="s">
        <v>1</v>
      </c>
      <c r="G4" s="21" t="s">
        <v>2</v>
      </c>
      <c r="H4" s="23" t="s">
        <v>58</v>
      </c>
      <c r="I4" s="23" t="s">
        <v>3</v>
      </c>
      <c r="J4" s="22" t="s">
        <v>25</v>
      </c>
      <c r="K4" s="24"/>
    </row>
    <row r="5" spans="1:11" s="34" customFormat="1" ht="22" customHeight="1" x14ac:dyDescent="0.25">
      <c r="A5" s="25" t="s">
        <v>29</v>
      </c>
      <c r="B5" s="26">
        <v>0</v>
      </c>
      <c r="C5" s="27">
        <v>0</v>
      </c>
      <c r="D5" s="26">
        <v>0</v>
      </c>
      <c r="E5" s="28">
        <v>0</v>
      </c>
      <c r="F5" s="29">
        <v>0</v>
      </c>
      <c r="G5" s="30">
        <v>0</v>
      </c>
      <c r="H5" s="26">
        <v>0</v>
      </c>
      <c r="I5" s="31">
        <v>0</v>
      </c>
      <c r="J5" s="32">
        <v>0</v>
      </c>
      <c r="K5" s="33"/>
    </row>
    <row r="6" spans="1:11" s="34" customFormat="1" ht="22" customHeight="1" x14ac:dyDescent="0.25">
      <c r="A6" s="35" t="s">
        <v>4</v>
      </c>
      <c r="B6" s="36">
        <v>40</v>
      </c>
      <c r="C6" s="27">
        <v>2</v>
      </c>
      <c r="D6" s="36">
        <v>8</v>
      </c>
      <c r="E6" s="28">
        <v>34</v>
      </c>
      <c r="F6" s="37">
        <v>0</v>
      </c>
      <c r="G6" s="38">
        <v>20</v>
      </c>
      <c r="H6" s="36">
        <v>17</v>
      </c>
      <c r="I6" s="39">
        <v>0</v>
      </c>
      <c r="J6" s="40">
        <v>0</v>
      </c>
      <c r="K6" s="33"/>
    </row>
    <row r="7" spans="1:11" s="34" customFormat="1" ht="22" customHeight="1" x14ac:dyDescent="0.25">
      <c r="A7" s="25" t="s">
        <v>30</v>
      </c>
      <c r="B7" s="36">
        <v>99</v>
      </c>
      <c r="C7" s="27">
        <v>3</v>
      </c>
      <c r="D7" s="36">
        <v>9</v>
      </c>
      <c r="E7" s="28">
        <v>86</v>
      </c>
      <c r="F7" s="37">
        <v>19</v>
      </c>
      <c r="G7" s="38">
        <v>3</v>
      </c>
      <c r="H7" s="36">
        <v>68</v>
      </c>
      <c r="I7" s="39">
        <v>0</v>
      </c>
      <c r="J7" s="40">
        <v>0</v>
      </c>
      <c r="K7" s="33"/>
    </row>
    <row r="8" spans="1:11" s="34" customFormat="1" ht="22" customHeight="1" x14ac:dyDescent="0.25">
      <c r="A8" s="25" t="s">
        <v>7</v>
      </c>
      <c r="B8" s="36">
        <v>48</v>
      </c>
      <c r="C8" s="41">
        <v>1</v>
      </c>
      <c r="D8" s="36">
        <v>10</v>
      </c>
      <c r="E8" s="28">
        <v>46</v>
      </c>
      <c r="F8" s="37">
        <v>6</v>
      </c>
      <c r="G8" s="38">
        <v>30</v>
      </c>
      <c r="H8" s="36">
        <v>19</v>
      </c>
      <c r="I8" s="39">
        <v>0</v>
      </c>
      <c r="J8" s="40">
        <v>0</v>
      </c>
      <c r="K8" s="33"/>
    </row>
    <row r="9" spans="1:11" s="34" customFormat="1" ht="22" customHeight="1" x14ac:dyDescent="0.25">
      <c r="A9" s="25" t="s">
        <v>8</v>
      </c>
      <c r="B9" s="42">
        <v>8</v>
      </c>
      <c r="C9" s="41">
        <v>1</v>
      </c>
      <c r="D9" s="43">
        <v>0</v>
      </c>
      <c r="E9" s="28">
        <v>7</v>
      </c>
      <c r="F9" s="44">
        <v>0</v>
      </c>
      <c r="G9" s="45">
        <v>0</v>
      </c>
      <c r="H9" s="43">
        <v>7</v>
      </c>
      <c r="I9" s="46">
        <v>0</v>
      </c>
      <c r="J9" s="47">
        <v>0</v>
      </c>
      <c r="K9" s="33"/>
    </row>
    <row r="10" spans="1:11" s="34" customFormat="1" ht="22" customHeight="1" x14ac:dyDescent="0.25">
      <c r="A10" s="25" t="s">
        <v>22</v>
      </c>
      <c r="B10" s="36">
        <v>35</v>
      </c>
      <c r="C10" s="27">
        <v>3</v>
      </c>
      <c r="D10" s="36">
        <v>0</v>
      </c>
      <c r="E10" s="28">
        <v>29</v>
      </c>
      <c r="F10" s="37">
        <v>17</v>
      </c>
      <c r="G10" s="38">
        <v>0</v>
      </c>
      <c r="H10" s="36">
        <v>14</v>
      </c>
      <c r="I10" s="39">
        <v>0</v>
      </c>
      <c r="J10" s="40">
        <v>0</v>
      </c>
      <c r="K10" s="33"/>
    </row>
    <row r="11" spans="1:11" s="34" customFormat="1" ht="22" customHeight="1" x14ac:dyDescent="0.25">
      <c r="A11" s="25" t="s">
        <v>9</v>
      </c>
      <c r="B11" s="36">
        <v>7</v>
      </c>
      <c r="C11" s="27">
        <v>1</v>
      </c>
      <c r="D11" s="36">
        <v>0</v>
      </c>
      <c r="E11" s="28">
        <v>6</v>
      </c>
      <c r="F11" s="37">
        <v>0</v>
      </c>
      <c r="G11" s="38">
        <v>0</v>
      </c>
      <c r="H11" s="36">
        <v>6</v>
      </c>
      <c r="I11" s="39">
        <v>0</v>
      </c>
      <c r="J11" s="40">
        <v>0</v>
      </c>
      <c r="K11" s="33"/>
    </row>
    <row r="12" spans="1:11" s="34" customFormat="1" ht="22" customHeight="1" x14ac:dyDescent="0.25">
      <c r="A12" s="25" t="s">
        <v>23</v>
      </c>
      <c r="B12" s="36">
        <v>28</v>
      </c>
      <c r="C12" s="27">
        <v>1</v>
      </c>
      <c r="D12" s="36">
        <v>2</v>
      </c>
      <c r="E12" s="28">
        <v>21</v>
      </c>
      <c r="F12" s="37">
        <v>0</v>
      </c>
      <c r="G12" s="38">
        <v>0</v>
      </c>
      <c r="H12" s="36">
        <v>21</v>
      </c>
      <c r="I12" s="39">
        <v>0</v>
      </c>
      <c r="J12" s="40">
        <v>0</v>
      </c>
      <c r="K12" s="33"/>
    </row>
    <row r="13" spans="1:11" s="34" customFormat="1" ht="22" customHeight="1" x14ac:dyDescent="0.25">
      <c r="A13" s="25" t="s">
        <v>24</v>
      </c>
      <c r="B13" s="36">
        <v>6</v>
      </c>
      <c r="C13" s="27">
        <v>1</v>
      </c>
      <c r="D13" s="36">
        <v>0</v>
      </c>
      <c r="E13" s="28">
        <v>5</v>
      </c>
      <c r="F13" s="37">
        <v>0</v>
      </c>
      <c r="G13" s="38">
        <v>0</v>
      </c>
      <c r="H13" s="36">
        <v>5</v>
      </c>
      <c r="I13" s="39">
        <v>0</v>
      </c>
      <c r="J13" s="40">
        <v>0</v>
      </c>
      <c r="K13" s="33"/>
    </row>
    <row r="14" spans="1:11" s="34" customFormat="1" ht="22" customHeight="1" x14ac:dyDescent="0.25">
      <c r="A14" s="25" t="s">
        <v>31</v>
      </c>
      <c r="B14" s="36">
        <v>9</v>
      </c>
      <c r="C14" s="27">
        <v>0</v>
      </c>
      <c r="D14" s="36">
        <v>0</v>
      </c>
      <c r="E14" s="28">
        <v>7</v>
      </c>
      <c r="F14" s="37">
        <v>0</v>
      </c>
      <c r="G14" s="38">
        <v>0</v>
      </c>
      <c r="H14" s="36">
        <v>7</v>
      </c>
      <c r="I14" s="39">
        <v>0</v>
      </c>
      <c r="J14" s="40">
        <v>0</v>
      </c>
      <c r="K14" s="33"/>
    </row>
    <row r="15" spans="1:11" s="34" customFormat="1" ht="22" customHeight="1" x14ac:dyDescent="0.25">
      <c r="A15" s="25" t="s">
        <v>42</v>
      </c>
      <c r="B15" s="36">
        <v>27</v>
      </c>
      <c r="C15" s="27">
        <v>2</v>
      </c>
      <c r="D15" s="36">
        <v>2</v>
      </c>
      <c r="E15" s="28">
        <v>19</v>
      </c>
      <c r="F15" s="37">
        <v>0</v>
      </c>
      <c r="G15" s="38">
        <v>2</v>
      </c>
      <c r="H15" s="36">
        <v>19</v>
      </c>
      <c r="I15" s="39">
        <v>0</v>
      </c>
      <c r="J15" s="40">
        <v>0</v>
      </c>
      <c r="K15" s="33"/>
    </row>
    <row r="16" spans="1:11" s="34" customFormat="1" ht="22" customHeight="1" x14ac:dyDescent="0.25">
      <c r="A16" s="25" t="s">
        <v>5</v>
      </c>
      <c r="B16" s="36">
        <v>33</v>
      </c>
      <c r="C16" s="27">
        <v>3</v>
      </c>
      <c r="D16" s="36">
        <v>3</v>
      </c>
      <c r="E16" s="28">
        <v>24</v>
      </c>
      <c r="F16" s="37">
        <v>3</v>
      </c>
      <c r="G16" s="38">
        <v>10</v>
      </c>
      <c r="H16" s="36">
        <v>13</v>
      </c>
      <c r="I16" s="39">
        <v>0</v>
      </c>
      <c r="J16" s="40">
        <v>0</v>
      </c>
      <c r="K16" s="33"/>
    </row>
    <row r="17" spans="1:11" s="34" customFormat="1" ht="22" customHeight="1" x14ac:dyDescent="0.25">
      <c r="A17" s="25" t="s">
        <v>6</v>
      </c>
      <c r="B17" s="36">
        <v>42</v>
      </c>
      <c r="C17" s="27">
        <v>6</v>
      </c>
      <c r="D17" s="36">
        <v>5</v>
      </c>
      <c r="E17" s="28">
        <v>32</v>
      </c>
      <c r="F17" s="37">
        <v>0</v>
      </c>
      <c r="G17" s="38">
        <v>0</v>
      </c>
      <c r="H17" s="36">
        <v>32</v>
      </c>
      <c r="I17" s="39">
        <v>0</v>
      </c>
      <c r="J17" s="40">
        <v>0</v>
      </c>
      <c r="K17" s="33"/>
    </row>
    <row r="18" spans="1:11" s="34" customFormat="1" ht="22" customHeight="1" x14ac:dyDescent="0.25">
      <c r="A18" s="25" t="s">
        <v>27</v>
      </c>
      <c r="B18" s="36">
        <v>65</v>
      </c>
      <c r="C18" s="27">
        <v>1</v>
      </c>
      <c r="D18" s="36">
        <v>3</v>
      </c>
      <c r="E18" s="28">
        <v>40</v>
      </c>
      <c r="F18" s="37">
        <v>0</v>
      </c>
      <c r="G18" s="38">
        <v>10</v>
      </c>
      <c r="H18" s="36">
        <v>39</v>
      </c>
      <c r="I18" s="39">
        <v>0</v>
      </c>
      <c r="J18" s="40">
        <v>0</v>
      </c>
      <c r="K18" s="33"/>
    </row>
    <row r="19" spans="1:11" s="34" customFormat="1" ht="22" customHeight="1" x14ac:dyDescent="0.25">
      <c r="A19" s="25" t="s">
        <v>32</v>
      </c>
      <c r="B19" s="36">
        <v>6</v>
      </c>
      <c r="C19" s="27">
        <v>1</v>
      </c>
      <c r="D19" s="36">
        <v>0</v>
      </c>
      <c r="E19" s="28">
        <v>4</v>
      </c>
      <c r="F19" s="37">
        <v>0</v>
      </c>
      <c r="G19" s="38">
        <v>0</v>
      </c>
      <c r="H19" s="36">
        <v>4</v>
      </c>
      <c r="I19" s="39">
        <v>0</v>
      </c>
      <c r="J19" s="40">
        <v>0</v>
      </c>
      <c r="K19" s="33"/>
    </row>
    <row r="20" spans="1:11" s="34" customFormat="1" ht="22" customHeight="1" thickBot="1" x14ac:dyDescent="0.3">
      <c r="A20" s="48" t="s">
        <v>61</v>
      </c>
      <c r="B20" s="49">
        <v>68</v>
      </c>
      <c r="C20" s="50">
        <v>9</v>
      </c>
      <c r="D20" s="51">
        <v>8</v>
      </c>
      <c r="E20" s="52">
        <v>52</v>
      </c>
      <c r="F20" s="53">
        <v>0</v>
      </c>
      <c r="G20" s="54">
        <v>19</v>
      </c>
      <c r="H20" s="51">
        <v>33</v>
      </c>
      <c r="I20" s="55">
        <v>0</v>
      </c>
      <c r="J20" s="50">
        <v>0</v>
      </c>
      <c r="K20" s="33"/>
    </row>
    <row r="21" spans="1:11" s="175" customFormat="1" ht="22" customHeight="1" thickBot="1" x14ac:dyDescent="0.3">
      <c r="A21" s="168" t="s">
        <v>10</v>
      </c>
      <c r="B21" s="169">
        <f>SUM(B5:B20)</f>
        <v>521</v>
      </c>
      <c r="C21" s="170">
        <f t="shared" ref="C21:J21" si="0">SUM(C5:C20)</f>
        <v>35</v>
      </c>
      <c r="D21" s="171">
        <f>SUM(D5:D20)</f>
        <v>50</v>
      </c>
      <c r="E21" s="172">
        <f>SUM(E5:E20)</f>
        <v>412</v>
      </c>
      <c r="F21" s="171">
        <f t="shared" si="0"/>
        <v>45</v>
      </c>
      <c r="G21" s="171">
        <f t="shared" si="0"/>
        <v>94</v>
      </c>
      <c r="H21" s="171">
        <f t="shared" si="0"/>
        <v>304</v>
      </c>
      <c r="I21" s="171">
        <f t="shared" si="0"/>
        <v>0</v>
      </c>
      <c r="J21" s="173">
        <f t="shared" si="0"/>
        <v>0</v>
      </c>
      <c r="K21" s="174"/>
    </row>
    <row r="22" spans="1:11" s="34" customFormat="1" ht="18.75" customHeight="1" x14ac:dyDescent="0.25">
      <c r="A22" s="206" t="s">
        <v>57</v>
      </c>
      <c r="B22" s="207"/>
      <c r="C22" s="207"/>
      <c r="D22" s="207"/>
      <c r="E22" s="207"/>
      <c r="F22" s="207"/>
      <c r="G22" s="207"/>
      <c r="H22" s="207"/>
      <c r="I22" s="207"/>
      <c r="J22" s="208"/>
      <c r="K22" s="33"/>
    </row>
    <row r="23" spans="1:11" ht="12.75" customHeight="1" thickBot="1" x14ac:dyDescent="0.35">
      <c r="A23" s="209"/>
      <c r="B23" s="210"/>
      <c r="C23" s="210"/>
      <c r="D23" s="210"/>
      <c r="E23" s="210"/>
      <c r="F23" s="210"/>
      <c r="G23" s="210"/>
      <c r="H23" s="210"/>
      <c r="I23" s="210"/>
      <c r="J23" s="211"/>
    </row>
    <row r="26" spans="1:11" x14ac:dyDescent="0.3">
      <c r="E26" s="5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0" zoomScale="80" zoomScaleNormal="75" workbookViewId="0">
      <selection activeCell="B21" sqref="B21"/>
    </sheetView>
  </sheetViews>
  <sheetFormatPr defaultColWidth="9.1796875" defaultRowHeight="13" x14ac:dyDescent="0.3"/>
  <cols>
    <col min="1" max="1" width="21.1796875" style="125" customWidth="1"/>
    <col min="2" max="2" width="13.7265625" style="126" customWidth="1"/>
    <col min="3" max="3" width="15.54296875" style="67" customWidth="1"/>
    <col min="4" max="4" width="15.54296875" style="127" customWidth="1"/>
    <col min="5" max="6" width="12.1796875" style="128" customWidth="1"/>
    <col min="7" max="7" width="12.26953125" style="67" customWidth="1"/>
    <col min="8" max="8" width="13.453125" style="67" customWidth="1"/>
    <col min="9" max="9" width="12.81640625" style="67" customWidth="1"/>
    <col min="10" max="10" width="11.81640625" style="67" customWidth="1"/>
    <col min="11" max="11" width="10.81640625" style="67" customWidth="1"/>
    <col min="12" max="12" width="10.81640625" style="129" customWidth="1"/>
    <col min="13" max="13" width="15" style="130" customWidth="1"/>
    <col min="14" max="14" width="8.54296875" style="67" customWidth="1"/>
    <col min="15" max="15" width="9.7265625" style="134" customWidth="1"/>
    <col min="16" max="16384" width="9.1796875" style="67"/>
  </cols>
  <sheetData>
    <row r="1" spans="1:15" s="16" customFormat="1" ht="33.75" customHeight="1" x14ac:dyDescent="0.3">
      <c r="A1" s="214" t="str">
        <f>' Participants'!A1:J1</f>
        <v>TAB 9 - TRADE ADJUSTMENT ASSISTANCE
FY21 QUARTER ENDING SEPTEMBER 30, 2020</v>
      </c>
      <c r="B1" s="229"/>
      <c r="C1" s="229"/>
      <c r="D1" s="229"/>
      <c r="E1" s="229"/>
      <c r="F1" s="229"/>
      <c r="G1" s="229"/>
      <c r="H1" s="229"/>
      <c r="I1" s="230"/>
      <c r="J1" s="57"/>
      <c r="K1" s="58"/>
    </row>
    <row r="2" spans="1:15" s="16" customFormat="1" ht="19.5" customHeight="1" thickBot="1" x14ac:dyDescent="0.35">
      <c r="A2" s="219" t="s">
        <v>41</v>
      </c>
      <c r="B2" s="231"/>
      <c r="C2" s="231"/>
      <c r="D2" s="231"/>
      <c r="E2" s="231"/>
      <c r="F2" s="231"/>
      <c r="G2" s="231"/>
      <c r="H2" s="231"/>
      <c r="I2" s="232"/>
      <c r="J2" s="59"/>
      <c r="K2" s="60"/>
    </row>
    <row r="3" spans="1:15" ht="40.5" customHeight="1" x14ac:dyDescent="0.35">
      <c r="A3" s="222" t="s">
        <v>62</v>
      </c>
      <c r="B3" s="61" t="s">
        <v>52</v>
      </c>
      <c r="C3" s="62" t="s">
        <v>50</v>
      </c>
      <c r="D3" s="63" t="s">
        <v>51</v>
      </c>
      <c r="E3" s="227" t="s">
        <v>28</v>
      </c>
      <c r="F3" s="228"/>
      <c r="G3" s="64" t="s">
        <v>34</v>
      </c>
      <c r="H3" s="64" t="s">
        <v>35</v>
      </c>
      <c r="I3" s="65" t="s">
        <v>65</v>
      </c>
      <c r="J3" s="66"/>
      <c r="L3" s="67"/>
      <c r="M3" s="67"/>
      <c r="O3" s="67"/>
    </row>
    <row r="4" spans="1:15" ht="35.25" customHeight="1" thickBot="1" x14ac:dyDescent="0.4">
      <c r="A4" s="223"/>
      <c r="B4" s="68" t="s">
        <v>0</v>
      </c>
      <c r="C4" s="68" t="s">
        <v>0</v>
      </c>
      <c r="D4" s="68" t="s">
        <v>0</v>
      </c>
      <c r="E4" s="69" t="s">
        <v>33</v>
      </c>
      <c r="F4" s="68" t="s">
        <v>0</v>
      </c>
      <c r="G4" s="68" t="s">
        <v>0</v>
      </c>
      <c r="H4" s="70" t="s">
        <v>0</v>
      </c>
      <c r="I4" s="71" t="s">
        <v>0</v>
      </c>
      <c r="L4" s="67"/>
      <c r="M4" s="67"/>
      <c r="O4" s="67"/>
    </row>
    <row r="5" spans="1:15" ht="22" customHeight="1" x14ac:dyDescent="0.3">
      <c r="A5" s="72" t="str">
        <f>' Participants'!A5</f>
        <v>Berkshire</v>
      </c>
      <c r="B5" s="73">
        <v>0</v>
      </c>
      <c r="C5" s="74">
        <v>0</v>
      </c>
      <c r="D5" s="75">
        <v>0</v>
      </c>
      <c r="E5" s="76">
        <v>0.65</v>
      </c>
      <c r="F5" s="77">
        <f>IF(B5-D5&gt;0,C5/(B5-D5),0)</f>
        <v>0</v>
      </c>
      <c r="G5" s="78">
        <v>0</v>
      </c>
      <c r="H5" s="79">
        <v>0</v>
      </c>
      <c r="I5" s="80">
        <v>0</v>
      </c>
      <c r="L5" s="67"/>
      <c r="M5" s="67"/>
      <c r="O5" s="67"/>
    </row>
    <row r="6" spans="1:15" s="84" customFormat="1" ht="22" customHeight="1" x14ac:dyDescent="0.25">
      <c r="A6" s="72" t="str">
        <f>' Participants'!A6</f>
        <v>Boston</v>
      </c>
      <c r="B6" s="73">
        <v>8</v>
      </c>
      <c r="C6" s="74">
        <v>1</v>
      </c>
      <c r="D6" s="75">
        <v>0</v>
      </c>
      <c r="E6" s="76">
        <v>0.65</v>
      </c>
      <c r="F6" s="81">
        <f t="shared" ref="F6:F13" si="0">IF(B6-D6&gt;0,C6/(B6-D6),0)</f>
        <v>0.125</v>
      </c>
      <c r="G6" s="82">
        <v>25.530101886094677</v>
      </c>
      <c r="H6" s="83">
        <v>40.865384615384613</v>
      </c>
      <c r="I6" s="80">
        <v>4</v>
      </c>
    </row>
    <row r="7" spans="1:15" s="84" customFormat="1" ht="22" customHeight="1" x14ac:dyDescent="0.25">
      <c r="A7" s="85" t="str">
        <f>' Participants'!A7</f>
        <v>Bristol</v>
      </c>
      <c r="B7" s="73">
        <v>10</v>
      </c>
      <c r="C7" s="74">
        <v>7</v>
      </c>
      <c r="D7" s="86">
        <v>0</v>
      </c>
      <c r="E7" s="76">
        <v>0.65</v>
      </c>
      <c r="F7" s="81">
        <f t="shared" si="0"/>
        <v>0.7</v>
      </c>
      <c r="G7" s="87">
        <v>31.257156550480762</v>
      </c>
      <c r="H7" s="83">
        <v>27.361208791208789</v>
      </c>
      <c r="I7" s="80">
        <v>36</v>
      </c>
    </row>
    <row r="8" spans="1:15" s="84" customFormat="1" ht="22" customHeight="1" x14ac:dyDescent="0.25">
      <c r="A8" s="85" t="str">
        <f>' Participants'!A8</f>
        <v>Brockton</v>
      </c>
      <c r="B8" s="73">
        <v>4</v>
      </c>
      <c r="C8" s="88">
        <v>2</v>
      </c>
      <c r="D8" s="86">
        <v>0</v>
      </c>
      <c r="E8" s="76">
        <v>0.65</v>
      </c>
      <c r="F8" s="81">
        <f t="shared" si="0"/>
        <v>0.5</v>
      </c>
      <c r="G8" s="87">
        <v>20.19982420989863</v>
      </c>
      <c r="H8" s="83">
        <v>18.75</v>
      </c>
      <c r="I8" s="80">
        <v>11</v>
      </c>
    </row>
    <row r="9" spans="1:15" s="84" customFormat="1" ht="22" customHeight="1" x14ac:dyDescent="0.25">
      <c r="A9" s="85" t="str">
        <f>' Participants'!A9</f>
        <v>Cape Cod &amp; Islands</v>
      </c>
      <c r="B9" s="75">
        <v>1</v>
      </c>
      <c r="C9" s="88">
        <v>0</v>
      </c>
      <c r="D9" s="86">
        <v>0</v>
      </c>
      <c r="E9" s="76">
        <v>0.65</v>
      </c>
      <c r="F9" s="81">
        <f t="shared" si="0"/>
        <v>0</v>
      </c>
      <c r="G9" s="87">
        <v>59.229670329670334</v>
      </c>
      <c r="H9" s="83">
        <v>0</v>
      </c>
      <c r="I9" s="80">
        <v>2</v>
      </c>
    </row>
    <row r="10" spans="1:15" s="84" customFormat="1" ht="22" customHeight="1" x14ac:dyDescent="0.25">
      <c r="A10" s="85" t="str">
        <f>' Participants'!A10</f>
        <v>Central Mass</v>
      </c>
      <c r="B10" s="89">
        <v>5</v>
      </c>
      <c r="C10" s="90">
        <v>3</v>
      </c>
      <c r="D10" s="86">
        <v>0</v>
      </c>
      <c r="E10" s="76">
        <v>0.65</v>
      </c>
      <c r="F10" s="81">
        <f t="shared" si="0"/>
        <v>0.6</v>
      </c>
      <c r="G10" s="87">
        <v>30.830892414037564</v>
      </c>
      <c r="H10" s="83">
        <v>35.645384615384614</v>
      </c>
      <c r="I10" s="80">
        <v>9</v>
      </c>
    </row>
    <row r="11" spans="1:15" s="84" customFormat="1" ht="22" customHeight="1" x14ac:dyDescent="0.25">
      <c r="A11" s="85" t="str">
        <f>' Participants'!A11</f>
        <v>Franklin/Hampshire</v>
      </c>
      <c r="B11" s="73">
        <v>2</v>
      </c>
      <c r="C11" s="88">
        <v>1</v>
      </c>
      <c r="D11" s="86">
        <v>0</v>
      </c>
      <c r="E11" s="76">
        <v>0.65</v>
      </c>
      <c r="F11" s="81">
        <f t="shared" si="0"/>
        <v>0.5</v>
      </c>
      <c r="G11" s="87">
        <v>32.936052409129331</v>
      </c>
      <c r="H11" s="83">
        <v>16</v>
      </c>
      <c r="I11" s="80">
        <v>3</v>
      </c>
      <c r="J11" s="91"/>
      <c r="K11" s="91"/>
    </row>
    <row r="12" spans="1:15" s="84" customFormat="1" ht="22" customHeight="1" x14ac:dyDescent="0.25">
      <c r="A12" s="85" t="str">
        <f>' Participants'!A12</f>
        <v>Greater Lowell</v>
      </c>
      <c r="B12" s="73">
        <v>4</v>
      </c>
      <c r="C12" s="88">
        <v>3</v>
      </c>
      <c r="D12" s="86">
        <v>0</v>
      </c>
      <c r="E12" s="76">
        <v>0.65</v>
      </c>
      <c r="F12" s="81">
        <f t="shared" si="0"/>
        <v>0.75</v>
      </c>
      <c r="G12" s="87">
        <v>44.43737620192308</v>
      </c>
      <c r="H12" s="83">
        <v>40.166666666666664</v>
      </c>
      <c r="I12" s="80">
        <v>16</v>
      </c>
      <c r="J12" s="91"/>
      <c r="K12" s="91"/>
    </row>
    <row r="13" spans="1:15" s="84" customFormat="1" ht="22" customHeight="1" x14ac:dyDescent="0.25">
      <c r="A13" s="85" t="str">
        <f>' Participants'!A13</f>
        <v>Greater New Bedford</v>
      </c>
      <c r="B13" s="92">
        <v>1</v>
      </c>
      <c r="C13" s="88">
        <v>1</v>
      </c>
      <c r="D13" s="93">
        <v>0</v>
      </c>
      <c r="E13" s="76">
        <v>0.65</v>
      </c>
      <c r="F13" s="81">
        <f t="shared" si="0"/>
        <v>1</v>
      </c>
      <c r="G13" s="87">
        <v>49.566506410256409</v>
      </c>
      <c r="H13" s="83">
        <v>43.269230769230774</v>
      </c>
      <c r="I13" s="80">
        <v>2</v>
      </c>
      <c r="J13" s="91"/>
      <c r="K13" s="91"/>
    </row>
    <row r="14" spans="1:15" s="84" customFormat="1" ht="22" customHeight="1" x14ac:dyDescent="0.25">
      <c r="A14" s="85" t="str">
        <f>' Participants'!A14</f>
        <v>Hampden</v>
      </c>
      <c r="B14" s="89">
        <v>3</v>
      </c>
      <c r="C14" s="94">
        <v>0</v>
      </c>
      <c r="D14" s="86">
        <v>0</v>
      </c>
      <c r="E14" s="76">
        <v>0.65</v>
      </c>
      <c r="F14" s="81">
        <f t="shared" ref="F14:F21" si="1">IF(B14-D14&gt;0,C14/(B14-D14),0)</f>
        <v>0</v>
      </c>
      <c r="G14" s="87">
        <v>20.254273504273506</v>
      </c>
      <c r="H14" s="83">
        <v>0</v>
      </c>
      <c r="I14" s="80">
        <v>3</v>
      </c>
      <c r="J14" s="91"/>
      <c r="K14" s="91"/>
    </row>
    <row r="15" spans="1:15" s="84" customFormat="1" ht="22" customHeight="1" x14ac:dyDescent="0.25">
      <c r="A15" s="85" t="str">
        <f>' Participants'!A15</f>
        <v>Merrimack Valley</v>
      </c>
      <c r="B15" s="89">
        <v>8</v>
      </c>
      <c r="C15" s="90">
        <v>6</v>
      </c>
      <c r="D15" s="93">
        <v>0</v>
      </c>
      <c r="E15" s="76">
        <v>0.65</v>
      </c>
      <c r="F15" s="81">
        <f t="shared" si="1"/>
        <v>0.75</v>
      </c>
      <c r="G15" s="87">
        <v>42.090588017751486</v>
      </c>
      <c r="H15" s="83">
        <v>45.154230769230772</v>
      </c>
      <c r="I15" s="80">
        <v>13</v>
      </c>
      <c r="J15" s="91"/>
      <c r="K15" s="91"/>
    </row>
    <row r="16" spans="1:15" s="84" customFormat="1" ht="22" customHeight="1" x14ac:dyDescent="0.25">
      <c r="A16" s="85" t="str">
        <f>' Participants'!A16</f>
        <v>Metro North</v>
      </c>
      <c r="B16" s="89">
        <v>2</v>
      </c>
      <c r="C16" s="90">
        <v>2</v>
      </c>
      <c r="D16" s="86">
        <v>0</v>
      </c>
      <c r="E16" s="76">
        <v>0.65</v>
      </c>
      <c r="F16" s="81">
        <f t="shared" si="1"/>
        <v>1</v>
      </c>
      <c r="G16" s="87">
        <v>29.029694071360737</v>
      </c>
      <c r="H16" s="83">
        <v>18.975000000000001</v>
      </c>
      <c r="I16" s="80">
        <v>11</v>
      </c>
      <c r="J16" s="91"/>
      <c r="K16" s="91"/>
    </row>
    <row r="17" spans="1:15" s="84" customFormat="1" ht="22" customHeight="1" x14ac:dyDescent="0.25">
      <c r="A17" s="85" t="str">
        <f>' Participants'!A17</f>
        <v>Metro South/West</v>
      </c>
      <c r="B17" s="89">
        <v>9</v>
      </c>
      <c r="C17" s="88">
        <v>5</v>
      </c>
      <c r="D17" s="86">
        <v>0</v>
      </c>
      <c r="E17" s="76">
        <v>0.65</v>
      </c>
      <c r="F17" s="81">
        <f t="shared" si="1"/>
        <v>0.55555555555555558</v>
      </c>
      <c r="G17" s="87">
        <v>44.69973462435</v>
      </c>
      <c r="H17" s="83">
        <v>27.480769230769234</v>
      </c>
      <c r="I17" s="80">
        <v>11</v>
      </c>
    </row>
    <row r="18" spans="1:15" s="84" customFormat="1" ht="22" customHeight="1" x14ac:dyDescent="0.25">
      <c r="A18" s="85" t="str">
        <f>' Participants'!A18</f>
        <v>North Central Mass</v>
      </c>
      <c r="B18" s="92">
        <v>11</v>
      </c>
      <c r="C18" s="88">
        <v>9</v>
      </c>
      <c r="D18" s="86">
        <v>0</v>
      </c>
      <c r="E18" s="76">
        <v>0.65</v>
      </c>
      <c r="F18" s="81">
        <f t="shared" si="1"/>
        <v>0.81818181818181823</v>
      </c>
      <c r="G18" s="87">
        <v>26.856704727564107</v>
      </c>
      <c r="H18" s="83">
        <v>19.127643162393163</v>
      </c>
      <c r="I18" s="80">
        <v>22</v>
      </c>
    </row>
    <row r="19" spans="1:15" s="84" customFormat="1" ht="22" customHeight="1" x14ac:dyDescent="0.25">
      <c r="A19" s="85" t="str">
        <f>' Participants'!A19</f>
        <v>North Shore</v>
      </c>
      <c r="B19" s="93">
        <v>1</v>
      </c>
      <c r="C19" s="90">
        <v>1</v>
      </c>
      <c r="D19" s="86">
        <v>0</v>
      </c>
      <c r="E19" s="76">
        <v>0.65</v>
      </c>
      <c r="F19" s="81">
        <f t="shared" si="1"/>
        <v>1</v>
      </c>
      <c r="G19" s="87">
        <v>44.334455128205136</v>
      </c>
      <c r="H19" s="83">
        <v>19</v>
      </c>
      <c r="I19" s="80">
        <v>1</v>
      </c>
      <c r="J19" s="91"/>
      <c r="K19" s="91"/>
    </row>
    <row r="20" spans="1:15" s="84" customFormat="1" ht="22" customHeight="1" thickBot="1" x14ac:dyDescent="0.3">
      <c r="A20" s="95" t="str">
        <f>' Participants'!A20</f>
        <v>South Shore</v>
      </c>
      <c r="B20" s="93">
        <v>8</v>
      </c>
      <c r="C20" s="90">
        <v>1</v>
      </c>
      <c r="D20" s="96">
        <v>0</v>
      </c>
      <c r="E20" s="97">
        <v>0.65</v>
      </c>
      <c r="F20" s="98">
        <f t="shared" si="1"/>
        <v>0.125</v>
      </c>
      <c r="G20" s="87">
        <v>40.654165068802165</v>
      </c>
      <c r="H20" s="83">
        <v>60</v>
      </c>
      <c r="I20" s="99">
        <v>18</v>
      </c>
      <c r="J20" s="91"/>
      <c r="K20" s="91"/>
    </row>
    <row r="21" spans="1:15" s="109" customFormat="1" ht="22" customHeight="1" thickBot="1" x14ac:dyDescent="0.3">
      <c r="A21" s="100" t="s">
        <v>10</v>
      </c>
      <c r="B21" s="101">
        <f>SUM(B5:B20)</f>
        <v>77</v>
      </c>
      <c r="C21" s="102">
        <f>SUM(C5:C20)</f>
        <v>42</v>
      </c>
      <c r="D21" s="101">
        <f>SUM(D5:D20)</f>
        <v>0</v>
      </c>
      <c r="E21" s="103">
        <v>0.65</v>
      </c>
      <c r="F21" s="104">
        <f t="shared" si="1"/>
        <v>0.54545454545454541</v>
      </c>
      <c r="G21" s="105">
        <v>33.511015980938915</v>
      </c>
      <c r="H21" s="106">
        <v>29.857791666666671</v>
      </c>
      <c r="I21" s="107">
        <f>SUM(I5:I20)</f>
        <v>162</v>
      </c>
      <c r="J21" s="108"/>
      <c r="K21" s="108"/>
    </row>
    <row r="22" spans="1:15" s="113" customFormat="1" ht="14.5" x14ac:dyDescent="0.35">
      <c r="A22" s="233" t="s">
        <v>55</v>
      </c>
      <c r="B22" s="234"/>
      <c r="C22" s="234"/>
      <c r="D22" s="234"/>
      <c r="E22" s="234"/>
      <c r="F22" s="234"/>
      <c r="G22" s="234"/>
      <c r="H22" s="234"/>
      <c r="I22" s="235"/>
      <c r="J22" s="110"/>
      <c r="K22" s="110"/>
      <c r="L22" s="111"/>
      <c r="M22" s="112"/>
      <c r="N22" s="110"/>
      <c r="O22" s="110"/>
    </row>
    <row r="23" spans="1:15" s="113" customFormat="1" ht="32.25" customHeight="1" x14ac:dyDescent="0.35">
      <c r="A23" s="224" t="s">
        <v>64</v>
      </c>
      <c r="B23" s="225"/>
      <c r="C23" s="225"/>
      <c r="D23" s="225"/>
      <c r="E23" s="225"/>
      <c r="F23" s="225"/>
      <c r="G23" s="225"/>
      <c r="H23" s="225"/>
      <c r="I23" s="226"/>
      <c r="J23" s="114"/>
      <c r="K23" s="110"/>
      <c r="L23" s="111"/>
      <c r="M23" s="112"/>
      <c r="N23" s="110"/>
      <c r="O23" s="110"/>
    </row>
    <row r="24" spans="1:15" s="124" customFormat="1" ht="15" thickBot="1" x14ac:dyDescent="0.4">
      <c r="A24" s="115"/>
      <c r="B24" s="116"/>
      <c r="C24" s="117"/>
      <c r="D24" s="118"/>
      <c r="E24" s="119"/>
      <c r="F24" s="119"/>
      <c r="G24" s="117"/>
      <c r="H24" s="117"/>
      <c r="I24" s="120"/>
      <c r="J24" s="121"/>
      <c r="K24" s="113"/>
      <c r="L24" s="122"/>
      <c r="M24" s="123"/>
    </row>
    <row r="25" spans="1:15" s="84" customFormat="1" ht="29.25" customHeight="1" x14ac:dyDescent="0.3">
      <c r="A25" s="125"/>
      <c r="B25" s="126"/>
      <c r="C25" s="67"/>
      <c r="D25" s="127"/>
      <c r="E25" s="128"/>
      <c r="F25" s="128"/>
      <c r="G25" s="67"/>
      <c r="H25" s="67"/>
      <c r="I25" s="67"/>
      <c r="J25" s="67"/>
      <c r="K25" s="67"/>
      <c r="L25" s="129"/>
      <c r="M25" s="130"/>
    </row>
    <row r="26" spans="1:15" s="84" customFormat="1" ht="29.25" customHeight="1" x14ac:dyDescent="0.3">
      <c r="A26" s="125"/>
      <c r="B26" s="126"/>
      <c r="C26" s="67"/>
      <c r="D26" s="127"/>
      <c r="E26" s="128"/>
      <c r="F26" s="128"/>
      <c r="G26" s="67"/>
      <c r="H26" s="67"/>
      <c r="I26" s="67"/>
      <c r="J26" s="67"/>
      <c r="K26" s="67"/>
      <c r="L26" s="129"/>
      <c r="M26" s="130"/>
    </row>
    <row r="27" spans="1:15" s="84" customFormat="1" ht="29.25" customHeight="1" x14ac:dyDescent="0.3">
      <c r="A27" s="125"/>
      <c r="B27" s="126"/>
      <c r="C27" s="67"/>
      <c r="D27" s="127"/>
      <c r="E27" s="128"/>
      <c r="F27" s="128"/>
      <c r="G27" s="67"/>
      <c r="H27" s="67"/>
      <c r="I27" s="67"/>
      <c r="J27" s="67"/>
      <c r="K27" s="67"/>
      <c r="L27" s="129"/>
      <c r="M27" s="130"/>
    </row>
    <row r="28" spans="1:15" s="84" customFormat="1" ht="29.25" customHeight="1" x14ac:dyDescent="0.3">
      <c r="A28" s="125"/>
      <c r="B28" s="126"/>
      <c r="C28" s="67"/>
      <c r="D28" s="127"/>
      <c r="E28" s="128"/>
      <c r="F28" s="128"/>
      <c r="G28" s="67"/>
      <c r="H28" s="67"/>
      <c r="I28" s="67"/>
      <c r="J28" s="67"/>
      <c r="K28" s="67"/>
      <c r="L28" s="129"/>
      <c r="M28" s="130"/>
      <c r="N28" s="131"/>
      <c r="O28" s="91"/>
    </row>
    <row r="29" spans="1:15" s="84" customFormat="1" ht="29.25" customHeight="1" x14ac:dyDescent="0.3">
      <c r="A29" s="125"/>
      <c r="B29" s="126"/>
      <c r="C29" s="67"/>
      <c r="D29" s="127"/>
      <c r="E29" s="128"/>
      <c r="F29" s="128"/>
      <c r="G29" s="67"/>
      <c r="H29" s="67"/>
      <c r="I29" s="67"/>
      <c r="J29" s="67"/>
      <c r="K29" s="67"/>
      <c r="L29" s="129"/>
      <c r="M29" s="130"/>
      <c r="N29" s="131"/>
      <c r="O29" s="91"/>
    </row>
    <row r="30" spans="1:15" s="84" customFormat="1" ht="29.25" customHeight="1" x14ac:dyDescent="0.3">
      <c r="A30" s="125"/>
      <c r="B30" s="126"/>
      <c r="C30" s="67"/>
      <c r="D30" s="127"/>
      <c r="E30" s="128"/>
      <c r="F30" s="128"/>
      <c r="G30" s="67"/>
      <c r="H30" s="67"/>
      <c r="I30" s="67"/>
      <c r="J30" s="67"/>
      <c r="K30" s="67"/>
      <c r="L30" s="129"/>
      <c r="M30" s="130"/>
      <c r="N30" s="131"/>
      <c r="O30" s="91"/>
    </row>
    <row r="31" spans="1:15" s="84" customFormat="1" ht="29.25" customHeight="1" x14ac:dyDescent="0.3">
      <c r="A31" s="125"/>
      <c r="B31" s="126"/>
      <c r="C31" s="67"/>
      <c r="D31" s="127"/>
      <c r="E31" s="128"/>
      <c r="F31" s="128"/>
      <c r="G31" s="67"/>
      <c r="H31" s="67"/>
      <c r="I31" s="67"/>
      <c r="J31" s="67"/>
      <c r="K31" s="67"/>
      <c r="L31" s="129"/>
      <c r="M31" s="130"/>
      <c r="N31" s="91"/>
      <c r="O31" s="91"/>
    </row>
    <row r="32" spans="1:15" s="84" customFormat="1" ht="29.25" customHeight="1" x14ac:dyDescent="0.3">
      <c r="A32" s="125"/>
      <c r="B32" s="126"/>
      <c r="C32" s="67"/>
      <c r="D32" s="127"/>
      <c r="E32" s="128"/>
      <c r="F32" s="128"/>
      <c r="G32" s="67"/>
      <c r="H32" s="67"/>
      <c r="I32" s="67"/>
      <c r="J32" s="67"/>
      <c r="K32" s="67"/>
      <c r="L32" s="129"/>
      <c r="M32" s="130"/>
      <c r="N32" s="91"/>
      <c r="O32" s="91"/>
    </row>
    <row r="33" spans="1:15" s="84" customFormat="1" ht="29.25" customHeight="1" x14ac:dyDescent="0.3">
      <c r="A33" s="125"/>
      <c r="B33" s="126"/>
      <c r="C33" s="67"/>
      <c r="D33" s="127"/>
      <c r="E33" s="128"/>
      <c r="F33" s="128"/>
      <c r="G33" s="67"/>
      <c r="H33" s="67"/>
      <c r="I33" s="67"/>
      <c r="J33" s="67"/>
      <c r="K33" s="67"/>
      <c r="L33" s="129"/>
      <c r="M33" s="130"/>
    </row>
    <row r="34" spans="1:15" s="84" customFormat="1" ht="29.25" customHeight="1" x14ac:dyDescent="0.3">
      <c r="A34" s="125"/>
      <c r="B34" s="126"/>
      <c r="C34" s="67"/>
      <c r="D34" s="127"/>
      <c r="E34" s="128"/>
      <c r="F34" s="128"/>
      <c r="G34" s="67"/>
      <c r="H34" s="67"/>
      <c r="I34" s="67"/>
      <c r="J34" s="67"/>
      <c r="K34" s="67"/>
      <c r="L34" s="129"/>
      <c r="M34" s="130"/>
    </row>
    <row r="35" spans="1:15" s="84" customFormat="1" ht="29.25" customHeight="1" x14ac:dyDescent="0.3">
      <c r="A35" s="125"/>
      <c r="B35" s="126"/>
      <c r="C35" s="67"/>
      <c r="D35" s="127"/>
      <c r="E35" s="128"/>
      <c r="F35" s="128"/>
      <c r="G35" s="67"/>
      <c r="H35" s="67"/>
      <c r="I35" s="67"/>
      <c r="J35" s="67"/>
      <c r="K35" s="67"/>
      <c r="L35" s="129"/>
      <c r="M35" s="130"/>
      <c r="N35" s="91"/>
      <c r="O35" s="91"/>
    </row>
    <row r="36" spans="1:15" s="84" customFormat="1" ht="14.25" customHeight="1" x14ac:dyDescent="0.3">
      <c r="A36" s="125"/>
      <c r="B36" s="126"/>
      <c r="C36" s="67"/>
      <c r="D36" s="127"/>
      <c r="E36" s="128"/>
      <c r="F36" s="128"/>
      <c r="G36" s="67"/>
      <c r="H36" s="67"/>
      <c r="I36" s="67"/>
      <c r="J36" s="67"/>
      <c r="K36" s="67"/>
      <c r="L36" s="129"/>
      <c r="M36" s="130"/>
    </row>
    <row r="37" spans="1:15" ht="18.75" customHeight="1" x14ac:dyDescent="0.3">
      <c r="N37" s="132"/>
      <c r="O37" s="132"/>
    </row>
    <row r="38" spans="1:15" ht="18" customHeight="1" x14ac:dyDescent="0.3">
      <c r="N38" s="132"/>
      <c r="O38" s="132"/>
    </row>
    <row r="39" spans="1:15" ht="26.25" customHeight="1" x14ac:dyDescent="0.3">
      <c r="N39" s="133"/>
      <c r="O39" s="132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zoomScale="90" zoomScaleNormal="90" workbookViewId="0">
      <selection activeCell="A23" sqref="A23"/>
    </sheetView>
  </sheetViews>
  <sheetFormatPr defaultColWidth="9.1796875" defaultRowHeight="13" x14ac:dyDescent="0.3"/>
  <cols>
    <col min="1" max="1" width="17.7265625" style="136" customWidth="1"/>
    <col min="2" max="2" width="8.1796875" style="167" customWidth="1"/>
    <col min="3" max="3" width="6.54296875" style="136" customWidth="1"/>
    <col min="4" max="4" width="7.81640625" style="136" customWidth="1"/>
    <col min="5" max="5" width="9.1796875" style="136"/>
    <col min="6" max="6" width="7" style="136" customWidth="1"/>
    <col min="7" max="7" width="8.54296875" style="136" customWidth="1"/>
    <col min="8" max="8" width="7.54296875" style="136" customWidth="1"/>
    <col min="9" max="9" width="8.26953125" style="136" customWidth="1"/>
    <col min="10" max="10" width="8.453125" style="136" customWidth="1"/>
    <col min="11" max="12" width="9" style="136" customWidth="1"/>
    <col min="13" max="13" width="7.54296875" style="136" customWidth="1"/>
    <col min="14" max="14" width="7" style="136" customWidth="1"/>
    <col min="15" max="15" width="7.54296875" style="136" customWidth="1"/>
    <col min="16" max="17" width="9.1796875" style="136"/>
    <col min="18" max="18" width="8.81640625" style="136" customWidth="1"/>
    <col min="19" max="16384" width="9.1796875" style="136"/>
  </cols>
  <sheetData>
    <row r="1" spans="1:29" ht="34.5" customHeight="1" x14ac:dyDescent="0.3">
      <c r="A1" s="214" t="str">
        <f>+' Participants'!A1:I1</f>
        <v>TAB 9 - TRADE ADJUSTMENT ASSISTANCE
FY21 QUARTER ENDING SEPTEMBER 30, 2020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1:29" ht="22" customHeight="1" thickBot="1" x14ac:dyDescent="0.35">
      <c r="A2" s="219" t="s">
        <v>36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2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</row>
    <row r="3" spans="1:29" ht="12.75" customHeight="1" x14ac:dyDescent="0.3">
      <c r="A3" s="222" t="s">
        <v>62</v>
      </c>
      <c r="B3" s="238" t="s">
        <v>53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</row>
    <row r="4" spans="1:29" ht="43.5" customHeight="1" thickBot="1" x14ac:dyDescent="0.35">
      <c r="A4" s="223"/>
      <c r="B4" s="137" t="s">
        <v>11</v>
      </c>
      <c r="C4" s="138" t="s">
        <v>12</v>
      </c>
      <c r="D4" s="138" t="s">
        <v>13</v>
      </c>
      <c r="E4" s="138" t="s">
        <v>43</v>
      </c>
      <c r="F4" s="138" t="s">
        <v>14</v>
      </c>
      <c r="G4" s="20" t="s">
        <v>15</v>
      </c>
      <c r="H4" s="139" t="s">
        <v>16</v>
      </c>
      <c r="I4" s="138" t="s">
        <v>60</v>
      </c>
      <c r="J4" s="138" t="s">
        <v>17</v>
      </c>
      <c r="K4" s="138" t="s">
        <v>59</v>
      </c>
      <c r="L4" s="138" t="s">
        <v>18</v>
      </c>
      <c r="M4" s="139" t="s">
        <v>19</v>
      </c>
      <c r="N4" s="138" t="s">
        <v>20</v>
      </c>
      <c r="O4" s="20" t="s">
        <v>21</v>
      </c>
      <c r="P4" s="135"/>
      <c r="Q4" s="135"/>
      <c r="R4" s="140"/>
      <c r="S4" s="140"/>
      <c r="T4" s="135"/>
      <c r="U4" s="135"/>
      <c r="V4" s="135"/>
      <c r="W4" s="135"/>
      <c r="X4" s="135"/>
      <c r="Y4" s="135"/>
      <c r="Z4" s="135"/>
      <c r="AA4" s="135"/>
      <c r="AB4" s="135"/>
      <c r="AC4" s="135"/>
    </row>
    <row r="5" spans="1:29" s="34" customFormat="1" ht="22" customHeight="1" x14ac:dyDescent="0.25">
      <c r="A5" s="141" t="str">
        <f>' Participants'!A5</f>
        <v>Berkshire</v>
      </c>
      <c r="B5" s="142">
        <v>0</v>
      </c>
      <c r="C5" s="143">
        <v>0</v>
      </c>
      <c r="D5" s="144">
        <v>0</v>
      </c>
      <c r="E5" s="145">
        <v>0</v>
      </c>
      <c r="F5" s="145">
        <v>0</v>
      </c>
      <c r="G5" s="146">
        <v>0</v>
      </c>
      <c r="H5" s="145">
        <v>0</v>
      </c>
      <c r="I5" s="147">
        <v>0</v>
      </c>
      <c r="J5" s="143">
        <v>0</v>
      </c>
      <c r="K5" s="147">
        <v>0</v>
      </c>
      <c r="L5" s="144">
        <v>0</v>
      </c>
      <c r="M5" s="148">
        <v>0</v>
      </c>
      <c r="N5" s="147">
        <v>0</v>
      </c>
      <c r="O5" s="149">
        <v>0</v>
      </c>
      <c r="P5" s="150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</row>
    <row r="6" spans="1:29" s="34" customFormat="1" ht="22" customHeight="1" x14ac:dyDescent="0.25">
      <c r="A6" s="152" t="str">
        <f>' Participants'!A6</f>
        <v>Boston</v>
      </c>
      <c r="B6" s="153">
        <v>55</v>
      </c>
      <c r="C6" s="154">
        <v>52.5</v>
      </c>
      <c r="D6" s="155">
        <v>2.5</v>
      </c>
      <c r="E6" s="154">
        <v>12.5</v>
      </c>
      <c r="F6" s="154">
        <v>55</v>
      </c>
      <c r="G6" s="156">
        <v>2.5</v>
      </c>
      <c r="H6" s="154">
        <v>20</v>
      </c>
      <c r="I6" s="155">
        <v>90</v>
      </c>
      <c r="J6" s="154">
        <v>5</v>
      </c>
      <c r="K6" s="155">
        <v>15</v>
      </c>
      <c r="L6" s="155">
        <v>0</v>
      </c>
      <c r="M6" s="157">
        <v>7.5</v>
      </c>
      <c r="N6" s="155">
        <v>20</v>
      </c>
      <c r="O6" s="158">
        <v>2.5</v>
      </c>
      <c r="P6" s="150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</row>
    <row r="7" spans="1:29" s="34" customFormat="1" ht="22" customHeight="1" x14ac:dyDescent="0.25">
      <c r="A7" s="141" t="str">
        <f>' Participants'!A7</f>
        <v>Bristol</v>
      </c>
      <c r="B7" s="153">
        <v>38.383838383838381</v>
      </c>
      <c r="C7" s="154">
        <v>59.595959595959592</v>
      </c>
      <c r="D7" s="155">
        <v>5.0505050505050502</v>
      </c>
      <c r="E7" s="154">
        <v>8.0808080808080813</v>
      </c>
      <c r="F7" s="154">
        <v>5.0505050505050502</v>
      </c>
      <c r="G7" s="156">
        <v>0</v>
      </c>
      <c r="H7" s="154">
        <v>10.1010101010101</v>
      </c>
      <c r="I7" s="155">
        <v>97.979797979797979</v>
      </c>
      <c r="J7" s="154">
        <v>4.0404040404040407</v>
      </c>
      <c r="K7" s="155">
        <v>24.242424242424239</v>
      </c>
      <c r="L7" s="155">
        <v>0</v>
      </c>
      <c r="M7" s="157">
        <v>5.0505050505050502</v>
      </c>
      <c r="N7" s="155">
        <v>8.0808080808080813</v>
      </c>
      <c r="O7" s="158">
        <v>1.0101010101010102</v>
      </c>
      <c r="P7" s="150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</row>
    <row r="8" spans="1:29" s="34" customFormat="1" ht="22" customHeight="1" x14ac:dyDescent="0.25">
      <c r="A8" s="141" t="str">
        <f>' Participants'!A8</f>
        <v>Brockton</v>
      </c>
      <c r="B8" s="153">
        <v>62.5</v>
      </c>
      <c r="C8" s="154">
        <v>56.25</v>
      </c>
      <c r="D8" s="155">
        <v>4.166666666666667</v>
      </c>
      <c r="E8" s="154">
        <v>33.333333333333336</v>
      </c>
      <c r="F8" s="154">
        <v>16.666666666666668</v>
      </c>
      <c r="G8" s="156">
        <v>0</v>
      </c>
      <c r="H8" s="154">
        <v>31.25</v>
      </c>
      <c r="I8" s="155">
        <v>100</v>
      </c>
      <c r="J8" s="154">
        <v>0</v>
      </c>
      <c r="K8" s="155">
        <v>8.3333333333333339</v>
      </c>
      <c r="L8" s="155">
        <v>2.0833333333333335</v>
      </c>
      <c r="M8" s="157">
        <v>0</v>
      </c>
      <c r="N8" s="155">
        <v>10.416666666666668</v>
      </c>
      <c r="O8" s="158">
        <v>2.0833333333333335</v>
      </c>
      <c r="P8" s="150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</row>
    <row r="9" spans="1:29" s="34" customFormat="1" ht="22" customHeight="1" x14ac:dyDescent="0.25">
      <c r="A9" s="141" t="str">
        <f>' Participants'!A9</f>
        <v>Cape Cod &amp; Islands</v>
      </c>
      <c r="B9" s="153">
        <v>12.5</v>
      </c>
      <c r="C9" s="154">
        <v>75</v>
      </c>
      <c r="D9" s="155">
        <v>0</v>
      </c>
      <c r="E9" s="154">
        <v>0</v>
      </c>
      <c r="F9" s="154">
        <v>0</v>
      </c>
      <c r="G9" s="156">
        <v>12.5</v>
      </c>
      <c r="H9" s="154">
        <v>0</v>
      </c>
      <c r="I9" s="155">
        <v>87.5</v>
      </c>
      <c r="J9" s="154">
        <v>0</v>
      </c>
      <c r="K9" s="155">
        <v>0</v>
      </c>
      <c r="L9" s="155">
        <v>0</v>
      </c>
      <c r="M9" s="157">
        <v>25</v>
      </c>
      <c r="N9" s="155">
        <v>12.5</v>
      </c>
      <c r="O9" s="158">
        <v>12.5</v>
      </c>
      <c r="P9" s="150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</row>
    <row r="10" spans="1:29" s="34" customFormat="1" ht="22" customHeight="1" x14ac:dyDescent="0.25">
      <c r="A10" s="141" t="str">
        <f>' Participants'!A10</f>
        <v>Central Mass</v>
      </c>
      <c r="B10" s="153">
        <v>11.428571428571429</v>
      </c>
      <c r="C10" s="154">
        <v>45.714285714285715</v>
      </c>
      <c r="D10" s="155">
        <v>8.5714285714285712</v>
      </c>
      <c r="E10" s="154">
        <v>2.8571428571428572</v>
      </c>
      <c r="F10" s="154">
        <v>57.142857142857146</v>
      </c>
      <c r="G10" s="156">
        <v>0</v>
      </c>
      <c r="H10" s="154">
        <v>17.142857142857142</v>
      </c>
      <c r="I10" s="155">
        <v>97.142857142857139</v>
      </c>
      <c r="J10" s="154">
        <v>51.428571428571431</v>
      </c>
      <c r="K10" s="155">
        <v>2.8571428571428572</v>
      </c>
      <c r="L10" s="155">
        <v>0</v>
      </c>
      <c r="M10" s="157">
        <v>8.5714285714285712</v>
      </c>
      <c r="N10" s="155">
        <v>0</v>
      </c>
      <c r="O10" s="158">
        <v>2.8571428571428572</v>
      </c>
      <c r="P10" s="150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</row>
    <row r="11" spans="1:29" s="34" customFormat="1" ht="22" customHeight="1" x14ac:dyDescent="0.25">
      <c r="A11" s="141" t="str">
        <f>' Participants'!A11</f>
        <v>Franklin/Hampshire</v>
      </c>
      <c r="B11" s="153">
        <v>57.142857142857146</v>
      </c>
      <c r="C11" s="154">
        <v>57.142857142857146</v>
      </c>
      <c r="D11" s="155">
        <v>0</v>
      </c>
      <c r="E11" s="154">
        <v>14.285714285714286</v>
      </c>
      <c r="F11" s="154">
        <v>0</v>
      </c>
      <c r="G11" s="156">
        <v>14.285714285714286</v>
      </c>
      <c r="H11" s="154">
        <v>0</v>
      </c>
      <c r="I11" s="155">
        <v>85.714285714285708</v>
      </c>
      <c r="J11" s="154">
        <v>0</v>
      </c>
      <c r="K11" s="155">
        <v>0</v>
      </c>
      <c r="L11" s="155">
        <v>0</v>
      </c>
      <c r="M11" s="157">
        <v>42.857142857142854</v>
      </c>
      <c r="N11" s="155">
        <v>14.285714285714286</v>
      </c>
      <c r="O11" s="158">
        <v>28.571428571428573</v>
      </c>
      <c r="P11" s="150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</row>
    <row r="12" spans="1:29" s="34" customFormat="1" ht="22" customHeight="1" x14ac:dyDescent="0.25">
      <c r="A12" s="141" t="str">
        <f>' Participants'!A12</f>
        <v>Greater Lowell</v>
      </c>
      <c r="B12" s="153">
        <v>64.285714285714278</v>
      </c>
      <c r="C12" s="154">
        <v>60.714285714285715</v>
      </c>
      <c r="D12" s="155">
        <v>0</v>
      </c>
      <c r="E12" s="154">
        <v>7.1428571428571432</v>
      </c>
      <c r="F12" s="154">
        <v>28.571428571428573</v>
      </c>
      <c r="G12" s="156">
        <v>0</v>
      </c>
      <c r="H12" s="154">
        <v>0</v>
      </c>
      <c r="I12" s="155">
        <v>96.428571428571431</v>
      </c>
      <c r="J12" s="154">
        <v>0</v>
      </c>
      <c r="K12" s="155">
        <v>17.857142857142858</v>
      </c>
      <c r="L12" s="155">
        <v>0</v>
      </c>
      <c r="M12" s="157">
        <v>3.5714285714285716</v>
      </c>
      <c r="N12" s="155">
        <v>3.5714285714285716</v>
      </c>
      <c r="O12" s="158">
        <v>0</v>
      </c>
      <c r="P12" s="150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</row>
    <row r="13" spans="1:29" s="34" customFormat="1" ht="22" customHeight="1" x14ac:dyDescent="0.25">
      <c r="A13" s="141" t="str">
        <f>' Participants'!A13</f>
        <v>Greater New Bedford</v>
      </c>
      <c r="B13" s="153">
        <v>16.666666666666668</v>
      </c>
      <c r="C13" s="154">
        <v>50</v>
      </c>
      <c r="D13" s="155">
        <v>0</v>
      </c>
      <c r="E13" s="154">
        <v>0</v>
      </c>
      <c r="F13" s="154">
        <v>16.666666666666668</v>
      </c>
      <c r="G13" s="156">
        <v>0</v>
      </c>
      <c r="H13" s="154">
        <v>0</v>
      </c>
      <c r="I13" s="155">
        <v>83.333333333333343</v>
      </c>
      <c r="J13" s="154">
        <v>0</v>
      </c>
      <c r="K13" s="155">
        <v>33.333333333333336</v>
      </c>
      <c r="L13" s="155">
        <v>0</v>
      </c>
      <c r="M13" s="157">
        <v>16.666666666666668</v>
      </c>
      <c r="N13" s="155">
        <v>0</v>
      </c>
      <c r="O13" s="158">
        <v>0</v>
      </c>
      <c r="P13" s="150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</row>
    <row r="14" spans="1:29" s="34" customFormat="1" ht="22" customHeight="1" x14ac:dyDescent="0.25">
      <c r="A14" s="141" t="str">
        <f>' Participants'!A14</f>
        <v>Hampden</v>
      </c>
      <c r="B14" s="153">
        <v>66.666666666666671</v>
      </c>
      <c r="C14" s="154">
        <v>44.444444444444443</v>
      </c>
      <c r="D14" s="155">
        <v>33.333333333333336</v>
      </c>
      <c r="E14" s="154">
        <v>0</v>
      </c>
      <c r="F14" s="154">
        <v>0</v>
      </c>
      <c r="G14" s="156">
        <v>0</v>
      </c>
      <c r="H14" s="154">
        <v>0</v>
      </c>
      <c r="I14" s="155">
        <v>77.777777777777771</v>
      </c>
      <c r="J14" s="154">
        <v>0</v>
      </c>
      <c r="K14" s="155">
        <v>44.444444444444443</v>
      </c>
      <c r="L14" s="155">
        <v>0</v>
      </c>
      <c r="M14" s="157">
        <v>11.111111111111111</v>
      </c>
      <c r="N14" s="155">
        <v>11.111111111111111</v>
      </c>
      <c r="O14" s="158">
        <v>55.555555555555557</v>
      </c>
      <c r="P14" s="150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</row>
    <row r="15" spans="1:29" s="34" customFormat="1" ht="22" customHeight="1" x14ac:dyDescent="0.25">
      <c r="A15" s="141" t="str">
        <f>' Participants'!A15</f>
        <v>Merrimack Valley</v>
      </c>
      <c r="B15" s="153">
        <v>48.148148148148145</v>
      </c>
      <c r="C15" s="154">
        <v>62.962962962962962</v>
      </c>
      <c r="D15" s="155">
        <v>14.814814814814815</v>
      </c>
      <c r="E15" s="154">
        <v>3.7037037037037037</v>
      </c>
      <c r="F15" s="154">
        <v>0</v>
      </c>
      <c r="G15" s="156">
        <v>3.7037037037037037</v>
      </c>
      <c r="H15" s="154">
        <v>3.7037037037037037</v>
      </c>
      <c r="I15" s="155">
        <v>92.592592592592595</v>
      </c>
      <c r="J15" s="154">
        <v>3.7037037037037037</v>
      </c>
      <c r="K15" s="155">
        <v>22.222222222222221</v>
      </c>
      <c r="L15" s="155">
        <v>0</v>
      </c>
      <c r="M15" s="157">
        <v>0</v>
      </c>
      <c r="N15" s="155">
        <v>3.7037037037037037</v>
      </c>
      <c r="O15" s="158">
        <v>7.4074074074074074</v>
      </c>
      <c r="P15" s="150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</row>
    <row r="16" spans="1:29" s="34" customFormat="1" ht="22" customHeight="1" x14ac:dyDescent="0.25">
      <c r="A16" s="141" t="str">
        <f>' Participants'!A16</f>
        <v>Metro North</v>
      </c>
      <c r="B16" s="153">
        <v>42.424242424242422</v>
      </c>
      <c r="C16" s="154">
        <v>63.63636363636364</v>
      </c>
      <c r="D16" s="155">
        <v>18.181818181818183</v>
      </c>
      <c r="E16" s="154">
        <v>18.181818181818183</v>
      </c>
      <c r="F16" s="154">
        <v>21.212121212121211</v>
      </c>
      <c r="G16" s="156">
        <v>0</v>
      </c>
      <c r="H16" s="154">
        <v>18.181818181818183</v>
      </c>
      <c r="I16" s="155">
        <v>100</v>
      </c>
      <c r="J16" s="154">
        <v>3.0303030303030298</v>
      </c>
      <c r="K16" s="155">
        <v>9.0909090909090917</v>
      </c>
      <c r="L16" s="155">
        <v>0</v>
      </c>
      <c r="M16" s="157">
        <v>6.0606060606060597</v>
      </c>
      <c r="N16" s="155">
        <v>18.181818181818183</v>
      </c>
      <c r="O16" s="158">
        <v>9.0909090909090917</v>
      </c>
      <c r="P16" s="150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</row>
    <row r="17" spans="1:29" s="34" customFormat="1" ht="22" customHeight="1" x14ac:dyDescent="0.25">
      <c r="A17" s="141" t="str">
        <f>' Participants'!A17</f>
        <v>Metro South/West</v>
      </c>
      <c r="B17" s="153">
        <v>35.714285714285715</v>
      </c>
      <c r="C17" s="154">
        <v>50</v>
      </c>
      <c r="D17" s="155">
        <v>4.7619047619047619</v>
      </c>
      <c r="E17" s="154">
        <v>4.7619047619047619</v>
      </c>
      <c r="F17" s="154">
        <v>16.666666666666668</v>
      </c>
      <c r="G17" s="156">
        <v>4.7619047619047619</v>
      </c>
      <c r="H17" s="154">
        <v>2.3809523809523809</v>
      </c>
      <c r="I17" s="155">
        <v>97.61904761904762</v>
      </c>
      <c r="J17" s="154">
        <v>0</v>
      </c>
      <c r="K17" s="155">
        <v>2.3809523809523809</v>
      </c>
      <c r="L17" s="155">
        <v>0</v>
      </c>
      <c r="M17" s="157">
        <v>0</v>
      </c>
      <c r="N17" s="155">
        <v>2.3809523809523809</v>
      </c>
      <c r="O17" s="158">
        <v>4.7619047619047619</v>
      </c>
      <c r="P17" s="150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</row>
    <row r="18" spans="1:29" s="34" customFormat="1" ht="22" customHeight="1" x14ac:dyDescent="0.25">
      <c r="A18" s="141" t="str">
        <f>' Participants'!A18</f>
        <v>North Central Mass</v>
      </c>
      <c r="B18" s="153">
        <v>18.461538461538463</v>
      </c>
      <c r="C18" s="154">
        <v>35.384615384615387</v>
      </c>
      <c r="D18" s="155">
        <v>26.153846153846153</v>
      </c>
      <c r="E18" s="154">
        <v>9.2307692307692317</v>
      </c>
      <c r="F18" s="154">
        <v>24.615384615384613</v>
      </c>
      <c r="G18" s="156">
        <v>3.0769230769230766</v>
      </c>
      <c r="H18" s="154">
        <v>12.307692307692307</v>
      </c>
      <c r="I18" s="155">
        <v>98.461538461538453</v>
      </c>
      <c r="J18" s="154">
        <v>4.6153846153846159</v>
      </c>
      <c r="K18" s="155">
        <v>1.5384615384615383</v>
      </c>
      <c r="L18" s="155">
        <v>0</v>
      </c>
      <c r="M18" s="157">
        <v>9.2307692307692317</v>
      </c>
      <c r="N18" s="155">
        <v>6.1538461538461533</v>
      </c>
      <c r="O18" s="158">
        <v>4.6153846153846159</v>
      </c>
      <c r="P18" s="150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</row>
    <row r="19" spans="1:29" s="34" customFormat="1" ht="22" customHeight="1" x14ac:dyDescent="0.25">
      <c r="A19" s="141" t="str">
        <f>' Participants'!A19</f>
        <v>North Shore</v>
      </c>
      <c r="B19" s="153">
        <v>66.666666666666671</v>
      </c>
      <c r="C19" s="154">
        <v>66.666666666666671</v>
      </c>
      <c r="D19" s="155">
        <v>0</v>
      </c>
      <c r="E19" s="154">
        <v>0</v>
      </c>
      <c r="F19" s="154">
        <v>33.333333333333336</v>
      </c>
      <c r="G19" s="156">
        <v>0</v>
      </c>
      <c r="H19" s="154">
        <v>16.666666666666668</v>
      </c>
      <c r="I19" s="155">
        <v>100</v>
      </c>
      <c r="J19" s="154">
        <v>0</v>
      </c>
      <c r="K19" s="155">
        <v>0</v>
      </c>
      <c r="L19" s="155">
        <v>0</v>
      </c>
      <c r="M19" s="157">
        <v>0</v>
      </c>
      <c r="N19" s="155">
        <v>16.666666666666668</v>
      </c>
      <c r="O19" s="158">
        <v>0</v>
      </c>
      <c r="P19" s="150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</row>
    <row r="20" spans="1:29" s="34" customFormat="1" ht="22" customHeight="1" thickBot="1" x14ac:dyDescent="0.3">
      <c r="A20" s="159" t="str">
        <f>' Participants'!A20</f>
        <v>South Shore</v>
      </c>
      <c r="B20" s="160">
        <v>36.764705882352942</v>
      </c>
      <c r="C20" s="161">
        <v>58.823529411764703</v>
      </c>
      <c r="D20" s="162">
        <v>0</v>
      </c>
      <c r="E20" s="161">
        <v>1.4705882352941178</v>
      </c>
      <c r="F20" s="161">
        <v>39.705882352941174</v>
      </c>
      <c r="G20" s="163">
        <v>1.4705882352941178</v>
      </c>
      <c r="H20" s="161">
        <v>14.705882352941176</v>
      </c>
      <c r="I20" s="162">
        <v>91.176470588235304</v>
      </c>
      <c r="J20" s="161">
        <v>23.529411764705884</v>
      </c>
      <c r="K20" s="162">
        <v>26.470588235294116</v>
      </c>
      <c r="L20" s="162">
        <v>0</v>
      </c>
      <c r="M20" s="164">
        <v>7.3529411764705879</v>
      </c>
      <c r="N20" s="162">
        <v>5.882352941176471</v>
      </c>
      <c r="O20" s="165">
        <v>1.4705882352941178</v>
      </c>
      <c r="P20" s="150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</row>
    <row r="21" spans="1:29" s="175" customFormat="1" ht="22" customHeight="1" thickBot="1" x14ac:dyDescent="0.3">
      <c r="A21" s="168" t="s">
        <v>10</v>
      </c>
      <c r="B21" s="176">
        <v>39.731285988483684</v>
      </c>
      <c r="C21" s="177">
        <v>54.31861804222649</v>
      </c>
      <c r="D21" s="178">
        <v>8.253358925143953</v>
      </c>
      <c r="E21" s="177">
        <v>9.4049904030710181</v>
      </c>
      <c r="F21" s="179">
        <v>23.608445297504801</v>
      </c>
      <c r="G21" s="179">
        <v>1.727447216890595</v>
      </c>
      <c r="H21" s="180">
        <v>12.667946257197698</v>
      </c>
      <c r="I21" s="177">
        <v>95.585412667946258</v>
      </c>
      <c r="J21" s="181">
        <v>8.6372360844529741</v>
      </c>
      <c r="K21" s="177">
        <v>14.395393474088291</v>
      </c>
      <c r="L21" s="181">
        <v>0.19193857965451055</v>
      </c>
      <c r="M21" s="177">
        <v>6.1420345489443378</v>
      </c>
      <c r="N21" s="179">
        <v>8.0614203454894433</v>
      </c>
      <c r="O21" s="182">
        <v>4.4145873320537428</v>
      </c>
      <c r="P21" s="183"/>
      <c r="Q21" s="184"/>
      <c r="R21" s="185"/>
      <c r="S21" s="186"/>
      <c r="T21" s="186"/>
      <c r="U21" s="186"/>
      <c r="V21" s="186"/>
      <c r="W21" s="186"/>
      <c r="X21" s="184"/>
      <c r="Y21" s="184"/>
      <c r="Z21" s="184"/>
      <c r="AA21" s="184"/>
      <c r="AB21" s="184"/>
      <c r="AC21" s="184"/>
    </row>
    <row r="22" spans="1:29" x14ac:dyDescent="0.3">
      <c r="A22" s="16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4E34DE-7006-4F53-A045-9D54B5BA8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8CA68AC-FD9F-4042-9F69-F2189FBCD1FD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a543ae4e-6060-48c8-a421-709023b87e3c"/>
    <ds:schemaRef ds:uri="http://purl.org/dc/elements/1.1/"/>
    <ds:schemaRef ds:uri="http://schemas.microsoft.com/office/2006/metadata/properties"/>
    <ds:schemaRef ds:uri="b72976aa-e7d9-498e-b08a-d3d9e47e4056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Company>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creator>Joan Boucher</dc:creator>
  <cp:lastModifiedBy>Joan Boucher</cp:lastModifiedBy>
  <cp:lastPrinted>2019-10-08T15:41:11Z</cp:lastPrinted>
  <dcterms:created xsi:type="dcterms:W3CDTF">2002-10-30T15:58:39Z</dcterms:created>
  <dcterms:modified xsi:type="dcterms:W3CDTF">2021-01-25T17:38:53Z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</Properties>
</file>