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defaultThemeVersion="124226"/>
  <mc:AlternateContent xmlns:mc="http://schemas.openxmlformats.org/markup-compatibility/2006">
    <mc:Choice Requires="x15">
      <x15ac:absPath xmlns:x15ac="http://schemas.microsoft.com/office/spreadsheetml/2010/11/ac" url="C:\Users\Joan Boucher\Commonwealth of Massachusetts\EOL-DET-HURLEY-05 - ESShare\DCS Analysis and Reporting\FY21 Reports\FY21 Q1 09302020\"/>
    </mc:Choice>
  </mc:AlternateContent>
  <bookViews>
    <workbookView xWindow="110" yWindow="-50" windowWidth="4100" windowHeight="5780" tabRatio="899"/>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62913"/>
</workbook>
</file>

<file path=xl/calcChain.xml><?xml version="1.0" encoding="utf-8"?>
<calcChain xmlns="http://schemas.openxmlformats.org/spreadsheetml/2006/main">
  <c r="A24" i="42" l="1"/>
  <c r="A23" i="42"/>
  <c r="K22" i="42"/>
  <c r="H22" i="42"/>
  <c r="I22" i="42" s="1"/>
  <c r="D22" i="42"/>
  <c r="E22" i="42" s="1"/>
  <c r="K21" i="42"/>
  <c r="H21" i="42"/>
  <c r="I21" i="42" s="1"/>
  <c r="D21" i="42"/>
  <c r="E21" i="42" s="1"/>
  <c r="K20" i="42"/>
  <c r="H20" i="42"/>
  <c r="I20" i="42" s="1"/>
  <c r="D20" i="42"/>
  <c r="E20" i="42" s="1"/>
  <c r="K19" i="42"/>
  <c r="H19" i="42"/>
  <c r="I19" i="42" s="1"/>
  <c r="D19" i="42"/>
  <c r="E19" i="42" s="1"/>
  <c r="K18" i="42"/>
  <c r="H18" i="42"/>
  <c r="I18" i="42" s="1"/>
  <c r="E18" i="42"/>
  <c r="D18" i="42"/>
  <c r="K17" i="42"/>
  <c r="H17" i="42"/>
  <c r="I17" i="42" s="1"/>
  <c r="D17" i="42"/>
  <c r="E17" i="42" s="1"/>
  <c r="K16" i="42"/>
  <c r="H16" i="42"/>
  <c r="I16" i="42" s="1"/>
  <c r="D16" i="42"/>
  <c r="E16" i="42" s="1"/>
  <c r="K15" i="42"/>
  <c r="H15" i="42"/>
  <c r="I15" i="42" s="1"/>
  <c r="D15" i="42"/>
  <c r="E15" i="42" s="1"/>
  <c r="K14" i="42"/>
  <c r="H14" i="42"/>
  <c r="I14" i="42" s="1"/>
  <c r="D14" i="42"/>
  <c r="E14" i="42" s="1"/>
  <c r="K13" i="42"/>
  <c r="H13" i="42"/>
  <c r="I13" i="42" s="1"/>
  <c r="D13" i="42"/>
  <c r="E13" i="42" s="1"/>
  <c r="K12" i="42"/>
  <c r="H12" i="42"/>
  <c r="I12" i="42" s="1"/>
  <c r="D12" i="42"/>
  <c r="E12" i="42" s="1"/>
  <c r="K11" i="42"/>
  <c r="H11" i="42"/>
  <c r="I11" i="42" s="1"/>
  <c r="D11" i="42"/>
  <c r="E11" i="42" s="1"/>
  <c r="K10" i="42"/>
  <c r="H10" i="42"/>
  <c r="I10" i="42" s="1"/>
  <c r="D10" i="42"/>
  <c r="E10" i="42" s="1"/>
  <c r="K9" i="42"/>
  <c r="H9" i="42"/>
  <c r="I9" i="42" s="1"/>
  <c r="D9" i="42"/>
  <c r="E9" i="42" s="1"/>
  <c r="K8" i="42"/>
  <c r="H8" i="42"/>
  <c r="I8" i="42" s="1"/>
  <c r="D8" i="42"/>
  <c r="E8" i="42" s="1"/>
  <c r="K7" i="42"/>
  <c r="H7" i="42"/>
  <c r="I7" i="42" s="1"/>
  <c r="D7" i="42"/>
  <c r="E7" i="42" s="1"/>
  <c r="K6" i="42"/>
  <c r="H6" i="42"/>
  <c r="I6" i="42" s="1"/>
  <c r="D6" i="42"/>
  <c r="E6" i="42" s="1"/>
  <c r="A2" i="42"/>
  <c r="A1" i="42"/>
  <c r="K8" i="41" l="1"/>
  <c r="K9" i="41"/>
  <c r="K10" i="41"/>
  <c r="K11" i="41"/>
  <c r="K12" i="41"/>
  <c r="K13" i="41"/>
  <c r="K14" i="41"/>
  <c r="K15" i="41"/>
  <c r="K16" i="41"/>
  <c r="K17" i="41"/>
  <c r="K18" i="41"/>
  <c r="K19" i="41"/>
  <c r="K20" i="41"/>
  <c r="K21" i="41"/>
  <c r="K22" i="41"/>
  <c r="K7" i="41"/>
  <c r="K6" i="41"/>
  <c r="I13" i="41"/>
  <c r="I14" i="41"/>
  <c r="I18" i="41"/>
  <c r="I22" i="41"/>
  <c r="E8" i="41"/>
  <c r="E9" i="41"/>
  <c r="E10" i="41"/>
  <c r="E11" i="41"/>
  <c r="E12" i="41"/>
  <c r="E13" i="41"/>
  <c r="E14" i="41"/>
  <c r="E15" i="41"/>
  <c r="E16" i="41"/>
  <c r="E17" i="41"/>
  <c r="E18" i="41"/>
  <c r="E19" i="41"/>
  <c r="E20" i="41"/>
  <c r="E21" i="41"/>
  <c r="E22" i="41"/>
  <c r="E7" i="41"/>
  <c r="E6" i="41"/>
  <c r="K8" i="40"/>
  <c r="K9" i="40"/>
  <c r="K10" i="40"/>
  <c r="K11" i="40"/>
  <c r="K12" i="40"/>
  <c r="K13" i="40"/>
  <c r="K14" i="40"/>
  <c r="K15" i="40"/>
  <c r="K16" i="40"/>
  <c r="K17" i="40"/>
  <c r="K18" i="40"/>
  <c r="K19" i="40"/>
  <c r="K20" i="40"/>
  <c r="K21" i="40"/>
  <c r="K22" i="40"/>
  <c r="K7" i="40"/>
  <c r="K6" i="40"/>
  <c r="I11" i="40"/>
  <c r="I12" i="40"/>
  <c r="I19" i="40"/>
  <c r="I20" i="40"/>
  <c r="I22" i="40"/>
  <c r="E11" i="40"/>
  <c r="E12" i="40"/>
  <c r="E14" i="40"/>
  <c r="E18" i="40"/>
  <c r="E20" i="40"/>
  <c r="E22" i="40"/>
  <c r="E7" i="40"/>
  <c r="K8" i="39"/>
  <c r="K9" i="39"/>
  <c r="K10" i="39"/>
  <c r="K11" i="39"/>
  <c r="K12" i="39"/>
  <c r="K13" i="39"/>
  <c r="K14" i="39"/>
  <c r="K15" i="39"/>
  <c r="K16" i="39"/>
  <c r="K17" i="39"/>
  <c r="K18" i="39"/>
  <c r="K19" i="39"/>
  <c r="K20" i="39"/>
  <c r="K21" i="39"/>
  <c r="K22" i="39"/>
  <c r="K7" i="39"/>
  <c r="K6" i="39"/>
  <c r="E11" i="39"/>
  <c r="E14" i="39"/>
  <c r="E15" i="39"/>
  <c r="E19" i="39"/>
  <c r="E22" i="39"/>
  <c r="E7" i="39"/>
  <c r="K8" i="29"/>
  <c r="K9" i="29"/>
  <c r="K10" i="29"/>
  <c r="K11" i="29"/>
  <c r="K12" i="29"/>
  <c r="K13" i="29"/>
  <c r="K14" i="29"/>
  <c r="K15" i="29"/>
  <c r="K16" i="29"/>
  <c r="K17" i="29"/>
  <c r="K18" i="29"/>
  <c r="K19" i="29"/>
  <c r="K20" i="29"/>
  <c r="K21" i="29"/>
  <c r="K22" i="29"/>
  <c r="K7" i="29"/>
  <c r="K6" i="29"/>
  <c r="I8" i="29"/>
  <c r="I9" i="29"/>
  <c r="I10" i="29"/>
  <c r="I11" i="29"/>
  <c r="I12" i="29"/>
  <c r="I13" i="29"/>
  <c r="I14" i="29"/>
  <c r="I15" i="29"/>
  <c r="I16" i="29"/>
  <c r="I17" i="29"/>
  <c r="I18" i="29"/>
  <c r="I19" i="29"/>
  <c r="I20" i="29"/>
  <c r="I21" i="29"/>
  <c r="I22" i="29"/>
  <c r="I7" i="29"/>
  <c r="I6" i="29"/>
  <c r="E8" i="29"/>
  <c r="E9" i="29"/>
  <c r="E10" i="29"/>
  <c r="E11" i="29"/>
  <c r="E12" i="29"/>
  <c r="E13" i="29"/>
  <c r="E14" i="29"/>
  <c r="E15" i="29"/>
  <c r="E16" i="29"/>
  <c r="E17" i="29"/>
  <c r="E18" i="29"/>
  <c r="E19" i="29"/>
  <c r="E20" i="29"/>
  <c r="E21" i="29"/>
  <c r="E22" i="29"/>
  <c r="E7" i="29"/>
  <c r="E6" i="29"/>
  <c r="K8" i="37"/>
  <c r="K9" i="37"/>
  <c r="K10" i="37"/>
  <c r="K11" i="37"/>
  <c r="K12" i="37"/>
  <c r="K13" i="37"/>
  <c r="K14" i="37"/>
  <c r="K15" i="37"/>
  <c r="K16" i="37"/>
  <c r="K17" i="37"/>
  <c r="K18" i="37"/>
  <c r="K19" i="37"/>
  <c r="K20" i="37"/>
  <c r="K21" i="37"/>
  <c r="K22" i="37"/>
  <c r="K7" i="37"/>
  <c r="K6" i="37"/>
  <c r="I22" i="37"/>
  <c r="I16" i="37"/>
  <c r="I15" i="37"/>
  <c r="I14" i="37"/>
  <c r="I8" i="37"/>
  <c r="I7" i="37"/>
  <c r="I6" i="37"/>
  <c r="E8" i="37"/>
  <c r="E10" i="37"/>
  <c r="E14" i="37"/>
  <c r="E15" i="37"/>
  <c r="E16" i="37"/>
  <c r="E18" i="37"/>
  <c r="E22" i="37"/>
  <c r="E7" i="37"/>
  <c r="E6" i="37"/>
  <c r="K9" i="18"/>
  <c r="K10" i="18"/>
  <c r="K11" i="18"/>
  <c r="K12" i="18"/>
  <c r="K13" i="18"/>
  <c r="K14" i="18"/>
  <c r="K15" i="18"/>
  <c r="K16" i="18"/>
  <c r="K17" i="18"/>
  <c r="K18" i="18"/>
  <c r="K19" i="18"/>
  <c r="K20" i="18"/>
  <c r="K21" i="18"/>
  <c r="K22" i="18"/>
  <c r="K23" i="18"/>
  <c r="K24" i="18"/>
  <c r="K8" i="18"/>
  <c r="I9" i="18"/>
  <c r="I10" i="18"/>
  <c r="I11" i="18"/>
  <c r="I12" i="18"/>
  <c r="I13" i="18"/>
  <c r="I14" i="18"/>
  <c r="I15" i="18"/>
  <c r="I16" i="18"/>
  <c r="I17" i="18"/>
  <c r="I18" i="18"/>
  <c r="I19" i="18"/>
  <c r="I20" i="18"/>
  <c r="I21" i="18"/>
  <c r="I22" i="18"/>
  <c r="I23" i="18"/>
  <c r="I24" i="18"/>
  <c r="I8" i="18"/>
  <c r="E10" i="18"/>
  <c r="E12" i="18"/>
  <c r="E16" i="18"/>
  <c r="E18" i="18"/>
  <c r="E20" i="18"/>
  <c r="E24" i="18"/>
  <c r="D6" i="37"/>
  <c r="D7" i="37"/>
  <c r="D8" i="37"/>
  <c r="D9" i="37"/>
  <c r="E9" i="37"/>
  <c r="D10" i="37"/>
  <c r="D11" i="37"/>
  <c r="E11" i="37"/>
  <c r="D12" i="37"/>
  <c r="E12" i="37"/>
  <c r="D13" i="37"/>
  <c r="E13" i="37"/>
  <c r="D14" i="37"/>
  <c r="D15" i="37"/>
  <c r="D16" i="37"/>
  <c r="D17" i="37"/>
  <c r="E17" i="37"/>
  <c r="D18" i="37"/>
  <c r="D19" i="37"/>
  <c r="E19" i="37"/>
  <c r="D20" i="37"/>
  <c r="E20" i="37"/>
  <c r="D21" i="37"/>
  <c r="E21" i="37"/>
  <c r="D22" i="37"/>
  <c r="N17" i="14"/>
  <c r="H8" i="37"/>
  <c r="H9" i="37"/>
  <c r="I9" i="37"/>
  <c r="H10" i="37"/>
  <c r="I10" i="37"/>
  <c r="H11" i="37"/>
  <c r="I11" i="37"/>
  <c r="H12" i="37"/>
  <c r="I12" i="37"/>
  <c r="H13" i="37"/>
  <c r="I13" i="37"/>
  <c r="H14" i="37"/>
  <c r="H15" i="37"/>
  <c r="H16" i="37"/>
  <c r="H17" i="37"/>
  <c r="I17" i="37"/>
  <c r="H18" i="37"/>
  <c r="I18" i="37"/>
  <c r="H19" i="37"/>
  <c r="I19" i="37"/>
  <c r="H20" i="37"/>
  <c r="I20" i="37"/>
  <c r="H21" i="37"/>
  <c r="I21" i="37"/>
  <c r="H9" i="18"/>
  <c r="H10" i="18"/>
  <c r="H11" i="18"/>
  <c r="H12" i="18"/>
  <c r="H13" i="18"/>
  <c r="H14" i="18"/>
  <c r="H15" i="18"/>
  <c r="H16" i="18"/>
  <c r="H17" i="18"/>
  <c r="H18" i="18"/>
  <c r="H19" i="18"/>
  <c r="H20" i="18"/>
  <c r="H21" i="18"/>
  <c r="H22" i="18"/>
  <c r="H23" i="18"/>
  <c r="H24" i="18"/>
  <c r="D8" i="18"/>
  <c r="E8" i="18"/>
  <c r="D9" i="18"/>
  <c r="E9" i="18"/>
  <c r="D10" i="18"/>
  <c r="D11" i="18"/>
  <c r="E11" i="18"/>
  <c r="D12" i="18"/>
  <c r="D13" i="18"/>
  <c r="E13" i="18"/>
  <c r="D14" i="18"/>
  <c r="E14" i="18"/>
  <c r="D15" i="18"/>
  <c r="E15" i="18"/>
  <c r="D16" i="18"/>
  <c r="D17" i="18"/>
  <c r="E17" i="18"/>
  <c r="D18" i="18"/>
  <c r="D19" i="18"/>
  <c r="E19" i="18"/>
  <c r="D20" i="18"/>
  <c r="D21" i="18"/>
  <c r="E21" i="18"/>
  <c r="D22" i="18"/>
  <c r="E22" i="18"/>
  <c r="D23" i="18"/>
  <c r="E23" i="18"/>
  <c r="D24" i="18"/>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H22" i="37"/>
  <c r="A23" i="40"/>
  <c r="H6" i="37"/>
  <c r="A23" i="37"/>
  <c r="N13" i="14"/>
  <c r="L25" i="14"/>
  <c r="L24" i="14"/>
  <c r="L23" i="14"/>
  <c r="L22" i="14"/>
  <c r="L21" i="14"/>
  <c r="L20" i="14"/>
  <c r="L19" i="14"/>
  <c r="L18" i="14"/>
  <c r="L17" i="14"/>
  <c r="L16" i="14"/>
  <c r="L15" i="14"/>
  <c r="L14" i="14"/>
  <c r="L13" i="14"/>
  <c r="L12" i="14"/>
  <c r="L11" i="14"/>
  <c r="L10" i="14"/>
  <c r="L9" i="14"/>
  <c r="J11" i="14"/>
  <c r="J12" i="14"/>
  <c r="J13" i="14"/>
  <c r="J14" i="14"/>
  <c r="J15" i="14"/>
  <c r="J16" i="14"/>
  <c r="J17" i="14"/>
  <c r="J18" i="14"/>
  <c r="J19" i="14"/>
  <c r="J20" i="14"/>
  <c r="J21" i="14"/>
  <c r="J22" i="14"/>
  <c r="J23" i="14"/>
  <c r="J24" i="14"/>
  <c r="J25" i="14"/>
  <c r="J10" i="14"/>
  <c r="J9" i="14"/>
  <c r="H16" i="40"/>
  <c r="I16" i="40"/>
  <c r="H17" i="40"/>
  <c r="I17" i="40"/>
  <c r="D17" i="40"/>
  <c r="E17" i="40"/>
  <c r="H18" i="41"/>
  <c r="H10" i="41"/>
  <c r="I10" i="41"/>
  <c r="H18" i="40"/>
  <c r="I18" i="40"/>
  <c r="H12" i="40"/>
  <c r="H10" i="40"/>
  <c r="I10" i="40"/>
  <c r="A24" i="41"/>
  <c r="A23" i="41"/>
  <c r="H22" i="41"/>
  <c r="D22" i="41"/>
  <c r="H21" i="41"/>
  <c r="I21" i="41"/>
  <c r="D21" i="41"/>
  <c r="H20" i="41"/>
  <c r="I20" i="41"/>
  <c r="D20" i="41"/>
  <c r="H19" i="41"/>
  <c r="I19" i="41"/>
  <c r="D19" i="41"/>
  <c r="D18" i="41"/>
  <c r="H17" i="41"/>
  <c r="I17" i="41"/>
  <c r="D17" i="41"/>
  <c r="H16" i="41"/>
  <c r="I16" i="41"/>
  <c r="D16" i="41"/>
  <c r="H15" i="41"/>
  <c r="I15" i="41"/>
  <c r="D15" i="41"/>
  <c r="H14" i="41"/>
  <c r="D14" i="41"/>
  <c r="H13" i="41"/>
  <c r="D13" i="41"/>
  <c r="H12" i="41"/>
  <c r="I12" i="41"/>
  <c r="D12" i="41"/>
  <c r="H11" i="41"/>
  <c r="I11" i="41"/>
  <c r="D11" i="41"/>
  <c r="D10" i="41"/>
  <c r="H9" i="41"/>
  <c r="I9" i="41"/>
  <c r="D9" i="41"/>
  <c r="H8" i="41"/>
  <c r="I8" i="41"/>
  <c r="D8" i="41"/>
  <c r="H7" i="41"/>
  <c r="I7" i="41"/>
  <c r="D7" i="41"/>
  <c r="H6" i="41"/>
  <c r="I6" i="41"/>
  <c r="D6" i="41"/>
  <c r="A2" i="41"/>
  <c r="A1" i="41"/>
  <c r="A24" i="40"/>
  <c r="H22" i="40"/>
  <c r="D22" i="40"/>
  <c r="H21" i="40"/>
  <c r="I21" i="40"/>
  <c r="D21" i="40"/>
  <c r="E21" i="40"/>
  <c r="H20" i="40"/>
  <c r="D20" i="40"/>
  <c r="H19" i="40"/>
  <c r="D19" i="40"/>
  <c r="E19" i="40"/>
  <c r="D18" i="40"/>
  <c r="D16" i="40"/>
  <c r="E16" i="40"/>
  <c r="H15" i="40"/>
  <c r="I15" i="40"/>
  <c r="D15" i="40"/>
  <c r="E15" i="40"/>
  <c r="H14" i="40"/>
  <c r="I14" i="40"/>
  <c r="D14" i="40"/>
  <c r="H13" i="40"/>
  <c r="I13" i="40"/>
  <c r="D13" i="40"/>
  <c r="E13" i="40"/>
  <c r="D12" i="40"/>
  <c r="H11" i="40"/>
  <c r="D11" i="40"/>
  <c r="D10" i="40"/>
  <c r="E10" i="40"/>
  <c r="H9" i="40"/>
  <c r="I9" i="40"/>
  <c r="D9" i="40"/>
  <c r="E9" i="40"/>
  <c r="H8" i="40"/>
  <c r="I8" i="40"/>
  <c r="D8" i="40"/>
  <c r="E8" i="40"/>
  <c r="H7" i="40"/>
  <c r="I7" i="40"/>
  <c r="D7" i="40"/>
  <c r="H6" i="40"/>
  <c r="I6" i="40"/>
  <c r="D6" i="40"/>
  <c r="E6" i="40"/>
  <c r="A24" i="39"/>
  <c r="A23" i="39"/>
  <c r="H22" i="39"/>
  <c r="I22" i="39"/>
  <c r="D22" i="39"/>
  <c r="H21" i="39"/>
  <c r="I21" i="39"/>
  <c r="D21" i="39"/>
  <c r="E21" i="39"/>
  <c r="H20" i="39"/>
  <c r="I20" i="39"/>
  <c r="D20" i="39"/>
  <c r="E20" i="39"/>
  <c r="H19" i="39"/>
  <c r="I19" i="39"/>
  <c r="D19" i="39"/>
  <c r="H18" i="39"/>
  <c r="I18" i="39"/>
  <c r="D18" i="39"/>
  <c r="E18" i="39"/>
  <c r="H17" i="39"/>
  <c r="I17" i="39"/>
  <c r="D17" i="39"/>
  <c r="E17" i="39"/>
  <c r="H16" i="39"/>
  <c r="I16" i="39"/>
  <c r="D16" i="39"/>
  <c r="E16" i="39"/>
  <c r="H15" i="39"/>
  <c r="I15" i="39"/>
  <c r="D15" i="39"/>
  <c r="H14" i="39"/>
  <c r="I14" i="39"/>
  <c r="D14" i="39"/>
  <c r="H13" i="39"/>
  <c r="I13" i="39"/>
  <c r="D13" i="39"/>
  <c r="E13" i="39"/>
  <c r="H12" i="39"/>
  <c r="I12" i="39"/>
  <c r="D12" i="39"/>
  <c r="E12" i="39"/>
  <c r="H11" i="39"/>
  <c r="I11" i="39"/>
  <c r="D11" i="39"/>
  <c r="H10" i="39"/>
  <c r="I10" i="39"/>
  <c r="D10" i="39"/>
  <c r="E10" i="39"/>
  <c r="H9" i="39"/>
  <c r="I9" i="39"/>
  <c r="D9" i="39"/>
  <c r="E9" i="39"/>
  <c r="H8" i="39"/>
  <c r="I8" i="39"/>
  <c r="D8" i="39"/>
  <c r="E8" i="39"/>
  <c r="H7" i="39"/>
  <c r="I7" i="39"/>
  <c r="D7" i="39"/>
  <c r="H6" i="39"/>
  <c r="I6" i="39"/>
  <c r="D6" i="39"/>
  <c r="E6" i="39"/>
  <c r="D18" i="29"/>
  <c r="D10" i="29"/>
  <c r="H22" i="29"/>
  <c r="D22" i="29"/>
  <c r="H21" i="29"/>
  <c r="D21" i="29"/>
  <c r="H20" i="29"/>
  <c r="D20" i="29"/>
  <c r="H19" i="29"/>
  <c r="D19" i="29"/>
  <c r="H18" i="29"/>
  <c r="H17" i="29"/>
  <c r="D17" i="29"/>
  <c r="H16" i="29"/>
  <c r="D16" i="29"/>
  <c r="H15" i="29"/>
  <c r="D15" i="29"/>
  <c r="H14" i="29"/>
  <c r="D14" i="29"/>
  <c r="H13" i="29"/>
  <c r="D13" i="29"/>
  <c r="H12" i="29"/>
  <c r="D12" i="29"/>
  <c r="H11" i="29"/>
  <c r="D11" i="29"/>
  <c r="H10" i="29"/>
  <c r="H9" i="29"/>
  <c r="D9" i="29"/>
  <c r="H8" i="29"/>
  <c r="D8" i="29"/>
  <c r="H7" i="29"/>
  <c r="D7" i="29"/>
  <c r="H6" i="29"/>
  <c r="D6" i="29"/>
  <c r="A24" i="37"/>
  <c r="A23" i="29"/>
  <c r="A2" i="40"/>
  <c r="A1" i="40"/>
  <c r="A2" i="39"/>
  <c r="A1" i="39"/>
  <c r="A2" i="29"/>
  <c r="A1" i="29"/>
  <c r="A2" i="37"/>
  <c r="A1" i="37"/>
  <c r="A2" i="18"/>
  <c r="A1" i="18"/>
  <c r="N25" i="14"/>
  <c r="N24" i="14"/>
  <c r="N23" i="14"/>
  <c r="N22" i="14"/>
  <c r="N21" i="14"/>
  <c r="N20" i="14"/>
  <c r="N19" i="14"/>
  <c r="N18" i="14"/>
  <c r="N16" i="14"/>
  <c r="N15" i="14"/>
  <c r="N14" i="14"/>
  <c r="N12" i="14"/>
  <c r="N11" i="14"/>
  <c r="N10" i="14"/>
  <c r="N9" i="14"/>
  <c r="H8" i="18"/>
  <c r="A24" i="29"/>
</calcChain>
</file>

<file path=xl/sharedStrings.xml><?xml version="1.0" encoding="utf-8"?>
<sst xmlns="http://schemas.openxmlformats.org/spreadsheetml/2006/main" count="368" uniqueCount="90">
  <si>
    <t>Boston</t>
  </si>
  <si>
    <t>Metro North</t>
  </si>
  <si>
    <t>Metro South/West</t>
  </si>
  <si>
    <t>Greater New Bedford</t>
  </si>
  <si>
    <t>Cape Cod &amp; Islands</t>
  </si>
  <si>
    <t>Franklin/Hampshire</t>
  </si>
  <si>
    <t>STATE TOTALS</t>
  </si>
  <si>
    <t>B</t>
  </si>
  <si>
    <t>A</t>
  </si>
  <si>
    <t>C</t>
  </si>
  <si>
    <t>E</t>
  </si>
  <si>
    <t>F</t>
  </si>
  <si>
    <t>G</t>
  </si>
  <si>
    <t>I</t>
  </si>
  <si>
    <t>K</t>
  </si>
  <si>
    <t>Veterans</t>
  </si>
  <si>
    <t>Greater Lowell</t>
  </si>
  <si>
    <t>North Central Mass</t>
  </si>
  <si>
    <t>Central Mass</t>
  </si>
  <si>
    <t>Berkshire</t>
  </si>
  <si>
    <t>Bristol</t>
  </si>
  <si>
    <t>Brockton</t>
  </si>
  <si>
    <t>Hampden</t>
  </si>
  <si>
    <t>North Shore</t>
  </si>
  <si>
    <t>Merrimack Valley</t>
  </si>
  <si>
    <t>COHORT SUMMARY</t>
  </si>
  <si>
    <t>Total</t>
  </si>
  <si>
    <t>Job</t>
  </si>
  <si>
    <t>Seekers</t>
  </si>
  <si>
    <t>Claimants</t>
  </si>
  <si>
    <t>UI</t>
  </si>
  <si>
    <t>As a % of</t>
  </si>
  <si>
    <t>Total Job</t>
  </si>
  <si>
    <t>Disabled</t>
  </si>
  <si>
    <t>Served by</t>
  </si>
  <si>
    <t>DVOP</t>
  </si>
  <si>
    <t xml:space="preserve">TAB 10 - LABOR EXCHANGE PERFORMANCE SUMMARY </t>
  </si>
  <si>
    <t>D=C/B</t>
  </si>
  <si>
    <t>F=E/B</t>
  </si>
  <si>
    <t>Chart 3 - UI Claimant Outcome Summary</t>
  </si>
  <si>
    <t>Chart 4 - Veteran Outcome Summary</t>
  </si>
  <si>
    <t>Chart 5 - Disabled Veteran Outcome Summary</t>
  </si>
  <si>
    <t>Chart 1 - Populations in the Performance Cohort</t>
  </si>
  <si>
    <t>CHART  1 - POPULATIONS IN THE PERFORMANCE COHORT</t>
  </si>
  <si>
    <t>J</t>
  </si>
  <si>
    <t>M</t>
  </si>
  <si>
    <t xml:space="preserve">Cape Cod </t>
  </si>
  <si>
    <t>Frankl/Hampsh</t>
  </si>
  <si>
    <t xml:space="preserve">North Central </t>
  </si>
  <si>
    <t xml:space="preserve">Merrimack </t>
  </si>
  <si>
    <t>Gtr Lowell</t>
  </si>
  <si>
    <t>Gtr NBedford</t>
  </si>
  <si>
    <t>TOTAL</t>
  </si>
  <si>
    <t>Chart 2 - Job Seeker Outcome Summary</t>
  </si>
  <si>
    <t>H=G/F</t>
  </si>
  <si>
    <t>Chart 6 - DVOP Disabled Veteran Outcome Summary</t>
  </si>
  <si>
    <t>South Shore</t>
  </si>
  <si>
    <t>Intensive</t>
  </si>
  <si>
    <t>Services</t>
  </si>
  <si>
    <t>N=M/I</t>
  </si>
  <si>
    <t>Q2 Entered
Employment
Denominator</t>
  </si>
  <si>
    <t>Q2 Entered
Employment
Numerator</t>
  </si>
  <si>
    <t>Q2 Entered
Employment
Rate</t>
  </si>
  <si>
    <t>Q4 Entered
Employment
Denominator</t>
  </si>
  <si>
    <t>Q4 Entered
Employment
Rate</t>
  </si>
  <si>
    <t>Q4 Entered
Employment
Numerator</t>
  </si>
  <si>
    <t>% of State Goal*</t>
  </si>
  <si>
    <t>Q2 Median
Earnings</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</si>
  <si>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</si>
  <si>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WORKFORCE
AREA</t>
  </si>
  <si>
    <t>WORKFORCE 
AREA</t>
  </si>
  <si>
    <t>% of State
Goal*</t>
  </si>
  <si>
    <t>Metro SW</t>
  </si>
  <si>
    <t>Chart 7 - DVOP Veteran Outcome Summary</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</si>
  <si>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</si>
  <si>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</si>
  <si>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</si>
  <si>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</si>
  <si>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</si>
  <si>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</si>
  <si>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</si>
  <si>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H=G/E</t>
  </si>
  <si>
    <t>J=I/E</t>
  </si>
  <si>
    <t>L=K/G</t>
  </si>
  <si>
    <t>Compiled by MassHire Department of Career Services</t>
  </si>
  <si>
    <t>Data Source:  Labor Exchange Quarterly Report Data (ETA 9172 PIRL)</t>
  </si>
  <si>
    <t>FY21 QUARTER ENDING SEPTEMBER 30, 2020</t>
  </si>
  <si>
    <t>*State Labor Exchange Goals:   Q2 EE Rate = 65%    Q4 EE Rate = 65%    Median Earnings = $6400</t>
  </si>
  <si>
    <t>Chart 8 - RESEA Outcome Summary</t>
  </si>
  <si>
    <t>CHART 8 - RESEA OUTCOME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</si>
</sst>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23" x14ac:knownFonts="1">
    <font>
      <sz val="10"/>
      <name val="Arial"/>
    </font>
    <font>
      <sz val="10"/>
      <name val="Arial"/>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charset val="1"/>
    </font>
    <font>
      <sz val="10"/>
      <color rgb="FF000000"/>
      <name val="ARIAL"/>
      <charset val="1"/>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228">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Alignment="1">
      <alignment horizontal="center"/>
    </xf>
    <xf numFmtId="0" fontId="8" fillId="0" borderId="0" xfId="0" applyFont="1" applyAlignment="1"/>
    <xf numFmtId="0" fontId="8" fillId="0" borderId="0" xfId="0" applyFont="1" applyBorder="1" applyAlignme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applyAlignment="1"/>
    <xf numFmtId="0" fontId="5" fillId="0" borderId="4" xfId="0" applyFont="1" applyBorder="1" applyAlignment="1">
      <alignment vertical="center"/>
    </xf>
    <xf numFmtId="3" fontId="5" fillId="0" borderId="5" xfId="0" applyNumberFormat="1" applyFont="1" applyFill="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Fill="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Fill="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0"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Fill="1" applyBorder="1" applyAlignment="1">
      <alignment horizontal="center" vertical="center"/>
    </xf>
    <xf numFmtId="9" fontId="5" fillId="0" borderId="20" xfId="8" applyNumberFormat="1" applyFont="1" applyFill="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Fill="1" applyBorder="1" applyAlignment="1">
      <alignment horizontal="center" vertical="center"/>
    </xf>
    <xf numFmtId="3" fontId="10" fillId="0" borderId="22" xfId="0" applyNumberFormat="1" applyFont="1" applyFill="1" applyBorder="1" applyAlignment="1">
      <alignment horizontal="center" vertical="center"/>
    </xf>
    <xf numFmtId="9" fontId="10" fillId="0" borderId="23" xfId="8" applyFont="1" applyFill="1" applyBorder="1" applyAlignment="1">
      <alignment horizontal="center" vertical="center"/>
    </xf>
    <xf numFmtId="0" fontId="5" fillId="0" borderId="2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8" xfId="0" applyFont="1" applyBorder="1" applyAlignment="1">
      <alignment vertical="center"/>
    </xf>
    <xf numFmtId="0" fontId="8" fillId="0" borderId="0" xfId="0" applyFont="1" applyBorder="1" applyAlignment="1">
      <alignment horizontal="left"/>
    </xf>
    <xf numFmtId="0" fontId="8" fillId="0" borderId="0" xfId="0" applyFont="1" applyBorder="1" applyAlignment="1">
      <alignment horizontal="left" indent="15"/>
    </xf>
    <xf numFmtId="3" fontId="5" fillId="0" borderId="29" xfId="0" applyNumberFormat="1" applyFont="1" applyFill="1" applyBorder="1" applyAlignment="1">
      <alignment horizontal="center" vertical="center"/>
    </xf>
    <xf numFmtId="3" fontId="10" fillId="0" borderId="30" xfId="0" applyNumberFormat="1" applyFont="1" applyFill="1" applyBorder="1" applyAlignment="1">
      <alignment horizontal="center" vertical="center"/>
    </xf>
    <xf numFmtId="3" fontId="5" fillId="0" borderId="31"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Border="1" applyAlignment="1">
      <alignment horizontal="left"/>
    </xf>
    <xf numFmtId="9" fontId="5" fillId="0" borderId="38" xfId="8" applyNumberFormat="1" applyFont="1" applyFill="1" applyBorder="1" applyAlignment="1">
      <alignment horizontal="center" vertical="center"/>
    </xf>
    <xf numFmtId="9" fontId="5" fillId="0" borderId="0" xfId="8" applyNumberFormat="1" applyFont="1" applyFill="1" applyBorder="1" applyAlignment="1">
      <alignment horizontal="center" vertical="center"/>
    </xf>
    <xf numFmtId="9" fontId="5" fillId="0" borderId="39" xfId="8" applyFont="1" applyFill="1" applyBorder="1" applyAlignment="1">
      <alignment horizontal="center" vertical="center"/>
    </xf>
    <xf numFmtId="9" fontId="5" fillId="0" borderId="40" xfId="8" applyFont="1" applyFill="1" applyBorder="1" applyAlignment="1">
      <alignment horizontal="center" vertical="center"/>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45"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3" fontId="10" fillId="0" borderId="11" xfId="0" applyNumberFormat="1" applyFont="1" applyFill="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Fill="1" applyBorder="1" applyAlignment="1">
      <alignment horizontal="center" vertical="center"/>
    </xf>
    <xf numFmtId="3" fontId="5" fillId="0" borderId="49" xfId="0" applyNumberFormat="1" applyFont="1" applyFill="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10" fillId="0" borderId="0" xfId="0" applyFont="1" applyBorder="1" applyAlignment="1">
      <alignment horizontal="center" vertical="center"/>
    </xf>
    <xf numFmtId="0" fontId="10" fillId="0" borderId="59"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5" fillId="0" borderId="0" xfId="0" applyFont="1" applyAlignment="1">
      <alignment horizontal="left" wrapText="1"/>
    </xf>
    <xf numFmtId="9" fontId="10" fillId="0" borderId="30" xfId="8" applyNumberFormat="1" applyFont="1" applyFill="1" applyBorder="1" applyAlignment="1">
      <alignment horizontal="center" vertical="center"/>
    </xf>
    <xf numFmtId="0" fontId="8" fillId="0" borderId="17" xfId="0" applyFont="1" applyBorder="1"/>
    <xf numFmtId="0" fontId="8" fillId="0" borderId="0" xfId="0" applyFont="1" applyBorder="1"/>
    <xf numFmtId="0" fontId="5" fillId="0" borderId="60" xfId="0" applyFont="1" applyBorder="1" applyAlignment="1">
      <alignment vertical="center"/>
    </xf>
    <xf numFmtId="3" fontId="10" fillId="0" borderId="61" xfId="0" applyNumberFormat="1" applyFont="1" applyFill="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Border="1" applyAlignment="1">
      <alignment horizontal="right"/>
    </xf>
    <xf numFmtId="9" fontId="5" fillId="0" borderId="63" xfId="8" applyNumberFormat="1" applyFont="1" applyFill="1" applyBorder="1" applyAlignment="1">
      <alignment horizontal="center" vertical="center"/>
    </xf>
    <xf numFmtId="9" fontId="10" fillId="0" borderId="23" xfId="8" applyNumberFormat="1" applyFont="1" applyFill="1" applyBorder="1" applyAlignment="1">
      <alignment horizontal="center" vertical="center"/>
    </xf>
    <xf numFmtId="0" fontId="5" fillId="0" borderId="64" xfId="0" applyFont="1" applyBorder="1" applyAlignment="1">
      <alignment horizontal="center" vertical="center" wrapText="1"/>
    </xf>
    <xf numFmtId="3" fontId="5" fillId="0" borderId="65" xfId="0" applyNumberFormat="1" applyFont="1" applyFill="1" applyBorder="1" applyAlignment="1">
      <alignment horizontal="center" vertical="center"/>
    </xf>
    <xf numFmtId="3" fontId="5" fillId="0" borderId="46" xfId="0" applyNumberFormat="1" applyFont="1" applyFill="1" applyBorder="1" applyAlignment="1">
      <alignment horizontal="center" vertical="center"/>
    </xf>
    <xf numFmtId="9" fontId="5" fillId="0" borderId="47" xfId="8" applyFont="1" applyFill="1" applyBorder="1" applyAlignment="1">
      <alignment horizontal="center" vertical="center"/>
    </xf>
    <xf numFmtId="9" fontId="5" fillId="0" borderId="56" xfId="8" applyFont="1" applyFill="1" applyBorder="1" applyAlignment="1">
      <alignment horizontal="center" vertical="center"/>
    </xf>
    <xf numFmtId="9" fontId="5" fillId="0" borderId="33" xfId="8" applyNumberFormat="1" applyFont="1" applyFill="1" applyBorder="1" applyAlignment="1">
      <alignment horizontal="center" vertical="center"/>
    </xf>
    <xf numFmtId="164" fontId="5" fillId="0" borderId="47" xfId="1" applyNumberFormat="1" applyFont="1" applyFill="1" applyBorder="1" applyAlignment="1">
      <alignment horizontal="center" vertical="center"/>
    </xf>
    <xf numFmtId="9" fontId="5" fillId="0" borderId="62" xfId="8" applyNumberFormat="1" applyFont="1" applyFill="1" applyBorder="1" applyAlignment="1">
      <alignment horizontal="center" vertical="center"/>
    </xf>
    <xf numFmtId="0" fontId="8" fillId="0" borderId="1" xfId="0" applyFont="1" applyBorder="1" applyAlignment="1"/>
    <xf numFmtId="0" fontId="20" fillId="0" borderId="0" xfId="0" applyFont="1" applyBorder="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5" fillId="0" borderId="26" xfId="0" applyFont="1" applyFill="1" applyBorder="1" applyAlignment="1">
      <alignment horizontal="center" vertical="center" wrapText="1"/>
    </xf>
    <xf numFmtId="9" fontId="10" fillId="0" borderId="62" xfId="8" applyNumberFormat="1" applyFont="1" applyFill="1" applyBorder="1" applyAlignment="1">
      <alignment horizontal="center" vertical="center"/>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xf numFmtId="0" fontId="7" fillId="0" borderId="1"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Border="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8" fillId="0" borderId="68" xfId="0" applyFont="1" applyFill="1" applyBorder="1" applyAlignment="1">
      <alignment horizontal="center" vertical="center"/>
    </xf>
    <xf numFmtId="0" fontId="0" fillId="0" borderId="59" xfId="0" applyFill="1" applyBorder="1" applyAlignment="1">
      <alignment horizontal="center" vertical="center"/>
    </xf>
    <xf numFmtId="0" fontId="0" fillId="0" borderId="69" xfId="0" applyFill="1" applyBorder="1" applyAlignment="1">
      <alignment horizontal="center" vertical="center"/>
    </xf>
    <xf numFmtId="0" fontId="8" fillId="0" borderId="24" xfId="0" applyFont="1" applyFill="1" applyBorder="1" applyAlignment="1">
      <alignment horizontal="center" vertical="center"/>
    </xf>
    <xf numFmtId="0" fontId="0" fillId="0" borderId="0" xfId="0" applyFill="1" applyBorder="1" applyAlignment="1">
      <alignment horizontal="center" vertical="center"/>
    </xf>
    <xf numFmtId="0" fontId="0" fillId="0" borderId="51" xfId="0" applyFill="1" applyBorder="1" applyAlignment="1">
      <alignment horizontal="center" vertical="center"/>
    </xf>
    <xf numFmtId="0" fontId="4" fillId="0" borderId="69" xfId="0" applyFont="1" applyBorder="1" applyAlignment="1">
      <alignment vertical="center"/>
    </xf>
    <xf numFmtId="0" fontId="10" fillId="0" borderId="6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5" xfId="0" applyFont="1" applyFill="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cellXfs>
  <cellStyles count="9">
    <cellStyle name="Currency" xfId="1" builtinId="4"/>
    <cellStyle name="Normal" xfId="0" builtinId="0"/>
    <cellStyle name="Normal 2" xfId="2"/>
    <cellStyle name="Normal 3" xfId="3"/>
    <cellStyle name="Normal 4" xfId="4"/>
    <cellStyle name="Normal 5" xfId="5"/>
    <cellStyle name="Normal 6" xfId="6"/>
    <cellStyle name="Normal 7" xfId="7"/>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workbookViewId="0">
      <selection activeCell="A33" sqref="A33"/>
    </sheetView>
  </sheetViews>
  <sheetFormatPr defaultRowHeight="12.5" x14ac:dyDescent="0.25"/>
  <cols>
    <col min="9" max="9" width="9.26953125" customWidth="1"/>
  </cols>
  <sheetData>
    <row r="1" spans="1:14" ht="18" thickBot="1" x14ac:dyDescent="0.4">
      <c r="A1" s="11"/>
      <c r="B1" s="29"/>
      <c r="C1" s="29"/>
      <c r="D1" s="29"/>
      <c r="E1" s="29"/>
      <c r="F1" s="29"/>
      <c r="G1" s="29"/>
      <c r="H1" s="29"/>
      <c r="I1" s="29"/>
      <c r="J1" s="29"/>
      <c r="K1" s="29"/>
      <c r="L1" s="29"/>
      <c r="M1" s="29"/>
    </row>
    <row r="2" spans="1:14" ht="18" thickTop="1" x14ac:dyDescent="0.35">
      <c r="A2" s="17"/>
      <c r="B2" s="30"/>
      <c r="C2" s="30"/>
      <c r="D2" s="30"/>
      <c r="E2" s="30"/>
      <c r="F2" s="30"/>
      <c r="G2" s="30"/>
      <c r="H2" s="30"/>
      <c r="I2" s="30"/>
      <c r="J2" s="30"/>
      <c r="K2" s="30"/>
      <c r="L2" s="30"/>
      <c r="M2" s="31"/>
    </row>
    <row r="3" spans="1:14" ht="20.25" customHeight="1" x14ac:dyDescent="0.4">
      <c r="A3" s="153"/>
      <c r="B3" s="154"/>
      <c r="C3" s="154"/>
      <c r="D3" s="154"/>
      <c r="E3" s="154"/>
      <c r="F3" s="154"/>
      <c r="G3" s="154"/>
      <c r="H3" s="154"/>
      <c r="I3" s="154"/>
      <c r="J3" s="154"/>
      <c r="K3" s="154"/>
      <c r="L3" s="154"/>
      <c r="M3" s="155"/>
    </row>
    <row r="4" spans="1:14" ht="17.5" x14ac:dyDescent="0.35">
      <c r="A4" s="156" t="s">
        <v>36</v>
      </c>
      <c r="B4" s="157"/>
      <c r="C4" s="157"/>
      <c r="D4" s="157"/>
      <c r="E4" s="157"/>
      <c r="F4" s="157"/>
      <c r="G4" s="157"/>
      <c r="H4" s="157"/>
      <c r="I4" s="157"/>
      <c r="J4" s="157"/>
      <c r="K4" s="157"/>
      <c r="L4" s="157"/>
      <c r="M4" s="158"/>
    </row>
    <row r="5" spans="1:14" ht="17.5" x14ac:dyDescent="0.35">
      <c r="A5" s="156" t="s">
        <v>86</v>
      </c>
      <c r="B5" s="157"/>
      <c r="C5" s="157"/>
      <c r="D5" s="157"/>
      <c r="E5" s="157"/>
      <c r="F5" s="157"/>
      <c r="G5" s="157"/>
      <c r="H5" s="157"/>
      <c r="I5" s="157"/>
      <c r="J5" s="157"/>
      <c r="K5" s="157"/>
      <c r="L5" s="157"/>
      <c r="M5" s="158"/>
    </row>
    <row r="6" spans="1:14" ht="17.5" x14ac:dyDescent="0.35">
      <c r="A6" s="14"/>
      <c r="B6" s="34"/>
      <c r="C6" s="34"/>
      <c r="D6" s="34"/>
      <c r="E6" s="34"/>
      <c r="F6" s="34"/>
      <c r="G6" s="34"/>
      <c r="H6" s="34"/>
      <c r="I6" s="34"/>
      <c r="J6" s="34"/>
      <c r="K6" s="34"/>
      <c r="L6" s="34"/>
      <c r="M6" s="32"/>
    </row>
    <row r="7" spans="1:14" ht="13" x14ac:dyDescent="0.3">
      <c r="A7" s="33"/>
      <c r="B7" s="34"/>
      <c r="C7" s="34"/>
      <c r="F7" s="34"/>
      <c r="G7" s="34"/>
      <c r="H7" s="34"/>
      <c r="I7" s="34"/>
      <c r="J7" s="34"/>
      <c r="K7" s="34"/>
      <c r="L7" s="34"/>
      <c r="M7" s="32"/>
    </row>
    <row r="8" spans="1:14" ht="17.5" x14ac:dyDescent="0.35">
      <c r="A8" s="15"/>
      <c r="B8" s="34"/>
      <c r="C8" s="34"/>
      <c r="D8" s="66" t="s">
        <v>25</v>
      </c>
      <c r="E8" s="34"/>
      <c r="F8" s="34"/>
      <c r="G8" s="34"/>
      <c r="H8" s="34"/>
      <c r="I8" s="34"/>
      <c r="J8" s="34"/>
      <c r="K8" s="34"/>
      <c r="L8" s="34"/>
      <c r="M8" s="32"/>
    </row>
    <row r="9" spans="1:14" ht="15" x14ac:dyDescent="0.3">
      <c r="A9" s="33"/>
      <c r="B9" s="34"/>
      <c r="C9" s="34"/>
      <c r="D9" s="34"/>
      <c r="E9" s="34"/>
      <c r="F9" s="13"/>
      <c r="G9" s="13"/>
      <c r="H9" s="13"/>
      <c r="I9" s="13"/>
      <c r="J9" s="13"/>
      <c r="K9" s="13"/>
      <c r="L9" s="13"/>
      <c r="M9" s="18"/>
    </row>
    <row r="10" spans="1:14" ht="15" x14ac:dyDescent="0.3">
      <c r="A10" s="15"/>
      <c r="B10" s="34"/>
      <c r="C10" s="34"/>
      <c r="D10" s="34"/>
      <c r="E10" s="13" t="s">
        <v>42</v>
      </c>
      <c r="F10" s="34"/>
      <c r="G10" s="34"/>
      <c r="H10" s="34"/>
      <c r="I10" s="34"/>
      <c r="J10" s="34"/>
      <c r="K10" s="34"/>
      <c r="L10" s="34"/>
      <c r="M10" s="32"/>
      <c r="N10" s="12"/>
    </row>
    <row r="11" spans="1:14" ht="13" x14ac:dyDescent="0.3">
      <c r="A11" s="33"/>
      <c r="B11" s="34"/>
      <c r="C11" s="34"/>
      <c r="D11" s="34"/>
      <c r="E11" s="34"/>
      <c r="F11" s="34"/>
      <c r="G11" s="34"/>
      <c r="H11" s="34"/>
      <c r="I11" s="34"/>
      <c r="J11" s="34"/>
      <c r="K11" s="34"/>
      <c r="L11" s="34"/>
      <c r="M11" s="32"/>
    </row>
    <row r="12" spans="1:14" ht="17.5" x14ac:dyDescent="0.35">
      <c r="A12" s="15"/>
      <c r="B12" s="34"/>
      <c r="C12" s="34"/>
      <c r="D12" s="66" t="s">
        <v>74</v>
      </c>
      <c r="E12" s="34"/>
      <c r="F12" s="34"/>
      <c r="G12" s="34"/>
      <c r="H12" s="34"/>
      <c r="I12" s="34"/>
      <c r="J12" s="34"/>
      <c r="K12" s="34"/>
      <c r="L12" s="34"/>
      <c r="M12" s="32"/>
    </row>
    <row r="13" spans="1:14" ht="15.75" customHeight="1" x14ac:dyDescent="0.35">
      <c r="A13" s="33"/>
      <c r="B13" s="50"/>
      <c r="C13" s="50"/>
      <c r="D13" s="140"/>
      <c r="E13" s="34"/>
      <c r="F13" s="50"/>
      <c r="G13" s="34"/>
      <c r="H13" s="34"/>
      <c r="I13" s="34"/>
      <c r="J13" s="34"/>
      <c r="K13" s="34"/>
      <c r="L13" s="34"/>
      <c r="M13" s="32"/>
    </row>
    <row r="14" spans="1:14" ht="12.75" customHeight="1" x14ac:dyDescent="0.35">
      <c r="A14" s="33"/>
      <c r="B14" s="50"/>
      <c r="C14" s="50"/>
      <c r="D14" s="140"/>
      <c r="E14" s="34"/>
      <c r="F14" s="50"/>
      <c r="G14" s="34"/>
      <c r="H14" s="34"/>
      <c r="I14" s="34"/>
      <c r="J14" s="34"/>
      <c r="K14" s="34"/>
      <c r="L14" s="34"/>
      <c r="M14" s="32"/>
    </row>
    <row r="15" spans="1:14" ht="15" x14ac:dyDescent="0.3">
      <c r="A15" s="33"/>
      <c r="B15" s="51"/>
      <c r="C15" s="34"/>
      <c r="D15" s="50"/>
      <c r="E15" s="50" t="s">
        <v>53</v>
      </c>
      <c r="F15" s="34"/>
      <c r="G15" s="34"/>
      <c r="H15" s="34"/>
      <c r="I15" s="34"/>
      <c r="J15" s="34"/>
      <c r="K15" s="34"/>
      <c r="L15" s="34"/>
      <c r="M15" s="32"/>
    </row>
    <row r="16" spans="1:14" ht="12.75" customHeight="1" x14ac:dyDescent="0.3">
      <c r="A16" s="33"/>
      <c r="B16" s="13"/>
      <c r="C16" s="13"/>
      <c r="D16" s="34"/>
      <c r="E16" s="34"/>
      <c r="F16" s="34"/>
      <c r="G16" s="34"/>
      <c r="H16" s="34"/>
      <c r="I16" s="34"/>
      <c r="J16" s="34"/>
      <c r="K16" s="34"/>
      <c r="L16" s="34"/>
      <c r="M16" s="32"/>
    </row>
    <row r="17" spans="1:13" ht="15" x14ac:dyDescent="0.3">
      <c r="A17" s="33"/>
      <c r="B17" s="51"/>
      <c r="C17" s="34"/>
      <c r="D17" s="13"/>
      <c r="E17" s="13" t="s">
        <v>39</v>
      </c>
      <c r="F17" s="34"/>
      <c r="G17" s="34"/>
      <c r="H17" s="34"/>
      <c r="I17" s="34"/>
      <c r="J17" s="34"/>
      <c r="K17" s="34"/>
      <c r="L17" s="34"/>
      <c r="M17" s="32"/>
    </row>
    <row r="18" spans="1:13" ht="12.75" customHeight="1" x14ac:dyDescent="0.3">
      <c r="A18" s="33"/>
      <c r="B18" s="13"/>
      <c r="C18" s="13"/>
      <c r="D18" s="34"/>
      <c r="E18" s="34"/>
      <c r="F18" s="34"/>
      <c r="G18" s="34"/>
      <c r="H18" s="34"/>
      <c r="I18" s="34"/>
      <c r="J18" s="34"/>
      <c r="K18" s="34"/>
      <c r="L18" s="34"/>
      <c r="M18" s="32"/>
    </row>
    <row r="19" spans="1:13" ht="15" x14ac:dyDescent="0.3">
      <c r="A19" s="33"/>
      <c r="B19" s="51"/>
      <c r="C19" s="34"/>
      <c r="D19" s="13"/>
      <c r="E19" s="13" t="s">
        <v>40</v>
      </c>
      <c r="F19" s="34"/>
      <c r="G19" s="34"/>
      <c r="H19" s="34"/>
      <c r="I19" s="34"/>
      <c r="J19" s="34"/>
      <c r="K19" s="34"/>
      <c r="L19" s="34"/>
      <c r="M19" s="32"/>
    </row>
    <row r="20" spans="1:13" ht="12.75" customHeight="1" x14ac:dyDescent="0.3">
      <c r="A20" s="33"/>
      <c r="B20" s="13"/>
      <c r="C20" s="13"/>
      <c r="D20" s="34"/>
      <c r="E20" s="34"/>
      <c r="F20" s="34"/>
      <c r="G20" s="34"/>
      <c r="H20" s="34"/>
      <c r="I20" s="34"/>
      <c r="J20" s="34"/>
      <c r="K20" s="34"/>
      <c r="L20" s="34"/>
      <c r="M20" s="32"/>
    </row>
    <row r="21" spans="1:13" ht="15" x14ac:dyDescent="0.3">
      <c r="A21" s="33"/>
      <c r="B21" s="51"/>
      <c r="C21" s="34"/>
      <c r="D21" s="13"/>
      <c r="E21" s="13" t="s">
        <v>41</v>
      </c>
      <c r="F21" s="34"/>
      <c r="G21" s="34"/>
      <c r="H21" s="34"/>
      <c r="I21" s="34"/>
      <c r="J21" s="34"/>
      <c r="K21" s="34"/>
      <c r="L21" s="34"/>
      <c r="M21" s="32"/>
    </row>
    <row r="22" spans="1:13" ht="12.75" customHeight="1" x14ac:dyDescent="0.3">
      <c r="A22" s="33"/>
      <c r="B22" s="13"/>
      <c r="C22" s="13"/>
      <c r="D22" s="34"/>
      <c r="E22" s="34"/>
      <c r="F22" s="34"/>
      <c r="G22" s="34"/>
      <c r="H22" s="34"/>
      <c r="I22" s="34"/>
      <c r="J22" s="34"/>
      <c r="K22" s="34"/>
      <c r="L22" s="34"/>
      <c r="M22" s="32"/>
    </row>
    <row r="23" spans="1:13" ht="15" x14ac:dyDescent="0.3">
      <c r="A23" s="33"/>
      <c r="B23" s="51"/>
      <c r="C23" s="34"/>
      <c r="D23" s="13"/>
      <c r="E23" s="13" t="s">
        <v>55</v>
      </c>
      <c r="F23" s="34"/>
      <c r="G23" s="34"/>
      <c r="H23" s="34"/>
      <c r="I23" s="34"/>
      <c r="J23" s="34"/>
      <c r="K23" s="34"/>
      <c r="L23" s="34"/>
      <c r="M23" s="32"/>
    </row>
    <row r="24" spans="1:13" ht="12.75" customHeight="1" x14ac:dyDescent="0.3">
      <c r="A24" s="33"/>
      <c r="B24" s="13"/>
      <c r="C24" s="13"/>
      <c r="D24" s="34"/>
      <c r="E24" s="34"/>
      <c r="F24" s="34"/>
      <c r="G24" s="34"/>
      <c r="H24" s="34"/>
      <c r="I24" s="34"/>
      <c r="J24" s="34"/>
      <c r="K24" s="34"/>
      <c r="L24" s="34"/>
      <c r="M24" s="32"/>
    </row>
    <row r="25" spans="1:13" ht="15" x14ac:dyDescent="0.3">
      <c r="A25" s="33"/>
      <c r="B25" s="51"/>
      <c r="C25" s="34"/>
      <c r="D25" s="13"/>
      <c r="E25" s="13" t="s">
        <v>73</v>
      </c>
      <c r="F25" s="34"/>
      <c r="G25" s="34"/>
      <c r="H25" s="34"/>
      <c r="I25" s="34"/>
      <c r="J25" s="34"/>
      <c r="K25" s="34"/>
      <c r="L25" s="34"/>
      <c r="M25" s="32"/>
    </row>
    <row r="26" spans="1:13" ht="15" x14ac:dyDescent="0.3">
      <c r="A26" s="15"/>
      <c r="B26" s="34"/>
      <c r="C26" s="34"/>
      <c r="D26" s="34"/>
      <c r="E26" s="34"/>
      <c r="F26" s="34"/>
      <c r="G26" s="34"/>
      <c r="H26" s="34"/>
      <c r="I26" s="34"/>
      <c r="J26" s="34"/>
      <c r="K26" s="34"/>
      <c r="L26" s="34"/>
      <c r="M26" s="32"/>
    </row>
    <row r="27" spans="1:13" ht="15" x14ac:dyDescent="0.3">
      <c r="A27" s="139"/>
      <c r="B27" s="34"/>
      <c r="C27" s="34"/>
      <c r="D27" s="34"/>
      <c r="E27" s="123" t="s">
        <v>88</v>
      </c>
      <c r="F27" s="152"/>
      <c r="G27" s="34"/>
      <c r="H27" s="34"/>
      <c r="I27" s="34"/>
      <c r="J27" s="34"/>
      <c r="K27" s="34"/>
      <c r="L27" s="34"/>
      <c r="M27" s="32"/>
    </row>
    <row r="28" spans="1:13" ht="13" x14ac:dyDescent="0.3">
      <c r="A28" s="16"/>
      <c r="B28" s="34"/>
      <c r="C28" s="34"/>
      <c r="D28" s="34"/>
      <c r="L28" s="34"/>
      <c r="M28" s="32"/>
    </row>
    <row r="29" spans="1:13" ht="13" x14ac:dyDescent="0.3">
      <c r="A29" s="16"/>
      <c r="B29" s="34"/>
      <c r="C29" s="34"/>
      <c r="D29" s="34"/>
      <c r="E29" s="34"/>
      <c r="F29" s="34"/>
      <c r="G29" s="34"/>
      <c r="H29" s="34"/>
      <c r="I29" s="34"/>
      <c r="J29" s="34"/>
      <c r="L29" s="34"/>
      <c r="M29" s="32"/>
    </row>
    <row r="30" spans="1:13" ht="13" x14ac:dyDescent="0.3">
      <c r="A30" s="141" t="s">
        <v>85</v>
      </c>
      <c r="B30" s="34"/>
      <c r="C30" s="34"/>
      <c r="D30" s="34"/>
      <c r="F30" s="34"/>
      <c r="G30" s="34"/>
      <c r="H30" s="34"/>
      <c r="I30" s="34"/>
      <c r="J30" s="34"/>
      <c r="L30" s="34"/>
      <c r="M30" s="32"/>
    </row>
    <row r="31" spans="1:13" ht="15" x14ac:dyDescent="0.3">
      <c r="A31" s="141" t="s">
        <v>84</v>
      </c>
      <c r="B31" s="34"/>
      <c r="C31" s="34"/>
      <c r="D31" s="34"/>
      <c r="E31" s="123"/>
      <c r="F31" s="34"/>
      <c r="G31" s="34"/>
      <c r="H31" s="34"/>
      <c r="I31" s="34"/>
      <c r="J31" s="34"/>
      <c r="L31" s="34"/>
      <c r="M31" s="32"/>
    </row>
    <row r="32" spans="1:13" ht="15.5" thickBot="1" x14ac:dyDescent="0.35">
      <c r="A32" s="35"/>
      <c r="B32" s="36"/>
      <c r="C32" s="36"/>
      <c r="D32" s="36"/>
      <c r="E32" s="122"/>
      <c r="F32" s="36"/>
      <c r="G32" s="36"/>
      <c r="H32" s="36"/>
      <c r="I32" s="36"/>
      <c r="J32" s="36"/>
      <c r="K32" s="36"/>
      <c r="L32" s="36"/>
      <c r="M32" s="37"/>
    </row>
    <row r="33" spans="13:13" ht="13" thickTop="1" x14ac:dyDescent="0.25"/>
    <row r="35" spans="13:13" ht="13" x14ac:dyDescent="0.3">
      <c r="M35" s="128"/>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zoomScaleNormal="10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65" t="s">
        <v>36</v>
      </c>
      <c r="B1" s="166"/>
      <c r="C1" s="166"/>
      <c r="D1" s="166"/>
      <c r="E1" s="166"/>
      <c r="F1" s="166"/>
      <c r="G1" s="166"/>
      <c r="H1" s="166"/>
      <c r="I1" s="166"/>
      <c r="J1" s="166"/>
      <c r="K1" s="166"/>
      <c r="L1" s="166"/>
      <c r="M1" s="166"/>
      <c r="N1" s="167"/>
    </row>
    <row r="2" spans="1:14" ht="15" x14ac:dyDescent="0.25">
      <c r="A2" s="162" t="s">
        <v>86</v>
      </c>
      <c r="B2" s="163"/>
      <c r="C2" s="163"/>
      <c r="D2" s="163"/>
      <c r="E2" s="163"/>
      <c r="F2" s="163"/>
      <c r="G2" s="163"/>
      <c r="H2" s="163"/>
      <c r="I2" s="163"/>
      <c r="J2" s="163"/>
      <c r="K2" s="163"/>
      <c r="L2" s="163"/>
      <c r="M2" s="163"/>
      <c r="N2" s="164"/>
    </row>
    <row r="3" spans="1:14" ht="15.5" thickBot="1" x14ac:dyDescent="0.3">
      <c r="A3" s="159" t="s">
        <v>43</v>
      </c>
      <c r="B3" s="160"/>
      <c r="C3" s="160"/>
      <c r="D3" s="160"/>
      <c r="E3" s="160"/>
      <c r="F3" s="160"/>
      <c r="G3" s="160"/>
      <c r="H3" s="160"/>
      <c r="I3" s="160"/>
      <c r="J3" s="160"/>
      <c r="K3" s="160"/>
      <c r="L3" s="160"/>
      <c r="M3" s="160"/>
      <c r="N3" s="161"/>
    </row>
    <row r="4" spans="1:14" ht="13" x14ac:dyDescent="0.25">
      <c r="A4" s="56" t="s">
        <v>8</v>
      </c>
      <c r="B4" s="59" t="s">
        <v>7</v>
      </c>
      <c r="C4" s="60" t="s">
        <v>9</v>
      </c>
      <c r="D4" s="61" t="s">
        <v>37</v>
      </c>
      <c r="E4" s="63" t="s">
        <v>10</v>
      </c>
      <c r="F4" s="84" t="s">
        <v>38</v>
      </c>
      <c r="G4" s="104" t="s">
        <v>12</v>
      </c>
      <c r="H4" s="105" t="s">
        <v>81</v>
      </c>
      <c r="I4" s="62" t="s">
        <v>13</v>
      </c>
      <c r="J4" s="84" t="s">
        <v>82</v>
      </c>
      <c r="K4" s="85" t="s">
        <v>14</v>
      </c>
      <c r="L4" s="61" t="s">
        <v>83</v>
      </c>
      <c r="M4" s="62" t="s">
        <v>45</v>
      </c>
      <c r="N4" s="59" t="s">
        <v>59</v>
      </c>
    </row>
    <row r="5" spans="1:14" x14ac:dyDescent="0.25">
      <c r="A5" s="168" t="s">
        <v>69</v>
      </c>
      <c r="B5" s="93"/>
      <c r="C5" s="94"/>
      <c r="D5" s="95"/>
      <c r="E5" s="106"/>
      <c r="F5" s="96"/>
      <c r="G5" s="109"/>
      <c r="H5" s="110"/>
      <c r="I5" s="94"/>
      <c r="J5" s="96"/>
      <c r="K5" s="97" t="s">
        <v>33</v>
      </c>
      <c r="L5" s="95"/>
      <c r="M5" s="94" t="s">
        <v>35</v>
      </c>
      <c r="N5" s="98"/>
    </row>
    <row r="6" spans="1:14" x14ac:dyDescent="0.25">
      <c r="A6" s="169"/>
      <c r="B6" s="93" t="s">
        <v>26</v>
      </c>
      <c r="C6" s="94"/>
      <c r="D6" s="95" t="s">
        <v>31</v>
      </c>
      <c r="E6" s="106"/>
      <c r="F6" s="96" t="s">
        <v>31</v>
      </c>
      <c r="G6" s="108"/>
      <c r="H6" s="95" t="s">
        <v>31</v>
      </c>
      <c r="I6" s="94" t="s">
        <v>15</v>
      </c>
      <c r="J6" s="96" t="s">
        <v>31</v>
      </c>
      <c r="K6" s="97" t="s">
        <v>15</v>
      </c>
      <c r="L6" s="95" t="s">
        <v>31</v>
      </c>
      <c r="M6" s="94" t="s">
        <v>15</v>
      </c>
      <c r="N6" s="98" t="s">
        <v>31</v>
      </c>
    </row>
    <row r="7" spans="1:14" x14ac:dyDescent="0.25">
      <c r="A7" s="169"/>
      <c r="B7" s="93" t="s">
        <v>27</v>
      </c>
      <c r="C7" s="94" t="s">
        <v>30</v>
      </c>
      <c r="D7" s="95" t="s">
        <v>32</v>
      </c>
      <c r="E7" s="106"/>
      <c r="F7" s="96" t="s">
        <v>32</v>
      </c>
      <c r="G7" s="108" t="s">
        <v>33</v>
      </c>
      <c r="H7" s="95" t="s">
        <v>26</v>
      </c>
      <c r="I7" s="94" t="s">
        <v>34</v>
      </c>
      <c r="J7" s="96" t="s">
        <v>26</v>
      </c>
      <c r="K7" s="97" t="s">
        <v>34</v>
      </c>
      <c r="L7" s="95" t="s">
        <v>33</v>
      </c>
      <c r="M7" s="94" t="s">
        <v>57</v>
      </c>
      <c r="N7" s="98" t="s">
        <v>35</v>
      </c>
    </row>
    <row r="8" spans="1:14" ht="13" thickBot="1" x14ac:dyDescent="0.3">
      <c r="A8" s="170"/>
      <c r="B8" s="99" t="s">
        <v>28</v>
      </c>
      <c r="C8" s="92" t="s">
        <v>29</v>
      </c>
      <c r="D8" s="100" t="s">
        <v>28</v>
      </c>
      <c r="E8" s="107" t="s">
        <v>15</v>
      </c>
      <c r="F8" s="101" t="s">
        <v>28</v>
      </c>
      <c r="G8" s="102" t="s">
        <v>15</v>
      </c>
      <c r="H8" s="100" t="s">
        <v>15</v>
      </c>
      <c r="I8" s="92" t="s">
        <v>35</v>
      </c>
      <c r="J8" s="101" t="s">
        <v>15</v>
      </c>
      <c r="K8" s="102" t="s">
        <v>35</v>
      </c>
      <c r="L8" s="100" t="s">
        <v>15</v>
      </c>
      <c r="M8" s="92" t="s">
        <v>58</v>
      </c>
      <c r="N8" s="103" t="s">
        <v>15</v>
      </c>
    </row>
    <row r="9" spans="1:14" ht="17.25" customHeight="1" x14ac:dyDescent="0.25">
      <c r="A9" s="19" t="s">
        <v>19</v>
      </c>
      <c r="B9" s="79">
        <v>3390</v>
      </c>
      <c r="C9" s="38">
        <v>2214</v>
      </c>
      <c r="D9" s="21">
        <f>+C9/B9</f>
        <v>0.65309734513274331</v>
      </c>
      <c r="E9" s="55">
        <v>164</v>
      </c>
      <c r="F9" s="89">
        <f t="shared" ref="F9:F25" si="0">+E9/B9</f>
        <v>4.8377581120943952E-2</v>
      </c>
      <c r="G9" s="55">
        <v>33</v>
      </c>
      <c r="H9" s="21">
        <f>+G9/E9</f>
        <v>0.20121951219512196</v>
      </c>
      <c r="I9" s="55">
        <v>48</v>
      </c>
      <c r="J9" s="88">
        <f>I9/E9</f>
        <v>0.29268292682926828</v>
      </c>
      <c r="K9" s="55">
        <v>15</v>
      </c>
      <c r="L9" s="21">
        <f t="shared" ref="L9:L25" si="1">+K9/G9</f>
        <v>0.45454545454545453</v>
      </c>
      <c r="M9" s="55">
        <v>40</v>
      </c>
      <c r="N9" s="127">
        <f>M9/I9</f>
        <v>0.83333333333333337</v>
      </c>
    </row>
    <row r="10" spans="1:14" ht="17.25" customHeight="1" x14ac:dyDescent="0.25">
      <c r="A10" s="22" t="s">
        <v>0</v>
      </c>
      <c r="B10" s="80">
        <v>9280</v>
      </c>
      <c r="C10" s="38">
        <v>4783</v>
      </c>
      <c r="D10" s="21">
        <f t="shared" ref="D10:D23" si="2">+C10/B10</f>
        <v>0.51540948275862064</v>
      </c>
      <c r="E10" s="55">
        <v>450</v>
      </c>
      <c r="F10" s="89">
        <f t="shared" si="0"/>
        <v>4.8491379310344827E-2</v>
      </c>
      <c r="G10" s="55">
        <v>199</v>
      </c>
      <c r="H10" s="21">
        <f t="shared" ref="H10:H25" si="3">+G10/E10</f>
        <v>0.44222222222222224</v>
      </c>
      <c r="I10" s="55">
        <v>192</v>
      </c>
      <c r="J10" s="89">
        <f>I10/E10</f>
        <v>0.42666666666666669</v>
      </c>
      <c r="K10" s="55">
        <v>149</v>
      </c>
      <c r="L10" s="21">
        <f t="shared" si="1"/>
        <v>0.74874371859296485</v>
      </c>
      <c r="M10" s="55">
        <v>158</v>
      </c>
      <c r="N10" s="40">
        <f>M10/I10</f>
        <v>0.82291666666666663</v>
      </c>
    </row>
    <row r="11" spans="1:14" ht="17.25" customHeight="1" x14ac:dyDescent="0.25">
      <c r="A11" s="22" t="s">
        <v>20</v>
      </c>
      <c r="B11" s="80">
        <v>7065</v>
      </c>
      <c r="C11" s="38">
        <v>4406</v>
      </c>
      <c r="D11" s="21">
        <f t="shared" si="2"/>
        <v>0.62363765038924279</v>
      </c>
      <c r="E11" s="55">
        <v>454</v>
      </c>
      <c r="F11" s="89">
        <f t="shared" si="0"/>
        <v>6.4260438782731771E-2</v>
      </c>
      <c r="G11" s="55">
        <v>88</v>
      </c>
      <c r="H11" s="21">
        <f t="shared" si="3"/>
        <v>0.19383259911894274</v>
      </c>
      <c r="I11" s="55">
        <v>175</v>
      </c>
      <c r="J11" s="142">
        <f t="shared" ref="J11:J25" si="4">I11/E11</f>
        <v>0.38546255506607929</v>
      </c>
      <c r="K11" s="55">
        <v>59</v>
      </c>
      <c r="L11" s="21">
        <f t="shared" si="1"/>
        <v>0.67045454545454541</v>
      </c>
      <c r="M11" s="55">
        <v>155</v>
      </c>
      <c r="N11" s="40">
        <f t="shared" ref="N11:N23" si="5">M11/I11</f>
        <v>0.88571428571428568</v>
      </c>
    </row>
    <row r="12" spans="1:14" ht="17.25" customHeight="1" x14ac:dyDescent="0.25">
      <c r="A12" s="22" t="s">
        <v>21</v>
      </c>
      <c r="B12" s="80">
        <v>4068</v>
      </c>
      <c r="C12" s="38">
        <v>2628</v>
      </c>
      <c r="D12" s="21">
        <f t="shared" si="2"/>
        <v>0.64601769911504425</v>
      </c>
      <c r="E12" s="55">
        <v>222</v>
      </c>
      <c r="F12" s="89">
        <f t="shared" si="0"/>
        <v>5.4572271386430678E-2</v>
      </c>
      <c r="G12" s="55">
        <v>54</v>
      </c>
      <c r="H12" s="21">
        <f t="shared" si="3"/>
        <v>0.24324324324324326</v>
      </c>
      <c r="I12" s="55">
        <v>27</v>
      </c>
      <c r="J12" s="142">
        <f t="shared" si="4"/>
        <v>0.12162162162162163</v>
      </c>
      <c r="K12" s="55">
        <v>19</v>
      </c>
      <c r="L12" s="21">
        <f t="shared" si="1"/>
        <v>0.35185185185185186</v>
      </c>
      <c r="M12" s="55">
        <v>22</v>
      </c>
      <c r="N12" s="40">
        <f t="shared" si="5"/>
        <v>0.81481481481481477</v>
      </c>
    </row>
    <row r="13" spans="1:14" ht="17.25" customHeight="1" x14ac:dyDescent="0.25">
      <c r="A13" s="22" t="s">
        <v>46</v>
      </c>
      <c r="B13" s="80">
        <v>2565</v>
      </c>
      <c r="C13" s="38">
        <v>1676</v>
      </c>
      <c r="D13" s="21">
        <f t="shared" si="2"/>
        <v>0.653411306042885</v>
      </c>
      <c r="E13" s="55">
        <v>192</v>
      </c>
      <c r="F13" s="89">
        <f t="shared" si="0"/>
        <v>7.4853801169590645E-2</v>
      </c>
      <c r="G13" s="55">
        <v>47</v>
      </c>
      <c r="H13" s="21">
        <f t="shared" si="3"/>
        <v>0.24479166666666666</v>
      </c>
      <c r="I13" s="55">
        <v>77</v>
      </c>
      <c r="J13" s="142">
        <f t="shared" si="4"/>
        <v>0.40104166666666669</v>
      </c>
      <c r="K13" s="55">
        <v>35</v>
      </c>
      <c r="L13" s="21">
        <f t="shared" si="1"/>
        <v>0.74468085106382975</v>
      </c>
      <c r="M13" s="55">
        <v>75</v>
      </c>
      <c r="N13" s="40">
        <f t="shared" si="5"/>
        <v>0.97402597402597402</v>
      </c>
    </row>
    <row r="14" spans="1:14" ht="17.25" customHeight="1" x14ac:dyDescent="0.25">
      <c r="A14" s="22" t="s">
        <v>18</v>
      </c>
      <c r="B14" s="80">
        <v>6282</v>
      </c>
      <c r="C14" s="81">
        <v>4938</v>
      </c>
      <c r="D14" s="21">
        <f t="shared" si="2"/>
        <v>0.78605539637058264</v>
      </c>
      <c r="E14" s="86">
        <v>325</v>
      </c>
      <c r="F14" s="89">
        <f t="shared" si="0"/>
        <v>5.1735116205030247E-2</v>
      </c>
      <c r="G14" s="86">
        <v>43</v>
      </c>
      <c r="H14" s="21">
        <f t="shared" si="3"/>
        <v>0.13230769230769232</v>
      </c>
      <c r="I14" s="86">
        <v>66</v>
      </c>
      <c r="J14" s="142">
        <f t="shared" si="4"/>
        <v>0.20307692307692307</v>
      </c>
      <c r="K14" s="86">
        <v>22</v>
      </c>
      <c r="L14" s="21">
        <f t="shared" si="1"/>
        <v>0.51162790697674421</v>
      </c>
      <c r="M14" s="86">
        <v>59</v>
      </c>
      <c r="N14" s="40">
        <f t="shared" si="5"/>
        <v>0.89393939393939392</v>
      </c>
    </row>
    <row r="15" spans="1:14" ht="17.25" customHeight="1" x14ac:dyDescent="0.25">
      <c r="A15" s="19" t="s">
        <v>47</v>
      </c>
      <c r="B15" s="79">
        <v>3225</v>
      </c>
      <c r="C15" s="38">
        <v>2513</v>
      </c>
      <c r="D15" s="21">
        <f t="shared" si="2"/>
        <v>0.77922480620155044</v>
      </c>
      <c r="E15" s="55">
        <v>155</v>
      </c>
      <c r="F15" s="89">
        <f t="shared" si="0"/>
        <v>4.8062015503875968E-2</v>
      </c>
      <c r="G15" s="55">
        <v>30</v>
      </c>
      <c r="H15" s="21">
        <f t="shared" si="3"/>
        <v>0.19354838709677419</v>
      </c>
      <c r="I15" s="55">
        <v>51</v>
      </c>
      <c r="J15" s="142">
        <f t="shared" si="4"/>
        <v>0.32903225806451614</v>
      </c>
      <c r="K15" s="55">
        <v>18</v>
      </c>
      <c r="L15" s="21">
        <f t="shared" si="1"/>
        <v>0.6</v>
      </c>
      <c r="M15" s="55">
        <v>47</v>
      </c>
      <c r="N15" s="40">
        <f t="shared" si="5"/>
        <v>0.92156862745098034</v>
      </c>
    </row>
    <row r="16" spans="1:14" ht="17.25" customHeight="1" x14ac:dyDescent="0.25">
      <c r="A16" s="22" t="s">
        <v>50</v>
      </c>
      <c r="B16" s="80">
        <v>3782</v>
      </c>
      <c r="C16" s="38">
        <v>2420</v>
      </c>
      <c r="D16" s="21">
        <f t="shared" si="2"/>
        <v>0.63987308302485457</v>
      </c>
      <c r="E16" s="55">
        <v>146</v>
      </c>
      <c r="F16" s="89">
        <f t="shared" si="0"/>
        <v>3.860391327340032E-2</v>
      </c>
      <c r="G16" s="55">
        <v>34</v>
      </c>
      <c r="H16" s="21">
        <f t="shared" si="3"/>
        <v>0.23287671232876711</v>
      </c>
      <c r="I16" s="55">
        <v>17</v>
      </c>
      <c r="J16" s="142">
        <f t="shared" si="4"/>
        <v>0.11643835616438356</v>
      </c>
      <c r="K16" s="55">
        <v>7</v>
      </c>
      <c r="L16" s="21">
        <f t="shared" si="1"/>
        <v>0.20588235294117646</v>
      </c>
      <c r="M16" s="55">
        <v>7</v>
      </c>
      <c r="N16" s="40">
        <f t="shared" si="5"/>
        <v>0.41176470588235292</v>
      </c>
    </row>
    <row r="17" spans="1:14" ht="17.25" customHeight="1" x14ac:dyDescent="0.25">
      <c r="A17" s="22" t="s">
        <v>51</v>
      </c>
      <c r="B17" s="80">
        <v>3018</v>
      </c>
      <c r="C17" s="38">
        <v>1634</v>
      </c>
      <c r="D17" s="21">
        <f t="shared" si="2"/>
        <v>0.54141815772034463</v>
      </c>
      <c r="E17" s="55">
        <v>156</v>
      </c>
      <c r="F17" s="89">
        <f t="shared" si="0"/>
        <v>5.168986083499006E-2</v>
      </c>
      <c r="G17" s="55">
        <v>13</v>
      </c>
      <c r="H17" s="21">
        <f t="shared" si="3"/>
        <v>8.3333333333333329E-2</v>
      </c>
      <c r="I17" s="55">
        <v>50</v>
      </c>
      <c r="J17" s="142">
        <f t="shared" si="4"/>
        <v>0.32051282051282054</v>
      </c>
      <c r="K17" s="55">
        <v>4</v>
      </c>
      <c r="L17" s="21">
        <f t="shared" si="1"/>
        <v>0.30769230769230771</v>
      </c>
      <c r="M17" s="55">
        <v>49</v>
      </c>
      <c r="N17" s="40">
        <f>IF(M17&gt;0,M17/I17,0)</f>
        <v>0.98</v>
      </c>
    </row>
    <row r="18" spans="1:14" ht="17.25" customHeight="1" x14ac:dyDescent="0.25">
      <c r="A18" s="22" t="s">
        <v>22</v>
      </c>
      <c r="B18" s="80">
        <v>13933</v>
      </c>
      <c r="C18" s="38">
        <v>6286</v>
      </c>
      <c r="D18" s="21">
        <f t="shared" si="2"/>
        <v>0.45115911863920188</v>
      </c>
      <c r="E18" s="55">
        <v>455</v>
      </c>
      <c r="F18" s="89">
        <f t="shared" si="0"/>
        <v>3.2656283643149354E-2</v>
      </c>
      <c r="G18" s="55">
        <v>61</v>
      </c>
      <c r="H18" s="21">
        <f t="shared" si="3"/>
        <v>0.13406593406593406</v>
      </c>
      <c r="I18" s="55">
        <v>58</v>
      </c>
      <c r="J18" s="142">
        <f t="shared" si="4"/>
        <v>0.12747252747252746</v>
      </c>
      <c r="K18" s="55">
        <v>21</v>
      </c>
      <c r="L18" s="21">
        <f t="shared" si="1"/>
        <v>0.34426229508196721</v>
      </c>
      <c r="M18" s="55">
        <v>56</v>
      </c>
      <c r="N18" s="40">
        <f t="shared" si="5"/>
        <v>0.96551724137931039</v>
      </c>
    </row>
    <row r="19" spans="1:14" ht="17.25" customHeight="1" x14ac:dyDescent="0.25">
      <c r="A19" s="22" t="s">
        <v>49</v>
      </c>
      <c r="B19" s="80">
        <v>5633</v>
      </c>
      <c r="C19" s="38">
        <v>4195</v>
      </c>
      <c r="D19" s="21">
        <f t="shared" si="2"/>
        <v>0.74471862240369258</v>
      </c>
      <c r="E19" s="55">
        <v>205</v>
      </c>
      <c r="F19" s="89">
        <f t="shared" si="0"/>
        <v>3.6392685957748978E-2</v>
      </c>
      <c r="G19" s="55">
        <v>45</v>
      </c>
      <c r="H19" s="21">
        <f t="shared" si="3"/>
        <v>0.21951219512195122</v>
      </c>
      <c r="I19" s="55">
        <v>39</v>
      </c>
      <c r="J19" s="142">
        <f t="shared" si="4"/>
        <v>0.19024390243902439</v>
      </c>
      <c r="K19" s="55">
        <v>19</v>
      </c>
      <c r="L19" s="21">
        <f t="shared" si="1"/>
        <v>0.42222222222222222</v>
      </c>
      <c r="M19" s="55">
        <v>35</v>
      </c>
      <c r="N19" s="40">
        <f t="shared" si="5"/>
        <v>0.89743589743589747</v>
      </c>
    </row>
    <row r="20" spans="1:14" ht="17.25" customHeight="1" x14ac:dyDescent="0.25">
      <c r="A20" s="22" t="s">
        <v>1</v>
      </c>
      <c r="B20" s="80">
        <v>7810</v>
      </c>
      <c r="C20" s="38">
        <v>6445</v>
      </c>
      <c r="D20" s="21">
        <f t="shared" si="2"/>
        <v>0.82522407170294498</v>
      </c>
      <c r="E20" s="55">
        <v>397</v>
      </c>
      <c r="F20" s="89">
        <f t="shared" si="0"/>
        <v>5.0832266325224071E-2</v>
      </c>
      <c r="G20" s="55">
        <v>85</v>
      </c>
      <c r="H20" s="21">
        <f t="shared" si="3"/>
        <v>0.2141057934508816</v>
      </c>
      <c r="I20" s="55">
        <v>179</v>
      </c>
      <c r="J20" s="142">
        <f t="shared" si="4"/>
        <v>0.45088161209068012</v>
      </c>
      <c r="K20" s="55">
        <v>58</v>
      </c>
      <c r="L20" s="21">
        <f t="shared" si="1"/>
        <v>0.68235294117647061</v>
      </c>
      <c r="M20" s="55">
        <v>42</v>
      </c>
      <c r="N20" s="40">
        <f t="shared" si="5"/>
        <v>0.23463687150837989</v>
      </c>
    </row>
    <row r="21" spans="1:14" ht="17.25" customHeight="1" x14ac:dyDescent="0.25">
      <c r="A21" s="22" t="s">
        <v>72</v>
      </c>
      <c r="B21" s="80">
        <v>5688</v>
      </c>
      <c r="C21" s="38">
        <v>4978</v>
      </c>
      <c r="D21" s="21">
        <f t="shared" si="2"/>
        <v>0.87517580872011247</v>
      </c>
      <c r="E21" s="55">
        <v>265</v>
      </c>
      <c r="F21" s="89">
        <f t="shared" si="0"/>
        <v>4.6589310829817161E-2</v>
      </c>
      <c r="G21" s="55">
        <v>65</v>
      </c>
      <c r="H21" s="21">
        <f t="shared" si="3"/>
        <v>0.24528301886792453</v>
      </c>
      <c r="I21" s="55">
        <v>69</v>
      </c>
      <c r="J21" s="142">
        <f t="shared" si="4"/>
        <v>0.26037735849056604</v>
      </c>
      <c r="K21" s="55">
        <v>51</v>
      </c>
      <c r="L21" s="21">
        <f t="shared" si="1"/>
        <v>0.7846153846153846</v>
      </c>
      <c r="M21" s="55">
        <v>66</v>
      </c>
      <c r="N21" s="40">
        <f t="shared" si="5"/>
        <v>0.95652173913043481</v>
      </c>
    </row>
    <row r="22" spans="1:14" ht="17.25" customHeight="1" x14ac:dyDescent="0.25">
      <c r="A22" s="22" t="s">
        <v>48</v>
      </c>
      <c r="B22" s="80">
        <v>3257</v>
      </c>
      <c r="C22" s="38">
        <v>2292</v>
      </c>
      <c r="D22" s="21">
        <f t="shared" si="2"/>
        <v>0.70371507522259746</v>
      </c>
      <c r="E22" s="55">
        <v>210</v>
      </c>
      <c r="F22" s="89">
        <f t="shared" si="0"/>
        <v>6.44765121277249E-2</v>
      </c>
      <c r="G22" s="55">
        <v>34</v>
      </c>
      <c r="H22" s="21">
        <f t="shared" si="3"/>
        <v>0.16190476190476191</v>
      </c>
      <c r="I22" s="55">
        <v>65</v>
      </c>
      <c r="J22" s="142">
        <f t="shared" si="4"/>
        <v>0.30952380952380953</v>
      </c>
      <c r="K22" s="55">
        <v>25</v>
      </c>
      <c r="L22" s="21">
        <f t="shared" si="1"/>
        <v>0.73529411764705888</v>
      </c>
      <c r="M22" s="55">
        <v>56</v>
      </c>
      <c r="N22" s="40">
        <f t="shared" si="5"/>
        <v>0.86153846153846159</v>
      </c>
    </row>
    <row r="23" spans="1:14" ht="17.25" customHeight="1" x14ac:dyDescent="0.25">
      <c r="A23" s="22" t="s">
        <v>23</v>
      </c>
      <c r="B23" s="80">
        <v>4215</v>
      </c>
      <c r="C23" s="38">
        <v>2756</v>
      </c>
      <c r="D23" s="21">
        <f t="shared" si="2"/>
        <v>0.65385527876631078</v>
      </c>
      <c r="E23" s="55">
        <v>321</v>
      </c>
      <c r="F23" s="89">
        <f t="shared" si="0"/>
        <v>7.6156583629893235E-2</v>
      </c>
      <c r="G23" s="55">
        <v>38</v>
      </c>
      <c r="H23" s="21">
        <f t="shared" si="3"/>
        <v>0.11838006230529595</v>
      </c>
      <c r="I23" s="55">
        <v>84</v>
      </c>
      <c r="J23" s="142">
        <f t="shared" si="4"/>
        <v>0.26168224299065418</v>
      </c>
      <c r="K23" s="55">
        <v>28</v>
      </c>
      <c r="L23" s="21">
        <f t="shared" si="1"/>
        <v>0.73684210526315785</v>
      </c>
      <c r="M23" s="55">
        <v>76</v>
      </c>
      <c r="N23" s="40">
        <f t="shared" si="5"/>
        <v>0.90476190476190477</v>
      </c>
    </row>
    <row r="24" spans="1:14" ht="17.25" customHeight="1" thickBot="1" x14ac:dyDescent="0.3">
      <c r="A24" s="22" t="s">
        <v>56</v>
      </c>
      <c r="B24" s="82">
        <v>3658</v>
      </c>
      <c r="C24" s="41">
        <v>2699</v>
      </c>
      <c r="D24" s="25">
        <f>+C24/B24</f>
        <v>0.73783488244942597</v>
      </c>
      <c r="E24" s="87">
        <v>229</v>
      </c>
      <c r="F24" s="90">
        <f t="shared" si="0"/>
        <v>6.2602515035538542E-2</v>
      </c>
      <c r="G24" s="87">
        <v>45</v>
      </c>
      <c r="H24" s="25">
        <f t="shared" si="3"/>
        <v>0.1965065502183406</v>
      </c>
      <c r="I24" s="87">
        <v>82</v>
      </c>
      <c r="J24" s="143">
        <f t="shared" si="4"/>
        <v>0.35807860262008734</v>
      </c>
      <c r="K24" s="87">
        <v>33</v>
      </c>
      <c r="L24" s="25">
        <f t="shared" si="1"/>
        <v>0.73333333333333328</v>
      </c>
      <c r="M24" s="87">
        <v>68</v>
      </c>
      <c r="N24" s="40">
        <f>M24/I24</f>
        <v>0.82926829268292679</v>
      </c>
    </row>
    <row r="25" spans="1:14" ht="17.25" customHeight="1" thickBot="1" x14ac:dyDescent="0.3">
      <c r="A25" s="111" t="s">
        <v>52</v>
      </c>
      <c r="B25" s="83">
        <v>86869</v>
      </c>
      <c r="C25" s="42">
        <v>56863</v>
      </c>
      <c r="D25" s="28">
        <f>+C25/B25</f>
        <v>0.65458333812982772</v>
      </c>
      <c r="E25" s="53">
        <v>4346</v>
      </c>
      <c r="F25" s="91">
        <f t="shared" si="0"/>
        <v>5.0029354545349895E-2</v>
      </c>
      <c r="G25" s="53">
        <v>914</v>
      </c>
      <c r="H25" s="28">
        <f t="shared" si="3"/>
        <v>0.21030832949838932</v>
      </c>
      <c r="I25" s="53">
        <v>1279</v>
      </c>
      <c r="J25" s="91">
        <f t="shared" si="4"/>
        <v>0.29429360331339161</v>
      </c>
      <c r="K25" s="53">
        <v>563</v>
      </c>
      <c r="L25" s="28">
        <f t="shared" si="1"/>
        <v>0.61597374179431075</v>
      </c>
      <c r="M25" s="53">
        <v>1011</v>
      </c>
      <c r="N25" s="43">
        <f>+M25/I25</f>
        <v>0.79046129788897579</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opLeftCell="C1" zoomScaleNormal="75" workbookViewId="0">
      <pane ySplit="7" topLeftCell="A17" activePane="bottomLeft" state="frozen"/>
      <selection activeCell="C1" sqref="C1"/>
      <selection pane="bottomLeft" activeCell="K24" sqref="K24"/>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74" t="str">
        <f>'1- Populations in Cohort'!A1:N1</f>
        <v xml:space="preserve">TAB 10 - LABOR EXCHANGE PERFORMANCE SUMMARY </v>
      </c>
      <c r="B1" s="175"/>
      <c r="C1" s="175"/>
      <c r="D1" s="175"/>
      <c r="E1" s="175"/>
      <c r="F1" s="175"/>
      <c r="G1" s="175"/>
      <c r="H1" s="175"/>
      <c r="I1" s="175"/>
      <c r="J1" s="175"/>
      <c r="K1" s="176"/>
      <c r="L1" s="8"/>
      <c r="M1" s="8"/>
      <c r="N1" s="8"/>
    </row>
    <row r="2" spans="1:14" s="1" customFormat="1" ht="18.75" customHeight="1" x14ac:dyDescent="0.25">
      <c r="A2" s="162" t="str">
        <f>'1- Populations in Cohort'!A2:N2</f>
        <v>FY21 QUARTER ENDING SEPTEMBER 30, 2020</v>
      </c>
      <c r="B2" s="177"/>
      <c r="C2" s="177"/>
      <c r="D2" s="177"/>
      <c r="E2" s="177"/>
      <c r="F2" s="177"/>
      <c r="G2" s="177"/>
      <c r="H2" s="177"/>
      <c r="I2" s="177"/>
      <c r="J2" s="177"/>
      <c r="K2" s="178"/>
      <c r="L2" s="8"/>
      <c r="M2" s="8"/>
      <c r="N2" s="8"/>
    </row>
    <row r="3" spans="1:14" s="1" customFormat="1" ht="18.75" customHeight="1" thickBot="1" x14ac:dyDescent="0.3">
      <c r="A3" s="179" t="s">
        <v>75</v>
      </c>
      <c r="B3" s="180"/>
      <c r="C3" s="180"/>
      <c r="D3" s="180"/>
      <c r="E3" s="180"/>
      <c r="F3" s="180"/>
      <c r="G3" s="180"/>
      <c r="H3" s="180"/>
      <c r="I3" s="180"/>
      <c r="J3" s="180"/>
      <c r="K3" s="181"/>
      <c r="L3" s="8"/>
      <c r="M3" s="8"/>
      <c r="N3" s="8"/>
    </row>
    <row r="4" spans="1:14" s="1" customFormat="1" ht="13" x14ac:dyDescent="0.25">
      <c r="A4" s="56" t="s">
        <v>8</v>
      </c>
      <c r="B4" s="64" t="s">
        <v>7</v>
      </c>
      <c r="C4" s="57" t="s">
        <v>9</v>
      </c>
      <c r="D4" s="57" t="s">
        <v>37</v>
      </c>
      <c r="E4" s="58" t="s">
        <v>10</v>
      </c>
      <c r="F4" s="65" t="s">
        <v>11</v>
      </c>
      <c r="G4" s="57" t="s">
        <v>12</v>
      </c>
      <c r="H4" s="57" t="s">
        <v>54</v>
      </c>
      <c r="I4" s="58" t="s">
        <v>13</v>
      </c>
      <c r="J4" s="63" t="s">
        <v>44</v>
      </c>
      <c r="K4" s="73" t="s">
        <v>14</v>
      </c>
      <c r="L4" s="7"/>
      <c r="M4" s="7"/>
    </row>
    <row r="5" spans="1:14" s="3" customFormat="1" x14ac:dyDescent="0.25">
      <c r="A5" s="189" t="s">
        <v>70</v>
      </c>
      <c r="B5" s="192" t="s">
        <v>60</v>
      </c>
      <c r="C5" s="195" t="s">
        <v>61</v>
      </c>
      <c r="D5" s="195" t="s">
        <v>62</v>
      </c>
      <c r="E5" s="171" t="s">
        <v>66</v>
      </c>
      <c r="F5" s="192" t="s">
        <v>63</v>
      </c>
      <c r="G5" s="195" t="s">
        <v>65</v>
      </c>
      <c r="H5" s="195" t="s">
        <v>64</v>
      </c>
      <c r="I5" s="171" t="s">
        <v>66</v>
      </c>
      <c r="J5" s="198" t="s">
        <v>67</v>
      </c>
      <c r="K5" s="171" t="s">
        <v>66</v>
      </c>
    </row>
    <row r="6" spans="1:14" s="3" customFormat="1" x14ac:dyDescent="0.25">
      <c r="A6" s="190"/>
      <c r="B6" s="193"/>
      <c r="C6" s="196"/>
      <c r="D6" s="196"/>
      <c r="E6" s="172"/>
      <c r="F6" s="193"/>
      <c r="G6" s="196"/>
      <c r="H6" s="196"/>
      <c r="I6" s="172"/>
      <c r="J6" s="199"/>
      <c r="K6" s="172"/>
    </row>
    <row r="7" spans="1:14" s="3" customFormat="1" ht="13" thickBot="1" x14ac:dyDescent="0.3">
      <c r="A7" s="191"/>
      <c r="B7" s="194"/>
      <c r="C7" s="197"/>
      <c r="D7" s="197"/>
      <c r="E7" s="173"/>
      <c r="F7" s="194"/>
      <c r="G7" s="197"/>
      <c r="H7" s="197"/>
      <c r="I7" s="173"/>
      <c r="J7" s="200"/>
      <c r="K7" s="173"/>
    </row>
    <row r="8" spans="1:14" s="3" customFormat="1" ht="17.25" customHeight="1" x14ac:dyDescent="0.25">
      <c r="A8" s="19" t="s">
        <v>19</v>
      </c>
      <c r="B8" s="20">
        <v>3777</v>
      </c>
      <c r="C8" s="38">
        <v>2549</v>
      </c>
      <c r="D8" s="69">
        <f>+C8/B8</f>
        <v>0.67487423881387343</v>
      </c>
      <c r="E8" s="21">
        <f>D8/0.65</f>
        <v>1.0382680597136513</v>
      </c>
      <c r="F8" s="38">
        <v>3213</v>
      </c>
      <c r="G8" s="54">
        <v>2054</v>
      </c>
      <c r="H8" s="67">
        <f>+G8/F8</f>
        <v>0.63927793339558048</v>
      </c>
      <c r="I8" s="21">
        <f>H8/0.65</f>
        <v>0.98350451291627761</v>
      </c>
      <c r="J8" s="77">
        <v>6629.6</v>
      </c>
      <c r="K8" s="39">
        <f>(J8/6400)</f>
        <v>1.0358750000000001</v>
      </c>
    </row>
    <row r="9" spans="1:14" s="3" customFormat="1" ht="17.25" customHeight="1" x14ac:dyDescent="0.25">
      <c r="A9" s="22" t="s">
        <v>0</v>
      </c>
      <c r="B9" s="20">
        <v>14230</v>
      </c>
      <c r="C9" s="38">
        <v>9397</v>
      </c>
      <c r="D9" s="69">
        <f t="shared" ref="D9:D24" si="0">+C9/B9</f>
        <v>0.66036542515811669</v>
      </c>
      <c r="E9" s="21">
        <f t="shared" ref="E9:E24" si="1">D9/0.65</f>
        <v>1.015946807935564</v>
      </c>
      <c r="F9" s="38">
        <v>13452</v>
      </c>
      <c r="G9" s="55">
        <v>9206</v>
      </c>
      <c r="H9" s="67">
        <f t="shared" ref="H9:H24" si="2">+G9/F9</f>
        <v>0.684359203092477</v>
      </c>
      <c r="I9" s="21">
        <f t="shared" ref="I9:I24" si="3">H9/0.65</f>
        <v>1.0528603124499645</v>
      </c>
      <c r="J9" s="78">
        <v>7996.56</v>
      </c>
      <c r="K9" s="39">
        <f t="shared" ref="K9:K24" si="4">(J9/6400)</f>
        <v>1.2494625000000001</v>
      </c>
    </row>
    <row r="10" spans="1:14" s="3" customFormat="1" ht="17.25" customHeight="1" x14ac:dyDescent="0.25">
      <c r="A10" s="22" t="s">
        <v>20</v>
      </c>
      <c r="B10" s="20">
        <v>10274</v>
      </c>
      <c r="C10" s="38">
        <v>7221</v>
      </c>
      <c r="D10" s="69">
        <f t="shared" si="0"/>
        <v>0.70284212575433136</v>
      </c>
      <c r="E10" s="21">
        <f t="shared" si="1"/>
        <v>1.0812955780835867</v>
      </c>
      <c r="F10" s="38">
        <v>9028</v>
      </c>
      <c r="G10" s="55">
        <v>6479</v>
      </c>
      <c r="H10" s="67">
        <f t="shared" si="2"/>
        <v>0.71765618077093485</v>
      </c>
      <c r="I10" s="21">
        <f t="shared" si="3"/>
        <v>1.1040864319552843</v>
      </c>
      <c r="J10" s="78">
        <v>7133.42</v>
      </c>
      <c r="K10" s="39">
        <f t="shared" si="4"/>
        <v>1.1145968749999999</v>
      </c>
    </row>
    <row r="11" spans="1:14" s="3" customFormat="1" ht="17.25" customHeight="1" x14ac:dyDescent="0.25">
      <c r="A11" s="22" t="s">
        <v>21</v>
      </c>
      <c r="B11" s="20">
        <v>5636</v>
      </c>
      <c r="C11" s="38">
        <v>3938</v>
      </c>
      <c r="D11" s="69">
        <f t="shared" si="0"/>
        <v>0.69872249822569199</v>
      </c>
      <c r="E11" s="21">
        <f t="shared" si="1"/>
        <v>1.0749576895779875</v>
      </c>
      <c r="F11" s="38">
        <v>5622</v>
      </c>
      <c r="G11" s="55">
        <v>4026</v>
      </c>
      <c r="H11" s="67">
        <f t="shared" si="2"/>
        <v>0.71611526147278548</v>
      </c>
      <c r="I11" s="21">
        <f t="shared" si="3"/>
        <v>1.1017157868812084</v>
      </c>
      <c r="J11" s="78">
        <v>8219.85</v>
      </c>
      <c r="K11" s="39">
        <f t="shared" si="4"/>
        <v>1.2843515625000002</v>
      </c>
    </row>
    <row r="12" spans="1:14" s="3" customFormat="1" ht="17.25" customHeight="1" x14ac:dyDescent="0.25">
      <c r="A12" s="22" t="s">
        <v>4</v>
      </c>
      <c r="B12" s="20">
        <v>3260</v>
      </c>
      <c r="C12" s="38">
        <v>2108</v>
      </c>
      <c r="D12" s="69">
        <f t="shared" si="0"/>
        <v>0.64662576687116569</v>
      </c>
      <c r="E12" s="21">
        <f t="shared" si="1"/>
        <v>0.99480887210948565</v>
      </c>
      <c r="F12" s="38">
        <v>3102</v>
      </c>
      <c r="G12" s="55">
        <v>1980</v>
      </c>
      <c r="H12" s="67">
        <f t="shared" si="2"/>
        <v>0.63829787234042556</v>
      </c>
      <c r="I12" s="21">
        <f t="shared" si="3"/>
        <v>0.98199672667757776</v>
      </c>
      <c r="J12" s="78">
        <v>7265.25</v>
      </c>
      <c r="K12" s="39">
        <f t="shared" si="4"/>
        <v>1.1351953125000001</v>
      </c>
    </row>
    <row r="13" spans="1:14" s="3" customFormat="1" ht="17.25" customHeight="1" x14ac:dyDescent="0.25">
      <c r="A13" s="22" t="s">
        <v>18</v>
      </c>
      <c r="B13" s="20">
        <v>7639</v>
      </c>
      <c r="C13" s="38">
        <v>5097</v>
      </c>
      <c r="D13" s="69">
        <f t="shared" si="0"/>
        <v>0.6672339311428197</v>
      </c>
      <c r="E13" s="21">
        <f t="shared" si="1"/>
        <v>1.0265137402197226</v>
      </c>
      <c r="F13" s="38">
        <v>7708</v>
      </c>
      <c r="G13" s="55">
        <v>5359</v>
      </c>
      <c r="H13" s="67">
        <f t="shared" si="2"/>
        <v>0.69525168655941882</v>
      </c>
      <c r="I13" s="21">
        <f t="shared" si="3"/>
        <v>1.0696179793221827</v>
      </c>
      <c r="J13" s="78">
        <v>7840</v>
      </c>
      <c r="K13" s="39">
        <f t="shared" si="4"/>
        <v>1.2250000000000001</v>
      </c>
    </row>
    <row r="14" spans="1:14" s="3" customFormat="1" ht="17.25" customHeight="1" x14ac:dyDescent="0.25">
      <c r="A14" s="19" t="s">
        <v>5</v>
      </c>
      <c r="B14" s="20">
        <v>2922</v>
      </c>
      <c r="C14" s="38">
        <v>1927</v>
      </c>
      <c r="D14" s="69">
        <f t="shared" si="0"/>
        <v>0.65947980835044495</v>
      </c>
      <c r="E14" s="21">
        <f t="shared" si="1"/>
        <v>1.014584320539146</v>
      </c>
      <c r="F14" s="38">
        <v>3021</v>
      </c>
      <c r="G14" s="55">
        <v>2019</v>
      </c>
      <c r="H14" s="67">
        <f t="shared" si="2"/>
        <v>0.66832174776564046</v>
      </c>
      <c r="I14" s="21">
        <f t="shared" si="3"/>
        <v>1.0281873042548315</v>
      </c>
      <c r="J14" s="78">
        <v>7390.5</v>
      </c>
      <c r="K14" s="39">
        <f t="shared" si="4"/>
        <v>1.154765625</v>
      </c>
    </row>
    <row r="15" spans="1:14" s="3" customFormat="1" ht="17.25" customHeight="1" x14ac:dyDescent="0.25">
      <c r="A15" s="22" t="s">
        <v>16</v>
      </c>
      <c r="B15" s="20">
        <v>4891</v>
      </c>
      <c r="C15" s="38">
        <v>3316</v>
      </c>
      <c r="D15" s="69">
        <f t="shared" si="0"/>
        <v>0.67797996319771003</v>
      </c>
      <c r="E15" s="21">
        <f t="shared" si="1"/>
        <v>1.0430460972272462</v>
      </c>
      <c r="F15" s="38">
        <v>5296</v>
      </c>
      <c r="G15" s="55">
        <v>3822</v>
      </c>
      <c r="H15" s="67">
        <f t="shared" si="2"/>
        <v>0.72167673716012082</v>
      </c>
      <c r="I15" s="21">
        <f t="shared" si="3"/>
        <v>1.1102719033232629</v>
      </c>
      <c r="J15" s="78">
        <v>9577.2099999999991</v>
      </c>
      <c r="K15" s="39">
        <f t="shared" si="4"/>
        <v>1.4964390624999999</v>
      </c>
    </row>
    <row r="16" spans="1:14" s="3" customFormat="1" ht="17.25" customHeight="1" x14ac:dyDescent="0.25">
      <c r="A16" s="22" t="s">
        <v>3</v>
      </c>
      <c r="B16" s="20">
        <v>3907</v>
      </c>
      <c r="C16" s="38">
        <v>2642</v>
      </c>
      <c r="D16" s="69">
        <f t="shared" si="0"/>
        <v>0.67622216534425394</v>
      </c>
      <c r="E16" s="21">
        <f t="shared" si="1"/>
        <v>1.0403417928373138</v>
      </c>
      <c r="F16" s="38">
        <v>3619</v>
      </c>
      <c r="G16" s="55">
        <v>2513</v>
      </c>
      <c r="H16" s="67">
        <f t="shared" si="2"/>
        <v>0.69439071566731136</v>
      </c>
      <c r="I16" s="21">
        <f t="shared" si="3"/>
        <v>1.0682934087189406</v>
      </c>
      <c r="J16" s="78">
        <v>6196.98</v>
      </c>
      <c r="K16" s="39">
        <f t="shared" si="4"/>
        <v>0.96827812499999988</v>
      </c>
    </row>
    <row r="17" spans="1:12" s="3" customFormat="1" ht="17.25" customHeight="1" x14ac:dyDescent="0.25">
      <c r="A17" s="22" t="s">
        <v>22</v>
      </c>
      <c r="B17" s="20">
        <v>20435</v>
      </c>
      <c r="C17" s="38">
        <v>12142</v>
      </c>
      <c r="D17" s="69">
        <f t="shared" si="0"/>
        <v>0.59417665769513095</v>
      </c>
      <c r="E17" s="21">
        <f t="shared" si="1"/>
        <v>0.91411793491558602</v>
      </c>
      <c r="F17" s="38">
        <v>20349</v>
      </c>
      <c r="G17" s="55">
        <v>12538</v>
      </c>
      <c r="H17" s="67">
        <f t="shared" si="2"/>
        <v>0.61614821367143346</v>
      </c>
      <c r="I17" s="21">
        <f t="shared" si="3"/>
        <v>0.9479203287252822</v>
      </c>
      <c r="J17" s="78">
        <v>5937.375</v>
      </c>
      <c r="K17" s="39">
        <f t="shared" si="4"/>
        <v>0.92771484375000002</v>
      </c>
    </row>
    <row r="18" spans="1:12" s="3" customFormat="1" ht="17.25" customHeight="1" x14ac:dyDescent="0.25">
      <c r="A18" s="22" t="s">
        <v>24</v>
      </c>
      <c r="B18" s="20">
        <v>6714</v>
      </c>
      <c r="C18" s="38">
        <v>4644</v>
      </c>
      <c r="D18" s="69">
        <f t="shared" si="0"/>
        <v>0.69168900804289546</v>
      </c>
      <c r="E18" s="21">
        <f t="shared" si="1"/>
        <v>1.0641369354506083</v>
      </c>
      <c r="F18" s="38">
        <v>7383</v>
      </c>
      <c r="G18" s="55">
        <v>5283</v>
      </c>
      <c r="H18" s="67">
        <f t="shared" si="2"/>
        <v>0.71556277935798451</v>
      </c>
      <c r="I18" s="21">
        <f t="shared" si="3"/>
        <v>1.1008658143968992</v>
      </c>
      <c r="J18" s="78">
        <v>8125.915</v>
      </c>
      <c r="K18" s="39">
        <f t="shared" si="4"/>
        <v>1.2696742187500001</v>
      </c>
    </row>
    <row r="19" spans="1:12" s="3" customFormat="1" ht="17.25" customHeight="1" x14ac:dyDescent="0.25">
      <c r="A19" s="22" t="s">
        <v>1</v>
      </c>
      <c r="B19" s="20">
        <v>7666</v>
      </c>
      <c r="C19" s="38">
        <v>5235</v>
      </c>
      <c r="D19" s="69">
        <f t="shared" si="0"/>
        <v>0.68288546830159147</v>
      </c>
      <c r="E19" s="21">
        <f t="shared" si="1"/>
        <v>1.0505930281562945</v>
      </c>
      <c r="F19" s="38">
        <v>7279</v>
      </c>
      <c r="G19" s="55">
        <v>5164</v>
      </c>
      <c r="H19" s="67">
        <f t="shared" si="2"/>
        <v>0.70943810963044374</v>
      </c>
      <c r="I19" s="21">
        <f t="shared" si="3"/>
        <v>1.091443245585298</v>
      </c>
      <c r="J19" s="78">
        <v>11900.8</v>
      </c>
      <c r="K19" s="39">
        <f t="shared" si="4"/>
        <v>1.8594999999999999</v>
      </c>
    </row>
    <row r="20" spans="1:12" s="3" customFormat="1" ht="17.25" customHeight="1" x14ac:dyDescent="0.25">
      <c r="A20" s="22" t="s">
        <v>2</v>
      </c>
      <c r="B20" s="20">
        <v>8190</v>
      </c>
      <c r="C20" s="38">
        <v>5595</v>
      </c>
      <c r="D20" s="69">
        <f t="shared" si="0"/>
        <v>0.68315018315018317</v>
      </c>
      <c r="E20" s="21">
        <f t="shared" si="1"/>
        <v>1.0510002817695125</v>
      </c>
      <c r="F20" s="38">
        <v>7901</v>
      </c>
      <c r="G20" s="55">
        <v>5596</v>
      </c>
      <c r="H20" s="67">
        <f t="shared" si="2"/>
        <v>0.70826477661055565</v>
      </c>
      <c r="I20" s="21">
        <f t="shared" si="3"/>
        <v>1.0896381178623933</v>
      </c>
      <c r="J20" s="78">
        <v>13387.73</v>
      </c>
      <c r="K20" s="39">
        <f t="shared" si="4"/>
        <v>2.0918328124999999</v>
      </c>
    </row>
    <row r="21" spans="1:12" s="3" customFormat="1" ht="17.25" customHeight="1" x14ac:dyDescent="0.25">
      <c r="A21" s="22" t="s">
        <v>17</v>
      </c>
      <c r="B21" s="20">
        <v>4153</v>
      </c>
      <c r="C21" s="38">
        <v>2897</v>
      </c>
      <c r="D21" s="69">
        <f t="shared" si="0"/>
        <v>0.69756802311581989</v>
      </c>
      <c r="E21" s="21">
        <f t="shared" si="1"/>
        <v>1.0731815740243382</v>
      </c>
      <c r="F21" s="38">
        <v>4522</v>
      </c>
      <c r="G21" s="55">
        <v>3178</v>
      </c>
      <c r="H21" s="67">
        <f t="shared" si="2"/>
        <v>0.70278637770897834</v>
      </c>
      <c r="I21" s="21">
        <f t="shared" si="3"/>
        <v>1.0812098118599667</v>
      </c>
      <c r="J21" s="78">
        <v>10137.61</v>
      </c>
      <c r="K21" s="39">
        <f t="shared" si="4"/>
        <v>1.5840015625000001</v>
      </c>
    </row>
    <row r="22" spans="1:12" s="3" customFormat="1" ht="17.25" customHeight="1" x14ac:dyDescent="0.25">
      <c r="A22" s="22" t="s">
        <v>23</v>
      </c>
      <c r="B22" s="20">
        <v>5195</v>
      </c>
      <c r="C22" s="38">
        <v>3438</v>
      </c>
      <c r="D22" s="69">
        <f t="shared" si="0"/>
        <v>0.6617901828681424</v>
      </c>
      <c r="E22" s="21">
        <f t="shared" si="1"/>
        <v>1.0181387428740651</v>
      </c>
      <c r="F22" s="38">
        <v>5968</v>
      </c>
      <c r="G22" s="55">
        <v>4038</v>
      </c>
      <c r="H22" s="67">
        <f t="shared" si="2"/>
        <v>0.67660857908847183</v>
      </c>
      <c r="I22" s="21">
        <f t="shared" si="3"/>
        <v>1.0409362755207259</v>
      </c>
      <c r="J22" s="78">
        <v>7500</v>
      </c>
      <c r="K22" s="39">
        <f t="shared" si="4"/>
        <v>1.171875</v>
      </c>
    </row>
    <row r="23" spans="1:12" s="3" customFormat="1" ht="17.25" customHeight="1" thickBot="1" x14ac:dyDescent="0.3">
      <c r="A23" s="23" t="s">
        <v>56</v>
      </c>
      <c r="B23" s="24">
        <v>5490</v>
      </c>
      <c r="C23" s="41">
        <v>3638</v>
      </c>
      <c r="D23" s="70">
        <f t="shared" si="0"/>
        <v>0.66265938069216757</v>
      </c>
      <c r="E23" s="25">
        <f t="shared" si="1"/>
        <v>1.0194759702956424</v>
      </c>
      <c r="F23" s="41">
        <v>7311</v>
      </c>
      <c r="G23" s="87">
        <v>5080</v>
      </c>
      <c r="H23" s="68">
        <f t="shared" si="2"/>
        <v>0.69484338667760903</v>
      </c>
      <c r="I23" s="25">
        <f t="shared" si="3"/>
        <v>1.06898982565786</v>
      </c>
      <c r="J23" s="112">
        <v>9075.3649999999998</v>
      </c>
      <c r="K23" s="129">
        <f t="shared" si="4"/>
        <v>1.4180257812499999</v>
      </c>
      <c r="L23" s="71"/>
    </row>
    <row r="24" spans="1:12" s="10" customFormat="1" ht="17.25" customHeight="1" thickBot="1" x14ac:dyDescent="0.3">
      <c r="A24" s="26" t="s">
        <v>6</v>
      </c>
      <c r="B24" s="27">
        <v>114379</v>
      </c>
      <c r="C24" s="53">
        <v>75784</v>
      </c>
      <c r="D24" s="91">
        <f t="shared" si="0"/>
        <v>0.6625691779085322</v>
      </c>
      <c r="E24" s="28">
        <f t="shared" si="1"/>
        <v>1.0193371967823572</v>
      </c>
      <c r="F24" s="42">
        <v>114774</v>
      </c>
      <c r="G24" s="53">
        <v>78335</v>
      </c>
      <c r="H24" s="121">
        <f t="shared" si="2"/>
        <v>0.68251520379179953</v>
      </c>
      <c r="I24" s="28">
        <f t="shared" si="3"/>
        <v>1.0500233904489222</v>
      </c>
      <c r="J24" s="126">
        <v>7852.0050000000001</v>
      </c>
      <c r="K24" s="145">
        <f t="shared" si="4"/>
        <v>1.22687578125</v>
      </c>
      <c r="L24" s="72"/>
    </row>
    <row r="25" spans="1:12" s="10" customFormat="1" ht="17.25" customHeight="1" x14ac:dyDescent="0.25">
      <c r="A25" s="185" t="s">
        <v>87</v>
      </c>
      <c r="B25" s="186"/>
      <c r="C25" s="186"/>
      <c r="D25" s="186"/>
      <c r="E25" s="186"/>
      <c r="F25" s="186"/>
      <c r="G25" s="186"/>
      <c r="H25" s="186"/>
      <c r="I25" s="187"/>
      <c r="J25" s="186"/>
      <c r="K25" s="188"/>
      <c r="L25" s="9"/>
    </row>
    <row r="26" spans="1:12" s="6" customFormat="1" ht="122.25" customHeight="1" thickBot="1" x14ac:dyDescent="0.3">
      <c r="A26" s="182" t="s">
        <v>68</v>
      </c>
      <c r="B26" s="183"/>
      <c r="C26" s="183"/>
      <c r="D26" s="183"/>
      <c r="E26" s="183"/>
      <c r="F26" s="183"/>
      <c r="G26" s="183"/>
      <c r="H26" s="183"/>
      <c r="I26" s="183"/>
      <c r="J26" s="183"/>
      <c r="K26" s="184"/>
      <c r="L26" s="5"/>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Normal="75" workbookViewId="0">
      <selection activeCell="A25" sqref="A25"/>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201" t="str">
        <f>'1- Populations in Cohort'!A1:N1</f>
        <v xml:space="preserve">TAB 10 - LABOR EXCHANGE PERFORMANCE SUMMARY </v>
      </c>
      <c r="B1" s="202"/>
      <c r="C1" s="202"/>
      <c r="D1" s="202"/>
      <c r="E1" s="202"/>
      <c r="F1" s="202"/>
      <c r="G1" s="202"/>
      <c r="H1" s="202"/>
      <c r="I1" s="202"/>
      <c r="J1" s="202"/>
      <c r="K1" s="203"/>
      <c r="L1" s="8"/>
      <c r="M1" s="8"/>
      <c r="N1" s="8"/>
    </row>
    <row r="2" spans="1:14" s="1" customFormat="1" ht="18.75" customHeight="1" x14ac:dyDescent="0.25">
      <c r="A2" s="204" t="str">
        <f>'1- Populations in Cohort'!A2:N2</f>
        <v>FY21 QUARTER ENDING SEPTEMBER 30, 2020</v>
      </c>
      <c r="B2" s="205"/>
      <c r="C2" s="205"/>
      <c r="D2" s="205"/>
      <c r="E2" s="205"/>
      <c r="F2" s="205"/>
      <c r="G2" s="205"/>
      <c r="H2" s="205"/>
      <c r="I2" s="205"/>
      <c r="J2" s="205"/>
      <c r="K2" s="206"/>
      <c r="L2" s="8"/>
      <c r="M2" s="8"/>
      <c r="N2" s="8"/>
    </row>
    <row r="3" spans="1:14" s="1" customFormat="1" ht="18.75" customHeight="1" thickBot="1" x14ac:dyDescent="0.3">
      <c r="A3" s="204" t="s">
        <v>76</v>
      </c>
      <c r="B3" s="205"/>
      <c r="C3" s="205"/>
      <c r="D3" s="205"/>
      <c r="E3" s="205"/>
      <c r="F3" s="205"/>
      <c r="G3" s="205"/>
      <c r="H3" s="205"/>
      <c r="I3" s="205"/>
      <c r="J3" s="205"/>
      <c r="K3" s="206"/>
      <c r="L3" s="8"/>
      <c r="M3" s="8"/>
      <c r="N3" s="8"/>
    </row>
    <row r="4" spans="1:14" s="1" customFormat="1" ht="13" x14ac:dyDescent="0.25">
      <c r="A4" s="56" t="s">
        <v>8</v>
      </c>
      <c r="B4" s="64" t="s">
        <v>7</v>
      </c>
      <c r="C4" s="57" t="s">
        <v>9</v>
      </c>
      <c r="D4" s="57" t="s">
        <v>37</v>
      </c>
      <c r="E4" s="58" t="s">
        <v>10</v>
      </c>
      <c r="F4" s="65" t="s">
        <v>11</v>
      </c>
      <c r="G4" s="57" t="s">
        <v>12</v>
      </c>
      <c r="H4" s="57" t="s">
        <v>54</v>
      </c>
      <c r="I4" s="58" t="s">
        <v>13</v>
      </c>
      <c r="J4" s="63" t="s">
        <v>44</v>
      </c>
      <c r="K4" s="73" t="s">
        <v>14</v>
      </c>
      <c r="L4" s="7"/>
      <c r="M4" s="7"/>
    </row>
    <row r="5" spans="1:14" s="3" customFormat="1" ht="39.5" thickBot="1" x14ac:dyDescent="0.3">
      <c r="A5" s="48" t="s">
        <v>70</v>
      </c>
      <c r="B5" s="44" t="s">
        <v>60</v>
      </c>
      <c r="C5" s="45" t="s">
        <v>61</v>
      </c>
      <c r="D5" s="74" t="s">
        <v>62</v>
      </c>
      <c r="E5" s="75" t="s">
        <v>66</v>
      </c>
      <c r="F5" s="47" t="s">
        <v>63</v>
      </c>
      <c r="G5" s="45" t="s">
        <v>65</v>
      </c>
      <c r="H5" s="74" t="s">
        <v>64</v>
      </c>
      <c r="I5" s="75" t="s">
        <v>66</v>
      </c>
      <c r="J5" s="131" t="s">
        <v>67</v>
      </c>
      <c r="K5" s="76" t="s">
        <v>66</v>
      </c>
    </row>
    <row r="6" spans="1:14" s="3" customFormat="1" ht="17.25" customHeight="1" x14ac:dyDescent="0.25">
      <c r="A6" s="49" t="s">
        <v>19</v>
      </c>
      <c r="B6" s="132">
        <v>2205</v>
      </c>
      <c r="C6" s="133">
        <v>1660</v>
      </c>
      <c r="D6" s="134">
        <f>+C6/B6</f>
        <v>0.75283446712018143</v>
      </c>
      <c r="E6" s="135">
        <f>D6/0.65</f>
        <v>1.1582068724925867</v>
      </c>
      <c r="F6" s="133">
        <v>1814</v>
      </c>
      <c r="G6" s="54">
        <v>1281</v>
      </c>
      <c r="H6" s="136">
        <f>+G6/F6</f>
        <v>0.70617420066152148</v>
      </c>
      <c r="I6" s="135">
        <f>H6/0.65</f>
        <v>1.0864218471715714</v>
      </c>
      <c r="J6" s="137">
        <v>7511.14</v>
      </c>
      <c r="K6" s="138">
        <f>(J6/6400)</f>
        <v>1.1736156250000001</v>
      </c>
    </row>
    <row r="7" spans="1:14" s="3" customFormat="1" ht="17.25" customHeight="1" x14ac:dyDescent="0.25">
      <c r="A7" s="22" t="s">
        <v>0</v>
      </c>
      <c r="B7" s="20">
        <v>6712</v>
      </c>
      <c r="C7" s="38">
        <v>4746</v>
      </c>
      <c r="D7" s="69">
        <f t="shared" ref="D7:D22" si="0">+C7/B7</f>
        <v>0.70709177592371875</v>
      </c>
      <c r="E7" s="21">
        <f>D7/0.65</f>
        <v>1.0878335014211058</v>
      </c>
      <c r="F7" s="38">
        <v>6105</v>
      </c>
      <c r="G7" s="55">
        <v>4542</v>
      </c>
      <c r="H7" s="67">
        <f t="shared" ref="H7:H22" si="1">+G7/F7</f>
        <v>0.74398034398034396</v>
      </c>
      <c r="I7" s="21">
        <f>H7/0.65</f>
        <v>1.1445851445851445</v>
      </c>
      <c r="J7" s="78">
        <v>9693.9249999999993</v>
      </c>
      <c r="K7" s="39">
        <f>(J7/6400)</f>
        <v>1.5146757812499998</v>
      </c>
    </row>
    <row r="8" spans="1:14" s="3" customFormat="1" ht="17.25" customHeight="1" x14ac:dyDescent="0.25">
      <c r="A8" s="22" t="s">
        <v>20</v>
      </c>
      <c r="B8" s="20">
        <v>5957</v>
      </c>
      <c r="C8" s="38">
        <v>4270</v>
      </c>
      <c r="D8" s="69">
        <f t="shared" si="0"/>
        <v>0.7168037602820212</v>
      </c>
      <c r="E8" s="21">
        <f t="shared" ref="E8:E22" si="2">D8/0.65</f>
        <v>1.1027750158184941</v>
      </c>
      <c r="F8" s="38">
        <v>5649</v>
      </c>
      <c r="G8" s="55">
        <v>4143</v>
      </c>
      <c r="H8" s="67">
        <f t="shared" si="1"/>
        <v>0.73340414232607543</v>
      </c>
      <c r="I8" s="21">
        <f t="shared" ref="I8:I22" si="3">H8/0.65</f>
        <v>1.1283140651170391</v>
      </c>
      <c r="J8" s="78">
        <v>8773.6049999999996</v>
      </c>
      <c r="K8" s="39">
        <f t="shared" ref="K8:K22" si="4">(J8/6400)</f>
        <v>1.3708757812499999</v>
      </c>
    </row>
    <row r="9" spans="1:14" s="3" customFormat="1" ht="17.25" customHeight="1" x14ac:dyDescent="0.25">
      <c r="A9" s="22" t="s">
        <v>21</v>
      </c>
      <c r="B9" s="20">
        <v>3427</v>
      </c>
      <c r="C9" s="38">
        <v>2414</v>
      </c>
      <c r="D9" s="69">
        <f t="shared" si="0"/>
        <v>0.70440618616866069</v>
      </c>
      <c r="E9" s="21">
        <f t="shared" si="2"/>
        <v>1.0837018248748627</v>
      </c>
      <c r="F9" s="38">
        <v>3532</v>
      </c>
      <c r="G9" s="55">
        <v>2587</v>
      </c>
      <c r="H9" s="67">
        <f t="shared" si="1"/>
        <v>0.73244620611551525</v>
      </c>
      <c r="I9" s="21">
        <f t="shared" si="3"/>
        <v>1.1268403171007926</v>
      </c>
      <c r="J9" s="78">
        <v>8609.6</v>
      </c>
      <c r="K9" s="39">
        <f t="shared" si="4"/>
        <v>1.3452500000000001</v>
      </c>
    </row>
    <row r="10" spans="1:14" s="3" customFormat="1" ht="17.25" customHeight="1" x14ac:dyDescent="0.25">
      <c r="A10" s="22" t="s">
        <v>4</v>
      </c>
      <c r="B10" s="20">
        <v>2143</v>
      </c>
      <c r="C10" s="38">
        <v>1475</v>
      </c>
      <c r="D10" s="69">
        <f t="shared" si="0"/>
        <v>0.68828744750349979</v>
      </c>
      <c r="E10" s="21">
        <f t="shared" si="2"/>
        <v>1.0589037653899998</v>
      </c>
      <c r="F10" s="38">
        <v>2047</v>
      </c>
      <c r="G10" s="55">
        <v>1363</v>
      </c>
      <c r="H10" s="67">
        <f t="shared" si="1"/>
        <v>0.66585246702491452</v>
      </c>
      <c r="I10" s="21">
        <f t="shared" si="3"/>
        <v>1.0243884108075607</v>
      </c>
      <c r="J10" s="78">
        <v>8507.7999999999993</v>
      </c>
      <c r="K10" s="39">
        <f t="shared" si="4"/>
        <v>1.3293437499999998</v>
      </c>
    </row>
    <row r="11" spans="1:14" s="3" customFormat="1" ht="17.25" customHeight="1" x14ac:dyDescent="0.25">
      <c r="A11" s="22" t="s">
        <v>18</v>
      </c>
      <c r="B11" s="20">
        <v>5407</v>
      </c>
      <c r="C11" s="38">
        <v>3782</v>
      </c>
      <c r="D11" s="69">
        <f t="shared" si="0"/>
        <v>0.6994636582208249</v>
      </c>
      <c r="E11" s="21">
        <f t="shared" si="2"/>
        <v>1.0760979357243459</v>
      </c>
      <c r="F11" s="38">
        <v>5649</v>
      </c>
      <c r="G11" s="55">
        <v>4131</v>
      </c>
      <c r="H11" s="67">
        <f t="shared" si="1"/>
        <v>0.7312798725438131</v>
      </c>
      <c r="I11" s="21">
        <f t="shared" si="3"/>
        <v>1.1250459577597125</v>
      </c>
      <c r="J11" s="78">
        <v>9092.1299999999992</v>
      </c>
      <c r="K11" s="39">
        <f t="shared" si="4"/>
        <v>1.4206453124999998</v>
      </c>
    </row>
    <row r="12" spans="1:14" s="3" customFormat="1" ht="17.25" customHeight="1" x14ac:dyDescent="0.25">
      <c r="A12" s="19" t="s">
        <v>5</v>
      </c>
      <c r="B12" s="20">
        <v>1920</v>
      </c>
      <c r="C12" s="38">
        <v>1392</v>
      </c>
      <c r="D12" s="69">
        <f t="shared" si="0"/>
        <v>0.72499999999999998</v>
      </c>
      <c r="E12" s="21">
        <f t="shared" si="2"/>
        <v>1.1153846153846154</v>
      </c>
      <c r="F12" s="38">
        <v>1951</v>
      </c>
      <c r="G12" s="55">
        <v>1412</v>
      </c>
      <c r="H12" s="67">
        <f t="shared" si="1"/>
        <v>0.72373141978472577</v>
      </c>
      <c r="I12" s="21">
        <f t="shared" si="3"/>
        <v>1.1134329535149627</v>
      </c>
      <c r="J12" s="78">
        <v>8062.24</v>
      </c>
      <c r="K12" s="39">
        <f t="shared" si="4"/>
        <v>1.259725</v>
      </c>
    </row>
    <row r="13" spans="1:14" s="3" customFormat="1" ht="17.25" customHeight="1" x14ac:dyDescent="0.25">
      <c r="A13" s="22" t="s">
        <v>16</v>
      </c>
      <c r="B13" s="20">
        <v>3330</v>
      </c>
      <c r="C13" s="38">
        <v>2355</v>
      </c>
      <c r="D13" s="69">
        <f t="shared" si="0"/>
        <v>0.7072072072072072</v>
      </c>
      <c r="E13" s="21">
        <f t="shared" si="2"/>
        <v>1.088011088011088</v>
      </c>
      <c r="F13" s="38">
        <v>3796</v>
      </c>
      <c r="G13" s="55">
        <v>2855</v>
      </c>
      <c r="H13" s="67">
        <f t="shared" si="1"/>
        <v>0.75210748155953633</v>
      </c>
      <c r="I13" s="21">
        <f t="shared" si="3"/>
        <v>1.1570884331685174</v>
      </c>
      <c r="J13" s="78">
        <v>11871.21</v>
      </c>
      <c r="K13" s="39">
        <f t="shared" si="4"/>
        <v>1.8548765624999999</v>
      </c>
    </row>
    <row r="14" spans="1:14" s="3" customFormat="1" ht="17.25" customHeight="1" x14ac:dyDescent="0.25">
      <c r="A14" s="22" t="s">
        <v>3</v>
      </c>
      <c r="B14" s="20">
        <v>2141</v>
      </c>
      <c r="C14" s="38">
        <v>1553</v>
      </c>
      <c r="D14" s="69">
        <f t="shared" si="0"/>
        <v>0.72536198038299859</v>
      </c>
      <c r="E14" s="21">
        <f t="shared" si="2"/>
        <v>1.1159415082815363</v>
      </c>
      <c r="F14" s="38">
        <v>2081</v>
      </c>
      <c r="G14" s="55">
        <v>1477</v>
      </c>
      <c r="H14" s="67">
        <f t="shared" si="1"/>
        <v>0.70975492551657859</v>
      </c>
      <c r="I14" s="21">
        <f t="shared" si="3"/>
        <v>1.09193065464089</v>
      </c>
      <c r="J14" s="78">
        <v>7462.75</v>
      </c>
      <c r="K14" s="39">
        <f t="shared" si="4"/>
        <v>1.1660546875</v>
      </c>
    </row>
    <row r="15" spans="1:14" s="3" customFormat="1" ht="17.25" customHeight="1" x14ac:dyDescent="0.25">
      <c r="A15" s="22" t="s">
        <v>22</v>
      </c>
      <c r="B15" s="20">
        <v>8650</v>
      </c>
      <c r="C15" s="38">
        <v>6185</v>
      </c>
      <c r="D15" s="69">
        <f t="shared" si="0"/>
        <v>0.71502890173410405</v>
      </c>
      <c r="E15" s="21">
        <f t="shared" si="2"/>
        <v>1.1000444642063139</v>
      </c>
      <c r="F15" s="38">
        <v>8458</v>
      </c>
      <c r="G15" s="55">
        <v>6205</v>
      </c>
      <c r="H15" s="67">
        <f t="shared" si="1"/>
        <v>0.73362497044218489</v>
      </c>
      <c r="I15" s="21">
        <f t="shared" si="3"/>
        <v>1.1286538006802844</v>
      </c>
      <c r="J15" s="78">
        <v>6625.5</v>
      </c>
      <c r="K15" s="39">
        <f t="shared" si="4"/>
        <v>1.0352343749999999</v>
      </c>
    </row>
    <row r="16" spans="1:14" s="3" customFormat="1" ht="17.25" customHeight="1" x14ac:dyDescent="0.25">
      <c r="A16" s="22" t="s">
        <v>24</v>
      </c>
      <c r="B16" s="20">
        <v>4503</v>
      </c>
      <c r="C16" s="38">
        <v>3179</v>
      </c>
      <c r="D16" s="69">
        <f t="shared" si="0"/>
        <v>0.70597379524761272</v>
      </c>
      <c r="E16" s="21">
        <f t="shared" si="2"/>
        <v>1.0861135311501733</v>
      </c>
      <c r="F16" s="38">
        <v>4915</v>
      </c>
      <c r="G16" s="55">
        <v>3611</v>
      </c>
      <c r="H16" s="67">
        <f t="shared" si="1"/>
        <v>0.7346897253306206</v>
      </c>
      <c r="I16" s="21">
        <f t="shared" si="3"/>
        <v>1.1302918851240316</v>
      </c>
      <c r="J16" s="78">
        <v>9351.76</v>
      </c>
      <c r="K16" s="39">
        <f t="shared" si="4"/>
        <v>1.4612125</v>
      </c>
    </row>
    <row r="17" spans="1:12" s="3" customFormat="1" ht="17.25" customHeight="1" x14ac:dyDescent="0.25">
      <c r="A17" s="22" t="s">
        <v>1</v>
      </c>
      <c r="B17" s="20">
        <v>6120</v>
      </c>
      <c r="C17" s="38">
        <v>4261</v>
      </c>
      <c r="D17" s="69">
        <f t="shared" si="0"/>
        <v>0.69624183006535945</v>
      </c>
      <c r="E17" s="21">
        <f t="shared" si="2"/>
        <v>1.0711412770236299</v>
      </c>
      <c r="F17" s="38">
        <v>5525</v>
      </c>
      <c r="G17" s="55">
        <v>4005</v>
      </c>
      <c r="H17" s="67">
        <f t="shared" si="1"/>
        <v>0.72488687782805428</v>
      </c>
      <c r="I17" s="21">
        <f t="shared" si="3"/>
        <v>1.1152105812739297</v>
      </c>
      <c r="J17" s="78">
        <v>13597.5</v>
      </c>
      <c r="K17" s="39">
        <f t="shared" si="4"/>
        <v>2.1246093749999999</v>
      </c>
    </row>
    <row r="18" spans="1:12" s="3" customFormat="1" ht="17.25" customHeight="1" x14ac:dyDescent="0.25">
      <c r="A18" s="22" t="s">
        <v>2</v>
      </c>
      <c r="B18" s="20">
        <v>7271</v>
      </c>
      <c r="C18" s="38">
        <v>5010</v>
      </c>
      <c r="D18" s="69">
        <f t="shared" si="0"/>
        <v>0.68903864667858616</v>
      </c>
      <c r="E18" s="21">
        <f t="shared" si="2"/>
        <v>1.0600594564285941</v>
      </c>
      <c r="F18" s="38">
        <v>6977</v>
      </c>
      <c r="G18" s="55">
        <v>5006</v>
      </c>
      <c r="H18" s="67">
        <f t="shared" si="1"/>
        <v>0.71750035832019488</v>
      </c>
      <c r="I18" s="21">
        <f t="shared" si="3"/>
        <v>1.1038467051079921</v>
      </c>
      <c r="J18" s="78">
        <v>14549.24</v>
      </c>
      <c r="K18" s="39">
        <f t="shared" si="4"/>
        <v>2.2733187500000001</v>
      </c>
    </row>
    <row r="19" spans="1:12" s="3" customFormat="1" ht="17.25" customHeight="1" x14ac:dyDescent="0.25">
      <c r="A19" s="22" t="s">
        <v>17</v>
      </c>
      <c r="B19" s="20">
        <v>2735</v>
      </c>
      <c r="C19" s="38">
        <v>1911</v>
      </c>
      <c r="D19" s="69">
        <f t="shared" si="0"/>
        <v>0.69872029250457035</v>
      </c>
      <c r="E19" s="21">
        <f t="shared" si="2"/>
        <v>1.0749542961608773</v>
      </c>
      <c r="F19" s="38">
        <v>2938</v>
      </c>
      <c r="G19" s="55">
        <v>2105</v>
      </c>
      <c r="H19" s="67">
        <f t="shared" si="1"/>
        <v>0.71647379169503067</v>
      </c>
      <c r="I19" s="21">
        <f t="shared" si="3"/>
        <v>1.1022673718385088</v>
      </c>
      <c r="J19" s="78">
        <v>10114.39</v>
      </c>
      <c r="K19" s="39">
        <f t="shared" si="4"/>
        <v>1.5803734374999998</v>
      </c>
    </row>
    <row r="20" spans="1:12" s="3" customFormat="1" ht="17.25" customHeight="1" x14ac:dyDescent="0.25">
      <c r="A20" s="22" t="s">
        <v>23</v>
      </c>
      <c r="B20" s="20">
        <v>3075</v>
      </c>
      <c r="C20" s="38">
        <v>2052</v>
      </c>
      <c r="D20" s="69">
        <f t="shared" si="0"/>
        <v>0.66731707317073174</v>
      </c>
      <c r="E20" s="21">
        <f t="shared" si="2"/>
        <v>1.026641651031895</v>
      </c>
      <c r="F20" s="38">
        <v>3755</v>
      </c>
      <c r="G20" s="55">
        <v>2666</v>
      </c>
      <c r="H20" s="67">
        <f t="shared" si="1"/>
        <v>0.70998668442077228</v>
      </c>
      <c r="I20" s="21">
        <f t="shared" si="3"/>
        <v>1.0922872068011882</v>
      </c>
      <c r="J20" s="78">
        <v>8988.94</v>
      </c>
      <c r="K20" s="39">
        <f t="shared" si="4"/>
        <v>1.4045218750000001</v>
      </c>
    </row>
    <row r="21" spans="1:12" s="3" customFormat="1" ht="17.25" customHeight="1" thickBot="1" x14ac:dyDescent="0.3">
      <c r="A21" s="23" t="s">
        <v>56</v>
      </c>
      <c r="B21" s="24">
        <v>4032</v>
      </c>
      <c r="C21" s="41">
        <v>2803</v>
      </c>
      <c r="D21" s="70">
        <f t="shared" si="0"/>
        <v>0.69518849206349209</v>
      </c>
      <c r="E21" s="25">
        <f t="shared" si="2"/>
        <v>1.069520757020757</v>
      </c>
      <c r="F21" s="41">
        <v>5761</v>
      </c>
      <c r="G21" s="87">
        <v>4165</v>
      </c>
      <c r="H21" s="67">
        <f t="shared" si="1"/>
        <v>0.72296476306196844</v>
      </c>
      <c r="I21" s="25">
        <f t="shared" si="3"/>
        <v>1.1122534816337977</v>
      </c>
      <c r="J21" s="112">
        <v>10137.19</v>
      </c>
      <c r="K21" s="129">
        <f t="shared" si="4"/>
        <v>1.5839359375000002</v>
      </c>
      <c r="L21" s="71"/>
    </row>
    <row r="22" spans="1:12" s="10" customFormat="1" ht="17.25" customHeight="1" thickBot="1" x14ac:dyDescent="0.3">
      <c r="A22" s="26" t="s">
        <v>6</v>
      </c>
      <c r="B22" s="27">
        <v>69628</v>
      </c>
      <c r="C22" s="53">
        <v>49048</v>
      </c>
      <c r="D22" s="91">
        <f t="shared" si="0"/>
        <v>0.70442925259952893</v>
      </c>
      <c r="E22" s="28">
        <f t="shared" si="2"/>
        <v>1.0837373116915829</v>
      </c>
      <c r="F22" s="125">
        <v>70953</v>
      </c>
      <c r="G22" s="53">
        <v>51554</v>
      </c>
      <c r="H22" s="121">
        <f t="shared" si="1"/>
        <v>0.72659366059222297</v>
      </c>
      <c r="I22" s="28">
        <f t="shared" si="3"/>
        <v>1.1178364009111121</v>
      </c>
      <c r="J22" s="126">
        <v>9307.57</v>
      </c>
      <c r="K22" s="130">
        <f t="shared" si="4"/>
        <v>1.4543078125</v>
      </c>
      <c r="L22" s="72"/>
    </row>
    <row r="23" spans="1:12" s="10" customFormat="1" ht="17.25" customHeight="1" x14ac:dyDescent="0.25">
      <c r="A23" s="185" t="str">
        <f>'2 - Job Seeker'!A25:K25</f>
        <v>*State Labor Exchange Goals:   Q2 EE Rate = 65%    Q4 EE Rate = 65%    Median Earnings = $6400</v>
      </c>
      <c r="B23" s="186"/>
      <c r="C23" s="186"/>
      <c r="D23" s="186"/>
      <c r="E23" s="186"/>
      <c r="F23" s="186"/>
      <c r="G23" s="186"/>
      <c r="H23" s="186"/>
      <c r="I23" s="186"/>
      <c r="J23" s="186"/>
      <c r="K23" s="207"/>
      <c r="L23" s="9"/>
    </row>
    <row r="24" spans="1:12" s="6" customFormat="1" ht="122.25" customHeight="1" thickBot="1" x14ac:dyDescent="0.3">
      <c r="A24" s="18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83"/>
      <c r="C24" s="183"/>
      <c r="D24" s="183"/>
      <c r="E24" s="183"/>
      <c r="F24" s="183"/>
      <c r="G24" s="183"/>
      <c r="H24" s="183"/>
      <c r="I24" s="183"/>
      <c r="J24" s="183"/>
      <c r="K24" s="184"/>
      <c r="L24" s="5"/>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D13"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8" t="str">
        <f>'1- Populations in Cohort'!A1:N1</f>
        <v xml:space="preserve">TAB 10 - LABOR EXCHANGE PERFORMANCE SUMMARY </v>
      </c>
      <c r="B1" s="209"/>
      <c r="C1" s="209"/>
      <c r="D1" s="209"/>
      <c r="E1" s="209"/>
      <c r="F1" s="209"/>
      <c r="G1" s="209"/>
      <c r="H1" s="209"/>
      <c r="I1" s="209"/>
      <c r="J1" s="209"/>
      <c r="K1" s="210"/>
    </row>
    <row r="2" spans="1:13" ht="20.149999999999999" customHeight="1" thickBot="1" x14ac:dyDescent="0.35">
      <c r="A2" s="211" t="str">
        <f>'1- Populations in Cohort'!A2:N2</f>
        <v>FY21 QUARTER ENDING SEPTEMBER 30, 2020</v>
      </c>
      <c r="B2" s="212"/>
      <c r="C2" s="212"/>
      <c r="D2" s="212"/>
      <c r="E2" s="212"/>
      <c r="F2" s="212"/>
      <c r="G2" s="212"/>
      <c r="H2" s="212"/>
      <c r="I2" s="212"/>
      <c r="J2" s="212"/>
      <c r="K2" s="213"/>
    </row>
    <row r="3" spans="1:13" s="115" customFormat="1" ht="20.149999999999999" customHeight="1" thickBot="1" x14ac:dyDescent="0.3">
      <c r="A3" s="214" t="s">
        <v>77</v>
      </c>
      <c r="B3" s="215"/>
      <c r="C3" s="215"/>
      <c r="D3" s="215"/>
      <c r="E3" s="215"/>
      <c r="F3" s="215"/>
      <c r="G3" s="215"/>
      <c r="H3" s="215"/>
      <c r="I3" s="215"/>
      <c r="J3" s="215"/>
      <c r="K3" s="216"/>
      <c r="L3" s="114"/>
      <c r="M3" s="113"/>
    </row>
    <row r="4" spans="1:13" s="115" customFormat="1" x14ac:dyDescent="0.25">
      <c r="A4" s="56" t="s">
        <v>8</v>
      </c>
      <c r="B4" s="64" t="s">
        <v>7</v>
      </c>
      <c r="C4" s="57" t="s">
        <v>9</v>
      </c>
      <c r="D4" s="57" t="s">
        <v>37</v>
      </c>
      <c r="E4" s="58" t="s">
        <v>10</v>
      </c>
      <c r="F4" s="57" t="s">
        <v>11</v>
      </c>
      <c r="G4" s="57" t="s">
        <v>12</v>
      </c>
      <c r="H4" s="57" t="s">
        <v>54</v>
      </c>
      <c r="I4" s="57" t="s">
        <v>13</v>
      </c>
      <c r="J4" s="63" t="s">
        <v>44</v>
      </c>
      <c r="K4" s="59" t="s">
        <v>14</v>
      </c>
      <c r="L4" s="116"/>
      <c r="M4" s="116"/>
    </row>
    <row r="5" spans="1:13" s="117" customFormat="1" ht="39.5" thickBot="1" x14ac:dyDescent="0.3">
      <c r="A5" s="48" t="s">
        <v>70</v>
      </c>
      <c r="B5" s="44" t="s">
        <v>60</v>
      </c>
      <c r="C5" s="45" t="s">
        <v>61</v>
      </c>
      <c r="D5" s="45" t="s">
        <v>62</v>
      </c>
      <c r="E5" s="46" t="s">
        <v>66</v>
      </c>
      <c r="F5" s="45" t="s">
        <v>63</v>
      </c>
      <c r="G5" s="45" t="s">
        <v>65</v>
      </c>
      <c r="H5" s="45" t="s">
        <v>64</v>
      </c>
      <c r="I5" s="45" t="s">
        <v>66</v>
      </c>
      <c r="J5" s="47" t="s">
        <v>67</v>
      </c>
      <c r="K5" s="76" t="s">
        <v>71</v>
      </c>
    </row>
    <row r="6" spans="1:13" s="117" customFormat="1" ht="16.5" customHeight="1" x14ac:dyDescent="0.25">
      <c r="A6" s="49" t="s">
        <v>19</v>
      </c>
      <c r="B6" s="132">
        <v>177</v>
      </c>
      <c r="C6" s="133">
        <v>110</v>
      </c>
      <c r="D6" s="134">
        <f>+C6/B6</f>
        <v>0.62146892655367236</v>
      </c>
      <c r="E6" s="135">
        <f>D6/0.65</f>
        <v>0.95610604085180362</v>
      </c>
      <c r="F6" s="133">
        <v>187</v>
      </c>
      <c r="G6" s="54">
        <v>118</v>
      </c>
      <c r="H6" s="136">
        <f>+G6/F6</f>
        <v>0.63101604278074863</v>
      </c>
      <c r="I6" s="135">
        <f>H6/0.65</f>
        <v>0.97079391197038245</v>
      </c>
      <c r="J6" s="137">
        <v>7388.29</v>
      </c>
      <c r="K6" s="138">
        <f>(J6/6400)</f>
        <v>1.1544203125000001</v>
      </c>
    </row>
    <row r="7" spans="1:13" s="117" customFormat="1" ht="16.5" customHeight="1" x14ac:dyDescent="0.25">
      <c r="A7" s="22" t="s">
        <v>0</v>
      </c>
      <c r="B7" s="20">
        <v>418</v>
      </c>
      <c r="C7" s="38">
        <v>232</v>
      </c>
      <c r="D7" s="69">
        <f t="shared" ref="D7:D22" si="0">+C7/B7</f>
        <v>0.55502392344497609</v>
      </c>
      <c r="E7" s="21">
        <f>D7/0.65</f>
        <v>0.853882959146117</v>
      </c>
      <c r="F7" s="38">
        <v>442</v>
      </c>
      <c r="G7" s="55">
        <v>234</v>
      </c>
      <c r="H7" s="67">
        <f t="shared" ref="H7:H22" si="1">+G7/F7</f>
        <v>0.52941176470588236</v>
      </c>
      <c r="I7" s="21">
        <f>H7/0.65</f>
        <v>0.81447963800904977</v>
      </c>
      <c r="J7" s="78">
        <v>8755.42</v>
      </c>
      <c r="K7" s="39">
        <f>(J7/6400)</f>
        <v>1.3680343749999999</v>
      </c>
    </row>
    <row r="8" spans="1:13" s="117" customFormat="1" ht="16.5" customHeight="1" x14ac:dyDescent="0.25">
      <c r="A8" s="22" t="s">
        <v>20</v>
      </c>
      <c r="B8" s="20">
        <v>425</v>
      </c>
      <c r="C8" s="38">
        <v>290</v>
      </c>
      <c r="D8" s="69">
        <f t="shared" si="0"/>
        <v>0.68235294117647061</v>
      </c>
      <c r="E8" s="21">
        <f t="shared" ref="E8:E22" si="2">D8/0.65</f>
        <v>1.0497737556561086</v>
      </c>
      <c r="F8" s="38">
        <v>409</v>
      </c>
      <c r="G8" s="55">
        <v>276</v>
      </c>
      <c r="H8" s="67">
        <f t="shared" si="1"/>
        <v>0.67481662591687042</v>
      </c>
      <c r="I8" s="21">
        <f t="shared" ref="I8:I22" si="3">H8/0.65</f>
        <v>1.0381794244874929</v>
      </c>
      <c r="J8" s="78">
        <v>9240.9449999999997</v>
      </c>
      <c r="K8" s="39">
        <f t="shared" ref="K8:K22" si="4">(J8/6400)</f>
        <v>1.4438976562499999</v>
      </c>
    </row>
    <row r="9" spans="1:13" s="117" customFormat="1" ht="16.5" customHeight="1" x14ac:dyDescent="0.25">
      <c r="A9" s="22" t="s">
        <v>21</v>
      </c>
      <c r="B9" s="20">
        <v>322</v>
      </c>
      <c r="C9" s="38">
        <v>171</v>
      </c>
      <c r="D9" s="69">
        <f t="shared" si="0"/>
        <v>0.53105590062111796</v>
      </c>
      <c r="E9" s="21">
        <f t="shared" si="2"/>
        <v>0.81700907787864296</v>
      </c>
      <c r="F9" s="38">
        <v>261</v>
      </c>
      <c r="G9" s="55">
        <v>146</v>
      </c>
      <c r="H9" s="67">
        <f t="shared" si="1"/>
        <v>0.55938697318007657</v>
      </c>
      <c r="I9" s="21">
        <f t="shared" si="3"/>
        <v>0.86059534335396393</v>
      </c>
      <c r="J9" s="78">
        <v>10938.62</v>
      </c>
      <c r="K9" s="39">
        <f t="shared" si="4"/>
        <v>1.709159375</v>
      </c>
    </row>
    <row r="10" spans="1:13" s="117" customFormat="1" ht="16.5" customHeight="1" x14ac:dyDescent="0.25">
      <c r="A10" s="22" t="s">
        <v>4</v>
      </c>
      <c r="B10" s="20">
        <v>188</v>
      </c>
      <c r="C10" s="38">
        <v>111</v>
      </c>
      <c r="D10" s="69">
        <f>IF(B10&gt;0,C10/B10,0)</f>
        <v>0.59042553191489366</v>
      </c>
      <c r="E10" s="21">
        <f t="shared" si="2"/>
        <v>0.90834697217675942</v>
      </c>
      <c r="F10" s="38">
        <v>150</v>
      </c>
      <c r="G10" s="55">
        <v>95</v>
      </c>
      <c r="H10" s="67">
        <f t="shared" si="1"/>
        <v>0.6333333333333333</v>
      </c>
      <c r="I10" s="21">
        <f t="shared" si="3"/>
        <v>0.97435897435897423</v>
      </c>
      <c r="J10" s="78">
        <v>8324.6299999999992</v>
      </c>
      <c r="K10" s="39">
        <f t="shared" si="4"/>
        <v>1.3007234374999999</v>
      </c>
    </row>
    <row r="11" spans="1:13" s="117" customFormat="1" ht="16.5" customHeight="1" x14ac:dyDescent="0.25">
      <c r="A11" s="22" t="s">
        <v>18</v>
      </c>
      <c r="B11" s="20">
        <v>410</v>
      </c>
      <c r="C11" s="38">
        <v>254</v>
      </c>
      <c r="D11" s="69">
        <f t="shared" si="0"/>
        <v>0.61951219512195121</v>
      </c>
      <c r="E11" s="21">
        <f t="shared" si="2"/>
        <v>0.95309568480300189</v>
      </c>
      <c r="F11" s="38">
        <v>439</v>
      </c>
      <c r="G11" s="55">
        <v>279</v>
      </c>
      <c r="H11" s="67">
        <f t="shared" si="1"/>
        <v>0.63553530751708431</v>
      </c>
      <c r="I11" s="21">
        <f t="shared" si="3"/>
        <v>0.97774662694936043</v>
      </c>
      <c r="J11" s="78">
        <v>8981.4150000000009</v>
      </c>
      <c r="K11" s="39">
        <f t="shared" si="4"/>
        <v>1.4033460937500002</v>
      </c>
    </row>
    <row r="12" spans="1:13" s="117" customFormat="1" ht="16.5" customHeight="1" x14ac:dyDescent="0.25">
      <c r="A12" s="19" t="s">
        <v>5</v>
      </c>
      <c r="B12" s="20">
        <v>199</v>
      </c>
      <c r="C12" s="38">
        <v>132</v>
      </c>
      <c r="D12" s="69">
        <f t="shared" si="0"/>
        <v>0.66331658291457285</v>
      </c>
      <c r="E12" s="21">
        <f t="shared" si="2"/>
        <v>1.0204870506378043</v>
      </c>
      <c r="F12" s="38">
        <v>210</v>
      </c>
      <c r="G12" s="55">
        <v>128</v>
      </c>
      <c r="H12" s="67">
        <f t="shared" si="1"/>
        <v>0.60952380952380958</v>
      </c>
      <c r="I12" s="21">
        <f t="shared" si="3"/>
        <v>0.93772893772893773</v>
      </c>
      <c r="J12" s="78">
        <v>8077.6850000000004</v>
      </c>
      <c r="K12" s="39">
        <f t="shared" si="4"/>
        <v>1.2621382812500002</v>
      </c>
    </row>
    <row r="13" spans="1:13" s="117" customFormat="1" ht="16.5" customHeight="1" x14ac:dyDescent="0.25">
      <c r="A13" s="22" t="s">
        <v>16</v>
      </c>
      <c r="B13" s="20">
        <v>219</v>
      </c>
      <c r="C13" s="38">
        <v>143</v>
      </c>
      <c r="D13" s="69">
        <f t="shared" si="0"/>
        <v>0.65296803652968038</v>
      </c>
      <c r="E13" s="21">
        <f t="shared" si="2"/>
        <v>1.004566210045662</v>
      </c>
      <c r="F13" s="38">
        <v>260</v>
      </c>
      <c r="G13" s="55">
        <v>157</v>
      </c>
      <c r="H13" s="67">
        <f t="shared" si="1"/>
        <v>0.60384615384615381</v>
      </c>
      <c r="I13" s="21">
        <f t="shared" si="3"/>
        <v>0.92899408284023655</v>
      </c>
      <c r="J13" s="78">
        <v>9777.85</v>
      </c>
      <c r="K13" s="39">
        <f t="shared" si="4"/>
        <v>1.5277890625000001</v>
      </c>
    </row>
    <row r="14" spans="1:13" s="117" customFormat="1" ht="16.5" customHeight="1" x14ac:dyDescent="0.25">
      <c r="A14" s="22" t="s">
        <v>3</v>
      </c>
      <c r="B14" s="20">
        <v>120</v>
      </c>
      <c r="C14" s="38">
        <v>74</v>
      </c>
      <c r="D14" s="69">
        <f t="shared" si="0"/>
        <v>0.6166666666666667</v>
      </c>
      <c r="E14" s="21">
        <f t="shared" si="2"/>
        <v>0.94871794871794868</v>
      </c>
      <c r="F14" s="38">
        <v>153</v>
      </c>
      <c r="G14" s="55">
        <v>82</v>
      </c>
      <c r="H14" s="67">
        <f t="shared" si="1"/>
        <v>0.53594771241830064</v>
      </c>
      <c r="I14" s="21">
        <f t="shared" si="3"/>
        <v>0.82453494218200096</v>
      </c>
      <c r="J14" s="78">
        <v>7508.76</v>
      </c>
      <c r="K14" s="39">
        <f t="shared" si="4"/>
        <v>1.1732437500000001</v>
      </c>
    </row>
    <row r="15" spans="1:13" s="117" customFormat="1" ht="16.5" customHeight="1" x14ac:dyDescent="0.25">
      <c r="A15" s="22" t="s">
        <v>22</v>
      </c>
      <c r="B15" s="20">
        <v>570</v>
      </c>
      <c r="C15" s="38">
        <v>360</v>
      </c>
      <c r="D15" s="69">
        <f t="shared" si="0"/>
        <v>0.63157894736842102</v>
      </c>
      <c r="E15" s="21">
        <f t="shared" si="2"/>
        <v>0.97165991902834004</v>
      </c>
      <c r="F15" s="38">
        <v>586</v>
      </c>
      <c r="G15" s="55">
        <v>359</v>
      </c>
      <c r="H15" s="67">
        <f t="shared" si="1"/>
        <v>0.61262798634812288</v>
      </c>
      <c r="I15" s="21">
        <f t="shared" si="3"/>
        <v>0.94250459438172751</v>
      </c>
      <c r="J15" s="78">
        <v>8151.42</v>
      </c>
      <c r="K15" s="39">
        <f t="shared" si="4"/>
        <v>1.273659375</v>
      </c>
    </row>
    <row r="16" spans="1:13" s="117" customFormat="1" ht="16.5" customHeight="1" x14ac:dyDescent="0.25">
      <c r="A16" s="22" t="s">
        <v>24</v>
      </c>
      <c r="B16" s="20">
        <v>260</v>
      </c>
      <c r="C16" s="38">
        <v>153</v>
      </c>
      <c r="D16" s="69">
        <f t="shared" si="0"/>
        <v>0.58846153846153848</v>
      </c>
      <c r="E16" s="21">
        <f t="shared" si="2"/>
        <v>0.90532544378698221</v>
      </c>
      <c r="F16" s="38">
        <v>278</v>
      </c>
      <c r="G16" s="55">
        <v>173</v>
      </c>
      <c r="H16" s="67">
        <f t="shared" si="1"/>
        <v>0.62230215827338131</v>
      </c>
      <c r="I16" s="21">
        <f t="shared" si="3"/>
        <v>0.95738793580520198</v>
      </c>
      <c r="J16" s="78">
        <v>12982</v>
      </c>
      <c r="K16" s="39">
        <f t="shared" si="4"/>
        <v>2.0284374999999999</v>
      </c>
    </row>
    <row r="17" spans="1:13" s="117" customFormat="1" ht="16.5" customHeight="1" x14ac:dyDescent="0.25">
      <c r="A17" s="22" t="s">
        <v>1</v>
      </c>
      <c r="B17" s="20">
        <v>343</v>
      </c>
      <c r="C17" s="38">
        <v>218</v>
      </c>
      <c r="D17" s="69">
        <f t="shared" si="0"/>
        <v>0.63556851311953355</v>
      </c>
      <c r="E17" s="21">
        <f t="shared" si="2"/>
        <v>0.97779771249159009</v>
      </c>
      <c r="F17" s="38">
        <v>452</v>
      </c>
      <c r="G17" s="55">
        <v>272</v>
      </c>
      <c r="H17" s="67">
        <f t="shared" si="1"/>
        <v>0.60176991150442483</v>
      </c>
      <c r="I17" s="21">
        <f t="shared" si="3"/>
        <v>0.9257998638529612</v>
      </c>
      <c r="J17" s="78">
        <v>9914.0499999999993</v>
      </c>
      <c r="K17" s="39">
        <f t="shared" si="4"/>
        <v>1.5490703124999998</v>
      </c>
    </row>
    <row r="18" spans="1:13" s="117" customFormat="1" ht="16.5" customHeight="1" x14ac:dyDescent="0.25">
      <c r="A18" s="22" t="s">
        <v>2</v>
      </c>
      <c r="B18" s="20">
        <v>313</v>
      </c>
      <c r="C18" s="38">
        <v>217</v>
      </c>
      <c r="D18" s="69">
        <f>IF(B18&gt;0,C18/B18,0)</f>
        <v>0.69329073482428116</v>
      </c>
      <c r="E18" s="21">
        <f t="shared" si="2"/>
        <v>1.066601130498894</v>
      </c>
      <c r="F18" s="38">
        <v>361</v>
      </c>
      <c r="G18" s="55">
        <v>227</v>
      </c>
      <c r="H18" s="67">
        <f t="shared" si="1"/>
        <v>0.62880886426592797</v>
      </c>
      <c r="I18" s="21">
        <f t="shared" si="3"/>
        <v>0.96739825271681223</v>
      </c>
      <c r="J18" s="78">
        <v>11053.26</v>
      </c>
      <c r="K18" s="39">
        <f t="shared" si="4"/>
        <v>1.727071875</v>
      </c>
    </row>
    <row r="19" spans="1:13" s="117" customFormat="1" ht="16.5" customHeight="1" x14ac:dyDescent="0.25">
      <c r="A19" s="22" t="s">
        <v>17</v>
      </c>
      <c r="B19" s="20">
        <v>237</v>
      </c>
      <c r="C19" s="38">
        <v>142</v>
      </c>
      <c r="D19" s="69">
        <f t="shared" si="0"/>
        <v>0.59915611814345993</v>
      </c>
      <c r="E19" s="21">
        <f t="shared" si="2"/>
        <v>0.9217786432976306</v>
      </c>
      <c r="F19" s="38">
        <v>257</v>
      </c>
      <c r="G19" s="55">
        <v>160</v>
      </c>
      <c r="H19" s="67">
        <f t="shared" si="1"/>
        <v>0.62256809338521402</v>
      </c>
      <c r="I19" s="21">
        <f t="shared" si="3"/>
        <v>0.95779706674648302</v>
      </c>
      <c r="J19" s="78">
        <v>11638.65</v>
      </c>
      <c r="K19" s="39">
        <f t="shared" si="4"/>
        <v>1.8185390625</v>
      </c>
    </row>
    <row r="20" spans="1:13" s="117" customFormat="1" ht="16.5" customHeight="1" x14ac:dyDescent="0.25">
      <c r="A20" s="22" t="s">
        <v>23</v>
      </c>
      <c r="B20" s="20">
        <v>234</v>
      </c>
      <c r="C20" s="38">
        <v>133</v>
      </c>
      <c r="D20" s="69">
        <f t="shared" si="0"/>
        <v>0.56837606837606836</v>
      </c>
      <c r="E20" s="21">
        <f t="shared" si="2"/>
        <v>0.87442472057856668</v>
      </c>
      <c r="F20" s="38">
        <v>260</v>
      </c>
      <c r="G20" s="55">
        <v>162</v>
      </c>
      <c r="H20" s="67">
        <f t="shared" si="1"/>
        <v>0.62307692307692308</v>
      </c>
      <c r="I20" s="21">
        <f t="shared" si="3"/>
        <v>0.95857988165680474</v>
      </c>
      <c r="J20" s="78">
        <v>10242.17</v>
      </c>
      <c r="K20" s="39">
        <f t="shared" si="4"/>
        <v>1.6003390625</v>
      </c>
    </row>
    <row r="21" spans="1:13" s="117" customFormat="1" ht="16.5" customHeight="1" thickBot="1" x14ac:dyDescent="0.3">
      <c r="A21" s="23" t="s">
        <v>56</v>
      </c>
      <c r="B21" s="24">
        <v>308</v>
      </c>
      <c r="C21" s="52">
        <v>186</v>
      </c>
      <c r="D21" s="70">
        <f t="shared" si="0"/>
        <v>0.60389610389610393</v>
      </c>
      <c r="E21" s="25">
        <f t="shared" si="2"/>
        <v>0.92907092907092914</v>
      </c>
      <c r="F21" s="41">
        <v>391</v>
      </c>
      <c r="G21" s="87">
        <v>245</v>
      </c>
      <c r="H21" s="68">
        <f t="shared" si="1"/>
        <v>0.62659846547314579</v>
      </c>
      <c r="I21" s="25">
        <f t="shared" si="3"/>
        <v>0.96399763918945502</v>
      </c>
      <c r="J21" s="112">
        <v>10397.5</v>
      </c>
      <c r="K21" s="129">
        <f t="shared" si="4"/>
        <v>1.6246093749999999</v>
      </c>
    </row>
    <row r="22" spans="1:13" s="119" customFormat="1" ht="16.5" customHeight="1" thickBot="1" x14ac:dyDescent="0.3">
      <c r="A22" s="26" t="s">
        <v>6</v>
      </c>
      <c r="B22" s="27">
        <v>4743</v>
      </c>
      <c r="C22" s="53">
        <v>2926</v>
      </c>
      <c r="D22" s="91">
        <f t="shared" si="0"/>
        <v>0.61690912924309504</v>
      </c>
      <c r="E22" s="28">
        <f t="shared" si="2"/>
        <v>0.9490909680663</v>
      </c>
      <c r="F22" s="125">
        <v>5096</v>
      </c>
      <c r="G22" s="53">
        <v>3113</v>
      </c>
      <c r="H22" s="121">
        <f t="shared" si="1"/>
        <v>0.61087127158555732</v>
      </c>
      <c r="I22" s="28">
        <f t="shared" si="3"/>
        <v>0.93980195628547281</v>
      </c>
      <c r="J22" s="126">
        <v>9290.0300000000007</v>
      </c>
      <c r="K22" s="130">
        <f t="shared" si="4"/>
        <v>1.4515671875</v>
      </c>
    </row>
    <row r="23" spans="1:13" s="119" customFormat="1" ht="16.5" customHeight="1" x14ac:dyDescent="0.25">
      <c r="A23" s="185" t="str">
        <f>'2 - Job Seeker'!A25:K25</f>
        <v>*State Labor Exchange Goals:   Q2 EE Rate = 65%    Q4 EE Rate = 65%    Median Earnings = $6400</v>
      </c>
      <c r="B23" s="217"/>
      <c r="C23" s="217"/>
      <c r="D23" s="217"/>
      <c r="E23" s="217"/>
      <c r="F23" s="217"/>
      <c r="G23" s="217"/>
      <c r="H23" s="217"/>
      <c r="I23" s="217"/>
      <c r="J23" s="217"/>
      <c r="K23" s="218"/>
      <c r="L23" s="124"/>
      <c r="M23" s="118"/>
    </row>
    <row r="24" spans="1:13" s="120" customFormat="1" ht="123" customHeight="1" thickBot="1" x14ac:dyDescent="0.35">
      <c r="A24" s="18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83"/>
      <c r="C24" s="183"/>
      <c r="D24" s="183"/>
      <c r="E24" s="183"/>
      <c r="F24" s="183"/>
      <c r="G24" s="183"/>
      <c r="H24" s="183"/>
      <c r="I24" s="183"/>
      <c r="J24" s="183"/>
      <c r="K24" s="18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8" t="str">
        <f>'1- Populations in Cohort'!A1:N1</f>
        <v xml:space="preserve">TAB 10 - LABOR EXCHANGE PERFORMANCE SUMMARY </v>
      </c>
      <c r="B1" s="209"/>
      <c r="C1" s="209"/>
      <c r="D1" s="209"/>
      <c r="E1" s="209"/>
      <c r="F1" s="209"/>
      <c r="G1" s="209"/>
      <c r="H1" s="209"/>
      <c r="I1" s="209"/>
      <c r="J1" s="209"/>
      <c r="K1" s="210"/>
    </row>
    <row r="2" spans="1:13" ht="20.149999999999999" customHeight="1" thickBot="1" x14ac:dyDescent="0.35">
      <c r="A2" s="211" t="str">
        <f>'1- Populations in Cohort'!A2:N2</f>
        <v>FY21 QUARTER ENDING SEPTEMBER 30, 2020</v>
      </c>
      <c r="B2" s="212"/>
      <c r="C2" s="212"/>
      <c r="D2" s="212"/>
      <c r="E2" s="212"/>
      <c r="F2" s="212"/>
      <c r="G2" s="212"/>
      <c r="H2" s="212"/>
      <c r="I2" s="212"/>
      <c r="J2" s="212"/>
      <c r="K2" s="213"/>
    </row>
    <row r="3" spans="1:13" s="115" customFormat="1" ht="20.149999999999999" customHeight="1" thickBot="1" x14ac:dyDescent="0.3">
      <c r="A3" s="214" t="s">
        <v>78</v>
      </c>
      <c r="B3" s="215"/>
      <c r="C3" s="215"/>
      <c r="D3" s="215"/>
      <c r="E3" s="215"/>
      <c r="F3" s="215"/>
      <c r="G3" s="215"/>
      <c r="H3" s="215"/>
      <c r="I3" s="215"/>
      <c r="J3" s="215"/>
      <c r="K3" s="216"/>
      <c r="L3" s="114"/>
      <c r="M3" s="113"/>
    </row>
    <row r="4" spans="1:13" s="115" customFormat="1" x14ac:dyDescent="0.25">
      <c r="A4" s="56" t="s">
        <v>8</v>
      </c>
      <c r="B4" s="64" t="s">
        <v>7</v>
      </c>
      <c r="C4" s="57" t="s">
        <v>9</v>
      </c>
      <c r="D4" s="57" t="s">
        <v>37</v>
      </c>
      <c r="E4" s="58" t="s">
        <v>10</v>
      </c>
      <c r="F4" s="57" t="s">
        <v>11</v>
      </c>
      <c r="G4" s="57" t="s">
        <v>12</v>
      </c>
      <c r="H4" s="57" t="s">
        <v>54</v>
      </c>
      <c r="I4" s="57" t="s">
        <v>13</v>
      </c>
      <c r="J4" s="63" t="s">
        <v>44</v>
      </c>
      <c r="K4" s="59" t="s">
        <v>14</v>
      </c>
      <c r="L4" s="116"/>
      <c r="M4" s="116"/>
    </row>
    <row r="5" spans="1:13" s="117" customFormat="1" ht="39.5" thickBot="1" x14ac:dyDescent="0.3">
      <c r="A5" s="48" t="s">
        <v>70</v>
      </c>
      <c r="B5" s="44" t="s">
        <v>60</v>
      </c>
      <c r="C5" s="45" t="s">
        <v>61</v>
      </c>
      <c r="D5" s="45" t="s">
        <v>62</v>
      </c>
      <c r="E5" s="46" t="s">
        <v>66</v>
      </c>
      <c r="F5" s="45" t="s">
        <v>63</v>
      </c>
      <c r="G5" s="45" t="s">
        <v>65</v>
      </c>
      <c r="H5" s="45" t="s">
        <v>64</v>
      </c>
      <c r="I5" s="45" t="s">
        <v>66</v>
      </c>
      <c r="J5" s="47" t="s">
        <v>67</v>
      </c>
      <c r="K5" s="76" t="s">
        <v>71</v>
      </c>
    </row>
    <row r="6" spans="1:13" s="117" customFormat="1" ht="16.5" customHeight="1" x14ac:dyDescent="0.25">
      <c r="A6" s="49" t="s">
        <v>19</v>
      </c>
      <c r="B6" s="132">
        <v>20</v>
      </c>
      <c r="C6" s="133">
        <v>11</v>
      </c>
      <c r="D6" s="134">
        <f>+C6/B6</f>
        <v>0.55000000000000004</v>
      </c>
      <c r="E6" s="135">
        <f>D6/0.65</f>
        <v>0.84615384615384615</v>
      </c>
      <c r="F6" s="133">
        <v>17</v>
      </c>
      <c r="G6" s="54">
        <v>10</v>
      </c>
      <c r="H6" s="136">
        <f>+G6/F6</f>
        <v>0.58823529411764708</v>
      </c>
      <c r="I6" s="135">
        <f>H6/0.65</f>
        <v>0.90497737556561086</v>
      </c>
      <c r="J6" s="137">
        <v>5920</v>
      </c>
      <c r="K6" s="138">
        <f>(J6/6400)</f>
        <v>0.92500000000000004</v>
      </c>
    </row>
    <row r="7" spans="1:13" s="117" customFormat="1" ht="16.5" customHeight="1" x14ac:dyDescent="0.25">
      <c r="A7" s="22" t="s">
        <v>0</v>
      </c>
      <c r="B7" s="20">
        <v>122</v>
      </c>
      <c r="C7" s="38">
        <v>68</v>
      </c>
      <c r="D7" s="69">
        <f t="shared" ref="D7:D22" si="0">+C7/B7</f>
        <v>0.55737704918032782</v>
      </c>
      <c r="E7" s="21">
        <f>D7/0.65</f>
        <v>0.85750315258511967</v>
      </c>
      <c r="F7" s="38">
        <v>163</v>
      </c>
      <c r="G7" s="55">
        <v>91</v>
      </c>
      <c r="H7" s="67">
        <f t="shared" ref="H7:H22" si="1">+G7/F7</f>
        <v>0.55828220858895705</v>
      </c>
      <c r="I7" s="21">
        <f>H7/0.64</f>
        <v>0.87231595092024539</v>
      </c>
      <c r="J7" s="78">
        <v>10426.629999999999</v>
      </c>
      <c r="K7" s="39">
        <f>(J7/6400)</f>
        <v>1.6291609374999998</v>
      </c>
    </row>
    <row r="8" spans="1:13" s="117" customFormat="1" ht="16.5" customHeight="1" x14ac:dyDescent="0.25">
      <c r="A8" s="22" t="s">
        <v>20</v>
      </c>
      <c r="B8" s="20">
        <v>66</v>
      </c>
      <c r="C8" s="38">
        <v>40</v>
      </c>
      <c r="D8" s="69">
        <f t="shared" si="0"/>
        <v>0.60606060606060608</v>
      </c>
      <c r="E8" s="21">
        <f t="shared" ref="E8:E22" si="2">D8/0.65</f>
        <v>0.93240093240093236</v>
      </c>
      <c r="F8" s="38">
        <v>64</v>
      </c>
      <c r="G8" s="55">
        <v>37</v>
      </c>
      <c r="H8" s="67">
        <f t="shared" si="1"/>
        <v>0.578125</v>
      </c>
      <c r="I8" s="21">
        <f t="shared" ref="I8:I22" si="3">H8/0.64</f>
        <v>0.9033203125</v>
      </c>
      <c r="J8" s="78">
        <v>8434.4650000000001</v>
      </c>
      <c r="K8" s="39">
        <f t="shared" ref="K8:K22" si="4">(J8/6400)</f>
        <v>1.31788515625</v>
      </c>
    </row>
    <row r="9" spans="1:13" s="117" customFormat="1" ht="16.5" customHeight="1" x14ac:dyDescent="0.25">
      <c r="A9" s="22" t="s">
        <v>21</v>
      </c>
      <c r="B9" s="20">
        <v>80</v>
      </c>
      <c r="C9" s="38">
        <v>22</v>
      </c>
      <c r="D9" s="69">
        <f t="shared" si="0"/>
        <v>0.27500000000000002</v>
      </c>
      <c r="E9" s="21">
        <f t="shared" si="2"/>
        <v>0.42307692307692307</v>
      </c>
      <c r="F9" s="38">
        <v>63</v>
      </c>
      <c r="G9" s="55">
        <v>24</v>
      </c>
      <c r="H9" s="67">
        <f t="shared" si="1"/>
        <v>0.38095238095238093</v>
      </c>
      <c r="I9" s="21">
        <f t="shared" si="3"/>
        <v>0.59523809523809523</v>
      </c>
      <c r="J9" s="78">
        <v>6426.21</v>
      </c>
      <c r="K9" s="39">
        <f t="shared" si="4"/>
        <v>1.0040953125000001</v>
      </c>
    </row>
    <row r="10" spans="1:13" s="117" customFormat="1" ht="16.5" customHeight="1" x14ac:dyDescent="0.25">
      <c r="A10" s="22" t="s">
        <v>4</v>
      </c>
      <c r="B10" s="20">
        <v>48</v>
      </c>
      <c r="C10" s="38">
        <v>30</v>
      </c>
      <c r="D10" s="69">
        <f>IF(B10&gt;0,C10/B10,0)</f>
        <v>0.625</v>
      </c>
      <c r="E10" s="21">
        <f t="shared" si="2"/>
        <v>0.96153846153846145</v>
      </c>
      <c r="F10" s="38">
        <v>38</v>
      </c>
      <c r="G10" s="55">
        <v>22</v>
      </c>
      <c r="H10" s="67">
        <f t="shared" si="1"/>
        <v>0.57894736842105265</v>
      </c>
      <c r="I10" s="21">
        <f t="shared" si="3"/>
        <v>0.9046052631578948</v>
      </c>
      <c r="J10" s="78">
        <v>7919.7950000000001</v>
      </c>
      <c r="K10" s="39">
        <f t="shared" si="4"/>
        <v>1.2374679687500001</v>
      </c>
    </row>
    <row r="11" spans="1:13" s="117" customFormat="1" ht="16.5" customHeight="1" x14ac:dyDescent="0.25">
      <c r="A11" s="22" t="s">
        <v>18</v>
      </c>
      <c r="B11" s="20">
        <v>71</v>
      </c>
      <c r="C11" s="38">
        <v>43</v>
      </c>
      <c r="D11" s="69">
        <f t="shared" si="0"/>
        <v>0.60563380281690138</v>
      </c>
      <c r="E11" s="21">
        <f t="shared" si="2"/>
        <v>0.93174431202600205</v>
      </c>
      <c r="F11" s="38">
        <v>72</v>
      </c>
      <c r="G11" s="55">
        <v>40</v>
      </c>
      <c r="H11" s="67">
        <f t="shared" si="1"/>
        <v>0.55555555555555558</v>
      </c>
      <c r="I11" s="21">
        <f t="shared" si="3"/>
        <v>0.86805555555555558</v>
      </c>
      <c r="J11" s="78">
        <v>9756</v>
      </c>
      <c r="K11" s="39">
        <f t="shared" si="4"/>
        <v>1.524375</v>
      </c>
    </row>
    <row r="12" spans="1:13" s="117" customFormat="1" ht="16.5" customHeight="1" x14ac:dyDescent="0.25">
      <c r="A12" s="19" t="s">
        <v>5</v>
      </c>
      <c r="B12" s="20">
        <v>38</v>
      </c>
      <c r="C12" s="38">
        <v>25</v>
      </c>
      <c r="D12" s="69">
        <f t="shared" si="0"/>
        <v>0.65789473684210531</v>
      </c>
      <c r="E12" s="21">
        <f t="shared" si="2"/>
        <v>1.0121457489878543</v>
      </c>
      <c r="F12" s="38">
        <v>38</v>
      </c>
      <c r="G12" s="55">
        <v>22</v>
      </c>
      <c r="H12" s="67">
        <f t="shared" si="1"/>
        <v>0.57894736842105265</v>
      </c>
      <c r="I12" s="21">
        <f t="shared" si="3"/>
        <v>0.9046052631578948</v>
      </c>
      <c r="J12" s="78">
        <v>9602.1</v>
      </c>
      <c r="K12" s="39">
        <f t="shared" si="4"/>
        <v>1.500328125</v>
      </c>
    </row>
    <row r="13" spans="1:13" s="117" customFormat="1" ht="16.5" customHeight="1" x14ac:dyDescent="0.25">
      <c r="A13" s="22" t="s">
        <v>16</v>
      </c>
      <c r="B13" s="20">
        <v>52</v>
      </c>
      <c r="C13" s="38">
        <v>39</v>
      </c>
      <c r="D13" s="69">
        <f t="shared" si="0"/>
        <v>0.75</v>
      </c>
      <c r="E13" s="21">
        <f t="shared" si="2"/>
        <v>1.1538461538461537</v>
      </c>
      <c r="F13" s="38">
        <v>41</v>
      </c>
      <c r="G13" s="55">
        <v>24</v>
      </c>
      <c r="H13" s="67">
        <f t="shared" si="1"/>
        <v>0.58536585365853655</v>
      </c>
      <c r="I13" s="21">
        <f t="shared" si="3"/>
        <v>0.91463414634146334</v>
      </c>
      <c r="J13" s="78">
        <v>10078.4</v>
      </c>
      <c r="K13" s="39">
        <f t="shared" si="4"/>
        <v>1.5747499999999999</v>
      </c>
    </row>
    <row r="14" spans="1:13" s="117" customFormat="1" ht="16.5" customHeight="1" x14ac:dyDescent="0.25">
      <c r="A14" s="22" t="s">
        <v>3</v>
      </c>
      <c r="B14" s="20">
        <v>13</v>
      </c>
      <c r="C14" s="38">
        <v>8</v>
      </c>
      <c r="D14" s="69">
        <f t="shared" si="0"/>
        <v>0.61538461538461542</v>
      </c>
      <c r="E14" s="21">
        <f t="shared" si="2"/>
        <v>0.94674556213017758</v>
      </c>
      <c r="F14" s="38">
        <v>28</v>
      </c>
      <c r="G14" s="55">
        <v>20</v>
      </c>
      <c r="H14" s="67">
        <f t="shared" si="1"/>
        <v>0.7142857142857143</v>
      </c>
      <c r="I14" s="21">
        <f t="shared" si="3"/>
        <v>1.1160714285714286</v>
      </c>
      <c r="J14" s="78">
        <v>7959.5</v>
      </c>
      <c r="K14" s="39">
        <f t="shared" si="4"/>
        <v>1.243671875</v>
      </c>
    </row>
    <row r="15" spans="1:13" s="117" customFormat="1" ht="16.5" customHeight="1" x14ac:dyDescent="0.25">
      <c r="A15" s="22" t="s">
        <v>22</v>
      </c>
      <c r="B15" s="20">
        <v>66</v>
      </c>
      <c r="C15" s="38">
        <v>41</v>
      </c>
      <c r="D15" s="69">
        <f t="shared" si="0"/>
        <v>0.62121212121212122</v>
      </c>
      <c r="E15" s="21">
        <f t="shared" si="2"/>
        <v>0.95571095571095566</v>
      </c>
      <c r="F15" s="38">
        <v>70</v>
      </c>
      <c r="G15" s="55">
        <v>35</v>
      </c>
      <c r="H15" s="67">
        <f t="shared" si="1"/>
        <v>0.5</v>
      </c>
      <c r="I15" s="21">
        <f t="shared" si="3"/>
        <v>0.78125</v>
      </c>
      <c r="J15" s="78">
        <v>7917</v>
      </c>
      <c r="K15" s="39">
        <f t="shared" si="4"/>
        <v>1.23703125</v>
      </c>
    </row>
    <row r="16" spans="1:13" s="117" customFormat="1" ht="16.5" customHeight="1" x14ac:dyDescent="0.25">
      <c r="A16" s="22" t="s">
        <v>24</v>
      </c>
      <c r="B16" s="20">
        <v>48</v>
      </c>
      <c r="C16" s="38">
        <v>27</v>
      </c>
      <c r="D16" s="69">
        <f t="shared" si="0"/>
        <v>0.5625</v>
      </c>
      <c r="E16" s="21">
        <f t="shared" si="2"/>
        <v>0.86538461538461531</v>
      </c>
      <c r="F16" s="38">
        <v>53</v>
      </c>
      <c r="G16" s="55">
        <v>35</v>
      </c>
      <c r="H16" s="67">
        <f t="shared" si="1"/>
        <v>0.660377358490566</v>
      </c>
      <c r="I16" s="21">
        <f t="shared" si="3"/>
        <v>1.0318396226415094</v>
      </c>
      <c r="J16" s="78">
        <v>11024.45</v>
      </c>
      <c r="K16" s="39">
        <f t="shared" si="4"/>
        <v>1.7225703125</v>
      </c>
    </row>
    <row r="17" spans="1:13" s="117" customFormat="1" ht="16.5" customHeight="1" x14ac:dyDescent="0.25">
      <c r="A17" s="22" t="s">
        <v>1</v>
      </c>
      <c r="B17" s="20">
        <v>87</v>
      </c>
      <c r="C17" s="38">
        <v>51</v>
      </c>
      <c r="D17" s="69">
        <f t="shared" si="0"/>
        <v>0.58620689655172409</v>
      </c>
      <c r="E17" s="21">
        <f t="shared" si="2"/>
        <v>0.90185676392572933</v>
      </c>
      <c r="F17" s="38">
        <v>95</v>
      </c>
      <c r="G17" s="55">
        <v>55</v>
      </c>
      <c r="H17" s="67">
        <f t="shared" si="1"/>
        <v>0.57894736842105265</v>
      </c>
      <c r="I17" s="21">
        <f t="shared" si="3"/>
        <v>0.9046052631578948</v>
      </c>
      <c r="J17" s="78">
        <v>9148.64</v>
      </c>
      <c r="K17" s="39">
        <f t="shared" si="4"/>
        <v>1.4294749999999998</v>
      </c>
    </row>
    <row r="18" spans="1:13" s="117" customFormat="1" ht="16.5" customHeight="1" x14ac:dyDescent="0.25">
      <c r="A18" s="22" t="s">
        <v>2</v>
      </c>
      <c r="B18" s="20">
        <v>54</v>
      </c>
      <c r="C18" s="38">
        <v>36</v>
      </c>
      <c r="D18" s="69">
        <f>IF(B18&gt;0,C18/B18,0)</f>
        <v>0.66666666666666663</v>
      </c>
      <c r="E18" s="21">
        <f t="shared" si="2"/>
        <v>1.0256410256410255</v>
      </c>
      <c r="F18" s="38">
        <v>67</v>
      </c>
      <c r="G18" s="55">
        <v>38</v>
      </c>
      <c r="H18" s="67">
        <f t="shared" si="1"/>
        <v>0.56716417910447758</v>
      </c>
      <c r="I18" s="21">
        <f t="shared" si="3"/>
        <v>0.88619402985074625</v>
      </c>
      <c r="J18" s="78">
        <v>10226.684999999999</v>
      </c>
      <c r="K18" s="39">
        <f t="shared" si="4"/>
        <v>1.5979195312499999</v>
      </c>
    </row>
    <row r="19" spans="1:13" s="117" customFormat="1" ht="16.5" customHeight="1" x14ac:dyDescent="0.25">
      <c r="A19" s="22" t="s">
        <v>17</v>
      </c>
      <c r="B19" s="20">
        <v>38</v>
      </c>
      <c r="C19" s="38">
        <v>25</v>
      </c>
      <c r="D19" s="69">
        <f t="shared" si="0"/>
        <v>0.65789473684210531</v>
      </c>
      <c r="E19" s="21">
        <f t="shared" si="2"/>
        <v>1.0121457489878543</v>
      </c>
      <c r="F19" s="38">
        <v>31</v>
      </c>
      <c r="G19" s="55">
        <v>18</v>
      </c>
      <c r="H19" s="67">
        <f t="shared" si="1"/>
        <v>0.58064516129032262</v>
      </c>
      <c r="I19" s="21">
        <f t="shared" si="3"/>
        <v>0.90725806451612911</v>
      </c>
      <c r="J19" s="78">
        <v>11076.93</v>
      </c>
      <c r="K19" s="39">
        <f t="shared" si="4"/>
        <v>1.7307703125</v>
      </c>
    </row>
    <row r="20" spans="1:13" s="117" customFormat="1" ht="16.5" customHeight="1" x14ac:dyDescent="0.25">
      <c r="A20" s="22" t="s">
        <v>23</v>
      </c>
      <c r="B20" s="20">
        <v>40</v>
      </c>
      <c r="C20" s="38">
        <v>24</v>
      </c>
      <c r="D20" s="69">
        <f t="shared" si="0"/>
        <v>0.6</v>
      </c>
      <c r="E20" s="21">
        <f t="shared" si="2"/>
        <v>0.92307692307692302</v>
      </c>
      <c r="F20" s="38">
        <v>30</v>
      </c>
      <c r="G20" s="55">
        <v>19</v>
      </c>
      <c r="H20" s="67">
        <f t="shared" si="1"/>
        <v>0.6333333333333333</v>
      </c>
      <c r="I20" s="21">
        <f t="shared" si="3"/>
        <v>0.98958333333333326</v>
      </c>
      <c r="J20" s="78">
        <v>7470.6549999999997</v>
      </c>
      <c r="K20" s="39">
        <f t="shared" si="4"/>
        <v>1.1672898437499999</v>
      </c>
    </row>
    <row r="21" spans="1:13" s="117" customFormat="1" ht="16.5" customHeight="1" thickBot="1" x14ac:dyDescent="0.3">
      <c r="A21" s="23" t="s">
        <v>56</v>
      </c>
      <c r="B21" s="24">
        <v>66</v>
      </c>
      <c r="C21" s="52">
        <v>37</v>
      </c>
      <c r="D21" s="70">
        <f t="shared" si="0"/>
        <v>0.56060606060606055</v>
      </c>
      <c r="E21" s="25">
        <f t="shared" si="2"/>
        <v>0.86247086247086235</v>
      </c>
      <c r="F21" s="41">
        <v>59</v>
      </c>
      <c r="G21" s="87">
        <v>33</v>
      </c>
      <c r="H21" s="68">
        <f t="shared" si="1"/>
        <v>0.55932203389830504</v>
      </c>
      <c r="I21" s="25">
        <f t="shared" si="3"/>
        <v>0.87394067796610164</v>
      </c>
      <c r="J21" s="112">
        <v>9290.26</v>
      </c>
      <c r="K21" s="129">
        <f t="shared" si="4"/>
        <v>1.4516031250000001</v>
      </c>
    </row>
    <row r="22" spans="1:13" s="119" customFormat="1" ht="16.5" customHeight="1" thickBot="1" x14ac:dyDescent="0.3">
      <c r="A22" s="26" t="s">
        <v>6</v>
      </c>
      <c r="B22" s="27">
        <v>909</v>
      </c>
      <c r="C22" s="53">
        <v>527</v>
      </c>
      <c r="D22" s="91">
        <f t="shared" si="0"/>
        <v>0.57975797579757971</v>
      </c>
      <c r="E22" s="28">
        <f t="shared" si="2"/>
        <v>0.89193534738089186</v>
      </c>
      <c r="F22" s="125">
        <v>929</v>
      </c>
      <c r="G22" s="53">
        <v>523</v>
      </c>
      <c r="H22" s="121">
        <f t="shared" si="1"/>
        <v>0.56297093649085039</v>
      </c>
      <c r="I22" s="28">
        <f t="shared" si="3"/>
        <v>0.87964208826695367</v>
      </c>
      <c r="J22" s="126">
        <v>9287.15</v>
      </c>
      <c r="K22" s="130">
        <f t="shared" si="4"/>
        <v>1.4511171875</v>
      </c>
    </row>
    <row r="23" spans="1:13" s="119" customFormat="1" ht="16.5" customHeight="1" x14ac:dyDescent="0.25">
      <c r="A23" s="185" t="str">
        <f>'2 - Job Seeker'!A25:K25</f>
        <v>*State Labor Exchange Goals:   Q2 EE Rate = 65%    Q4 EE Rate = 65%    Median Earnings = $6400</v>
      </c>
      <c r="B23" s="217"/>
      <c r="C23" s="217"/>
      <c r="D23" s="217"/>
      <c r="E23" s="217"/>
      <c r="F23" s="217"/>
      <c r="G23" s="217"/>
      <c r="H23" s="217"/>
      <c r="I23" s="217"/>
      <c r="J23" s="217"/>
      <c r="K23" s="218"/>
      <c r="L23" s="124"/>
      <c r="M23" s="118"/>
    </row>
    <row r="24" spans="1:13" s="120" customFormat="1" ht="123" customHeight="1" thickBot="1" x14ac:dyDescent="0.35">
      <c r="A24" s="18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83"/>
      <c r="C24" s="183"/>
      <c r="D24" s="183"/>
      <c r="E24" s="183"/>
      <c r="F24" s="183"/>
      <c r="G24" s="183"/>
      <c r="H24" s="183"/>
      <c r="I24" s="183"/>
      <c r="J24" s="183"/>
      <c r="K24" s="18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13"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08" t="str">
        <f>'1- Populations in Cohort'!A1:N1</f>
        <v xml:space="preserve">TAB 10 - LABOR EXCHANGE PERFORMANCE SUMMARY </v>
      </c>
      <c r="B1" s="209"/>
      <c r="C1" s="209"/>
      <c r="D1" s="209"/>
      <c r="E1" s="209"/>
      <c r="F1" s="209"/>
      <c r="G1" s="209"/>
      <c r="H1" s="209"/>
      <c r="I1" s="209"/>
      <c r="J1" s="209"/>
      <c r="K1" s="210"/>
    </row>
    <row r="2" spans="1:13" ht="20.149999999999999" customHeight="1" thickBot="1" x14ac:dyDescent="0.35">
      <c r="A2" s="211" t="str">
        <f>'1- Populations in Cohort'!A2:N2</f>
        <v>FY21 QUARTER ENDING SEPTEMBER 30, 2020</v>
      </c>
      <c r="B2" s="212"/>
      <c r="C2" s="212"/>
      <c r="D2" s="212"/>
      <c r="E2" s="212"/>
      <c r="F2" s="212"/>
      <c r="G2" s="212"/>
      <c r="H2" s="212"/>
      <c r="I2" s="212"/>
      <c r="J2" s="212"/>
      <c r="K2" s="213"/>
    </row>
    <row r="3" spans="1:13" s="115" customFormat="1" ht="20.149999999999999" customHeight="1" thickBot="1" x14ac:dyDescent="0.3">
      <c r="A3" s="214" t="s">
        <v>79</v>
      </c>
      <c r="B3" s="215"/>
      <c r="C3" s="215"/>
      <c r="D3" s="215"/>
      <c r="E3" s="215"/>
      <c r="F3" s="215"/>
      <c r="G3" s="215"/>
      <c r="H3" s="215"/>
      <c r="I3" s="215"/>
      <c r="J3" s="215"/>
      <c r="K3" s="216"/>
      <c r="L3" s="114"/>
      <c r="M3" s="113"/>
    </row>
    <row r="4" spans="1:13" s="115" customFormat="1" x14ac:dyDescent="0.25">
      <c r="A4" s="56" t="s">
        <v>8</v>
      </c>
      <c r="B4" s="64" t="s">
        <v>7</v>
      </c>
      <c r="C4" s="57" t="s">
        <v>9</v>
      </c>
      <c r="D4" s="57" t="s">
        <v>37</v>
      </c>
      <c r="E4" s="58" t="s">
        <v>10</v>
      </c>
      <c r="F4" s="57" t="s">
        <v>11</v>
      </c>
      <c r="G4" s="57" t="s">
        <v>12</v>
      </c>
      <c r="H4" s="57" t="s">
        <v>54</v>
      </c>
      <c r="I4" s="57" t="s">
        <v>13</v>
      </c>
      <c r="J4" s="63" t="s">
        <v>44</v>
      </c>
      <c r="K4" s="59" t="s">
        <v>14</v>
      </c>
      <c r="L4" s="116"/>
      <c r="M4" s="116"/>
    </row>
    <row r="5" spans="1:13" s="117" customFormat="1" ht="39.5" thickBot="1" x14ac:dyDescent="0.3">
      <c r="A5" s="48" t="s">
        <v>70</v>
      </c>
      <c r="B5" s="44" t="s">
        <v>60</v>
      </c>
      <c r="C5" s="45" t="s">
        <v>61</v>
      </c>
      <c r="D5" s="45" t="s">
        <v>62</v>
      </c>
      <c r="E5" s="46" t="s">
        <v>66</v>
      </c>
      <c r="F5" s="45" t="s">
        <v>63</v>
      </c>
      <c r="G5" s="45" t="s">
        <v>65</v>
      </c>
      <c r="H5" s="45" t="s">
        <v>64</v>
      </c>
      <c r="I5" s="45" t="s">
        <v>66</v>
      </c>
      <c r="J5" s="47" t="s">
        <v>67</v>
      </c>
      <c r="K5" s="76" t="s">
        <v>71</v>
      </c>
    </row>
    <row r="6" spans="1:13" s="117" customFormat="1" ht="16.5" customHeight="1" x14ac:dyDescent="0.25">
      <c r="A6" s="49" t="s">
        <v>19</v>
      </c>
      <c r="B6" s="132">
        <v>5</v>
      </c>
      <c r="C6" s="133">
        <v>1</v>
      </c>
      <c r="D6" s="134">
        <f>+C6/B6</f>
        <v>0.2</v>
      </c>
      <c r="E6" s="135">
        <f>D6/0.65</f>
        <v>0.30769230769230771</v>
      </c>
      <c r="F6" s="133">
        <v>5</v>
      </c>
      <c r="G6" s="54">
        <v>4</v>
      </c>
      <c r="H6" s="136">
        <f>+G6/F6</f>
        <v>0.8</v>
      </c>
      <c r="I6" s="135">
        <f>H6/0.65</f>
        <v>1.2307692307692308</v>
      </c>
      <c r="J6" s="137">
        <v>13453.07</v>
      </c>
      <c r="K6" s="138">
        <f>(J6/6400)</f>
        <v>2.1020421874999999</v>
      </c>
    </row>
    <row r="7" spans="1:13" s="117" customFormat="1" ht="16.5" customHeight="1" x14ac:dyDescent="0.25">
      <c r="A7" s="22" t="s">
        <v>0</v>
      </c>
      <c r="B7" s="20">
        <v>72</v>
      </c>
      <c r="C7" s="38">
        <v>43</v>
      </c>
      <c r="D7" s="69">
        <f t="shared" ref="D7:D22" si="0">+C7/B7</f>
        <v>0.59722222222222221</v>
      </c>
      <c r="E7" s="21">
        <f>D7/0.65</f>
        <v>0.91880341880341876</v>
      </c>
      <c r="F7" s="38">
        <v>96</v>
      </c>
      <c r="G7" s="55">
        <v>56</v>
      </c>
      <c r="H7" s="67">
        <f t="shared" ref="H7:H22" si="1">+G7/F7</f>
        <v>0.58333333333333337</v>
      </c>
      <c r="I7" s="21">
        <f>H7/0.65</f>
        <v>0.89743589743589747</v>
      </c>
      <c r="J7" s="78">
        <v>10385.56</v>
      </c>
      <c r="K7" s="39">
        <f>(J7/6400)</f>
        <v>1.6227437499999999</v>
      </c>
    </row>
    <row r="8" spans="1:13" s="117" customFormat="1" ht="16.5" customHeight="1" x14ac:dyDescent="0.25">
      <c r="A8" s="22" t="s">
        <v>20</v>
      </c>
      <c r="B8" s="20">
        <v>31</v>
      </c>
      <c r="C8" s="38">
        <v>21</v>
      </c>
      <c r="D8" s="69">
        <f t="shared" si="0"/>
        <v>0.67741935483870963</v>
      </c>
      <c r="E8" s="21">
        <f t="shared" ref="E8:E22" si="2">D8/0.65</f>
        <v>1.042183622828784</v>
      </c>
      <c r="F8" s="38">
        <v>39</v>
      </c>
      <c r="G8" s="55">
        <v>23</v>
      </c>
      <c r="H8" s="67">
        <f t="shared" si="1"/>
        <v>0.58974358974358976</v>
      </c>
      <c r="I8" s="21">
        <f t="shared" ref="I8:I22" si="3">H8/0.65</f>
        <v>0.90729783037475342</v>
      </c>
      <c r="J8" s="78">
        <v>8673.01</v>
      </c>
      <c r="K8" s="39">
        <f t="shared" ref="K8:K22" si="4">(J8/6400)</f>
        <v>1.3551578125000001</v>
      </c>
    </row>
    <row r="9" spans="1:13" s="117" customFormat="1" ht="16.5" customHeight="1" x14ac:dyDescent="0.25">
      <c r="A9" s="22" t="s">
        <v>21</v>
      </c>
      <c r="B9" s="20">
        <v>10</v>
      </c>
      <c r="C9" s="38">
        <v>4</v>
      </c>
      <c r="D9" s="69">
        <f t="shared" si="0"/>
        <v>0.4</v>
      </c>
      <c r="E9" s="21">
        <f t="shared" si="2"/>
        <v>0.61538461538461542</v>
      </c>
      <c r="F9" s="38">
        <v>13</v>
      </c>
      <c r="G9" s="55">
        <v>7</v>
      </c>
      <c r="H9" s="67">
        <f t="shared" si="1"/>
        <v>0.53846153846153844</v>
      </c>
      <c r="I9" s="21">
        <f t="shared" si="3"/>
        <v>0.82840236686390523</v>
      </c>
      <c r="J9" s="78">
        <v>7673.7950000000001</v>
      </c>
      <c r="K9" s="39">
        <f t="shared" si="4"/>
        <v>1.19903046875</v>
      </c>
    </row>
    <row r="10" spans="1:13" s="117" customFormat="1" ht="16.5" customHeight="1" x14ac:dyDescent="0.25">
      <c r="A10" s="22" t="s">
        <v>4</v>
      </c>
      <c r="B10" s="20">
        <v>4</v>
      </c>
      <c r="C10" s="38">
        <v>4</v>
      </c>
      <c r="D10" s="69">
        <f>IF(B10&gt;0,C10/B10,0)</f>
        <v>1</v>
      </c>
      <c r="E10" s="21">
        <f t="shared" si="2"/>
        <v>1.5384615384615383</v>
      </c>
      <c r="F10" s="38">
        <v>2</v>
      </c>
      <c r="G10" s="55">
        <v>0</v>
      </c>
      <c r="H10" s="67">
        <f>IF(F10&gt;0,G10/F10,0)</f>
        <v>0</v>
      </c>
      <c r="I10" s="21">
        <f t="shared" si="3"/>
        <v>0</v>
      </c>
      <c r="J10" s="78">
        <v>6237.7950000000001</v>
      </c>
      <c r="K10" s="39">
        <f t="shared" si="4"/>
        <v>0.97465546874999998</v>
      </c>
    </row>
    <row r="11" spans="1:13" s="117" customFormat="1" ht="16.5" customHeight="1" x14ac:dyDescent="0.25">
      <c r="A11" s="22" t="s">
        <v>18</v>
      </c>
      <c r="B11" s="20">
        <v>45</v>
      </c>
      <c r="C11" s="38">
        <v>26</v>
      </c>
      <c r="D11" s="69">
        <f t="shared" si="0"/>
        <v>0.57777777777777772</v>
      </c>
      <c r="E11" s="21">
        <f t="shared" si="2"/>
        <v>0.88888888888888873</v>
      </c>
      <c r="F11" s="38">
        <v>44</v>
      </c>
      <c r="G11" s="55">
        <v>25</v>
      </c>
      <c r="H11" s="67">
        <f t="shared" si="1"/>
        <v>0.56818181818181823</v>
      </c>
      <c r="I11" s="21">
        <f t="shared" si="3"/>
        <v>0.87412587412587417</v>
      </c>
      <c r="J11" s="78">
        <v>12931.59</v>
      </c>
      <c r="K11" s="39">
        <f t="shared" si="4"/>
        <v>2.0205609375</v>
      </c>
    </row>
    <row r="12" spans="1:13" s="117" customFormat="1" ht="16.5" customHeight="1" x14ac:dyDescent="0.25">
      <c r="A12" s="19" t="s">
        <v>5</v>
      </c>
      <c r="B12" s="20">
        <v>24</v>
      </c>
      <c r="C12" s="38">
        <v>16</v>
      </c>
      <c r="D12" s="69">
        <f t="shared" si="0"/>
        <v>0.66666666666666663</v>
      </c>
      <c r="E12" s="21">
        <f t="shared" si="2"/>
        <v>1.0256410256410255</v>
      </c>
      <c r="F12" s="38">
        <v>21</v>
      </c>
      <c r="G12" s="55">
        <v>12</v>
      </c>
      <c r="H12" s="67">
        <f>IF(F12&gt;0,G12/F12,0)</f>
        <v>0.5714285714285714</v>
      </c>
      <c r="I12" s="21">
        <f t="shared" si="3"/>
        <v>0.879120879120879</v>
      </c>
      <c r="J12" s="78">
        <v>11832.014999999999</v>
      </c>
      <c r="K12" s="39">
        <f t="shared" si="4"/>
        <v>1.84875234375</v>
      </c>
    </row>
    <row r="13" spans="1:13" s="117" customFormat="1" ht="16.5" customHeight="1" x14ac:dyDescent="0.25">
      <c r="A13" s="22" t="s">
        <v>16</v>
      </c>
      <c r="B13" s="20">
        <v>21</v>
      </c>
      <c r="C13" s="38">
        <v>19</v>
      </c>
      <c r="D13" s="69">
        <f t="shared" si="0"/>
        <v>0.90476190476190477</v>
      </c>
      <c r="E13" s="21">
        <f t="shared" si="2"/>
        <v>1.3919413919413919</v>
      </c>
      <c r="F13" s="38">
        <v>9</v>
      </c>
      <c r="G13" s="55">
        <v>6</v>
      </c>
      <c r="H13" s="67">
        <f t="shared" si="1"/>
        <v>0.66666666666666663</v>
      </c>
      <c r="I13" s="21">
        <f t="shared" si="3"/>
        <v>1.0256410256410255</v>
      </c>
      <c r="J13" s="78">
        <v>11891</v>
      </c>
      <c r="K13" s="39">
        <f t="shared" si="4"/>
        <v>1.8579687499999999</v>
      </c>
    </row>
    <row r="14" spans="1:13" s="117" customFormat="1" ht="16.5" customHeight="1" x14ac:dyDescent="0.25">
      <c r="A14" s="22" t="s">
        <v>3</v>
      </c>
      <c r="B14" s="20">
        <v>1</v>
      </c>
      <c r="C14" s="38">
        <v>0</v>
      </c>
      <c r="D14" s="69">
        <f t="shared" si="0"/>
        <v>0</v>
      </c>
      <c r="E14" s="21">
        <f t="shared" si="2"/>
        <v>0</v>
      </c>
      <c r="F14" s="38">
        <v>10</v>
      </c>
      <c r="G14" s="55">
        <v>6</v>
      </c>
      <c r="H14" s="67">
        <f t="shared" si="1"/>
        <v>0.6</v>
      </c>
      <c r="I14" s="21">
        <f t="shared" si="3"/>
        <v>0.92307692307692302</v>
      </c>
      <c r="J14" s="78">
        <v>0</v>
      </c>
      <c r="K14" s="39">
        <f t="shared" si="4"/>
        <v>0</v>
      </c>
    </row>
    <row r="15" spans="1:13" s="117" customFormat="1" ht="16.5" customHeight="1" x14ac:dyDescent="0.25">
      <c r="A15" s="22" t="s">
        <v>22</v>
      </c>
      <c r="B15" s="20">
        <v>18</v>
      </c>
      <c r="C15" s="38">
        <v>11</v>
      </c>
      <c r="D15" s="69">
        <f t="shared" si="0"/>
        <v>0.61111111111111116</v>
      </c>
      <c r="E15" s="21">
        <f t="shared" si="2"/>
        <v>0.94017094017094016</v>
      </c>
      <c r="F15" s="38">
        <v>20</v>
      </c>
      <c r="G15" s="55">
        <v>8</v>
      </c>
      <c r="H15" s="67">
        <f t="shared" si="1"/>
        <v>0.4</v>
      </c>
      <c r="I15" s="21">
        <f t="shared" si="3"/>
        <v>0.61538461538461542</v>
      </c>
      <c r="J15" s="78">
        <v>11072.68</v>
      </c>
      <c r="K15" s="39">
        <f t="shared" si="4"/>
        <v>1.73010625</v>
      </c>
    </row>
    <row r="16" spans="1:13" s="117" customFormat="1" ht="16.5" customHeight="1" x14ac:dyDescent="0.25">
      <c r="A16" s="22" t="s">
        <v>24</v>
      </c>
      <c r="B16" s="20">
        <v>17</v>
      </c>
      <c r="C16" s="38">
        <v>9</v>
      </c>
      <c r="D16" s="69">
        <f t="shared" si="0"/>
        <v>0.52941176470588236</v>
      </c>
      <c r="E16" s="21">
        <f t="shared" si="2"/>
        <v>0.81447963800904977</v>
      </c>
      <c r="F16" s="38">
        <v>18</v>
      </c>
      <c r="G16" s="55">
        <v>10</v>
      </c>
      <c r="H16" s="67">
        <f>IF(F16&gt;0,G16/F16,0)</f>
        <v>0.55555555555555558</v>
      </c>
      <c r="I16" s="21">
        <f t="shared" si="3"/>
        <v>0.85470085470085466</v>
      </c>
      <c r="J16" s="78">
        <v>12716.28</v>
      </c>
      <c r="K16" s="39">
        <f t="shared" si="4"/>
        <v>1.9869187500000001</v>
      </c>
    </row>
    <row r="17" spans="1:13" s="117" customFormat="1" ht="16.5" customHeight="1" x14ac:dyDescent="0.25">
      <c r="A17" s="22" t="s">
        <v>1</v>
      </c>
      <c r="B17" s="20">
        <v>61</v>
      </c>
      <c r="C17" s="38">
        <v>37</v>
      </c>
      <c r="D17" s="69">
        <f>IF(B17&gt;0,C17/B17,0)</f>
        <v>0.60655737704918034</v>
      </c>
      <c r="E17" s="21">
        <f t="shared" si="2"/>
        <v>0.93316519546027743</v>
      </c>
      <c r="F17" s="38">
        <v>51</v>
      </c>
      <c r="G17" s="55">
        <v>33</v>
      </c>
      <c r="H17" s="67">
        <f>IF(F17&gt;0,G17/F17,0)</f>
        <v>0.6470588235294118</v>
      </c>
      <c r="I17" s="21">
        <f t="shared" si="3"/>
        <v>0.99547511312217196</v>
      </c>
      <c r="J17" s="78">
        <v>9364.0499999999993</v>
      </c>
      <c r="K17" s="39">
        <f t="shared" si="4"/>
        <v>1.4631328124999998</v>
      </c>
    </row>
    <row r="18" spans="1:13" s="117" customFormat="1" ht="16.5" customHeight="1" x14ac:dyDescent="0.25">
      <c r="A18" s="22" t="s">
        <v>2</v>
      </c>
      <c r="B18" s="20">
        <v>30</v>
      </c>
      <c r="C18" s="38">
        <v>20</v>
      </c>
      <c r="D18" s="69">
        <f>IF(B18&gt;0,C18/B18,0)</f>
        <v>0.66666666666666663</v>
      </c>
      <c r="E18" s="21">
        <f t="shared" si="2"/>
        <v>1.0256410256410255</v>
      </c>
      <c r="F18" s="38">
        <v>30</v>
      </c>
      <c r="G18" s="55">
        <v>16</v>
      </c>
      <c r="H18" s="67">
        <f>IF(F18&gt;0,G18/F18,0)</f>
        <v>0.53333333333333333</v>
      </c>
      <c r="I18" s="21">
        <f t="shared" si="3"/>
        <v>0.82051282051282048</v>
      </c>
      <c r="J18" s="78">
        <v>9612.5249999999996</v>
      </c>
      <c r="K18" s="39">
        <f t="shared" si="4"/>
        <v>1.5019570312499999</v>
      </c>
    </row>
    <row r="19" spans="1:13" s="117" customFormat="1" ht="16.5" customHeight="1" x14ac:dyDescent="0.25">
      <c r="A19" s="22" t="s">
        <v>17</v>
      </c>
      <c r="B19" s="20">
        <v>25</v>
      </c>
      <c r="C19" s="38">
        <v>18</v>
      </c>
      <c r="D19" s="69">
        <f t="shared" si="0"/>
        <v>0.72</v>
      </c>
      <c r="E19" s="21">
        <f t="shared" si="2"/>
        <v>1.1076923076923075</v>
      </c>
      <c r="F19" s="38">
        <v>15</v>
      </c>
      <c r="G19" s="55">
        <v>9</v>
      </c>
      <c r="H19" s="67">
        <f t="shared" si="1"/>
        <v>0.6</v>
      </c>
      <c r="I19" s="21">
        <f t="shared" si="3"/>
        <v>0.92307692307692302</v>
      </c>
      <c r="J19" s="78">
        <v>10734.725</v>
      </c>
      <c r="K19" s="39">
        <f t="shared" si="4"/>
        <v>1.67730078125</v>
      </c>
    </row>
    <row r="20" spans="1:13" s="117" customFormat="1" ht="16.5" customHeight="1" x14ac:dyDescent="0.25">
      <c r="A20" s="22" t="s">
        <v>23</v>
      </c>
      <c r="B20" s="20">
        <v>22</v>
      </c>
      <c r="C20" s="38">
        <v>14</v>
      </c>
      <c r="D20" s="69">
        <f t="shared" si="0"/>
        <v>0.63636363636363635</v>
      </c>
      <c r="E20" s="21">
        <f t="shared" si="2"/>
        <v>0.97902097902097895</v>
      </c>
      <c r="F20" s="38">
        <v>18</v>
      </c>
      <c r="G20" s="55">
        <v>11</v>
      </c>
      <c r="H20" s="67">
        <f t="shared" si="1"/>
        <v>0.61111111111111116</v>
      </c>
      <c r="I20" s="21">
        <f t="shared" si="3"/>
        <v>0.94017094017094016</v>
      </c>
      <c r="J20" s="78">
        <v>7921.7749999999996</v>
      </c>
      <c r="K20" s="39">
        <f t="shared" si="4"/>
        <v>1.2377773437499999</v>
      </c>
    </row>
    <row r="21" spans="1:13" s="117" customFormat="1" ht="16.5" customHeight="1" thickBot="1" x14ac:dyDescent="0.3">
      <c r="A21" s="23" t="s">
        <v>56</v>
      </c>
      <c r="B21" s="24">
        <v>35</v>
      </c>
      <c r="C21" s="52">
        <v>18</v>
      </c>
      <c r="D21" s="70">
        <f t="shared" si="0"/>
        <v>0.51428571428571423</v>
      </c>
      <c r="E21" s="25">
        <f t="shared" si="2"/>
        <v>0.79120879120879106</v>
      </c>
      <c r="F21" s="41">
        <v>32</v>
      </c>
      <c r="G21" s="87">
        <v>20</v>
      </c>
      <c r="H21" s="68">
        <f t="shared" si="1"/>
        <v>0.625</v>
      </c>
      <c r="I21" s="25">
        <f t="shared" si="3"/>
        <v>0.96153846153846145</v>
      </c>
      <c r="J21" s="112">
        <v>10029.74</v>
      </c>
      <c r="K21" s="129">
        <f t="shared" si="4"/>
        <v>1.5671468749999999</v>
      </c>
    </row>
    <row r="22" spans="1:13" s="119" customFormat="1" ht="16.5" customHeight="1" thickBot="1" x14ac:dyDescent="0.3">
      <c r="A22" s="26" t="s">
        <v>6</v>
      </c>
      <c r="B22" s="27">
        <v>421</v>
      </c>
      <c r="C22" s="53">
        <v>261</v>
      </c>
      <c r="D22" s="91">
        <f t="shared" si="0"/>
        <v>0.61995249406175768</v>
      </c>
      <c r="E22" s="28">
        <f t="shared" si="2"/>
        <v>0.95377306778731952</v>
      </c>
      <c r="F22" s="125">
        <v>423</v>
      </c>
      <c r="G22" s="53">
        <v>246</v>
      </c>
      <c r="H22" s="121">
        <f t="shared" si="1"/>
        <v>0.58156028368794321</v>
      </c>
      <c r="I22" s="28">
        <f t="shared" si="3"/>
        <v>0.89470812875068184</v>
      </c>
      <c r="J22" s="126">
        <v>10392.52</v>
      </c>
      <c r="K22" s="130">
        <f t="shared" si="4"/>
        <v>1.6238312500000001</v>
      </c>
    </row>
    <row r="23" spans="1:13" s="119" customFormat="1" ht="16.5" customHeight="1" x14ac:dyDescent="0.25">
      <c r="A23" s="185" t="str">
        <f>'2 - Job Seeker'!A25:K25</f>
        <v>*State Labor Exchange Goals:   Q2 EE Rate = 65%    Q4 EE Rate = 65%    Median Earnings = $6400</v>
      </c>
      <c r="B23" s="217"/>
      <c r="C23" s="217"/>
      <c r="D23" s="217"/>
      <c r="E23" s="217"/>
      <c r="F23" s="217"/>
      <c r="G23" s="217"/>
      <c r="H23" s="217"/>
      <c r="I23" s="217"/>
      <c r="J23" s="217"/>
      <c r="K23" s="218"/>
      <c r="L23" s="124"/>
      <c r="M23" s="118"/>
    </row>
    <row r="24" spans="1:13" s="120" customFormat="1" ht="123" customHeight="1" thickBot="1" x14ac:dyDescent="0.35">
      <c r="A24" s="18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83"/>
      <c r="C24" s="183"/>
      <c r="D24" s="183"/>
      <c r="E24" s="183"/>
      <c r="F24" s="183"/>
      <c r="G24" s="183"/>
      <c r="H24" s="183"/>
      <c r="I24" s="183"/>
      <c r="J24" s="183"/>
      <c r="K24" s="18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9" t="str">
        <f>'1- Populations in Cohort'!A1:N1</f>
        <v xml:space="preserve">TAB 10 - LABOR EXCHANGE PERFORMANCE SUMMARY </v>
      </c>
      <c r="B1" s="220"/>
      <c r="C1" s="220"/>
      <c r="D1" s="220"/>
      <c r="E1" s="220"/>
      <c r="F1" s="220"/>
      <c r="G1" s="220"/>
      <c r="H1" s="220"/>
      <c r="I1" s="220"/>
      <c r="J1" s="220"/>
      <c r="K1" s="221"/>
    </row>
    <row r="2" spans="1:13" ht="20.149999999999999" customHeight="1" thickBot="1" x14ac:dyDescent="0.35">
      <c r="A2" s="222" t="str">
        <f>'1- Populations in Cohort'!A2:N2</f>
        <v>FY21 QUARTER ENDING SEPTEMBER 30, 2020</v>
      </c>
      <c r="B2" s="223"/>
      <c r="C2" s="223"/>
      <c r="D2" s="223"/>
      <c r="E2" s="223"/>
      <c r="F2" s="223"/>
      <c r="G2" s="223"/>
      <c r="H2" s="223"/>
      <c r="I2" s="223"/>
      <c r="J2" s="223"/>
      <c r="K2" s="224"/>
    </row>
    <row r="3" spans="1:13" s="115" customFormat="1" ht="20.149999999999999" customHeight="1" thickBot="1" x14ac:dyDescent="0.3">
      <c r="A3" s="225" t="s">
        <v>80</v>
      </c>
      <c r="B3" s="226"/>
      <c r="C3" s="226"/>
      <c r="D3" s="226"/>
      <c r="E3" s="226"/>
      <c r="F3" s="226"/>
      <c r="G3" s="226"/>
      <c r="H3" s="226"/>
      <c r="I3" s="226"/>
      <c r="J3" s="226"/>
      <c r="K3" s="227"/>
      <c r="L3" s="114"/>
      <c r="M3" s="113"/>
    </row>
    <row r="4" spans="1:13" s="115" customFormat="1" x14ac:dyDescent="0.25">
      <c r="A4" s="56" t="s">
        <v>8</v>
      </c>
      <c r="B4" s="64" t="s">
        <v>7</v>
      </c>
      <c r="C4" s="57" t="s">
        <v>9</v>
      </c>
      <c r="D4" s="57" t="s">
        <v>37</v>
      </c>
      <c r="E4" s="58" t="s">
        <v>10</v>
      </c>
      <c r="F4" s="57" t="s">
        <v>11</v>
      </c>
      <c r="G4" s="57" t="s">
        <v>12</v>
      </c>
      <c r="H4" s="57" t="s">
        <v>54</v>
      </c>
      <c r="I4" s="57" t="s">
        <v>13</v>
      </c>
      <c r="J4" s="63" t="s">
        <v>44</v>
      </c>
      <c r="K4" s="59" t="s">
        <v>14</v>
      </c>
      <c r="L4" s="116"/>
      <c r="M4" s="116"/>
    </row>
    <row r="5" spans="1:13" s="117" customFormat="1" ht="39.5" thickBot="1" x14ac:dyDescent="0.3">
      <c r="A5" s="48" t="s">
        <v>70</v>
      </c>
      <c r="B5" s="44" t="s">
        <v>60</v>
      </c>
      <c r="C5" s="45" t="s">
        <v>61</v>
      </c>
      <c r="D5" s="45" t="s">
        <v>62</v>
      </c>
      <c r="E5" s="46" t="s">
        <v>66</v>
      </c>
      <c r="F5" s="45" t="s">
        <v>63</v>
      </c>
      <c r="G5" s="45" t="s">
        <v>65</v>
      </c>
      <c r="H5" s="45" t="s">
        <v>64</v>
      </c>
      <c r="I5" s="45" t="s">
        <v>66</v>
      </c>
      <c r="J5" s="144" t="s">
        <v>67</v>
      </c>
      <c r="K5" s="76" t="s">
        <v>71</v>
      </c>
    </row>
    <row r="6" spans="1:13" s="117" customFormat="1" ht="16.5" customHeight="1" x14ac:dyDescent="0.25">
      <c r="A6" s="49" t="s">
        <v>19</v>
      </c>
      <c r="B6" s="132">
        <v>34</v>
      </c>
      <c r="C6" s="133">
        <v>19</v>
      </c>
      <c r="D6" s="134">
        <f>+C6/B6</f>
        <v>0.55882352941176472</v>
      </c>
      <c r="E6" s="135">
        <f>D6/0.65</f>
        <v>0.85972850678733026</v>
      </c>
      <c r="F6" s="133">
        <v>37</v>
      </c>
      <c r="G6" s="54">
        <v>24</v>
      </c>
      <c r="H6" s="136">
        <f>+G6/F6</f>
        <v>0.64864864864864868</v>
      </c>
      <c r="I6" s="135">
        <f>H6/0.65</f>
        <v>0.99792099792099798</v>
      </c>
      <c r="J6" s="137">
        <v>8319.92</v>
      </c>
      <c r="K6" s="138">
        <f>(J6/6400)</f>
        <v>1.2999875000000001</v>
      </c>
    </row>
    <row r="7" spans="1:13" s="117" customFormat="1" ht="16.5" customHeight="1" x14ac:dyDescent="0.25">
      <c r="A7" s="22" t="s">
        <v>0</v>
      </c>
      <c r="B7" s="20">
        <v>114</v>
      </c>
      <c r="C7" s="38">
        <v>68</v>
      </c>
      <c r="D7" s="69">
        <f t="shared" ref="D7:D22" si="0">+C7/B7</f>
        <v>0.59649122807017541</v>
      </c>
      <c r="E7" s="21">
        <f>D7/0.65</f>
        <v>0.91767881241565441</v>
      </c>
      <c r="F7" s="38">
        <v>137</v>
      </c>
      <c r="G7" s="55">
        <v>75</v>
      </c>
      <c r="H7" s="67">
        <f t="shared" ref="H7:H22" si="1">+G7/F7</f>
        <v>0.54744525547445255</v>
      </c>
      <c r="I7" s="21">
        <f>H7/0.65</f>
        <v>0.84222346996069619</v>
      </c>
      <c r="J7" s="78">
        <v>9108.49</v>
      </c>
      <c r="K7" s="39">
        <f>(J7/6400)</f>
        <v>1.4232015625000001</v>
      </c>
    </row>
    <row r="8" spans="1:13" s="117" customFormat="1" ht="16.5" customHeight="1" x14ac:dyDescent="0.25">
      <c r="A8" s="22" t="s">
        <v>20</v>
      </c>
      <c r="B8" s="20">
        <v>65</v>
      </c>
      <c r="C8" s="38">
        <v>38</v>
      </c>
      <c r="D8" s="69">
        <f t="shared" si="0"/>
        <v>0.58461538461538465</v>
      </c>
      <c r="E8" s="21">
        <f t="shared" ref="E8:E22" si="2">D8/0.65</f>
        <v>0.89940828402366868</v>
      </c>
      <c r="F8" s="38">
        <v>76</v>
      </c>
      <c r="G8" s="55">
        <v>42</v>
      </c>
      <c r="H8" s="67">
        <f t="shared" si="1"/>
        <v>0.55263157894736847</v>
      </c>
      <c r="I8" s="21">
        <f t="shared" ref="I8:I22" si="3">H8/0.65</f>
        <v>0.8502024291497976</v>
      </c>
      <c r="J8" s="78">
        <v>7260.21</v>
      </c>
      <c r="K8" s="39">
        <f t="shared" ref="K8:K22" si="4">(J8/6400)</f>
        <v>1.1344078125000001</v>
      </c>
    </row>
    <row r="9" spans="1:13" s="117" customFormat="1" ht="16.5" customHeight="1" x14ac:dyDescent="0.25">
      <c r="A9" s="22" t="s">
        <v>21</v>
      </c>
      <c r="B9" s="20">
        <v>15</v>
      </c>
      <c r="C9" s="38">
        <v>7</v>
      </c>
      <c r="D9" s="69">
        <f t="shared" si="0"/>
        <v>0.46666666666666667</v>
      </c>
      <c r="E9" s="21">
        <f t="shared" si="2"/>
        <v>0.71794871794871795</v>
      </c>
      <c r="F9" s="38">
        <v>20</v>
      </c>
      <c r="G9" s="55">
        <v>10</v>
      </c>
      <c r="H9" s="67">
        <f t="shared" si="1"/>
        <v>0.5</v>
      </c>
      <c r="I9" s="21">
        <f t="shared" si="3"/>
        <v>0.76923076923076916</v>
      </c>
      <c r="J9" s="78">
        <v>7547.59</v>
      </c>
      <c r="K9" s="39">
        <f t="shared" si="4"/>
        <v>1.1793109374999999</v>
      </c>
    </row>
    <row r="10" spans="1:13" s="117" customFormat="1" ht="16.5" customHeight="1" x14ac:dyDescent="0.25">
      <c r="A10" s="22" t="s">
        <v>4</v>
      </c>
      <c r="B10" s="20">
        <v>8</v>
      </c>
      <c r="C10" s="38">
        <v>7</v>
      </c>
      <c r="D10" s="69">
        <f>IF(B10&gt;0,C10/B10,0)</f>
        <v>0.875</v>
      </c>
      <c r="E10" s="21">
        <f t="shared" si="2"/>
        <v>1.346153846153846</v>
      </c>
      <c r="F10" s="38">
        <v>2</v>
      </c>
      <c r="G10" s="55">
        <v>0</v>
      </c>
      <c r="H10" s="67">
        <f>IF(F10&gt;0,G10/F10,0)</f>
        <v>0</v>
      </c>
      <c r="I10" s="21">
        <f t="shared" si="3"/>
        <v>0</v>
      </c>
      <c r="J10" s="78">
        <v>5732.78</v>
      </c>
      <c r="K10" s="39">
        <f t="shared" si="4"/>
        <v>0.89574687499999994</v>
      </c>
    </row>
    <row r="11" spans="1:13" s="117" customFormat="1" ht="16.5" customHeight="1" x14ac:dyDescent="0.25">
      <c r="A11" s="22" t="s">
        <v>18</v>
      </c>
      <c r="B11" s="20">
        <v>138</v>
      </c>
      <c r="C11" s="38">
        <v>80</v>
      </c>
      <c r="D11" s="69">
        <f t="shared" si="0"/>
        <v>0.57971014492753625</v>
      </c>
      <c r="E11" s="21">
        <f t="shared" si="2"/>
        <v>0.89186176142697882</v>
      </c>
      <c r="F11" s="38">
        <v>118</v>
      </c>
      <c r="G11" s="55">
        <v>67</v>
      </c>
      <c r="H11" s="67">
        <f t="shared" si="1"/>
        <v>0.56779661016949157</v>
      </c>
      <c r="I11" s="21">
        <f t="shared" si="3"/>
        <v>0.87353324641460239</v>
      </c>
      <c r="J11" s="78">
        <v>8155.5</v>
      </c>
      <c r="K11" s="39">
        <f t="shared" si="4"/>
        <v>1.2742968750000001</v>
      </c>
    </row>
    <row r="12" spans="1:13" s="117" customFormat="1" ht="16.5" customHeight="1" x14ac:dyDescent="0.25">
      <c r="A12" s="19" t="s">
        <v>5</v>
      </c>
      <c r="B12" s="20">
        <v>65</v>
      </c>
      <c r="C12" s="38">
        <v>41</v>
      </c>
      <c r="D12" s="69">
        <f t="shared" si="0"/>
        <v>0.63076923076923075</v>
      </c>
      <c r="E12" s="21">
        <f t="shared" si="2"/>
        <v>0.97041420118343191</v>
      </c>
      <c r="F12" s="38">
        <v>47</v>
      </c>
      <c r="G12" s="55">
        <v>25</v>
      </c>
      <c r="H12" s="67">
        <f t="shared" si="1"/>
        <v>0.53191489361702127</v>
      </c>
      <c r="I12" s="21">
        <f t="shared" si="3"/>
        <v>0.81833060556464809</v>
      </c>
      <c r="J12" s="78">
        <v>6990</v>
      </c>
      <c r="K12" s="39">
        <f t="shared" si="4"/>
        <v>1.0921875000000001</v>
      </c>
    </row>
    <row r="13" spans="1:13" s="117" customFormat="1" ht="16.5" customHeight="1" x14ac:dyDescent="0.25">
      <c r="A13" s="22" t="s">
        <v>16</v>
      </c>
      <c r="B13" s="20">
        <v>28</v>
      </c>
      <c r="C13" s="38">
        <v>26</v>
      </c>
      <c r="D13" s="69">
        <f t="shared" si="0"/>
        <v>0.9285714285714286</v>
      </c>
      <c r="E13" s="21">
        <f t="shared" si="2"/>
        <v>1.4285714285714286</v>
      </c>
      <c r="F13" s="38">
        <v>18</v>
      </c>
      <c r="G13" s="55">
        <v>12</v>
      </c>
      <c r="H13" s="67">
        <f t="shared" si="1"/>
        <v>0.66666666666666663</v>
      </c>
      <c r="I13" s="21">
        <f t="shared" si="3"/>
        <v>1.0256410256410255</v>
      </c>
      <c r="J13" s="78">
        <v>11491.16</v>
      </c>
      <c r="K13" s="39">
        <f t="shared" si="4"/>
        <v>1.7954937499999999</v>
      </c>
    </row>
    <row r="14" spans="1:13" s="117" customFormat="1" ht="16.5" customHeight="1" x14ac:dyDescent="0.25">
      <c r="A14" s="22" t="s">
        <v>3</v>
      </c>
      <c r="B14" s="20">
        <v>1</v>
      </c>
      <c r="C14" s="38">
        <v>0</v>
      </c>
      <c r="D14" s="69">
        <f t="shared" si="0"/>
        <v>0</v>
      </c>
      <c r="E14" s="21">
        <f t="shared" si="2"/>
        <v>0</v>
      </c>
      <c r="F14" s="38">
        <v>20</v>
      </c>
      <c r="G14" s="55">
        <v>9</v>
      </c>
      <c r="H14" s="67">
        <f t="shared" si="1"/>
        <v>0.45</v>
      </c>
      <c r="I14" s="21">
        <f t="shared" si="3"/>
        <v>0.69230769230769229</v>
      </c>
      <c r="J14" s="78">
        <v>0</v>
      </c>
      <c r="K14" s="39">
        <f t="shared" si="4"/>
        <v>0</v>
      </c>
    </row>
    <row r="15" spans="1:13" s="117" customFormat="1" ht="16.5" customHeight="1" x14ac:dyDescent="0.25">
      <c r="A15" s="22" t="s">
        <v>22</v>
      </c>
      <c r="B15" s="20">
        <v>57</v>
      </c>
      <c r="C15" s="38">
        <v>34</v>
      </c>
      <c r="D15" s="69">
        <f t="shared" si="0"/>
        <v>0.59649122807017541</v>
      </c>
      <c r="E15" s="21">
        <f t="shared" si="2"/>
        <v>0.91767881241565441</v>
      </c>
      <c r="F15" s="38">
        <v>53</v>
      </c>
      <c r="G15" s="55">
        <v>25</v>
      </c>
      <c r="H15" s="67">
        <f t="shared" si="1"/>
        <v>0.47169811320754718</v>
      </c>
      <c r="I15" s="21">
        <f t="shared" si="3"/>
        <v>0.72568940493468792</v>
      </c>
      <c r="J15" s="78">
        <v>8399.89</v>
      </c>
      <c r="K15" s="39">
        <f t="shared" si="4"/>
        <v>1.3124828124999999</v>
      </c>
    </row>
    <row r="16" spans="1:13" s="117" customFormat="1" ht="16.5" customHeight="1" x14ac:dyDescent="0.25">
      <c r="A16" s="22" t="s">
        <v>24</v>
      </c>
      <c r="B16" s="20">
        <v>32</v>
      </c>
      <c r="C16" s="38">
        <v>20</v>
      </c>
      <c r="D16" s="69">
        <f t="shared" si="0"/>
        <v>0.625</v>
      </c>
      <c r="E16" s="21">
        <f t="shared" si="2"/>
        <v>0.96153846153846145</v>
      </c>
      <c r="F16" s="38">
        <v>39</v>
      </c>
      <c r="G16" s="55">
        <v>21</v>
      </c>
      <c r="H16" s="67">
        <f t="shared" si="1"/>
        <v>0.53846153846153844</v>
      </c>
      <c r="I16" s="21">
        <f t="shared" si="3"/>
        <v>0.82840236686390523</v>
      </c>
      <c r="J16" s="78">
        <v>12709.86</v>
      </c>
      <c r="K16" s="39">
        <f t="shared" si="4"/>
        <v>1.9859156250000001</v>
      </c>
    </row>
    <row r="17" spans="1:13" s="117" customFormat="1" ht="16.5" customHeight="1" x14ac:dyDescent="0.25">
      <c r="A17" s="22" t="s">
        <v>1</v>
      </c>
      <c r="B17" s="20">
        <v>141</v>
      </c>
      <c r="C17" s="38">
        <v>92</v>
      </c>
      <c r="D17" s="69">
        <f t="shared" si="0"/>
        <v>0.65248226950354615</v>
      </c>
      <c r="E17" s="21">
        <f t="shared" si="2"/>
        <v>1.0038188761593017</v>
      </c>
      <c r="F17" s="38">
        <v>101</v>
      </c>
      <c r="G17" s="55">
        <v>67</v>
      </c>
      <c r="H17" s="67">
        <f t="shared" si="1"/>
        <v>0.6633663366336634</v>
      </c>
      <c r="I17" s="21">
        <f t="shared" si="3"/>
        <v>1.0205635948210205</v>
      </c>
      <c r="J17" s="78">
        <v>8854.6</v>
      </c>
      <c r="K17" s="39">
        <f t="shared" si="4"/>
        <v>1.3835312500000001</v>
      </c>
    </row>
    <row r="18" spans="1:13" s="117" customFormat="1" ht="16.5" customHeight="1" x14ac:dyDescent="0.25">
      <c r="A18" s="22" t="s">
        <v>2</v>
      </c>
      <c r="B18" s="20">
        <v>58</v>
      </c>
      <c r="C18" s="38">
        <v>39</v>
      </c>
      <c r="D18" s="69">
        <f>IF(B18&gt;0,C18/B18,0)</f>
        <v>0.67241379310344829</v>
      </c>
      <c r="E18" s="21">
        <f t="shared" si="2"/>
        <v>1.0344827586206897</v>
      </c>
      <c r="F18" s="38">
        <v>57</v>
      </c>
      <c r="G18" s="55">
        <v>35</v>
      </c>
      <c r="H18" s="67">
        <f>IF(F18&gt;0,G18/F18,0)</f>
        <v>0.61403508771929827</v>
      </c>
      <c r="I18" s="21">
        <f t="shared" si="3"/>
        <v>0.94466936572199733</v>
      </c>
      <c r="J18" s="78">
        <v>8085.55</v>
      </c>
      <c r="K18" s="39">
        <f t="shared" si="4"/>
        <v>1.2633671875000001</v>
      </c>
    </row>
    <row r="19" spans="1:13" s="117" customFormat="1" ht="16.5" customHeight="1" x14ac:dyDescent="0.25">
      <c r="A19" s="22" t="s">
        <v>17</v>
      </c>
      <c r="B19" s="20">
        <v>64</v>
      </c>
      <c r="C19" s="38">
        <v>38</v>
      </c>
      <c r="D19" s="69">
        <f t="shared" si="0"/>
        <v>0.59375</v>
      </c>
      <c r="E19" s="21">
        <f t="shared" si="2"/>
        <v>0.91346153846153844</v>
      </c>
      <c r="F19" s="38">
        <v>51</v>
      </c>
      <c r="G19" s="55">
        <v>24</v>
      </c>
      <c r="H19" s="67">
        <f t="shared" si="1"/>
        <v>0.47058823529411764</v>
      </c>
      <c r="I19" s="21">
        <f t="shared" si="3"/>
        <v>0.72398190045248867</v>
      </c>
      <c r="J19" s="78">
        <v>7217.4</v>
      </c>
      <c r="K19" s="39">
        <f t="shared" si="4"/>
        <v>1.1277187499999999</v>
      </c>
    </row>
    <row r="20" spans="1:13" s="117" customFormat="1" ht="16.5" customHeight="1" x14ac:dyDescent="0.25">
      <c r="A20" s="22" t="s">
        <v>23</v>
      </c>
      <c r="B20" s="20">
        <v>55</v>
      </c>
      <c r="C20" s="38">
        <v>31</v>
      </c>
      <c r="D20" s="69">
        <f t="shared" si="0"/>
        <v>0.5636363636363636</v>
      </c>
      <c r="E20" s="21">
        <f t="shared" si="2"/>
        <v>0.86713286713286708</v>
      </c>
      <c r="F20" s="38">
        <v>65</v>
      </c>
      <c r="G20" s="55">
        <v>39</v>
      </c>
      <c r="H20" s="67">
        <f t="shared" si="1"/>
        <v>0.6</v>
      </c>
      <c r="I20" s="21">
        <f t="shared" si="3"/>
        <v>0.92307692307692302</v>
      </c>
      <c r="J20" s="78">
        <v>8663.6299999999992</v>
      </c>
      <c r="K20" s="39">
        <f t="shared" si="4"/>
        <v>1.3536921874999999</v>
      </c>
    </row>
    <row r="21" spans="1:13" s="117" customFormat="1" ht="16.5" customHeight="1" thickBot="1" x14ac:dyDescent="0.3">
      <c r="A21" s="23" t="s">
        <v>56</v>
      </c>
      <c r="B21" s="24">
        <v>82</v>
      </c>
      <c r="C21" s="52">
        <v>38</v>
      </c>
      <c r="D21" s="70">
        <f t="shared" si="0"/>
        <v>0.46341463414634149</v>
      </c>
      <c r="E21" s="25">
        <f t="shared" si="2"/>
        <v>0.71294559099437149</v>
      </c>
      <c r="F21" s="41">
        <v>92</v>
      </c>
      <c r="G21" s="87">
        <v>51</v>
      </c>
      <c r="H21" s="68">
        <f t="shared" si="1"/>
        <v>0.55434782608695654</v>
      </c>
      <c r="I21" s="25">
        <f t="shared" si="3"/>
        <v>0.85284280936454848</v>
      </c>
      <c r="J21" s="112">
        <v>5391.42</v>
      </c>
      <c r="K21" s="129">
        <f t="shared" si="4"/>
        <v>0.84240937500000002</v>
      </c>
    </row>
    <row r="22" spans="1:13" s="119" customFormat="1" ht="16.5" customHeight="1" thickBot="1" x14ac:dyDescent="0.3">
      <c r="A22" s="26" t="s">
        <v>6</v>
      </c>
      <c r="B22" s="27">
        <v>957</v>
      </c>
      <c r="C22" s="53">
        <v>578</v>
      </c>
      <c r="D22" s="91">
        <f t="shared" si="0"/>
        <v>0.60397074190177635</v>
      </c>
      <c r="E22" s="28">
        <f t="shared" si="2"/>
        <v>0.92918575677196358</v>
      </c>
      <c r="F22" s="125">
        <v>933</v>
      </c>
      <c r="G22" s="53">
        <v>526</v>
      </c>
      <c r="H22" s="121">
        <f t="shared" si="1"/>
        <v>0.5637727759914255</v>
      </c>
      <c r="I22" s="28">
        <f t="shared" si="3"/>
        <v>0.86734273229450076</v>
      </c>
      <c r="J22" s="126">
        <v>8374.0400000000009</v>
      </c>
      <c r="K22" s="130">
        <f t="shared" si="4"/>
        <v>1.3084437500000001</v>
      </c>
    </row>
    <row r="23" spans="1:13" s="119" customFormat="1" ht="16.5" customHeight="1" x14ac:dyDescent="0.25">
      <c r="A23" s="185" t="str">
        <f>'2 - Job Seeker'!A25:K25</f>
        <v>*State Labor Exchange Goals:   Q2 EE Rate = 65%    Q4 EE Rate = 65%    Median Earnings = $6400</v>
      </c>
      <c r="B23" s="217"/>
      <c r="C23" s="217"/>
      <c r="D23" s="217"/>
      <c r="E23" s="217"/>
      <c r="F23" s="217"/>
      <c r="G23" s="217"/>
      <c r="H23" s="217"/>
      <c r="I23" s="217"/>
      <c r="J23" s="217"/>
      <c r="K23" s="218"/>
      <c r="L23" s="124"/>
      <c r="M23" s="118"/>
    </row>
    <row r="24" spans="1:13" s="120" customFormat="1" ht="123" customHeight="1" thickBot="1" x14ac:dyDescent="0.35">
      <c r="A24" s="18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83"/>
      <c r="C24" s="183"/>
      <c r="D24" s="183"/>
      <c r="E24" s="183"/>
      <c r="F24" s="183"/>
      <c r="G24" s="183"/>
      <c r="H24" s="183"/>
      <c r="I24" s="183"/>
      <c r="J24" s="183"/>
      <c r="K24" s="184"/>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16" zoomScaleNormal="100" workbookViewId="0">
      <selection activeCell="A25" sqref="A25"/>
    </sheetView>
  </sheetViews>
  <sheetFormatPr defaultColWidth="9.1796875" defaultRowHeight="13" x14ac:dyDescent="0.3"/>
  <cols>
    <col min="1" max="1" width="19.1796875" style="29" customWidth="1"/>
    <col min="2" max="4" width="11.7265625" style="29" customWidth="1"/>
    <col min="5" max="5" width="10.81640625" style="29" customWidth="1"/>
    <col min="6" max="8" width="11.7265625" style="29" customWidth="1"/>
    <col min="9" max="9" width="10.81640625" style="29" customWidth="1"/>
    <col min="10" max="10" width="11.54296875" style="29" customWidth="1"/>
    <col min="11" max="11" width="10.81640625" style="29" customWidth="1"/>
    <col min="12" max="12" width="0" style="29" hidden="1" customWidth="1"/>
    <col min="13" max="16384" width="9.1796875" style="29"/>
  </cols>
  <sheetData>
    <row r="1" spans="1:13" ht="20.149999999999999" customHeight="1" x14ac:dyDescent="0.3">
      <c r="A1" s="219" t="str">
        <f>'1- Populations in Cohort'!A1:N1</f>
        <v xml:space="preserve">TAB 10 - LABOR EXCHANGE PERFORMANCE SUMMARY </v>
      </c>
      <c r="B1" s="220"/>
      <c r="C1" s="220"/>
      <c r="D1" s="220"/>
      <c r="E1" s="220"/>
      <c r="F1" s="220"/>
      <c r="G1" s="220"/>
      <c r="H1" s="220"/>
      <c r="I1" s="220"/>
      <c r="J1" s="220"/>
      <c r="K1" s="221"/>
    </row>
    <row r="2" spans="1:13" ht="20.149999999999999" customHeight="1" thickBot="1" x14ac:dyDescent="0.35">
      <c r="A2" s="222" t="str">
        <f>'1- Populations in Cohort'!A2:N2</f>
        <v>FY21 QUARTER ENDING SEPTEMBER 30, 2020</v>
      </c>
      <c r="B2" s="223"/>
      <c r="C2" s="223"/>
      <c r="D2" s="223"/>
      <c r="E2" s="223"/>
      <c r="F2" s="223"/>
      <c r="G2" s="223"/>
      <c r="H2" s="223"/>
      <c r="I2" s="223"/>
      <c r="J2" s="223"/>
      <c r="K2" s="224"/>
    </row>
    <row r="3" spans="1:13" s="115" customFormat="1" ht="20.149999999999999" customHeight="1" thickBot="1" x14ac:dyDescent="0.3">
      <c r="A3" s="225" t="s">
        <v>89</v>
      </c>
      <c r="B3" s="226"/>
      <c r="C3" s="226"/>
      <c r="D3" s="226"/>
      <c r="E3" s="226"/>
      <c r="F3" s="226"/>
      <c r="G3" s="226"/>
      <c r="H3" s="226"/>
      <c r="I3" s="226"/>
      <c r="J3" s="226"/>
      <c r="K3" s="227"/>
      <c r="L3" s="150"/>
      <c r="M3" s="151"/>
    </row>
    <row r="4" spans="1:13" s="115" customFormat="1" x14ac:dyDescent="0.25">
      <c r="A4" s="56" t="s">
        <v>8</v>
      </c>
      <c r="B4" s="64" t="s">
        <v>7</v>
      </c>
      <c r="C4" s="57" t="s">
        <v>9</v>
      </c>
      <c r="D4" s="57" t="s">
        <v>37</v>
      </c>
      <c r="E4" s="58" t="s">
        <v>10</v>
      </c>
      <c r="F4" s="57" t="s">
        <v>11</v>
      </c>
      <c r="G4" s="57" t="s">
        <v>12</v>
      </c>
      <c r="H4" s="57" t="s">
        <v>54</v>
      </c>
      <c r="I4" s="57" t="s">
        <v>13</v>
      </c>
      <c r="J4" s="63" t="s">
        <v>44</v>
      </c>
      <c r="K4" s="59" t="s">
        <v>14</v>
      </c>
      <c r="L4" s="116"/>
      <c r="M4" s="116"/>
    </row>
    <row r="5" spans="1:13" s="117" customFormat="1" ht="39.5" thickBot="1" x14ac:dyDescent="0.3">
      <c r="A5" s="148" t="s">
        <v>70</v>
      </c>
      <c r="B5" s="149" t="s">
        <v>60</v>
      </c>
      <c r="C5" s="146" t="s">
        <v>61</v>
      </c>
      <c r="D5" s="146" t="s">
        <v>62</v>
      </c>
      <c r="E5" s="147" t="s">
        <v>66</v>
      </c>
      <c r="F5" s="146" t="s">
        <v>63</v>
      </c>
      <c r="G5" s="146" t="s">
        <v>65</v>
      </c>
      <c r="H5" s="146" t="s">
        <v>64</v>
      </c>
      <c r="I5" s="146" t="s">
        <v>66</v>
      </c>
      <c r="J5" s="144" t="s">
        <v>67</v>
      </c>
      <c r="K5" s="76" t="s">
        <v>71</v>
      </c>
    </row>
    <row r="6" spans="1:13" s="117" customFormat="1" ht="16.5" customHeight="1" x14ac:dyDescent="0.25">
      <c r="A6" s="49" t="s">
        <v>19</v>
      </c>
      <c r="B6" s="132">
        <v>760</v>
      </c>
      <c r="C6" s="133">
        <v>493</v>
      </c>
      <c r="D6" s="134">
        <f>+C6/B6</f>
        <v>0.64868421052631575</v>
      </c>
      <c r="E6" s="135">
        <f>D6/0.65</f>
        <v>0.99797570850202422</v>
      </c>
      <c r="F6" s="133">
        <v>806</v>
      </c>
      <c r="G6" s="54">
        <v>546</v>
      </c>
      <c r="H6" s="136">
        <f>+G6/F6</f>
        <v>0.67741935483870963</v>
      </c>
      <c r="I6" s="135">
        <f>H6/0.65</f>
        <v>1.042183622828784</v>
      </c>
      <c r="J6" s="137">
        <v>6923.1</v>
      </c>
      <c r="K6" s="138">
        <f>(J6/6400)</f>
        <v>1.0817343750000001</v>
      </c>
    </row>
    <row r="7" spans="1:13" s="117" customFormat="1" ht="16.5" customHeight="1" x14ac:dyDescent="0.25">
      <c r="A7" s="22" t="s">
        <v>0</v>
      </c>
      <c r="B7" s="20">
        <v>5383</v>
      </c>
      <c r="C7" s="38">
        <v>3734</v>
      </c>
      <c r="D7" s="69">
        <f t="shared" ref="D7:D22" si="0">+C7/B7</f>
        <v>0.69366524242987182</v>
      </c>
      <c r="E7" s="21">
        <f>D7/0.65</f>
        <v>1.0671772960459567</v>
      </c>
      <c r="F7" s="38">
        <v>4692</v>
      </c>
      <c r="G7" s="55">
        <v>3464</v>
      </c>
      <c r="H7" s="67">
        <f t="shared" ref="H7:H22" si="1">+G7/F7</f>
        <v>0.73827791986359759</v>
      </c>
      <c r="I7" s="21">
        <f>H7/0.65</f>
        <v>1.1358121844055347</v>
      </c>
      <c r="J7" s="78">
        <v>10694.41</v>
      </c>
      <c r="K7" s="39">
        <f>(J7/6400)</f>
        <v>1.6710015624999999</v>
      </c>
    </row>
    <row r="8" spans="1:13" s="117" customFormat="1" ht="16.5" customHeight="1" x14ac:dyDescent="0.25">
      <c r="A8" s="22" t="s">
        <v>20</v>
      </c>
      <c r="B8" s="20">
        <v>4474</v>
      </c>
      <c r="C8" s="38">
        <v>3124</v>
      </c>
      <c r="D8" s="69">
        <f t="shared" si="0"/>
        <v>0.69825659365221282</v>
      </c>
      <c r="E8" s="21">
        <f t="shared" ref="E8:E22" si="2">D8/0.65</f>
        <v>1.0742409133110966</v>
      </c>
      <c r="F8" s="38">
        <v>4435</v>
      </c>
      <c r="G8" s="55">
        <v>3196</v>
      </c>
      <c r="H8" s="67">
        <f t="shared" si="1"/>
        <v>0.72063134160090192</v>
      </c>
      <c r="I8" s="21">
        <f t="shared" ref="I8:I22" si="3">H8/0.65</f>
        <v>1.1086636024629259</v>
      </c>
      <c r="J8" s="78">
        <v>9179.32</v>
      </c>
      <c r="K8" s="39">
        <f t="shared" ref="K8:K22" si="4">(J8/6400)</f>
        <v>1.43426875</v>
      </c>
    </row>
    <row r="9" spans="1:13" s="117" customFormat="1" ht="16.5" customHeight="1" x14ac:dyDescent="0.25">
      <c r="A9" s="22" t="s">
        <v>21</v>
      </c>
      <c r="B9" s="20">
        <v>2694</v>
      </c>
      <c r="C9" s="38">
        <v>1836</v>
      </c>
      <c r="D9" s="69">
        <f t="shared" si="0"/>
        <v>0.68151447661469933</v>
      </c>
      <c r="E9" s="21">
        <f t="shared" si="2"/>
        <v>1.0484838101764604</v>
      </c>
      <c r="F9" s="38">
        <v>2785</v>
      </c>
      <c r="G9" s="55">
        <v>2004</v>
      </c>
      <c r="H9" s="67">
        <f t="shared" si="1"/>
        <v>0.71956912028725317</v>
      </c>
      <c r="I9" s="21">
        <f t="shared" si="3"/>
        <v>1.1070294158265432</v>
      </c>
      <c r="J9" s="78">
        <v>8895.0349999999999</v>
      </c>
      <c r="K9" s="39">
        <f t="shared" si="4"/>
        <v>1.38984921875</v>
      </c>
    </row>
    <row r="10" spans="1:13" s="117" customFormat="1" ht="16.5" customHeight="1" x14ac:dyDescent="0.25">
      <c r="A10" s="22" t="s">
        <v>4</v>
      </c>
      <c r="B10" s="20">
        <v>1411</v>
      </c>
      <c r="C10" s="38">
        <v>930</v>
      </c>
      <c r="D10" s="69">
        <f>IF(B10&gt;0,C10/B10,0)</f>
        <v>0.65910701630049606</v>
      </c>
      <c r="E10" s="21">
        <f t="shared" si="2"/>
        <v>1.0140107943084555</v>
      </c>
      <c r="F10" s="38">
        <v>1319</v>
      </c>
      <c r="G10" s="55">
        <v>848</v>
      </c>
      <c r="H10" s="67">
        <f>IF(F10&gt;0,G10/F10,0)</f>
        <v>0.64291129643669442</v>
      </c>
      <c r="I10" s="21">
        <f t="shared" si="3"/>
        <v>0.98909430221029904</v>
      </c>
      <c r="J10" s="78">
        <v>9151.375</v>
      </c>
      <c r="K10" s="39">
        <f t="shared" si="4"/>
        <v>1.42990234375</v>
      </c>
    </row>
    <row r="11" spans="1:13" s="117" customFormat="1" ht="16.5" customHeight="1" x14ac:dyDescent="0.25">
      <c r="A11" s="22" t="s">
        <v>18</v>
      </c>
      <c r="B11" s="20">
        <v>4337</v>
      </c>
      <c r="C11" s="38">
        <v>2990</v>
      </c>
      <c r="D11" s="69">
        <f t="shared" si="0"/>
        <v>0.68941664745215592</v>
      </c>
      <c r="E11" s="21">
        <f t="shared" si="2"/>
        <v>1.0606409960802399</v>
      </c>
      <c r="F11" s="38">
        <v>4576</v>
      </c>
      <c r="G11" s="55">
        <v>3315</v>
      </c>
      <c r="H11" s="67">
        <f t="shared" si="1"/>
        <v>0.72443181818181823</v>
      </c>
      <c r="I11" s="21">
        <f t="shared" si="3"/>
        <v>1.1145104895104896</v>
      </c>
      <c r="J11" s="78">
        <v>9595.7849999999999</v>
      </c>
      <c r="K11" s="39">
        <f t="shared" si="4"/>
        <v>1.4993414062499999</v>
      </c>
    </row>
    <row r="12" spans="1:13" s="117" customFormat="1" ht="16.5" customHeight="1" x14ac:dyDescent="0.25">
      <c r="A12" s="19" t="s">
        <v>5</v>
      </c>
      <c r="B12" s="20">
        <v>1061</v>
      </c>
      <c r="C12" s="38">
        <v>711</v>
      </c>
      <c r="D12" s="69">
        <f t="shared" si="0"/>
        <v>0.67012252591894439</v>
      </c>
      <c r="E12" s="21">
        <f t="shared" si="2"/>
        <v>1.0309577321829912</v>
      </c>
      <c r="F12" s="38">
        <v>1057</v>
      </c>
      <c r="G12" s="55">
        <v>741</v>
      </c>
      <c r="H12" s="67">
        <f t="shared" si="1"/>
        <v>0.70104068117313145</v>
      </c>
      <c r="I12" s="21">
        <f t="shared" si="3"/>
        <v>1.0785241248817408</v>
      </c>
      <c r="J12" s="78">
        <v>8269.2099999999991</v>
      </c>
      <c r="K12" s="39">
        <f t="shared" si="4"/>
        <v>1.2920640624999999</v>
      </c>
    </row>
    <row r="13" spans="1:13" s="117" customFormat="1" ht="16.5" customHeight="1" x14ac:dyDescent="0.25">
      <c r="A13" s="22" t="s">
        <v>16</v>
      </c>
      <c r="B13" s="20">
        <v>2717</v>
      </c>
      <c r="C13" s="38">
        <v>1891</v>
      </c>
      <c r="D13" s="69">
        <f t="shared" si="0"/>
        <v>0.69598822230401181</v>
      </c>
      <c r="E13" s="21">
        <f t="shared" si="2"/>
        <v>1.0707511112369412</v>
      </c>
      <c r="F13" s="38">
        <v>3121</v>
      </c>
      <c r="G13" s="55">
        <v>2325</v>
      </c>
      <c r="H13" s="67">
        <f t="shared" si="1"/>
        <v>0.74495354053188079</v>
      </c>
      <c r="I13" s="21">
        <f t="shared" si="3"/>
        <v>1.1460823700490472</v>
      </c>
      <c r="J13" s="78">
        <v>12479</v>
      </c>
      <c r="K13" s="39">
        <f t="shared" si="4"/>
        <v>1.9498437500000001</v>
      </c>
    </row>
    <row r="14" spans="1:13" s="117" customFormat="1" ht="16.5" customHeight="1" x14ac:dyDescent="0.25">
      <c r="A14" s="22" t="s">
        <v>3</v>
      </c>
      <c r="B14" s="20">
        <v>1579</v>
      </c>
      <c r="C14" s="38">
        <v>1106</v>
      </c>
      <c r="D14" s="69">
        <f t="shared" si="0"/>
        <v>0.70044331855604813</v>
      </c>
      <c r="E14" s="21">
        <f t="shared" si="2"/>
        <v>1.0776051054708433</v>
      </c>
      <c r="F14" s="38">
        <v>1492</v>
      </c>
      <c r="G14" s="55">
        <v>1023</v>
      </c>
      <c r="H14" s="67">
        <f t="shared" si="1"/>
        <v>0.68565683646112596</v>
      </c>
      <c r="I14" s="21">
        <f t="shared" si="3"/>
        <v>1.0548566714786554</v>
      </c>
      <c r="J14" s="78">
        <v>7996.5</v>
      </c>
      <c r="K14" s="39">
        <f t="shared" si="4"/>
        <v>1.2494531250000001</v>
      </c>
    </row>
    <row r="15" spans="1:13" s="117" customFormat="1" ht="16.5" customHeight="1" x14ac:dyDescent="0.25">
      <c r="A15" s="22" t="s">
        <v>22</v>
      </c>
      <c r="B15" s="20">
        <v>4313</v>
      </c>
      <c r="C15" s="38">
        <v>2865</v>
      </c>
      <c r="D15" s="69">
        <f t="shared" si="0"/>
        <v>0.66427080918154413</v>
      </c>
      <c r="E15" s="21">
        <f t="shared" si="2"/>
        <v>1.0219550910485293</v>
      </c>
      <c r="F15" s="38">
        <v>4243</v>
      </c>
      <c r="G15" s="55">
        <v>2994</v>
      </c>
      <c r="H15" s="67">
        <f t="shared" si="1"/>
        <v>0.70563280697619613</v>
      </c>
      <c r="I15" s="21">
        <f t="shared" si="3"/>
        <v>1.0855889338095324</v>
      </c>
      <c r="J15" s="78">
        <v>7007</v>
      </c>
      <c r="K15" s="39">
        <f t="shared" si="4"/>
        <v>1.0948437499999999</v>
      </c>
    </row>
    <row r="16" spans="1:13" s="117" customFormat="1" ht="16.5" customHeight="1" x14ac:dyDescent="0.25">
      <c r="A16" s="22" t="s">
        <v>24</v>
      </c>
      <c r="B16" s="20">
        <v>3513</v>
      </c>
      <c r="C16" s="38">
        <v>2434</v>
      </c>
      <c r="D16" s="69">
        <f t="shared" si="0"/>
        <v>0.6928551095929405</v>
      </c>
      <c r="E16" s="21">
        <f t="shared" si="2"/>
        <v>1.065930937835293</v>
      </c>
      <c r="F16" s="38">
        <v>3788</v>
      </c>
      <c r="G16" s="55">
        <v>2749</v>
      </c>
      <c r="H16" s="67">
        <f t="shared" si="1"/>
        <v>0.72571277719112992</v>
      </c>
      <c r="I16" s="21">
        <f t="shared" si="3"/>
        <v>1.1164811956786613</v>
      </c>
      <c r="J16" s="78">
        <v>9982.44</v>
      </c>
      <c r="K16" s="39">
        <f t="shared" si="4"/>
        <v>1.5597562500000002</v>
      </c>
    </row>
    <row r="17" spans="1:13" s="117" customFormat="1" ht="16.5" customHeight="1" x14ac:dyDescent="0.25">
      <c r="A17" s="22" t="s">
        <v>1</v>
      </c>
      <c r="B17" s="20">
        <v>5212</v>
      </c>
      <c r="C17" s="38">
        <v>3601</v>
      </c>
      <c r="D17" s="69">
        <f t="shared" si="0"/>
        <v>0.69090560245587107</v>
      </c>
      <c r="E17" s="21">
        <f t="shared" si="2"/>
        <v>1.0629316960859554</v>
      </c>
      <c r="F17" s="38">
        <v>4353</v>
      </c>
      <c r="G17" s="55">
        <v>3105</v>
      </c>
      <c r="H17" s="67">
        <f t="shared" si="1"/>
        <v>0.7133011716057891</v>
      </c>
      <c r="I17" s="21">
        <f t="shared" si="3"/>
        <v>1.0973864178550601</v>
      </c>
      <c r="J17" s="78">
        <v>14087.25</v>
      </c>
      <c r="K17" s="39">
        <f t="shared" si="4"/>
        <v>2.2011328125</v>
      </c>
    </row>
    <row r="18" spans="1:13" s="117" customFormat="1" ht="16.5" customHeight="1" x14ac:dyDescent="0.25">
      <c r="A18" s="22" t="s">
        <v>2</v>
      </c>
      <c r="B18" s="20">
        <v>6276</v>
      </c>
      <c r="C18" s="38">
        <v>4284</v>
      </c>
      <c r="D18" s="69">
        <f>IF(B18&gt;0,C18/B18,0)</f>
        <v>0.68260038240917786</v>
      </c>
      <c r="E18" s="21">
        <f t="shared" si="2"/>
        <v>1.0501544344756581</v>
      </c>
      <c r="F18" s="38">
        <v>5998</v>
      </c>
      <c r="G18" s="55">
        <v>4270</v>
      </c>
      <c r="H18" s="67">
        <f>IF(F18&gt;0,G18/F18,0)</f>
        <v>0.71190396798932976</v>
      </c>
      <c r="I18" s="21">
        <f t="shared" si="3"/>
        <v>1.095236873829738</v>
      </c>
      <c r="J18" s="78">
        <v>15049</v>
      </c>
      <c r="K18" s="39">
        <f t="shared" si="4"/>
        <v>2.3514062500000001</v>
      </c>
    </row>
    <row r="19" spans="1:13" s="117" customFormat="1" ht="16.5" customHeight="1" x14ac:dyDescent="0.25">
      <c r="A19" s="22" t="s">
        <v>17</v>
      </c>
      <c r="B19" s="20">
        <v>2105</v>
      </c>
      <c r="C19" s="38">
        <v>1450</v>
      </c>
      <c r="D19" s="69">
        <f t="shared" si="0"/>
        <v>0.6888361045130641</v>
      </c>
      <c r="E19" s="21">
        <f t="shared" si="2"/>
        <v>1.0597478530970217</v>
      </c>
      <c r="F19" s="38">
        <v>2250</v>
      </c>
      <c r="G19" s="55">
        <v>1605</v>
      </c>
      <c r="H19" s="67">
        <f t="shared" si="1"/>
        <v>0.71333333333333337</v>
      </c>
      <c r="I19" s="21">
        <f t="shared" si="3"/>
        <v>1.0974358974358975</v>
      </c>
      <c r="J19" s="78">
        <v>10363.455</v>
      </c>
      <c r="K19" s="39">
        <f t="shared" si="4"/>
        <v>1.6192898437500001</v>
      </c>
    </row>
    <row r="20" spans="1:13" s="117" customFormat="1" ht="16.5" customHeight="1" x14ac:dyDescent="0.25">
      <c r="A20" s="22" t="s">
        <v>23</v>
      </c>
      <c r="B20" s="20">
        <v>2331</v>
      </c>
      <c r="C20" s="38">
        <v>1509</v>
      </c>
      <c r="D20" s="69">
        <f t="shared" si="0"/>
        <v>0.64736164736164736</v>
      </c>
      <c r="E20" s="21">
        <f t="shared" si="2"/>
        <v>0.99594099594099594</v>
      </c>
      <c r="F20" s="38">
        <v>2953</v>
      </c>
      <c r="G20" s="55">
        <v>2076</v>
      </c>
      <c r="H20" s="67">
        <f t="shared" si="1"/>
        <v>0.70301388418557398</v>
      </c>
      <c r="I20" s="21">
        <f t="shared" si="3"/>
        <v>1.0815598218239599</v>
      </c>
      <c r="J20" s="78">
        <v>9728.27</v>
      </c>
      <c r="K20" s="39">
        <f t="shared" si="4"/>
        <v>1.5200421875000001</v>
      </c>
    </row>
    <row r="21" spans="1:13" s="117" customFormat="1" ht="16.5" customHeight="1" thickBot="1" x14ac:dyDescent="0.3">
      <c r="A21" s="23" t="s">
        <v>56</v>
      </c>
      <c r="B21" s="24">
        <v>3070</v>
      </c>
      <c r="C21" s="52">
        <v>2077</v>
      </c>
      <c r="D21" s="70">
        <f t="shared" si="0"/>
        <v>0.67654723127035832</v>
      </c>
      <c r="E21" s="25">
        <f t="shared" si="2"/>
        <v>1.0408418942620896</v>
      </c>
      <c r="F21" s="41">
        <v>4586</v>
      </c>
      <c r="G21" s="87">
        <v>3304</v>
      </c>
      <c r="H21" s="68">
        <f t="shared" si="1"/>
        <v>0.72045355429568247</v>
      </c>
      <c r="I21" s="25">
        <f t="shared" si="3"/>
        <v>1.1083900835318192</v>
      </c>
      <c r="J21" s="112">
        <v>10560</v>
      </c>
      <c r="K21" s="129">
        <f t="shared" si="4"/>
        <v>1.65</v>
      </c>
    </row>
    <row r="22" spans="1:13" s="119" customFormat="1" ht="16.5" customHeight="1" thickBot="1" x14ac:dyDescent="0.3">
      <c r="A22" s="26" t="s">
        <v>6</v>
      </c>
      <c r="B22" s="27">
        <v>51236</v>
      </c>
      <c r="C22" s="53">
        <v>35035</v>
      </c>
      <c r="D22" s="91">
        <f t="shared" si="0"/>
        <v>0.68379654930127254</v>
      </c>
      <c r="E22" s="28">
        <f t="shared" si="2"/>
        <v>1.0519946912327269</v>
      </c>
      <c r="F22" s="125">
        <v>52454</v>
      </c>
      <c r="G22" s="53">
        <v>37565</v>
      </c>
      <c r="H22" s="121">
        <f t="shared" si="1"/>
        <v>0.71615129446753345</v>
      </c>
      <c r="I22" s="28">
        <f t="shared" si="3"/>
        <v>1.1017712222577438</v>
      </c>
      <c r="J22" s="126">
        <v>10222.1</v>
      </c>
      <c r="K22" s="130">
        <f t="shared" si="4"/>
        <v>1.5972031250000001</v>
      </c>
    </row>
    <row r="23" spans="1:13" s="119" customFormat="1" ht="16.5" customHeight="1" x14ac:dyDescent="0.25">
      <c r="A23" s="185" t="str">
        <f>'2 - Job Seeker'!A25:K25</f>
        <v>*State Labor Exchange Goals:   Q2 EE Rate = 65%    Q4 EE Rate = 65%    Median Earnings = $6400</v>
      </c>
      <c r="B23" s="217"/>
      <c r="C23" s="217"/>
      <c r="D23" s="217"/>
      <c r="E23" s="217"/>
      <c r="F23" s="217"/>
      <c r="G23" s="217"/>
      <c r="H23" s="217"/>
      <c r="I23" s="217"/>
      <c r="J23" s="217"/>
      <c r="K23" s="218"/>
      <c r="L23" s="124"/>
      <c r="M23" s="118"/>
    </row>
    <row r="24" spans="1:13" s="120" customFormat="1" ht="123" customHeight="1" thickBot="1" x14ac:dyDescent="0.35">
      <c r="A24" s="18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83"/>
      <c r="C24" s="183"/>
      <c r="D24" s="183"/>
      <c r="E24" s="183"/>
      <c r="F24" s="183"/>
      <c r="G24" s="183"/>
      <c r="H24" s="183"/>
      <c r="I24" s="183"/>
      <c r="J24" s="183"/>
      <c r="K24" s="184"/>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9" ma:contentTypeDescription="Create a new document." ma:contentTypeScope="" ma:versionID="006ba3e599dabd0635471657cdb3bfc3">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4314587907e6f5a278d5334c3fd06d7f"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388747-ADF0-4514-929B-D05696B94FC7}">
  <ds:schemaRefs>
    <ds:schemaRef ds:uri="b72976aa-e7d9-498e-b08a-d3d9e47e4056"/>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543ae4e-6060-48c8-a421-709023b87e3c"/>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3.xml><?xml version="1.0" encoding="utf-8"?>
<ds:datastoreItem xmlns:ds="http://schemas.openxmlformats.org/officeDocument/2006/customXml" ds:itemID="{5970324A-6472-4C98-B66D-322CB3D6BA22}">
  <ds:schemaRefs>
    <ds:schemaRef ds:uri="http://schemas.microsoft.com/office/2006/metadata/longProperties"/>
  </ds:schemaRefs>
</ds:datastoreItem>
</file>

<file path=customXml/itemProps4.xml><?xml version="1.0" encoding="utf-8"?>
<ds:datastoreItem xmlns:ds="http://schemas.openxmlformats.org/officeDocument/2006/customXml" ds:itemID="{81F2A91D-FC84-4293-82DB-FF68CD972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Company>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creator>Joan Boucher</dc:creator>
  <cp:lastModifiedBy>Joan Boucher</cp:lastModifiedBy>
  <cp:lastPrinted>2020-03-25T19:17:31Z</cp:lastPrinted>
  <dcterms:created xsi:type="dcterms:W3CDTF">2002-02-12T20:34:33Z</dcterms:created>
  <dcterms:modified xsi:type="dcterms:W3CDTF">2021-01-27T19:36:07Z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ies>
</file>