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oan Boucher\Commonwealth of Massachusetts\EOL-DET-HURLEY-05 - ESShare\DCS Analysis and Reporting\FY21 Reports\FY21 Q2 12312020\"/>
    </mc:Choice>
  </mc:AlternateContent>
  <bookViews>
    <workbookView xWindow="660" yWindow="690" windowWidth="15300" windowHeight="13400" tabRatio="938"/>
  </bookViews>
  <sheets>
    <sheet name="Cover Sheet" sheetId="10" r:id="rId1"/>
    <sheet name="1. Plan and Actual" sheetId="1" r:id="rId2"/>
    <sheet name="2.Populations" sheetId="2" r:id="rId3"/>
    <sheet name="3. Job Seeker Services" sheetId="3" r:id="rId4"/>
    <sheet name="4. Ethnicity" sheetId="4" r:id="rId5"/>
    <sheet name="5.Gender&amp;Age" sheetId="5" r:id="rId6"/>
    <sheet name="6. Education" sheetId="6" r:id="rId7"/>
    <sheet name="7. mnth to mnth" sheetId="7" r:id="rId8"/>
    <sheet name="8. yr to yr" sheetId="9" r:id="rId9"/>
  </sheets>
  <definedNames>
    <definedName name="_xlnm.Print_Area" localSheetId="1">'1. Plan and Actual'!$A$1:$P$33</definedName>
    <definedName name="_xlnm.Print_Area" localSheetId="2">'2.Populations'!$A$1:$L$33</definedName>
    <definedName name="_xlnm.Print_Area" localSheetId="3">'3. Job Seeker Services'!$A$1:$J$32</definedName>
    <definedName name="_xlnm.Print_Area" localSheetId="4">'4. Ethnicity'!$A$1:$P$32</definedName>
    <definedName name="_xlnm.Print_Area" localSheetId="5">'5.Gender&amp;Age'!$A$1:$N$32</definedName>
    <definedName name="_xlnm.Print_Area" localSheetId="6">'6. Education'!$A$1:$P$31</definedName>
    <definedName name="_xlnm.Print_Area" localSheetId="7">'7. mnth to mnth'!$A$1:$M$29</definedName>
    <definedName name="_xlnm.Print_Area" localSheetId="8">'8. yr to yr'!$A$1:$G$39</definedName>
    <definedName name="_xlnm.Print_Area" localSheetId="0">'Cover Sheet'!$A$1:$G$29</definedName>
  </definedNames>
  <calcPr calcId="162913"/>
</workbook>
</file>

<file path=xl/calcChain.xml><?xml version="1.0" encoding="utf-8"?>
<calcChain xmlns="http://schemas.openxmlformats.org/spreadsheetml/2006/main">
  <c r="G26" i="7" l="1"/>
  <c r="F26" i="7"/>
  <c r="E26" i="7"/>
  <c r="G23" i="7"/>
  <c r="G20" i="7"/>
  <c r="G17" i="7"/>
  <c r="G14" i="7"/>
  <c r="F23" i="7"/>
  <c r="F20" i="7"/>
  <c r="F17" i="7"/>
  <c r="F14" i="7"/>
  <c r="E23" i="7"/>
  <c r="E20" i="7"/>
  <c r="E17" i="7"/>
  <c r="E14" i="7"/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C26" i="7"/>
  <c r="D26" i="7"/>
  <c r="C23" i="7"/>
  <c r="D23" i="7"/>
  <c r="C20" i="7"/>
  <c r="D20" i="7"/>
  <c r="F30" i="9"/>
  <c r="G30" i="9"/>
  <c r="F31" i="9"/>
  <c r="G31" i="9" s="1"/>
  <c r="F32" i="9"/>
  <c r="G32" i="9" s="1"/>
  <c r="F33" i="9"/>
  <c r="G33" i="9" s="1"/>
  <c r="F34" i="9"/>
  <c r="G34" i="9" s="1"/>
  <c r="F35" i="9"/>
  <c r="G35" i="9" s="1"/>
  <c r="F29" i="9"/>
  <c r="G29" i="9"/>
  <c r="C17" i="7"/>
  <c r="D17" i="7"/>
  <c r="B17" i="7"/>
  <c r="A3" i="3"/>
  <c r="B26" i="7"/>
  <c r="D14" i="7"/>
  <c r="C14" i="7"/>
  <c r="B23" i="7"/>
  <c r="B20" i="7"/>
  <c r="B14" i="7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G11" i="1"/>
  <c r="G10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E27" i="2"/>
  <c r="F27" i="2" s="1"/>
  <c r="E11" i="2"/>
  <c r="F11" i="2" s="1"/>
  <c r="E12" i="2"/>
  <c r="F12" i="2" s="1"/>
  <c r="E13" i="2"/>
  <c r="E14" i="2"/>
  <c r="E15" i="2"/>
  <c r="F15" i="2" s="1"/>
  <c r="E16" i="2"/>
  <c r="F16" i="2" s="1"/>
  <c r="E17" i="2"/>
  <c r="E18" i="2"/>
  <c r="E19" i="2"/>
  <c r="E20" i="2"/>
  <c r="E21" i="2"/>
  <c r="E22" i="2"/>
  <c r="E23" i="2"/>
  <c r="E24" i="2"/>
  <c r="E25" i="2"/>
  <c r="E26" i="2"/>
  <c r="E10" i="2"/>
  <c r="A3" i="2"/>
  <c r="B26" i="4"/>
  <c r="J26" i="4" s="1"/>
  <c r="G27" i="2"/>
  <c r="G26" i="2"/>
  <c r="H26" i="2" s="1"/>
  <c r="A4" i="9"/>
  <c r="K27" i="2"/>
  <c r="I27" i="2"/>
  <c r="F16" i="9"/>
  <c r="B25" i="5"/>
  <c r="H25" i="5" s="1"/>
  <c r="A3" i="7"/>
  <c r="A3" i="6"/>
  <c r="A3" i="9"/>
  <c r="A2" i="7"/>
  <c r="A2" i="6"/>
  <c r="A2" i="5"/>
  <c r="A3" i="5"/>
  <c r="A2" i="4"/>
  <c r="A3" i="4"/>
  <c r="A2" i="3"/>
  <c r="A2" i="2"/>
  <c r="B9" i="6"/>
  <c r="L9" i="6"/>
  <c r="B10" i="6"/>
  <c r="F10" i="6" s="1"/>
  <c r="B11" i="6"/>
  <c r="N11" i="6"/>
  <c r="B12" i="6"/>
  <c r="F12" i="6" s="1"/>
  <c r="B13" i="6"/>
  <c r="N13" i="6"/>
  <c r="B14" i="6"/>
  <c r="L14" i="6" s="1"/>
  <c r="B15" i="6"/>
  <c r="J15" i="6"/>
  <c r="B16" i="6"/>
  <c r="H16" i="6" s="1"/>
  <c r="B17" i="6"/>
  <c r="H17" i="6"/>
  <c r="B18" i="6"/>
  <c r="L18" i="6" s="1"/>
  <c r="B19" i="6"/>
  <c r="L19" i="6"/>
  <c r="B20" i="6"/>
  <c r="H20" i="6" s="1"/>
  <c r="B21" i="6"/>
  <c r="F21" i="6"/>
  <c r="B22" i="6"/>
  <c r="J22" i="6" s="1"/>
  <c r="B23" i="6"/>
  <c r="D23" i="6"/>
  <c r="B24" i="6"/>
  <c r="L24" i="6" s="1"/>
  <c r="B25" i="6"/>
  <c r="D25" i="6" s="1"/>
  <c r="B26" i="6"/>
  <c r="F26" i="6"/>
  <c r="B9" i="5"/>
  <c r="H9" i="5"/>
  <c r="B10" i="5"/>
  <c r="H10" i="5" s="1"/>
  <c r="B11" i="5"/>
  <c r="H11" i="5"/>
  <c r="B12" i="5"/>
  <c r="L12" i="5"/>
  <c r="B13" i="5"/>
  <c r="L13" i="5"/>
  <c r="B14" i="5"/>
  <c r="H14" i="5"/>
  <c r="B15" i="5"/>
  <c r="H15" i="5"/>
  <c r="B16" i="5"/>
  <c r="N16" i="5"/>
  <c r="B17" i="5"/>
  <c r="J17" i="5"/>
  <c r="B18" i="5"/>
  <c r="H18" i="5"/>
  <c r="B19" i="5"/>
  <c r="H19" i="5"/>
  <c r="B20" i="5"/>
  <c r="J20" i="5"/>
  <c r="B21" i="5"/>
  <c r="H21" i="5"/>
  <c r="B22" i="5"/>
  <c r="H22" i="5"/>
  <c r="B23" i="5"/>
  <c r="H23" i="5"/>
  <c r="B24" i="5"/>
  <c r="D24" i="5"/>
  <c r="B26" i="5"/>
  <c r="D26" i="5" s="1"/>
  <c r="B9" i="4"/>
  <c r="J9" i="4"/>
  <c r="B10" i="4"/>
  <c r="N10" i="4"/>
  <c r="B11" i="4"/>
  <c r="D11" i="4"/>
  <c r="B12" i="4"/>
  <c r="L12" i="4"/>
  <c r="B13" i="4"/>
  <c r="P13" i="4"/>
  <c r="B14" i="4"/>
  <c r="D14" i="4"/>
  <c r="B15" i="4"/>
  <c r="F15" i="4"/>
  <c r="B16" i="4"/>
  <c r="N16" i="4"/>
  <c r="B17" i="4"/>
  <c r="B18" i="4"/>
  <c r="N18" i="4" s="1"/>
  <c r="B19" i="4"/>
  <c r="J19" i="4" s="1"/>
  <c r="B20" i="4"/>
  <c r="F20" i="4" s="1"/>
  <c r="B21" i="4"/>
  <c r="P21" i="4" s="1"/>
  <c r="B22" i="4"/>
  <c r="L22" i="4"/>
  <c r="B23" i="4"/>
  <c r="J23" i="4"/>
  <c r="B24" i="4"/>
  <c r="H24" i="4" s="1"/>
  <c r="F24" i="4"/>
  <c r="B25" i="4"/>
  <c r="N25" i="4" s="1"/>
  <c r="B10" i="2"/>
  <c r="B11" i="2"/>
  <c r="B12" i="2"/>
  <c r="D12" i="2"/>
  <c r="B13" i="2"/>
  <c r="D13" i="2"/>
  <c r="B14" i="2"/>
  <c r="D14" i="2"/>
  <c r="B15" i="2"/>
  <c r="B16" i="2"/>
  <c r="B17" i="2"/>
  <c r="L17" i="2" s="1"/>
  <c r="B18" i="2"/>
  <c r="B19" i="2"/>
  <c r="B20" i="2"/>
  <c r="D20" i="2" s="1"/>
  <c r="B21" i="2"/>
  <c r="D21" i="2" s="1"/>
  <c r="B22" i="2"/>
  <c r="D22" i="2" s="1"/>
  <c r="B23" i="2"/>
  <c r="D23" i="2" s="1"/>
  <c r="B24" i="2"/>
  <c r="D24" i="2" s="1"/>
  <c r="B25" i="2"/>
  <c r="B26" i="2"/>
  <c r="F26" i="2" s="1"/>
  <c r="B27" i="2"/>
  <c r="H27" i="2"/>
  <c r="E27" i="1"/>
  <c r="G27" i="1"/>
  <c r="H27" i="1"/>
  <c r="J27" i="1" s="1"/>
  <c r="N27" i="1"/>
  <c r="P27" i="1"/>
  <c r="K27" i="1"/>
  <c r="M27" i="1" s="1"/>
  <c r="B27" i="1"/>
  <c r="D27" i="1"/>
  <c r="K10" i="2"/>
  <c r="K11" i="2"/>
  <c r="K12" i="2"/>
  <c r="K13" i="2"/>
  <c r="L13" i="2" s="1"/>
  <c r="K14" i="2"/>
  <c r="K15" i="2"/>
  <c r="K16" i="2"/>
  <c r="L16" i="2"/>
  <c r="K17" i="2"/>
  <c r="K18" i="2"/>
  <c r="K19" i="2"/>
  <c r="K20" i="2"/>
  <c r="K21" i="2"/>
  <c r="K22" i="2"/>
  <c r="K23" i="2"/>
  <c r="L23" i="2" s="1"/>
  <c r="K24" i="2"/>
  <c r="K25" i="2"/>
  <c r="K26" i="2"/>
  <c r="L26" i="2" s="1"/>
  <c r="I10" i="2"/>
  <c r="J10" i="2" s="1"/>
  <c r="I11" i="2"/>
  <c r="J11" i="2" s="1"/>
  <c r="I12" i="2"/>
  <c r="I13" i="2"/>
  <c r="J13" i="2" s="1"/>
  <c r="I14" i="2"/>
  <c r="J14" i="2" s="1"/>
  <c r="I15" i="2"/>
  <c r="I16" i="2"/>
  <c r="I17" i="2"/>
  <c r="J17" i="2" s="1"/>
  <c r="I18" i="2"/>
  <c r="I19" i="2"/>
  <c r="I20" i="2"/>
  <c r="I21" i="2"/>
  <c r="J21" i="2" s="1"/>
  <c r="I22" i="2"/>
  <c r="I23" i="2"/>
  <c r="J23" i="2" s="1"/>
  <c r="I24" i="2"/>
  <c r="I25" i="2"/>
  <c r="J25" i="2" s="1"/>
  <c r="I26" i="2"/>
  <c r="G10" i="2"/>
  <c r="G11" i="2"/>
  <c r="H11" i="2" s="1"/>
  <c r="G12" i="2"/>
  <c r="G13" i="2"/>
  <c r="G14" i="2"/>
  <c r="G15" i="2"/>
  <c r="H15" i="2" s="1"/>
  <c r="G16" i="2"/>
  <c r="G17" i="2"/>
  <c r="G18" i="2"/>
  <c r="G19" i="2"/>
  <c r="H19" i="2" s="1"/>
  <c r="G20" i="2"/>
  <c r="G21" i="2"/>
  <c r="G22" i="2"/>
  <c r="G23" i="2"/>
  <c r="G24" i="2"/>
  <c r="G25" i="2"/>
  <c r="F12" i="9"/>
  <c r="G12" i="9"/>
  <c r="F11" i="9"/>
  <c r="G11" i="9" s="1"/>
  <c r="C11" i="9"/>
  <c r="C12" i="9"/>
  <c r="C13" i="9"/>
  <c r="C14" i="9"/>
  <c r="C15" i="9"/>
  <c r="C17" i="9"/>
  <c r="C18" i="9"/>
  <c r="C20" i="9"/>
  <c r="C21" i="9"/>
  <c r="C22" i="9"/>
  <c r="C23" i="9"/>
  <c r="C24" i="9"/>
  <c r="C25" i="9"/>
  <c r="C26" i="9"/>
  <c r="C27" i="9"/>
  <c r="C29" i="9"/>
  <c r="C30" i="9"/>
  <c r="C31" i="9"/>
  <c r="C32" i="9"/>
  <c r="C33" i="9"/>
  <c r="C34" i="9"/>
  <c r="C35" i="9"/>
  <c r="C37" i="9"/>
  <c r="F37" i="9"/>
  <c r="G37" i="9" s="1"/>
  <c r="F27" i="9"/>
  <c r="G27" i="9" s="1"/>
  <c r="F26" i="9"/>
  <c r="G26" i="9" s="1"/>
  <c r="F25" i="9"/>
  <c r="G25" i="9" s="1"/>
  <c r="F23" i="9"/>
  <c r="G23" i="9" s="1"/>
  <c r="F24" i="9"/>
  <c r="G24" i="9" s="1"/>
  <c r="F21" i="9"/>
  <c r="G21" i="9" s="1"/>
  <c r="F22" i="9"/>
  <c r="G22" i="9" s="1"/>
  <c r="F20" i="9"/>
  <c r="G20" i="9" s="1"/>
  <c r="F18" i="9"/>
  <c r="G18" i="9"/>
  <c r="F17" i="9"/>
  <c r="G17" i="9" s="1"/>
  <c r="F13" i="9"/>
  <c r="G13" i="9"/>
  <c r="F14" i="9"/>
  <c r="G14" i="9" s="1"/>
  <c r="F15" i="9"/>
  <c r="G15" i="9"/>
  <c r="E37" i="9"/>
  <c r="E35" i="9"/>
  <c r="E34" i="9"/>
  <c r="E33" i="9"/>
  <c r="E32" i="9"/>
  <c r="E31" i="9"/>
  <c r="E30" i="9"/>
  <c r="E29" i="9"/>
  <c r="E27" i="9"/>
  <c r="E26" i="9"/>
  <c r="E25" i="9"/>
  <c r="E23" i="9"/>
  <c r="E24" i="9"/>
  <c r="E21" i="9"/>
  <c r="E22" i="9"/>
  <c r="E20" i="9"/>
  <c r="E18" i="9"/>
  <c r="E17" i="9"/>
  <c r="E15" i="9"/>
  <c r="E14" i="9"/>
  <c r="E13" i="9"/>
  <c r="E12" i="9"/>
  <c r="E11" i="9"/>
  <c r="D15" i="5"/>
  <c r="J12" i="4"/>
  <c r="L20" i="4"/>
  <c r="D27" i="2"/>
  <c r="H12" i="4"/>
  <c r="L10" i="4"/>
  <c r="F12" i="4"/>
  <c r="D26" i="4"/>
  <c r="L9" i="4"/>
  <c r="D19" i="5"/>
  <c r="L19" i="5"/>
  <c r="N19" i="5"/>
  <c r="J19" i="5"/>
  <c r="N15" i="4"/>
  <c r="L12" i="2"/>
  <c r="P12" i="4"/>
  <c r="L24" i="4"/>
  <c r="F16" i="6"/>
  <c r="N16" i="6"/>
  <c r="P19" i="6"/>
  <c r="D19" i="6"/>
  <c r="N12" i="4"/>
  <c r="D12" i="4"/>
  <c r="D22" i="6"/>
  <c r="F19" i="6"/>
  <c r="D16" i="6"/>
  <c r="D23" i="5"/>
  <c r="J23" i="5"/>
  <c r="N23" i="5"/>
  <c r="F21" i="5"/>
  <c r="L17" i="5"/>
  <c r="N15" i="5"/>
  <c r="L15" i="5"/>
  <c r="F15" i="5"/>
  <c r="J15" i="5"/>
  <c r="H9" i="4"/>
  <c r="F13" i="5"/>
  <c r="J13" i="6"/>
  <c r="H11" i="6"/>
  <c r="P10" i="4"/>
  <c r="F10" i="4"/>
  <c r="D10" i="4"/>
  <c r="J10" i="4"/>
  <c r="H10" i="4"/>
  <c r="P13" i="6"/>
  <c r="J19" i="6"/>
  <c r="L17" i="4"/>
  <c r="L13" i="6"/>
  <c r="N14" i="5"/>
  <c r="H17" i="4"/>
  <c r="J17" i="4"/>
  <c r="N19" i="6"/>
  <c r="H19" i="6"/>
  <c r="F13" i="6"/>
  <c r="J18" i="5"/>
  <c r="F17" i="4"/>
  <c r="N20" i="5"/>
  <c r="H26" i="6"/>
  <c r="N10" i="6"/>
  <c r="L9" i="5"/>
  <c r="L17" i="6"/>
  <c r="P17" i="6"/>
  <c r="D17" i="4"/>
  <c r="N17" i="4"/>
  <c r="P17" i="4"/>
  <c r="J15" i="4"/>
  <c r="N9" i="5"/>
  <c r="J11" i="6"/>
  <c r="L11" i="6"/>
  <c r="F23" i="6"/>
  <c r="J23" i="6"/>
  <c r="P23" i="6"/>
  <c r="N23" i="6"/>
  <c r="N23" i="4"/>
  <c r="D15" i="6"/>
  <c r="P15" i="6"/>
  <c r="P15" i="4"/>
  <c r="D11" i="6"/>
  <c r="F15" i="6"/>
  <c r="H13" i="6"/>
  <c r="F25" i="4"/>
  <c r="L21" i="6"/>
  <c r="F11" i="6"/>
  <c r="J9" i="5"/>
  <c r="H15" i="4"/>
  <c r="L15" i="6"/>
  <c r="D11" i="2"/>
  <c r="D15" i="4"/>
  <c r="P11" i="6"/>
  <c r="N11" i="5"/>
  <c r="D13" i="6"/>
  <c r="L21" i="4"/>
  <c r="P11" i="4"/>
  <c r="N18" i="5"/>
  <c r="H25" i="6"/>
  <c r="N15" i="6"/>
  <c r="P9" i="4"/>
  <c r="N11" i="4"/>
  <c r="H23" i="4"/>
  <c r="F23" i="2"/>
  <c r="D9" i="4"/>
  <c r="J11" i="4"/>
  <c r="F9" i="4"/>
  <c r="N9" i="4"/>
  <c r="L11" i="5"/>
  <c r="P9" i="6"/>
  <c r="H11" i="4"/>
  <c r="F11" i="4"/>
  <c r="L11" i="4"/>
  <c r="P24" i="6"/>
  <c r="J22" i="5"/>
  <c r="J25" i="4"/>
  <c r="J25" i="6"/>
  <c r="F17" i="2"/>
  <c r="D15" i="2"/>
  <c r="L15" i="4"/>
  <c r="F9" i="5"/>
  <c r="H15" i="6"/>
  <c r="L23" i="6"/>
  <c r="D9" i="5"/>
  <c r="H23" i="6"/>
  <c r="F14" i="6"/>
  <c r="L16" i="4"/>
  <c r="J20" i="4"/>
  <c r="H20" i="4"/>
  <c r="N12" i="5"/>
  <c r="H12" i="2"/>
  <c r="L10" i="6"/>
  <c r="P14" i="6"/>
  <c r="L15" i="2"/>
  <c r="H14" i="2"/>
  <c r="L21" i="2"/>
  <c r="J18" i="2"/>
  <c r="H16" i="2"/>
  <c r="D26" i="6"/>
  <c r="D10" i="6"/>
  <c r="N26" i="6"/>
  <c r="J12" i="5"/>
  <c r="H25" i="2"/>
  <c r="J19" i="2"/>
  <c r="J12" i="2"/>
  <c r="L19" i="2"/>
  <c r="F21" i="2"/>
  <c r="H21" i="2"/>
  <c r="H10" i="6"/>
  <c r="F14" i="2"/>
  <c r="L14" i="4"/>
  <c r="N14" i="4"/>
  <c r="J26" i="6"/>
  <c r="P10" i="6"/>
  <c r="F20" i="5"/>
  <c r="L26" i="6"/>
  <c r="F12" i="5"/>
  <c r="P18" i="6"/>
  <c r="J10" i="6"/>
  <c r="P26" i="6"/>
  <c r="D20" i="5"/>
  <c r="N14" i="6"/>
  <c r="L14" i="2"/>
  <c r="H24" i="5"/>
  <c r="J24" i="5"/>
  <c r="J24" i="6"/>
  <c r="D18" i="4"/>
  <c r="F18" i="5"/>
  <c r="H14" i="4"/>
  <c r="P18" i="4"/>
  <c r="J21" i="5"/>
  <c r="D12" i="6"/>
  <c r="L16" i="6"/>
  <c r="L25" i="5"/>
  <c r="F10" i="5"/>
  <c r="H18" i="4"/>
  <c r="L24" i="5"/>
  <c r="F18" i="4"/>
  <c r="J20" i="6"/>
  <c r="D14" i="5"/>
  <c r="F24" i="5"/>
  <c r="F9" i="6"/>
  <c r="F22" i="4"/>
  <c r="J22" i="4"/>
  <c r="N22" i="4"/>
  <c r="L18" i="5"/>
  <c r="J12" i="6"/>
  <c r="L18" i="4"/>
  <c r="D21" i="5"/>
  <c r="P12" i="6"/>
  <c r="P16" i="6"/>
  <c r="L12" i="6"/>
  <c r="J24" i="2"/>
  <c r="F19" i="5"/>
  <c r="P20" i="6"/>
  <c r="L20" i="6"/>
  <c r="J18" i="4"/>
  <c r="L14" i="5"/>
  <c r="N24" i="5"/>
  <c r="J14" i="4"/>
  <c r="J14" i="5"/>
  <c r="D18" i="5"/>
  <c r="N12" i="6"/>
  <c r="N21" i="5"/>
  <c r="H12" i="6"/>
  <c r="J16" i="6"/>
  <c r="H10" i="2"/>
  <c r="J20" i="2"/>
  <c r="L21" i="5"/>
  <c r="L27" i="2"/>
  <c r="P23" i="4"/>
  <c r="N22" i="5"/>
  <c r="F23" i="4"/>
  <c r="H22" i="2"/>
  <c r="J9" i="6"/>
  <c r="P25" i="6"/>
  <c r="J13" i="4"/>
  <c r="D21" i="6"/>
  <c r="J17" i="6"/>
  <c r="J21" i="6"/>
  <c r="D17" i="6"/>
  <c r="L16" i="5"/>
  <c r="N13" i="5"/>
  <c r="H14" i="6"/>
  <c r="P14" i="4"/>
  <c r="D16" i="4"/>
  <c r="L10" i="5"/>
  <c r="L23" i="5"/>
  <c r="F13" i="2"/>
  <c r="F26" i="4"/>
  <c r="L20" i="5"/>
  <c r="L22" i="2"/>
  <c r="D12" i="5"/>
  <c r="F20" i="2"/>
  <c r="H12" i="5"/>
  <c r="N9" i="6"/>
  <c r="D10" i="2"/>
  <c r="D23" i="4"/>
  <c r="F10" i="2"/>
  <c r="F22" i="5"/>
  <c r="H13" i="4"/>
  <c r="H9" i="6"/>
  <c r="D22" i="5"/>
  <c r="F17" i="6"/>
  <c r="D25" i="2"/>
  <c r="D9" i="6"/>
  <c r="H21" i="6"/>
  <c r="F18" i="2"/>
  <c r="N17" i="6"/>
  <c r="J16" i="5"/>
  <c r="L25" i="6"/>
  <c r="F25" i="6"/>
  <c r="D13" i="5"/>
  <c r="J14" i="6"/>
  <c r="P16" i="4"/>
  <c r="H16" i="4"/>
  <c r="D16" i="2"/>
  <c r="F14" i="4"/>
  <c r="D20" i="4"/>
  <c r="N20" i="4"/>
  <c r="P20" i="4"/>
  <c r="H13" i="2"/>
  <c r="J16" i="2"/>
  <c r="L25" i="2"/>
  <c r="F23" i="5"/>
  <c r="F14" i="5"/>
  <c r="J27" i="2"/>
  <c r="H16" i="5"/>
  <c r="L10" i="2"/>
  <c r="N13" i="4"/>
  <c r="D13" i="4"/>
  <c r="L13" i="4"/>
  <c r="H18" i="2"/>
  <c r="N25" i="6"/>
  <c r="L23" i="4"/>
  <c r="P21" i="6"/>
  <c r="F16" i="5"/>
  <c r="D16" i="5"/>
  <c r="J13" i="5"/>
  <c r="F13" i="4"/>
  <c r="J16" i="4"/>
  <c r="N21" i="6"/>
  <c r="D14" i="6"/>
  <c r="D10" i="5"/>
  <c r="F16" i="4"/>
  <c r="N25" i="5"/>
  <c r="N10" i="5"/>
  <c r="L26" i="4"/>
  <c r="H20" i="5"/>
  <c r="F22" i="6"/>
  <c r="N18" i="6"/>
  <c r="D18" i="6"/>
  <c r="D20" i="6"/>
  <c r="H22" i="6"/>
  <c r="N24" i="6"/>
  <c r="H18" i="6"/>
  <c r="N20" i="6"/>
  <c r="H19" i="4"/>
  <c r="F18" i="6"/>
  <c r="F11" i="5"/>
  <c r="N17" i="5"/>
  <c r="N24" i="4"/>
  <c r="D24" i="4"/>
  <c r="D19" i="2"/>
  <c r="J10" i="5"/>
  <c r="H13" i="5"/>
  <c r="H17" i="5"/>
  <c r="D24" i="6"/>
  <c r="H24" i="6"/>
  <c r="N22" i="6"/>
  <c r="D18" i="2"/>
  <c r="J18" i="6"/>
  <c r="P19" i="4"/>
  <c r="H22" i="4"/>
  <c r="D17" i="5"/>
  <c r="D22" i="4"/>
  <c r="P24" i="4"/>
  <c r="F25" i="2"/>
  <c r="L18" i="2"/>
  <c r="L22" i="5"/>
  <c r="P22" i="6"/>
  <c r="L22" i="6"/>
  <c r="D11" i="5"/>
  <c r="F24" i="6"/>
  <c r="F20" i="6"/>
  <c r="H23" i="2"/>
  <c r="L19" i="4"/>
  <c r="P22" i="4"/>
  <c r="F17" i="5"/>
  <c r="J24" i="4"/>
  <c r="J11" i="5"/>
  <c r="D25" i="5" l="1"/>
  <c r="P25" i="4"/>
  <c r="L25" i="4"/>
  <c r="D26" i="2"/>
  <c r="J26" i="2"/>
  <c r="D25" i="4"/>
  <c r="H25" i="4"/>
  <c r="F25" i="5"/>
  <c r="J25" i="5"/>
  <c r="H26" i="4"/>
  <c r="L26" i="5"/>
  <c r="F26" i="5"/>
  <c r="J26" i="5"/>
  <c r="P26" i="4"/>
  <c r="N26" i="5"/>
  <c r="H26" i="5"/>
  <c r="N26" i="4"/>
  <c r="J15" i="2"/>
  <c r="F19" i="2"/>
  <c r="L20" i="2"/>
  <c r="N19" i="4"/>
  <c r="F24" i="2"/>
  <c r="D17" i="2"/>
  <c r="J22" i="2"/>
  <c r="D21" i="4"/>
  <c r="F21" i="4"/>
  <c r="H24" i="2"/>
  <c r="F22" i="2"/>
  <c r="H17" i="2"/>
  <c r="J21" i="4"/>
  <c r="F19" i="4"/>
  <c r="H21" i="4"/>
  <c r="N21" i="4"/>
  <c r="H20" i="2"/>
  <c r="L24" i="2"/>
  <c r="D19" i="4"/>
  <c r="L11" i="2"/>
</calcChain>
</file>

<file path=xl/sharedStrings.xml><?xml version="1.0" encoding="utf-8"?>
<sst xmlns="http://schemas.openxmlformats.org/spreadsheetml/2006/main" count="416" uniqueCount="152">
  <si>
    <t>TAB 3 - JOB SEEKERS</t>
  </si>
  <si>
    <t>OSCCAR Summary by Workforce Area</t>
  </si>
  <si>
    <t>FY21 Quarter Ending December 31, 2020</t>
  </si>
  <si>
    <t>SUMMARY BY AREA</t>
  </si>
  <si>
    <t>Table 1 - Planned versus Actual Job Seekers Served</t>
  </si>
  <si>
    <t>Table 2 - Populations Served</t>
  </si>
  <si>
    <t>Table 3 - Services Provided</t>
  </si>
  <si>
    <t>Table 4 - Ethnicity</t>
  </si>
  <si>
    <t>Table 5 - Gender &amp; Age</t>
  </si>
  <si>
    <t>Table 6 - Education</t>
  </si>
  <si>
    <t>STATEWIDE TREND ANALYSIS</t>
  </si>
  <si>
    <t xml:space="preserve">Table 7: Month to Month </t>
  </si>
  <si>
    <t>Table 8: Year to Year</t>
  </si>
  <si>
    <t>Rev. 7/30/2004</t>
  </si>
  <si>
    <t>OSCCAR is the One-Stop Career Center Activity Report</t>
  </si>
  <si>
    <r>
      <t xml:space="preserve">Compiled by MassHire Department of Career Services from Workforce Board Plans; monthly </t>
    </r>
    <r>
      <rPr>
        <i/>
        <sz val="10"/>
        <rFont val="Calibri"/>
        <family val="2"/>
      </rPr>
      <t>OSCCARs,</t>
    </r>
    <r>
      <rPr>
        <sz val="10"/>
        <rFont val="Calibri"/>
        <family val="2"/>
      </rPr>
      <t xml:space="preserve"> </t>
    </r>
    <r>
      <rPr>
        <i/>
        <sz val="10"/>
        <rFont val="Calibri"/>
        <family val="2"/>
      </rPr>
      <t>Statewide All Offices OSCCAR</t>
    </r>
    <r>
      <rPr>
        <sz val="10"/>
        <rFont val="Calibri"/>
        <family val="2"/>
      </rPr>
      <t xml:space="preserve"> and </t>
    </r>
    <r>
      <rPr>
        <i/>
        <sz val="10"/>
        <rFont val="Calibri"/>
        <family val="2"/>
      </rPr>
      <t>Statewide Rapid Response OSCCAR</t>
    </r>
    <r>
      <rPr>
        <sz val="10"/>
        <rFont val="Calibri"/>
        <family val="2"/>
      </rPr>
      <t>.</t>
    </r>
  </si>
  <si>
    <t>Table 1 - Planned versus Actual</t>
  </si>
  <si>
    <t>a</t>
  </si>
  <si>
    <t>b</t>
  </si>
  <si>
    <t>c</t>
  </si>
  <si>
    <t>d</t>
  </si>
  <si>
    <t>e</t>
  </si>
  <si>
    <t>f</t>
  </si>
  <si>
    <t>Total Customers Served</t>
  </si>
  <si>
    <t>Unemployed</t>
  </si>
  <si>
    <t xml:space="preserve"> Self Identified Persons with Disabilities</t>
  </si>
  <si>
    <t>Unemployment Insurance Claimants</t>
  </si>
  <si>
    <t>Veterans</t>
  </si>
  <si>
    <t>Plan</t>
  </si>
  <si>
    <t>Actual</t>
  </si>
  <si>
    <t>% of Plan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</si>
  <si>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</si>
  <si>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</si>
  <si>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</si>
  <si>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</si>
  <si>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</si>
  <si>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</si>
  <si>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</si>
  <si>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</si>
  <si>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</si>
  <si>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</si>
  <si>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</si>
  <si>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</si>
  <si>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 West</t>
  </si>
  <si>
    <t>North Central</t>
  </si>
  <si>
    <t>North Shore</t>
  </si>
  <si>
    <t>South Shore</t>
  </si>
  <si>
    <t>Rapid Response</t>
  </si>
  <si>
    <t>*</t>
  </si>
  <si>
    <t>Statewide All Offices**</t>
  </si>
  <si>
    <t>* Rapid Response serves employees affected by plant closings and mass layoffs.  Planning data is not applicable.</t>
  </si>
  <si>
    <t xml:space="preserve">**The Statewide All Offices total is not equal to the sum of the WDB counts for the following reasons:  </t>
  </si>
  <si>
    <t xml:space="preserve">    a) Individuals receiving services in more than one area are counted in each area but are counted only once in the statewide total.  </t>
  </si>
  <si>
    <t xml:space="preserve">    b) Individuals receiving Rapid Response services are not included in the area counts.</t>
  </si>
  <si>
    <t xml:space="preserve">    c) Other Workforce Development Systems (e.g., CBO's) are not included in the area counts. </t>
  </si>
  <si>
    <t>Populations Served</t>
  </si>
  <si>
    <t>g</t>
  </si>
  <si>
    <t>New to Career Center</t>
  </si>
  <si>
    <t>% of Total Served</t>
  </si>
  <si>
    <t>Total Unemployed Customers</t>
  </si>
  <si>
    <t>Persons with Disabilities</t>
  </si>
  <si>
    <t>Claimants</t>
  </si>
  <si>
    <t>h</t>
  </si>
  <si>
    <t>i</t>
  </si>
  <si>
    <t>j</t>
  </si>
  <si>
    <t>Assessment/Testing</t>
  </si>
  <si>
    <t>Workshops</t>
  </si>
  <si>
    <t>Counseling</t>
  </si>
  <si>
    <t>Resource Room</t>
  </si>
  <si>
    <t>Job Search</t>
  </si>
  <si>
    <t>Job Development</t>
  </si>
  <si>
    <t>Job Referrals</t>
  </si>
  <si>
    <t>Training Services</t>
  </si>
  <si>
    <t>Referrals to Other Non CC Services</t>
  </si>
  <si>
    <t>k</t>
  </si>
  <si>
    <t>l</t>
  </si>
  <si>
    <t>m</t>
  </si>
  <si>
    <t>n</t>
  </si>
  <si>
    <t xml:space="preserve">o </t>
  </si>
  <si>
    <t>p</t>
  </si>
  <si>
    <t>White</t>
  </si>
  <si>
    <t>% of Area Total</t>
  </si>
  <si>
    <t>Black or African American</t>
  </si>
  <si>
    <t>Hispanic or Latino</t>
  </si>
  <si>
    <t>American Indian, Alaskan Native</t>
  </si>
  <si>
    <t>Asian</t>
  </si>
  <si>
    <t>Hawaiian Native, Pacific Islander</t>
  </si>
  <si>
    <t>Other</t>
  </si>
  <si>
    <t>% of  Area Total</t>
  </si>
  <si>
    <t xml:space="preserve">Table 5 - Gender and Age </t>
  </si>
  <si>
    <t>Female</t>
  </si>
  <si>
    <t>18 and under</t>
  </si>
  <si>
    <t>19-21</t>
  </si>
  <si>
    <t>22-45</t>
  </si>
  <si>
    <t>46-54</t>
  </si>
  <si>
    <t>55 and over</t>
  </si>
  <si>
    <t>o</t>
  </si>
  <si>
    <t>Less than High School</t>
  </si>
  <si>
    <t>High School Diploma or HiSET</t>
  </si>
  <si>
    <t>Some College/ Voc Degrees</t>
  </si>
  <si>
    <t>Associate Degree</t>
  </si>
  <si>
    <t>Bachelors Degree</t>
  </si>
  <si>
    <t>Advanced Degree</t>
  </si>
  <si>
    <t>Information Not Available</t>
  </si>
  <si>
    <t xml:space="preserve"> Table 7 - Month to Month Trend Analysis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</si>
  <si>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</si>
  <si>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</si>
  <si>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</si>
  <si>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</si>
  <si>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</si>
  <si>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</si>
  <si>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</si>
  <si>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</si>
  <si>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</si>
  <si>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</si>
  <si>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</si>
  <si>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</si>
  <si>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All Job Seekers Cumulative</t>
  </si>
  <si>
    <t>Total Job Seekers Served per Month</t>
  </si>
  <si>
    <t>Unemployed Job Seekers Cumulative</t>
  </si>
  <si>
    <t>As a Percent of Job Seekers Served</t>
  </si>
  <si>
    <t>Persons with Disabilities Cumulative</t>
  </si>
  <si>
    <t>UI Claimants Cumulative</t>
  </si>
  <si>
    <t>Veterans Cumulative</t>
  </si>
  <si>
    <t>Rapid Response Cumulative</t>
  </si>
  <si>
    <t>Data Source: OSCCAR Statewide All Offices and OSCCAR Statewide Rapid Response.</t>
  </si>
  <si>
    <t>Table 8 - Year to Year Trend Analysis</t>
  </si>
  <si>
    <t>FY20 Qtr 2</t>
  </si>
  <si>
    <t>FY21 Qtr 2</t>
  </si>
  <si>
    <t>Year to Year Change</t>
  </si>
  <si>
    <t>Percentage of
YTD Customers</t>
  </si>
  <si>
    <t>FY19 to FY20
Change by Category</t>
  </si>
  <si>
    <t>Percent Change
by Category</t>
  </si>
  <si>
    <t>Job Seekers Served</t>
  </si>
  <si>
    <t>Disabled</t>
  </si>
  <si>
    <t>Gender</t>
  </si>
  <si>
    <t>Male</t>
  </si>
  <si>
    <t>Ethnicity</t>
  </si>
  <si>
    <t>Black</t>
  </si>
  <si>
    <t>Hispanic</t>
  </si>
  <si>
    <t>Native Alaskan, American</t>
  </si>
  <si>
    <t>Pacific Islander</t>
  </si>
  <si>
    <t>Information not available</t>
  </si>
  <si>
    <t>Education</t>
  </si>
  <si>
    <t>Less than HS</t>
  </si>
  <si>
    <t>HS/GED</t>
  </si>
  <si>
    <t>Some Coll/Voc Degrees</t>
  </si>
  <si>
    <t>Associate</t>
  </si>
  <si>
    <t>Bachelors</t>
  </si>
  <si>
    <t>Advanced</t>
  </si>
  <si>
    <t>12/31/19
YTD Customers</t>
  </si>
  <si>
    <t>12/31/20
YTD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</si>
</sst>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%"/>
  </numFmts>
  <fonts count="25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0.5"/>
      <name val="Calibri"/>
      <family val="2"/>
      <scheme val="minor"/>
    </font>
    <font>
      <sz val="10.5"/>
      <name val="Calibri"/>
      <family val="2"/>
      <scheme val="minor"/>
    </font>
    <font>
      <sz val="10.5"/>
      <color indexed="22"/>
      <name val="Calibri"/>
      <family val="2"/>
      <scheme val="minor"/>
    </font>
    <font>
      <i/>
      <sz val="8"/>
      <name val="Calibri"/>
      <family val="2"/>
      <scheme val="minor"/>
    </font>
    <font>
      <i/>
      <sz val="9"/>
      <name val="Calibri"/>
      <family val="2"/>
      <scheme val="minor"/>
    </font>
    <font>
      <sz val="10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rgb="FF000000"/>
      </patternFill>
    </fill>
  </fills>
  <borders count="62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/>
      <top/>
      <bottom style="thick">
        <color indexed="12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39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3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12"/>
      </top>
      <bottom style="thin">
        <color indexed="64"/>
      </bottom>
      <diagonal/>
    </border>
    <border>
      <left style="thick">
        <color indexed="12"/>
      </left>
      <right/>
      <top style="thick">
        <color indexed="12"/>
      </top>
      <bottom style="thin">
        <color indexed="64"/>
      </bottom>
      <diagonal/>
    </border>
    <border>
      <left/>
      <right style="thick">
        <color indexed="12"/>
      </right>
      <top style="thick">
        <color indexed="12"/>
      </top>
      <bottom style="thin">
        <color indexed="64"/>
      </bottom>
      <diagonal/>
    </border>
    <border>
      <left/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1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12"/>
      </bottom>
      <diagonal/>
    </border>
    <border>
      <left style="thick">
        <color indexed="1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12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ck">
        <color indexed="12"/>
      </top>
      <bottom style="thin">
        <color indexed="8"/>
      </bottom>
      <diagonal/>
    </border>
    <border>
      <left style="thin">
        <color indexed="8"/>
      </left>
      <right style="thick">
        <color indexed="12"/>
      </right>
      <top style="thick">
        <color indexed="12"/>
      </top>
      <bottom style="thin">
        <color indexed="8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12"/>
      </right>
      <top style="thin">
        <color indexed="8"/>
      </top>
      <bottom/>
      <diagonal/>
    </border>
    <border>
      <left style="thick">
        <color indexed="12"/>
      </left>
      <right/>
      <top style="medium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ck">
        <color indexed="12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12"/>
      </right>
      <top style="medium">
        <color indexed="64"/>
      </top>
      <bottom style="thin">
        <color indexed="8"/>
      </bottom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12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12"/>
      </right>
      <top/>
      <bottom style="thin">
        <color indexed="8"/>
      </bottom>
      <diagonal/>
    </border>
    <border>
      <left style="thin">
        <color indexed="8"/>
      </left>
      <right style="thick">
        <color indexed="12"/>
      </right>
      <top style="thin">
        <color indexed="8"/>
      </top>
      <bottom style="thin">
        <color indexed="8"/>
      </bottom>
      <diagonal/>
    </border>
    <border>
      <left style="thick">
        <color indexed="12"/>
      </left>
      <right/>
      <top style="thin">
        <color indexed="64"/>
      </top>
      <bottom/>
      <diagonal/>
    </border>
    <border>
      <left style="thick">
        <color indexed="12"/>
      </left>
      <right style="thin">
        <color indexed="64"/>
      </right>
      <top style="thin">
        <color indexed="8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/>
      <bottom style="thick">
        <color indexed="12"/>
      </bottom>
      <diagonal/>
    </border>
    <border>
      <left/>
      <right style="thin">
        <color indexed="8"/>
      </right>
      <top style="thin">
        <color indexed="8"/>
      </top>
      <bottom style="thick">
        <color indexed="12"/>
      </bottom>
      <diagonal/>
    </border>
    <border>
      <left style="thin">
        <color indexed="8"/>
      </left>
      <right style="thick">
        <color indexed="12"/>
      </right>
      <top/>
      <bottom style="thick">
        <color indexed="12"/>
      </bottom>
      <diagonal/>
    </border>
    <border>
      <left/>
      <right/>
      <top style="thick">
        <color indexed="1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12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00FF"/>
      </bottom>
      <diagonal/>
    </border>
    <border>
      <left style="thin">
        <color indexed="64"/>
      </left>
      <right style="thick">
        <color rgb="FF0000F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00FF"/>
      </right>
      <top style="thin">
        <color indexed="64"/>
      </top>
      <bottom style="thick">
        <color indexed="1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02">
    <xf numFmtId="0" fontId="0" fillId="0" borderId="0" xfId="0"/>
    <xf numFmtId="0" fontId="6" fillId="0" borderId="0" xfId="0" applyFont="1"/>
    <xf numFmtId="0" fontId="6" fillId="2" borderId="1" xfId="0" applyFont="1" applyFill="1" applyBorder="1"/>
    <xf numFmtId="0" fontId="6" fillId="2" borderId="2" xfId="0" applyFont="1" applyFill="1" applyBorder="1"/>
    <xf numFmtId="0" fontId="7" fillId="0" borderId="2" xfId="0" applyFont="1" applyBorder="1"/>
    <xf numFmtId="0" fontId="6" fillId="0" borderId="2" xfId="0" applyFont="1" applyBorder="1"/>
    <xf numFmtId="0" fontId="6" fillId="2" borderId="0" xfId="0" applyFont="1" applyFill="1" applyBorder="1"/>
    <xf numFmtId="0" fontId="7" fillId="0" borderId="0" xfId="0" applyFont="1" applyBorder="1"/>
    <xf numFmtId="0" fontId="9" fillId="0" borderId="0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11" fillId="0" borderId="0" xfId="0" applyFont="1" applyBorder="1"/>
    <xf numFmtId="0" fontId="10" fillId="0" borderId="0" xfId="0" applyFont="1" applyBorder="1"/>
    <xf numFmtId="0" fontId="6" fillId="0" borderId="0" xfId="0" applyFont="1" applyBorder="1"/>
    <xf numFmtId="0" fontId="10" fillId="0" borderId="0" xfId="0" applyFont="1" applyBorder="1" applyAlignment="1">
      <alignment horizontal="right"/>
    </xf>
    <xf numFmtId="0" fontId="11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indent="11"/>
    </xf>
    <xf numFmtId="0" fontId="6" fillId="0" borderId="3" xfId="0" applyFont="1" applyBorder="1"/>
    <xf numFmtId="0" fontId="12" fillId="0" borderId="0" xfId="0" applyFont="1" applyBorder="1"/>
    <xf numFmtId="0" fontId="13" fillId="0" borderId="0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14" fillId="0" borderId="0" xfId="0" applyFont="1" applyAlignment="1"/>
    <xf numFmtId="0" fontId="11" fillId="0" borderId="0" xfId="0" applyFont="1" applyAlignment="1"/>
    <xf numFmtId="0" fontId="9" fillId="0" borderId="5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5" xfId="0" applyFont="1" applyBorder="1" applyAlignment="1">
      <alignment horizontal="left"/>
    </xf>
    <xf numFmtId="3" fontId="6" fillId="0" borderId="6" xfId="0" applyNumberFormat="1" applyFont="1" applyBorder="1" applyAlignment="1">
      <alignment horizontal="center"/>
    </xf>
    <xf numFmtId="3" fontId="15" fillId="0" borderId="6" xfId="0" applyNumberFormat="1" applyFont="1" applyBorder="1" applyAlignment="1">
      <alignment horizontal="center"/>
    </xf>
    <xf numFmtId="9" fontId="6" fillId="0" borderId="6" xfId="0" applyNumberFormat="1" applyFont="1" applyBorder="1" applyAlignment="1">
      <alignment horizontal="center"/>
    </xf>
    <xf numFmtId="37" fontId="6" fillId="0" borderId="6" xfId="1" applyNumberFormat="1" applyFont="1" applyBorder="1" applyAlignment="1">
      <alignment horizontal="center"/>
    </xf>
    <xf numFmtId="9" fontId="6" fillId="0" borderId="6" xfId="3" applyFont="1" applyBorder="1" applyAlignment="1">
      <alignment horizontal="center"/>
    </xf>
    <xf numFmtId="9" fontId="6" fillId="0" borderId="7" xfId="0" applyNumberFormat="1" applyFont="1" applyBorder="1" applyAlignment="1">
      <alignment horizontal="center"/>
    </xf>
    <xf numFmtId="0" fontId="9" fillId="0" borderId="8" xfId="0" applyFont="1" applyBorder="1" applyAlignment="1">
      <alignment horizontal="left"/>
    </xf>
    <xf numFmtId="3" fontId="6" fillId="0" borderId="9" xfId="0" applyNumberFormat="1" applyFont="1" applyBorder="1" applyAlignment="1">
      <alignment horizontal="center"/>
    </xf>
    <xf numFmtId="9" fontId="6" fillId="0" borderId="9" xfId="0" applyNumberFormat="1" applyFont="1" applyBorder="1" applyAlignment="1">
      <alignment horizontal="center"/>
    </xf>
    <xf numFmtId="9" fontId="6" fillId="0" borderId="9" xfId="3" applyFont="1" applyBorder="1" applyAlignment="1">
      <alignment horizontal="center"/>
    </xf>
    <xf numFmtId="9" fontId="6" fillId="0" borderId="10" xfId="0" applyNumberFormat="1" applyFont="1" applyBorder="1" applyAlignment="1">
      <alignment horizontal="center"/>
    </xf>
    <xf numFmtId="0" fontId="9" fillId="0" borderId="5" xfId="0" applyFont="1" applyBorder="1" applyAlignment="1">
      <alignment horizontal="left" wrapText="1"/>
    </xf>
    <xf numFmtId="0" fontId="9" fillId="0" borderId="0" xfId="0" applyFont="1" applyAlignment="1">
      <alignment horizontal="center" wrapText="1"/>
    </xf>
    <xf numFmtId="3" fontId="15" fillId="0" borderId="6" xfId="0" applyNumberFormat="1" applyFont="1" applyBorder="1" applyAlignment="1">
      <alignment horizontal="center" vertical="top"/>
    </xf>
    <xf numFmtId="3" fontId="15" fillId="0" borderId="57" xfId="0" applyNumberFormat="1" applyFont="1" applyBorder="1" applyAlignment="1">
      <alignment horizontal="center"/>
    </xf>
    <xf numFmtId="3" fontId="15" fillId="0" borderId="7" xfId="0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3" fontId="6" fillId="0" borderId="10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 wrapText="1"/>
    </xf>
    <xf numFmtId="164" fontId="6" fillId="0" borderId="6" xfId="0" applyNumberFormat="1" applyFont="1" applyBorder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9" fillId="0" borderId="22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9" fillId="0" borderId="25" xfId="0" applyFont="1" applyBorder="1" applyAlignment="1">
      <alignment horizontal="center" wrapText="1"/>
    </xf>
    <xf numFmtId="3" fontId="15" fillId="0" borderId="21" xfId="0" applyNumberFormat="1" applyFont="1" applyBorder="1" applyAlignment="1">
      <alignment horizontal="center" vertical="top"/>
    </xf>
    <xf numFmtId="3" fontId="15" fillId="0" borderId="5" xfId="0" applyNumberFormat="1" applyFont="1" applyBorder="1" applyAlignment="1">
      <alignment horizontal="center"/>
    </xf>
    <xf numFmtId="3" fontId="15" fillId="0" borderId="23" xfId="0" applyNumberFormat="1" applyFont="1" applyBorder="1" applyAlignment="1">
      <alignment horizontal="center"/>
    </xf>
    <xf numFmtId="9" fontId="6" fillId="0" borderId="21" xfId="0" applyNumberFormat="1" applyFont="1" applyBorder="1" applyAlignment="1">
      <alignment horizontal="center"/>
    </xf>
    <xf numFmtId="3" fontId="15" fillId="0" borderId="24" xfId="0" applyNumberFormat="1" applyFont="1" applyBorder="1" applyAlignment="1">
      <alignment horizontal="center"/>
    </xf>
    <xf numFmtId="9" fontId="6" fillId="0" borderId="25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0" borderId="21" xfId="0" applyNumberFormat="1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3" fontId="6" fillId="0" borderId="23" xfId="0" applyNumberFormat="1" applyFont="1" applyBorder="1" applyAlignment="1">
      <alignment horizontal="center"/>
    </xf>
    <xf numFmtId="3" fontId="6" fillId="0" borderId="24" xfId="0" applyNumberFormat="1" applyFont="1" applyBorder="1" applyAlignment="1">
      <alignment horizontal="center"/>
    </xf>
    <xf numFmtId="3" fontId="6" fillId="0" borderId="26" xfId="0" applyNumberFormat="1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3" fontId="6" fillId="0" borderId="27" xfId="0" applyNumberFormat="1" applyFont="1" applyBorder="1" applyAlignment="1">
      <alignment horizontal="center"/>
    </xf>
    <xf numFmtId="9" fontId="6" fillId="0" borderId="26" xfId="0" applyNumberFormat="1" applyFont="1" applyBorder="1" applyAlignment="1">
      <alignment horizontal="center"/>
    </xf>
    <xf numFmtId="3" fontId="6" fillId="0" borderId="28" xfId="0" applyNumberFormat="1" applyFont="1" applyBorder="1" applyAlignment="1">
      <alignment horizontal="center"/>
    </xf>
    <xf numFmtId="9" fontId="6" fillId="0" borderId="29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 wrapText="1"/>
    </xf>
    <xf numFmtId="3" fontId="9" fillId="0" borderId="6" xfId="0" applyNumberFormat="1" applyFont="1" applyBorder="1" applyAlignment="1">
      <alignment horizontal="center" wrapText="1"/>
    </xf>
    <xf numFmtId="3" fontId="9" fillId="0" borderId="7" xfId="0" applyNumberFormat="1" applyFont="1" applyBorder="1" applyAlignment="1">
      <alignment horizontal="center" wrapText="1"/>
    </xf>
    <xf numFmtId="3" fontId="9" fillId="0" borderId="0" xfId="0" applyNumberFormat="1" applyFont="1" applyAlignment="1">
      <alignment horizontal="center" wrapText="1"/>
    </xf>
    <xf numFmtId="3" fontId="9" fillId="0" borderId="5" xfId="0" applyNumberFormat="1" applyFont="1" applyBorder="1" applyAlignment="1">
      <alignment horizontal="left"/>
    </xf>
    <xf numFmtId="3" fontId="9" fillId="0" borderId="8" xfId="0" applyNumberFormat="1" applyFont="1" applyBorder="1" applyAlignment="1">
      <alignment horizontal="left"/>
    </xf>
    <xf numFmtId="0" fontId="16" fillId="0" borderId="0" xfId="0" applyFont="1"/>
    <xf numFmtId="0" fontId="6" fillId="0" borderId="4" xfId="0" applyFont="1" applyBorder="1" applyAlignment="1">
      <alignment horizontal="center" wrapText="1"/>
    </xf>
    <xf numFmtId="0" fontId="17" fillId="0" borderId="30" xfId="0" applyFont="1" applyBorder="1" applyAlignment="1">
      <alignment horizontal="center" wrapText="1"/>
    </xf>
    <xf numFmtId="0" fontId="17" fillId="0" borderId="6" xfId="0" applyFont="1" applyBorder="1" applyAlignment="1">
      <alignment horizontal="center"/>
    </xf>
    <xf numFmtId="0" fontId="17" fillId="0" borderId="58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5" xfId="0" applyFont="1" applyBorder="1" applyAlignment="1">
      <alignment horizontal="left" wrapText="1"/>
    </xf>
    <xf numFmtId="0" fontId="6" fillId="0" borderId="6" xfId="0" applyFont="1" applyBorder="1"/>
    <xf numFmtId="0" fontId="6" fillId="0" borderId="58" xfId="0" applyFont="1" applyBorder="1"/>
    <xf numFmtId="0" fontId="6" fillId="0" borderId="5" xfId="0" applyFont="1" applyFill="1" applyBorder="1" applyAlignment="1">
      <alignment horizontal="left" wrapText="1"/>
    </xf>
    <xf numFmtId="3" fontId="6" fillId="0" borderId="58" xfId="0" applyNumberFormat="1" applyFont="1" applyBorder="1" applyAlignment="1">
      <alignment horizontal="center"/>
    </xf>
    <xf numFmtId="3" fontId="6" fillId="0" borderId="31" xfId="0" applyNumberFormat="1" applyFont="1" applyFill="1" applyBorder="1" applyAlignment="1">
      <alignment horizontal="center"/>
    </xf>
    <xf numFmtId="3" fontId="6" fillId="0" borderId="0" xfId="0" applyNumberFormat="1" applyFont="1"/>
    <xf numFmtId="164" fontId="6" fillId="0" borderId="58" xfId="0" applyNumberFormat="1" applyFont="1" applyBorder="1" applyAlignment="1">
      <alignment horizontal="center"/>
    </xf>
    <xf numFmtId="0" fontId="6" fillId="0" borderId="32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 wrapText="1"/>
    </xf>
    <xf numFmtId="3" fontId="6" fillId="0" borderId="59" xfId="0" applyNumberFormat="1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2" xfId="0" applyFont="1" applyBorder="1" applyAlignment="1">
      <alignment horizontal="center" wrapText="1"/>
    </xf>
    <xf numFmtId="0" fontId="6" fillId="0" borderId="35" xfId="0" applyFont="1" applyBorder="1" applyAlignment="1">
      <alignment horizontal="center" wrapText="1"/>
    </xf>
    <xf numFmtId="0" fontId="6" fillId="0" borderId="36" xfId="0" applyFont="1" applyBorder="1" applyAlignment="1">
      <alignment horizontal="center" wrapText="1"/>
    </xf>
    <xf numFmtId="0" fontId="6" fillId="0" borderId="37" xfId="0" applyFont="1" applyBorder="1" applyAlignment="1">
      <alignment horizontal="center" wrapText="1"/>
    </xf>
    <xf numFmtId="0" fontId="19" fillId="0" borderId="38" xfId="0" applyFont="1" applyBorder="1" applyAlignment="1"/>
    <xf numFmtId="3" fontId="19" fillId="0" borderId="39" xfId="0" applyNumberFormat="1" applyFont="1" applyBorder="1" applyAlignment="1">
      <alignment horizontal="center"/>
    </xf>
    <xf numFmtId="164" fontId="19" fillId="0" borderId="40" xfId="0" applyNumberFormat="1" applyFont="1" applyBorder="1" applyAlignment="1">
      <alignment horizontal="center"/>
    </xf>
    <xf numFmtId="3" fontId="19" fillId="0" borderId="41" xfId="0" applyNumberFormat="1" applyFont="1" applyBorder="1" applyAlignment="1">
      <alignment horizontal="center"/>
    </xf>
    <xf numFmtId="164" fontId="19" fillId="0" borderId="42" xfId="0" applyNumberFormat="1" applyFont="1" applyBorder="1" applyAlignment="1">
      <alignment horizontal="center"/>
    </xf>
    <xf numFmtId="3" fontId="19" fillId="0" borderId="43" xfId="0" applyNumberFormat="1" applyFont="1" applyBorder="1" applyAlignment="1">
      <alignment horizontal="center"/>
    </xf>
    <xf numFmtId="0" fontId="20" fillId="0" borderId="22" xfId="0" applyFont="1" applyBorder="1" applyAlignment="1"/>
    <xf numFmtId="3" fontId="20" fillId="0" borderId="44" xfId="0" applyNumberFormat="1" applyFont="1" applyBorder="1" applyAlignment="1">
      <alignment horizontal="center"/>
    </xf>
    <xf numFmtId="164" fontId="20" fillId="0" borderId="45" xfId="0" applyNumberFormat="1" applyFont="1" applyBorder="1" applyAlignment="1">
      <alignment horizontal="center"/>
    </xf>
    <xf numFmtId="3" fontId="20" fillId="0" borderId="46" xfId="0" applyNumberFormat="1" applyFont="1" applyBorder="1" applyAlignment="1">
      <alignment horizontal="center"/>
    </xf>
    <xf numFmtId="164" fontId="20" fillId="0" borderId="47" xfId="0" applyNumberFormat="1" applyFont="1" applyBorder="1" applyAlignment="1">
      <alignment horizontal="center"/>
    </xf>
    <xf numFmtId="3" fontId="20" fillId="0" borderId="30" xfId="0" applyNumberFormat="1" applyFont="1" applyBorder="1" applyAlignment="1">
      <alignment horizontal="center"/>
    </xf>
    <xf numFmtId="0" fontId="19" fillId="3" borderId="22" xfId="0" applyFont="1" applyFill="1" applyBorder="1" applyAlignment="1"/>
    <xf numFmtId="3" fontId="20" fillId="3" borderId="44" xfId="0" applyNumberFormat="1" applyFont="1" applyFill="1" applyBorder="1" applyAlignment="1">
      <alignment horizontal="center"/>
    </xf>
    <xf numFmtId="0" fontId="20" fillId="3" borderId="7" xfId="0" applyFont="1" applyFill="1" applyBorder="1" applyAlignment="1">
      <alignment horizontal="center"/>
    </xf>
    <xf numFmtId="3" fontId="20" fillId="3" borderId="46" xfId="0" applyNumberFormat="1" applyFont="1" applyFill="1" applyBorder="1" applyAlignment="1">
      <alignment horizontal="center"/>
    </xf>
    <xf numFmtId="0" fontId="20" fillId="3" borderId="48" xfId="0" applyFont="1" applyFill="1" applyBorder="1"/>
    <xf numFmtId="3" fontId="21" fillId="3" borderId="5" xfId="0" applyNumberFormat="1" applyFont="1" applyFill="1" applyBorder="1" applyAlignment="1">
      <alignment horizontal="center"/>
    </xf>
    <xf numFmtId="164" fontId="21" fillId="3" borderId="7" xfId="0" applyNumberFormat="1" applyFont="1" applyFill="1" applyBorder="1" applyAlignment="1">
      <alignment horizontal="center"/>
    </xf>
    <xf numFmtId="3" fontId="20" fillId="3" borderId="5" xfId="0" applyNumberFormat="1" applyFont="1" applyFill="1" applyBorder="1" applyAlignment="1">
      <alignment horizontal="center"/>
    </xf>
    <xf numFmtId="164" fontId="20" fillId="3" borderId="7" xfId="0" applyNumberFormat="1" applyFont="1" applyFill="1" applyBorder="1" applyAlignment="1">
      <alignment horizontal="center"/>
    </xf>
    <xf numFmtId="0" fontId="20" fillId="0" borderId="49" xfId="0" applyFont="1" applyBorder="1" applyAlignment="1"/>
    <xf numFmtId="0" fontId="19" fillId="3" borderId="49" xfId="0" applyFont="1" applyFill="1" applyBorder="1" applyAlignment="1"/>
    <xf numFmtId="3" fontId="20" fillId="0" borderId="50" xfId="0" applyNumberFormat="1" applyFont="1" applyBorder="1" applyAlignment="1">
      <alignment horizontal="center"/>
    </xf>
    <xf numFmtId="164" fontId="20" fillId="0" borderId="51" xfId="0" applyNumberFormat="1" applyFont="1" applyBorder="1" applyAlignment="1">
      <alignment horizontal="center"/>
    </xf>
    <xf numFmtId="3" fontId="20" fillId="0" borderId="52" xfId="0" applyNumberFormat="1" applyFont="1" applyBorder="1" applyAlignment="1">
      <alignment horizontal="center"/>
    </xf>
    <xf numFmtId="164" fontId="20" fillId="0" borderId="53" xfId="0" applyNumberFormat="1" applyFont="1" applyBorder="1" applyAlignment="1">
      <alignment horizontal="center"/>
    </xf>
    <xf numFmtId="3" fontId="20" fillId="0" borderId="8" xfId="0" applyNumberFormat="1" applyFont="1" applyBorder="1" applyAlignment="1">
      <alignment horizontal="center"/>
    </xf>
    <xf numFmtId="164" fontId="20" fillId="0" borderId="10" xfId="0" applyNumberFormat="1" applyFont="1" applyBorder="1" applyAlignment="1">
      <alignment horizontal="center"/>
    </xf>
    <xf numFmtId="9" fontId="6" fillId="0" borderId="0" xfId="3" applyFont="1"/>
    <xf numFmtId="3" fontId="6" fillId="0" borderId="6" xfId="0" applyNumberFormat="1" applyFont="1" applyFill="1" applyBorder="1" applyAlignment="1">
      <alignment horizontal="center"/>
    </xf>
    <xf numFmtId="3" fontId="6" fillId="0" borderId="9" xfId="0" applyNumberFormat="1" applyFont="1" applyFill="1" applyBorder="1" applyAlignment="1">
      <alignment horizontal="center"/>
    </xf>
    <xf numFmtId="3" fontId="24" fillId="4" borderId="60" xfId="0" applyNumberFormat="1" applyFont="1" applyFill="1" applyBorder="1" applyAlignment="1">
      <alignment wrapText="1"/>
    </xf>
    <xf numFmtId="3" fontId="24" fillId="4" borderId="61" xfId="0" applyNumberFormat="1" applyFont="1" applyFill="1" applyBorder="1" applyAlignment="1">
      <alignment wrapText="1"/>
    </xf>
    <xf numFmtId="37" fontId="6" fillId="0" borderId="6" xfId="1" applyNumberFormat="1" applyFont="1" applyFill="1" applyBorder="1" applyAlignment="1">
      <alignment horizontal="center"/>
    </xf>
    <xf numFmtId="0" fontId="6" fillId="0" borderId="0" xfId="0" applyFont="1" applyAlignment="1">
      <alignment wrapText="1"/>
    </xf>
    <xf numFmtId="0" fontId="8" fillId="0" borderId="0" xfId="0" applyFont="1" applyBorder="1" applyAlignment="1">
      <alignment horizontal="center"/>
    </xf>
    <xf numFmtId="0" fontId="9" fillId="0" borderId="21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6" fillId="0" borderId="0" xfId="0" applyFont="1" applyAlignment="1">
      <alignment vertical="top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9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/>
    <xf numFmtId="0" fontId="7" fillId="0" borderId="0" xfId="0" applyFont="1" applyAlignment="1"/>
    <xf numFmtId="0" fontId="6" fillId="0" borderId="0" xfId="0" applyFont="1" applyBorder="1" applyAlignment="1">
      <alignment wrapText="1"/>
    </xf>
    <xf numFmtId="0" fontId="6" fillId="0" borderId="0" xfId="0" applyFont="1" applyAlignment="1">
      <alignment wrapText="1"/>
    </xf>
    <xf numFmtId="0" fontId="8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7" fillId="0" borderId="0" xfId="0" applyFont="1" applyBorder="1" applyAlignment="1"/>
    <xf numFmtId="0" fontId="9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6" fillId="0" borderId="0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center" wrapText="1"/>
    </xf>
    <xf numFmtId="0" fontId="9" fillId="0" borderId="55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6" fillId="0" borderId="0" xfId="0" applyFont="1" applyAlignment="1">
      <alignment vertical="top"/>
    </xf>
    <xf numFmtId="0" fontId="9" fillId="0" borderId="7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/>
    <xf numFmtId="3" fontId="14" fillId="0" borderId="0" xfId="0" applyNumberFormat="1" applyFont="1" applyAlignment="1">
      <alignment horizontal="center"/>
    </xf>
    <xf numFmtId="0" fontId="7" fillId="0" borderId="0" xfId="0" applyFont="1" applyAlignment="1"/>
    <xf numFmtId="0" fontId="2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 applyAlignment="1"/>
    <xf numFmtId="0" fontId="23" fillId="0" borderId="2" xfId="0" applyFont="1" applyFill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9" fillId="0" borderId="5" xfId="0" applyFont="1" applyBorder="1" applyAlignment="1">
      <alignment horizontal="center"/>
    </xf>
    <xf numFmtId="0" fontId="9" fillId="0" borderId="49" xfId="0" applyFont="1" applyBorder="1" applyAlignment="1">
      <alignment horizontal="center"/>
    </xf>
    <xf numFmtId="0" fontId="9" fillId="0" borderId="56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9" fillId="0" borderId="48" xfId="0" applyFont="1" applyBorder="1" applyAlignment="1">
      <alignment horizontal="center"/>
    </xf>
  </cellXfs>
  <cellStyles count="5">
    <cellStyle name="Comma" xfId="1" builtinId="3"/>
    <cellStyle name="Comma 2" xfId="2"/>
    <cellStyle name="Normal" xfId="0" builtinId="0"/>
    <cellStyle name="Percent" xfId="3" builtinId="5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48" name="Text Box 1">
          <a:extLst>
            <a:ext uri="{FF2B5EF4-FFF2-40B4-BE49-F238E27FC236}">
              <a16:creationId xmlns:a16="http://schemas.microsoft.com/office/drawing/2014/main" id="{3879AB46-54DA-433C-8DCA-0A55E7BAE617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49" name="Text Box 2">
          <a:extLst>
            <a:ext uri="{FF2B5EF4-FFF2-40B4-BE49-F238E27FC236}">
              <a16:creationId xmlns:a16="http://schemas.microsoft.com/office/drawing/2014/main" id="{62B6AF68-5EC0-40BE-97D8-30784532DCE4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0" name="Text Box 3">
          <a:extLst>
            <a:ext uri="{FF2B5EF4-FFF2-40B4-BE49-F238E27FC236}">
              <a16:creationId xmlns:a16="http://schemas.microsoft.com/office/drawing/2014/main" id="{7C9E4ED8-7FCF-4579-97D0-F15ADC3BBB0A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1" name="Text Box 4">
          <a:extLst>
            <a:ext uri="{FF2B5EF4-FFF2-40B4-BE49-F238E27FC236}">
              <a16:creationId xmlns:a16="http://schemas.microsoft.com/office/drawing/2014/main" id="{45E374B1-EF72-417E-846C-E0D08EEB8454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2" name="Text Box 5">
          <a:extLst>
            <a:ext uri="{FF2B5EF4-FFF2-40B4-BE49-F238E27FC236}">
              <a16:creationId xmlns:a16="http://schemas.microsoft.com/office/drawing/2014/main" id="{EB220104-8FD8-4D7A-9BBC-B934830127BD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3" name="Text Box 6">
          <a:extLst>
            <a:ext uri="{FF2B5EF4-FFF2-40B4-BE49-F238E27FC236}">
              <a16:creationId xmlns:a16="http://schemas.microsoft.com/office/drawing/2014/main" id="{5FAB47AE-5B6E-4B91-85EA-811867FDBEB4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4" name="Text Box 7">
          <a:extLst>
            <a:ext uri="{FF2B5EF4-FFF2-40B4-BE49-F238E27FC236}">
              <a16:creationId xmlns:a16="http://schemas.microsoft.com/office/drawing/2014/main" id="{214E30AC-6662-4BF3-BE2D-C962BC7A8BE1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5" name="Text Box 8">
          <a:extLst>
            <a:ext uri="{FF2B5EF4-FFF2-40B4-BE49-F238E27FC236}">
              <a16:creationId xmlns:a16="http://schemas.microsoft.com/office/drawing/2014/main" id="{9A133435-CED2-4D12-82C3-1FA8D5CCC77C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6" name="Text Box 9">
          <a:extLst>
            <a:ext uri="{FF2B5EF4-FFF2-40B4-BE49-F238E27FC236}">
              <a16:creationId xmlns:a16="http://schemas.microsoft.com/office/drawing/2014/main" id="{170F0FF0-0CF4-462F-B42F-8D21DCAAB581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7" name="Text Box 10">
          <a:extLst>
            <a:ext uri="{FF2B5EF4-FFF2-40B4-BE49-F238E27FC236}">
              <a16:creationId xmlns:a16="http://schemas.microsoft.com/office/drawing/2014/main" id="{8E4C69C5-401D-4093-A076-9DD3D9B25C3E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2" name="Text Box 1">
          <a:extLst>
            <a:ext uri="{FF2B5EF4-FFF2-40B4-BE49-F238E27FC236}">
              <a16:creationId xmlns:a16="http://schemas.microsoft.com/office/drawing/2014/main" id="{D654FFBC-1999-4AEA-91C5-9B6331F4A9A8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3" name="Text Box 2">
          <a:extLst>
            <a:ext uri="{FF2B5EF4-FFF2-40B4-BE49-F238E27FC236}">
              <a16:creationId xmlns:a16="http://schemas.microsoft.com/office/drawing/2014/main" id="{134B358B-561A-4CA5-A0A2-AED41CE4814A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4" name="Text Box 3">
          <a:extLst>
            <a:ext uri="{FF2B5EF4-FFF2-40B4-BE49-F238E27FC236}">
              <a16:creationId xmlns:a16="http://schemas.microsoft.com/office/drawing/2014/main" id="{A37EE437-C0EE-4249-93F1-A033C655FF0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5" name="Text Box 4">
          <a:extLst>
            <a:ext uri="{FF2B5EF4-FFF2-40B4-BE49-F238E27FC236}">
              <a16:creationId xmlns:a16="http://schemas.microsoft.com/office/drawing/2014/main" id="{4F86C528-7CB1-40D8-B851-C26FCF7A3BD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6" name="Text Box 5">
          <a:extLst>
            <a:ext uri="{FF2B5EF4-FFF2-40B4-BE49-F238E27FC236}">
              <a16:creationId xmlns:a16="http://schemas.microsoft.com/office/drawing/2014/main" id="{223C4BBD-E137-4977-99CC-923B37432288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7" name="Text Box 6">
          <a:extLst>
            <a:ext uri="{FF2B5EF4-FFF2-40B4-BE49-F238E27FC236}">
              <a16:creationId xmlns:a16="http://schemas.microsoft.com/office/drawing/2014/main" id="{60528676-9312-4382-A922-1D31F310172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8" name="Text Box 7">
          <a:extLst>
            <a:ext uri="{FF2B5EF4-FFF2-40B4-BE49-F238E27FC236}">
              <a16:creationId xmlns:a16="http://schemas.microsoft.com/office/drawing/2014/main" id="{CC60C116-3E2E-48D2-8054-A7C838395A7A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9" name="Text Box 8">
          <a:extLst>
            <a:ext uri="{FF2B5EF4-FFF2-40B4-BE49-F238E27FC236}">
              <a16:creationId xmlns:a16="http://schemas.microsoft.com/office/drawing/2014/main" id="{9E782A10-0B29-4DE4-9186-3E8EBE616F72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0" name="Text Box 9">
          <a:extLst>
            <a:ext uri="{FF2B5EF4-FFF2-40B4-BE49-F238E27FC236}">
              <a16:creationId xmlns:a16="http://schemas.microsoft.com/office/drawing/2014/main" id="{245D486C-F7A9-416F-8952-004FE0EA195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1" name="Text Box 10">
          <a:extLst>
            <a:ext uri="{FF2B5EF4-FFF2-40B4-BE49-F238E27FC236}">
              <a16:creationId xmlns:a16="http://schemas.microsoft.com/office/drawing/2014/main" id="{CB102133-FA7E-4E85-A2F9-A33142DB47CF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2" name="Text Box 11">
          <a:extLst>
            <a:ext uri="{FF2B5EF4-FFF2-40B4-BE49-F238E27FC236}">
              <a16:creationId xmlns:a16="http://schemas.microsoft.com/office/drawing/2014/main" id="{763216A7-E132-4C1C-810F-1424329157A4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3" name="Text Box 12">
          <a:extLst>
            <a:ext uri="{FF2B5EF4-FFF2-40B4-BE49-F238E27FC236}">
              <a16:creationId xmlns:a16="http://schemas.microsoft.com/office/drawing/2014/main" id="{2168D532-3219-44B5-AB6C-861EF730F563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4" name="Text Box 13">
          <a:extLst>
            <a:ext uri="{FF2B5EF4-FFF2-40B4-BE49-F238E27FC236}">
              <a16:creationId xmlns:a16="http://schemas.microsoft.com/office/drawing/2014/main" id="{85D88100-3C63-4F9B-8D49-EA3535769E0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5" name="Text Box 14">
          <a:extLst>
            <a:ext uri="{FF2B5EF4-FFF2-40B4-BE49-F238E27FC236}">
              <a16:creationId xmlns:a16="http://schemas.microsoft.com/office/drawing/2014/main" id="{DD2549EE-7149-42AF-9DE5-35877138CBC1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6" name="Text Box 15">
          <a:extLst>
            <a:ext uri="{FF2B5EF4-FFF2-40B4-BE49-F238E27FC236}">
              <a16:creationId xmlns:a16="http://schemas.microsoft.com/office/drawing/2014/main" id="{A2743036-57B2-41A3-ADF6-B8EB92CFE04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7" name="Text Box 16">
          <a:extLst>
            <a:ext uri="{FF2B5EF4-FFF2-40B4-BE49-F238E27FC236}">
              <a16:creationId xmlns:a16="http://schemas.microsoft.com/office/drawing/2014/main" id="{F4F3B2A0-5BE7-4669-97E5-499F5C6AC8A7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8" name="Text Box 17">
          <a:extLst>
            <a:ext uri="{FF2B5EF4-FFF2-40B4-BE49-F238E27FC236}">
              <a16:creationId xmlns:a16="http://schemas.microsoft.com/office/drawing/2014/main" id="{0B6E4B75-157E-4DCE-960D-89378063BA5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9" name="Text Box 18">
          <a:extLst>
            <a:ext uri="{FF2B5EF4-FFF2-40B4-BE49-F238E27FC236}">
              <a16:creationId xmlns:a16="http://schemas.microsoft.com/office/drawing/2014/main" id="{3D445290-0CA1-4F5E-95AB-790EE6588D93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0" name="Text Box 19">
          <a:extLst>
            <a:ext uri="{FF2B5EF4-FFF2-40B4-BE49-F238E27FC236}">
              <a16:creationId xmlns:a16="http://schemas.microsoft.com/office/drawing/2014/main" id="{D8E69C0C-3999-4B94-BD5B-7A662B62779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1" name="Text Box 20">
          <a:extLst>
            <a:ext uri="{FF2B5EF4-FFF2-40B4-BE49-F238E27FC236}">
              <a16:creationId xmlns:a16="http://schemas.microsoft.com/office/drawing/2014/main" id="{2F4305EC-2468-4DB2-BC42-BCDA63CDB400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2" name="Text Box 22">
          <a:extLst>
            <a:ext uri="{FF2B5EF4-FFF2-40B4-BE49-F238E27FC236}">
              <a16:creationId xmlns:a16="http://schemas.microsoft.com/office/drawing/2014/main" id="{14AC4EAE-4D26-415A-B83D-30A08D82EAF0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3" name="Text Box 23">
          <a:extLst>
            <a:ext uri="{FF2B5EF4-FFF2-40B4-BE49-F238E27FC236}">
              <a16:creationId xmlns:a16="http://schemas.microsoft.com/office/drawing/2014/main" id="{62CAC8C6-47BC-4486-9780-F9C9EF934D3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4" name="Text Box 24">
          <a:extLst>
            <a:ext uri="{FF2B5EF4-FFF2-40B4-BE49-F238E27FC236}">
              <a16:creationId xmlns:a16="http://schemas.microsoft.com/office/drawing/2014/main" id="{F8F8932A-3FA7-4165-8241-2732F24D718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5" name="Text Box 25">
          <a:extLst>
            <a:ext uri="{FF2B5EF4-FFF2-40B4-BE49-F238E27FC236}">
              <a16:creationId xmlns:a16="http://schemas.microsoft.com/office/drawing/2014/main" id="{BA6A06BC-D6A6-4007-98FB-16BBE2742F53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6" name="Text Box 26">
          <a:extLst>
            <a:ext uri="{FF2B5EF4-FFF2-40B4-BE49-F238E27FC236}">
              <a16:creationId xmlns:a16="http://schemas.microsoft.com/office/drawing/2014/main" id="{0455745F-1EF2-42E7-B452-C8DC63360DB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7" name="Text Box 27">
          <a:extLst>
            <a:ext uri="{FF2B5EF4-FFF2-40B4-BE49-F238E27FC236}">
              <a16:creationId xmlns:a16="http://schemas.microsoft.com/office/drawing/2014/main" id="{C2F3FBEE-B623-451A-9C24-FD2B7C6C982F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8" name="Text Box 28">
          <a:extLst>
            <a:ext uri="{FF2B5EF4-FFF2-40B4-BE49-F238E27FC236}">
              <a16:creationId xmlns:a16="http://schemas.microsoft.com/office/drawing/2014/main" id="{D7B714CA-2F17-40AC-B34E-E7876DA6A6D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9" name="Text Box 29">
          <a:extLst>
            <a:ext uri="{FF2B5EF4-FFF2-40B4-BE49-F238E27FC236}">
              <a16:creationId xmlns:a16="http://schemas.microsoft.com/office/drawing/2014/main" id="{8376FF32-5EA4-457B-BA8C-BFBF77873F3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60" name="Text Box 30">
          <a:extLst>
            <a:ext uri="{FF2B5EF4-FFF2-40B4-BE49-F238E27FC236}">
              <a16:creationId xmlns:a16="http://schemas.microsoft.com/office/drawing/2014/main" id="{374BF35B-F8D6-4C0F-9BB0-F8CCE496919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61" name="Text Box 31">
          <a:extLst>
            <a:ext uri="{FF2B5EF4-FFF2-40B4-BE49-F238E27FC236}">
              <a16:creationId xmlns:a16="http://schemas.microsoft.com/office/drawing/2014/main" id="{B8CADF16-C583-4105-989A-83D51E76CBD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2" name="Text Box 32">
          <a:extLst>
            <a:ext uri="{FF2B5EF4-FFF2-40B4-BE49-F238E27FC236}">
              <a16:creationId xmlns:a16="http://schemas.microsoft.com/office/drawing/2014/main" id="{9999E6F1-B0A3-4CAD-BF96-522774EAE6AE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3" name="Text Box 33">
          <a:extLst>
            <a:ext uri="{FF2B5EF4-FFF2-40B4-BE49-F238E27FC236}">
              <a16:creationId xmlns:a16="http://schemas.microsoft.com/office/drawing/2014/main" id="{43F51208-FA4F-4890-8458-7EB93A1877E5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4" name="Text Box 34">
          <a:extLst>
            <a:ext uri="{FF2B5EF4-FFF2-40B4-BE49-F238E27FC236}">
              <a16:creationId xmlns:a16="http://schemas.microsoft.com/office/drawing/2014/main" id="{A5AE90FB-3920-40AA-B709-B23FF9FEA175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5" name="Text Box 35">
          <a:extLst>
            <a:ext uri="{FF2B5EF4-FFF2-40B4-BE49-F238E27FC236}">
              <a16:creationId xmlns:a16="http://schemas.microsoft.com/office/drawing/2014/main" id="{7D44FB39-0885-4550-95D9-043E2751583C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6" name="Text Box 36">
          <a:extLst>
            <a:ext uri="{FF2B5EF4-FFF2-40B4-BE49-F238E27FC236}">
              <a16:creationId xmlns:a16="http://schemas.microsoft.com/office/drawing/2014/main" id="{7C8111CB-5790-498C-BB50-564789A034DF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7" name="Text Box 37">
          <a:extLst>
            <a:ext uri="{FF2B5EF4-FFF2-40B4-BE49-F238E27FC236}">
              <a16:creationId xmlns:a16="http://schemas.microsoft.com/office/drawing/2014/main" id="{4F614D82-48EA-4BE3-8AAC-EFDB23DC24F4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8" name="Text Box 38">
          <a:extLst>
            <a:ext uri="{FF2B5EF4-FFF2-40B4-BE49-F238E27FC236}">
              <a16:creationId xmlns:a16="http://schemas.microsoft.com/office/drawing/2014/main" id="{33412403-837C-4945-A198-9A7E92B832A8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9" name="Text Box 39">
          <a:extLst>
            <a:ext uri="{FF2B5EF4-FFF2-40B4-BE49-F238E27FC236}">
              <a16:creationId xmlns:a16="http://schemas.microsoft.com/office/drawing/2014/main" id="{01AABD80-7091-4796-B715-BC935636231F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70" name="Text Box 40">
          <a:extLst>
            <a:ext uri="{FF2B5EF4-FFF2-40B4-BE49-F238E27FC236}">
              <a16:creationId xmlns:a16="http://schemas.microsoft.com/office/drawing/2014/main" id="{4CD9AF8D-7FCB-41A6-BC87-1AAE2FC28DD7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71" name="Text Box 41">
          <a:extLst>
            <a:ext uri="{FF2B5EF4-FFF2-40B4-BE49-F238E27FC236}">
              <a16:creationId xmlns:a16="http://schemas.microsoft.com/office/drawing/2014/main" id="{16288CE1-2CEF-43DA-939D-33444132F2AA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2" name="Text Box 42">
          <a:extLst>
            <a:ext uri="{FF2B5EF4-FFF2-40B4-BE49-F238E27FC236}">
              <a16:creationId xmlns:a16="http://schemas.microsoft.com/office/drawing/2014/main" id="{787967B7-28AA-4912-84CE-738B068F6FD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3" name="Text Box 43">
          <a:extLst>
            <a:ext uri="{FF2B5EF4-FFF2-40B4-BE49-F238E27FC236}">
              <a16:creationId xmlns:a16="http://schemas.microsoft.com/office/drawing/2014/main" id="{6F511C7E-CF9C-4670-9791-539A1FEC34F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4" name="Text Box 44">
          <a:extLst>
            <a:ext uri="{FF2B5EF4-FFF2-40B4-BE49-F238E27FC236}">
              <a16:creationId xmlns:a16="http://schemas.microsoft.com/office/drawing/2014/main" id="{80B30D36-1340-4D84-90F5-62E90DFF319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5" name="Text Box 45">
          <a:extLst>
            <a:ext uri="{FF2B5EF4-FFF2-40B4-BE49-F238E27FC236}">
              <a16:creationId xmlns:a16="http://schemas.microsoft.com/office/drawing/2014/main" id="{F9A4E503-F364-4B1A-8CA6-F94777B2CA42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6" name="Text Box 46">
          <a:extLst>
            <a:ext uri="{FF2B5EF4-FFF2-40B4-BE49-F238E27FC236}">
              <a16:creationId xmlns:a16="http://schemas.microsoft.com/office/drawing/2014/main" id="{933FC57F-4679-4A5E-A34B-4ECAD956F272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7" name="Text Box 47">
          <a:extLst>
            <a:ext uri="{FF2B5EF4-FFF2-40B4-BE49-F238E27FC236}">
              <a16:creationId xmlns:a16="http://schemas.microsoft.com/office/drawing/2014/main" id="{B426EB99-4862-43DF-90FE-451AC5DB3374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8" name="Text Box 48">
          <a:extLst>
            <a:ext uri="{FF2B5EF4-FFF2-40B4-BE49-F238E27FC236}">
              <a16:creationId xmlns:a16="http://schemas.microsoft.com/office/drawing/2014/main" id="{74C8BC82-5699-4562-9D5B-3D6E0080311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9" name="Text Box 49">
          <a:extLst>
            <a:ext uri="{FF2B5EF4-FFF2-40B4-BE49-F238E27FC236}">
              <a16:creationId xmlns:a16="http://schemas.microsoft.com/office/drawing/2014/main" id="{774CFCDB-8331-4A22-B613-504408C85F4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0" name="Text Box 50">
          <a:extLst>
            <a:ext uri="{FF2B5EF4-FFF2-40B4-BE49-F238E27FC236}">
              <a16:creationId xmlns:a16="http://schemas.microsoft.com/office/drawing/2014/main" id="{A1F41A6D-43AF-47C9-8A07-F9B7D635AB01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1" name="Text Box 51">
          <a:extLst>
            <a:ext uri="{FF2B5EF4-FFF2-40B4-BE49-F238E27FC236}">
              <a16:creationId xmlns:a16="http://schemas.microsoft.com/office/drawing/2014/main" id="{03CDAC4C-BB7C-48D1-AAF7-0D7ABDC00887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2" name="Text Box 52">
          <a:extLst>
            <a:ext uri="{FF2B5EF4-FFF2-40B4-BE49-F238E27FC236}">
              <a16:creationId xmlns:a16="http://schemas.microsoft.com/office/drawing/2014/main" id="{F1C28402-049B-4462-B713-DFA69CE2DA1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3" name="Text Box 53">
          <a:extLst>
            <a:ext uri="{FF2B5EF4-FFF2-40B4-BE49-F238E27FC236}">
              <a16:creationId xmlns:a16="http://schemas.microsoft.com/office/drawing/2014/main" id="{F8B9BDB6-E071-42F4-8B73-8DFFE2442C7C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4" name="Text Box 54">
          <a:extLst>
            <a:ext uri="{FF2B5EF4-FFF2-40B4-BE49-F238E27FC236}">
              <a16:creationId xmlns:a16="http://schemas.microsoft.com/office/drawing/2014/main" id="{90C5D1DE-D484-410C-800B-17DAF53FAF44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5" name="Text Box 55">
          <a:extLst>
            <a:ext uri="{FF2B5EF4-FFF2-40B4-BE49-F238E27FC236}">
              <a16:creationId xmlns:a16="http://schemas.microsoft.com/office/drawing/2014/main" id="{74D51CDD-B3F1-4B33-9E60-BD40FC098670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6" name="Text Box 56">
          <a:extLst>
            <a:ext uri="{FF2B5EF4-FFF2-40B4-BE49-F238E27FC236}">
              <a16:creationId xmlns:a16="http://schemas.microsoft.com/office/drawing/2014/main" id="{C66281C6-9C8E-4D84-827D-ED4032305A67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7" name="Text Box 57">
          <a:extLst>
            <a:ext uri="{FF2B5EF4-FFF2-40B4-BE49-F238E27FC236}">
              <a16:creationId xmlns:a16="http://schemas.microsoft.com/office/drawing/2014/main" id="{28A1C117-CB0D-4C14-A336-39CB5D7F8E4C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8" name="Text Box 58">
          <a:extLst>
            <a:ext uri="{FF2B5EF4-FFF2-40B4-BE49-F238E27FC236}">
              <a16:creationId xmlns:a16="http://schemas.microsoft.com/office/drawing/2014/main" id="{8896CAD5-EE31-43E2-8C36-F7724258BE4D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9" name="Text Box 59">
          <a:extLst>
            <a:ext uri="{FF2B5EF4-FFF2-40B4-BE49-F238E27FC236}">
              <a16:creationId xmlns:a16="http://schemas.microsoft.com/office/drawing/2014/main" id="{B3551178-44E6-47E1-852A-5D160499651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90" name="Text Box 60">
          <a:extLst>
            <a:ext uri="{FF2B5EF4-FFF2-40B4-BE49-F238E27FC236}">
              <a16:creationId xmlns:a16="http://schemas.microsoft.com/office/drawing/2014/main" id="{D3AE6D22-B9D0-4E02-8A14-11C405B0E39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91" name="Text Box 61">
          <a:extLst>
            <a:ext uri="{FF2B5EF4-FFF2-40B4-BE49-F238E27FC236}">
              <a16:creationId xmlns:a16="http://schemas.microsoft.com/office/drawing/2014/main" id="{4033A9BB-B924-40D0-B925-C2737514298C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29"/>
  <sheetViews>
    <sheetView tabSelected="1" workbookViewId="0">
      <selection activeCell="C28" sqref="C28"/>
    </sheetView>
  </sheetViews>
  <sheetFormatPr defaultColWidth="9.1796875" defaultRowHeight="13" x14ac:dyDescent="0.3"/>
  <cols>
    <col min="1" max="1" width="1.7265625" style="1" customWidth="1"/>
    <col min="2" max="2" width="0.81640625" style="1" customWidth="1"/>
    <col min="3" max="3" width="18.7265625" style="1" customWidth="1"/>
    <col min="4" max="4" width="20.7265625" style="1" customWidth="1"/>
    <col min="5" max="5" width="63.26953125" style="1" customWidth="1"/>
    <col min="6" max="6" width="20.7265625" style="1" customWidth="1"/>
    <col min="7" max="7" width="0.81640625" style="1" customWidth="1"/>
    <col min="8" max="8" width="1.7265625" style="1" customWidth="1"/>
    <col min="9" max="9" width="16.54296875" style="1" customWidth="1"/>
    <col min="10" max="10" width="21.453125" style="1" customWidth="1"/>
    <col min="11" max="11" width="11.54296875" style="1" customWidth="1"/>
    <col min="12" max="12" width="10.453125" style="1" customWidth="1"/>
    <col min="13" max="14" width="9.1796875" style="1"/>
    <col min="15" max="15" width="11" style="1" customWidth="1"/>
    <col min="16" max="16384" width="9.1796875" style="1"/>
  </cols>
  <sheetData>
    <row r="1" spans="2:20" ht="13.5" thickBot="1" x14ac:dyDescent="0.35"/>
    <row r="2" spans="2:20" ht="4.5" customHeight="1" thickTop="1" thickBot="1" x14ac:dyDescent="0.35">
      <c r="B2" s="2"/>
      <c r="C2" s="3"/>
      <c r="D2" s="3"/>
      <c r="E2" s="3"/>
      <c r="F2" s="3"/>
      <c r="G2" s="3"/>
    </row>
    <row r="3" spans="2:20" ht="16" customHeight="1" thickTop="1" thickBot="1" x14ac:dyDescent="0.4">
      <c r="B3" s="2"/>
      <c r="C3" s="4"/>
      <c r="D3" s="4"/>
      <c r="E3" s="4"/>
      <c r="F3" s="5"/>
      <c r="G3" s="6"/>
    </row>
    <row r="4" spans="2:20" ht="18" customHeight="1" thickTop="1" thickBot="1" x14ac:dyDescent="0.55000000000000004">
      <c r="B4" s="2"/>
      <c r="C4" s="141"/>
      <c r="D4" s="141"/>
      <c r="E4" s="141"/>
      <c r="F4" s="141"/>
      <c r="G4" s="6"/>
    </row>
    <row r="5" spans="2:20" ht="22" thickTop="1" thickBot="1" x14ac:dyDescent="0.55000000000000004">
      <c r="B5" s="2"/>
      <c r="C5" s="161" t="s">
        <v>0</v>
      </c>
      <c r="D5" s="161"/>
      <c r="E5" s="161"/>
      <c r="F5" s="161"/>
      <c r="G5" s="6"/>
    </row>
    <row r="6" spans="2:20" ht="23.25" customHeight="1" thickTop="1" thickBot="1" x14ac:dyDescent="0.4">
      <c r="B6" s="2"/>
      <c r="C6" s="7"/>
      <c r="D6" s="162" t="s">
        <v>1</v>
      </c>
      <c r="E6" s="163"/>
      <c r="F6" s="8"/>
      <c r="G6" s="6"/>
    </row>
    <row r="7" spans="2:20" ht="16.5" thickTop="1" thickBot="1" x14ac:dyDescent="0.4">
      <c r="B7" s="2"/>
      <c r="C7" s="7"/>
      <c r="D7" s="162" t="s">
        <v>2</v>
      </c>
      <c r="E7" s="163"/>
      <c r="F7" s="8"/>
      <c r="G7" s="6"/>
    </row>
    <row r="8" spans="2:20" ht="16.5" customHeight="1" thickTop="1" thickBot="1" x14ac:dyDescent="0.5">
      <c r="B8" s="2"/>
      <c r="C8" s="7"/>
      <c r="D8" s="9"/>
      <c r="E8" s="10"/>
      <c r="F8" s="8"/>
      <c r="G8" s="6"/>
    </row>
    <row r="9" spans="2:20" ht="19.5" thickTop="1" thickBot="1" x14ac:dyDescent="0.5">
      <c r="B9" s="2"/>
      <c r="C9" s="7"/>
      <c r="D9" s="9"/>
      <c r="E9" s="11" t="s">
        <v>3</v>
      </c>
      <c r="F9" s="8"/>
      <c r="G9" s="6"/>
    </row>
    <row r="10" spans="2:20" ht="19.5" thickTop="1" thickBot="1" x14ac:dyDescent="0.5">
      <c r="B10" s="2"/>
      <c r="C10" s="7"/>
      <c r="D10" s="9"/>
      <c r="E10" s="11"/>
      <c r="F10" s="8"/>
      <c r="G10" s="6"/>
    </row>
    <row r="11" spans="2:20" ht="19.5" thickTop="1" thickBot="1" x14ac:dyDescent="0.5">
      <c r="B11" s="2"/>
      <c r="C11" s="7"/>
      <c r="D11" s="12"/>
      <c r="E11" s="11" t="s">
        <v>4</v>
      </c>
      <c r="F11" s="13"/>
      <c r="G11" s="6"/>
      <c r="S11" s="140"/>
      <c r="T11" s="140"/>
    </row>
    <row r="12" spans="2:20" ht="19.5" thickTop="1" thickBot="1" x14ac:dyDescent="0.5">
      <c r="B12" s="2"/>
      <c r="C12" s="7"/>
      <c r="D12" s="12"/>
      <c r="E12" s="11" t="s">
        <v>5</v>
      </c>
      <c r="F12" s="13"/>
      <c r="G12" s="6"/>
    </row>
    <row r="13" spans="2:20" ht="19.5" thickTop="1" thickBot="1" x14ac:dyDescent="0.5">
      <c r="B13" s="2"/>
      <c r="C13" s="7"/>
      <c r="D13" s="14"/>
      <c r="E13" s="11" t="s">
        <v>6</v>
      </c>
      <c r="F13" s="13"/>
      <c r="G13" s="6"/>
    </row>
    <row r="14" spans="2:20" ht="19.5" thickTop="1" thickBot="1" x14ac:dyDescent="0.5">
      <c r="B14" s="2"/>
      <c r="C14" s="7"/>
      <c r="D14" s="14"/>
      <c r="E14" s="11" t="s">
        <v>7</v>
      </c>
      <c r="F14" s="13"/>
      <c r="G14" s="6"/>
    </row>
    <row r="15" spans="2:20" ht="19.5" thickTop="1" thickBot="1" x14ac:dyDescent="0.5">
      <c r="B15" s="2"/>
      <c r="C15" s="7"/>
      <c r="D15" s="14"/>
      <c r="E15" s="11" t="s">
        <v>8</v>
      </c>
      <c r="F15" s="13"/>
      <c r="G15" s="6"/>
    </row>
    <row r="16" spans="2:20" ht="19.5" thickTop="1" thickBot="1" x14ac:dyDescent="0.5">
      <c r="B16" s="2"/>
      <c r="C16" s="7"/>
      <c r="D16" s="14"/>
      <c r="E16" s="11" t="s">
        <v>9</v>
      </c>
      <c r="F16" s="13"/>
      <c r="G16" s="6"/>
    </row>
    <row r="17" spans="1:9" ht="19.5" thickTop="1" thickBot="1" x14ac:dyDescent="0.5">
      <c r="B17" s="2"/>
      <c r="C17" s="7"/>
      <c r="D17" s="14"/>
      <c r="E17" s="11"/>
      <c r="F17" s="13"/>
      <c r="G17" s="6"/>
    </row>
    <row r="18" spans="1:9" ht="24.75" customHeight="1" thickTop="1" thickBot="1" x14ac:dyDescent="0.5">
      <c r="B18" s="2"/>
      <c r="C18" s="13"/>
      <c r="D18" s="12"/>
      <c r="E18" s="15" t="s">
        <v>10</v>
      </c>
      <c r="F18" s="16"/>
      <c r="G18" s="6"/>
    </row>
    <row r="19" spans="1:9" ht="24.75" customHeight="1" thickTop="1" thickBot="1" x14ac:dyDescent="0.5">
      <c r="B19" s="2"/>
      <c r="C19" s="13"/>
      <c r="D19" s="12"/>
      <c r="E19" s="15"/>
      <c r="F19" s="16"/>
      <c r="G19" s="6"/>
    </row>
    <row r="20" spans="1:9" ht="19.5" thickTop="1" thickBot="1" x14ac:dyDescent="0.5">
      <c r="B20" s="2"/>
      <c r="C20" s="7"/>
      <c r="D20" s="14"/>
      <c r="E20" s="11" t="s">
        <v>11</v>
      </c>
      <c r="F20" s="13"/>
      <c r="G20" s="6"/>
    </row>
    <row r="21" spans="1:9" ht="19.5" thickTop="1" thickBot="1" x14ac:dyDescent="0.5">
      <c r="B21" s="2"/>
      <c r="C21" s="7"/>
      <c r="D21" s="14"/>
      <c r="E21" s="11" t="s">
        <v>12</v>
      </c>
      <c r="F21" s="13"/>
      <c r="G21" s="6"/>
    </row>
    <row r="22" spans="1:9" ht="19.5" thickTop="1" thickBot="1" x14ac:dyDescent="0.5">
      <c r="B22" s="2"/>
      <c r="C22" s="7"/>
      <c r="D22" s="12"/>
      <c r="E22" s="11"/>
      <c r="F22" s="13"/>
      <c r="G22" s="6"/>
    </row>
    <row r="23" spans="1:9" ht="14" thickTop="1" thickBot="1" x14ac:dyDescent="0.35">
      <c r="B23" s="2"/>
      <c r="C23" s="13"/>
      <c r="D23" s="13"/>
      <c r="E23" s="17"/>
      <c r="F23" s="13"/>
      <c r="G23" s="6"/>
    </row>
    <row r="24" spans="1:9" ht="14" thickTop="1" thickBot="1" x14ac:dyDescent="0.35">
      <c r="B24" s="2"/>
      <c r="C24" s="18"/>
      <c r="D24" s="18"/>
      <c r="E24" s="18"/>
      <c r="F24" s="18"/>
      <c r="G24" s="6"/>
    </row>
    <row r="25" spans="1:9" ht="4.5" customHeight="1" thickTop="1" x14ac:dyDescent="0.3">
      <c r="B25" s="2"/>
      <c r="C25" s="3" t="s">
        <v>13</v>
      </c>
      <c r="D25" s="3"/>
      <c r="E25" s="3"/>
      <c r="F25" s="3"/>
      <c r="G25" s="6"/>
    </row>
    <row r="26" spans="1:9" s="13" customFormat="1" ht="12.75" customHeight="1" x14ac:dyDescent="0.3">
      <c r="C26" s="19" t="s">
        <v>14</v>
      </c>
    </row>
    <row r="27" spans="1:9" ht="26.25" customHeight="1" x14ac:dyDescent="0.3">
      <c r="A27" s="13"/>
      <c r="B27" s="13"/>
      <c r="C27" s="159" t="s">
        <v>15</v>
      </c>
      <c r="D27" s="160"/>
      <c r="E27" s="160"/>
      <c r="F27" s="160"/>
      <c r="G27" s="13"/>
      <c r="H27" s="13"/>
      <c r="I27" s="13"/>
    </row>
    <row r="28" spans="1:9" x14ac:dyDescent="0.3">
      <c r="A28" s="13"/>
      <c r="B28" s="13"/>
      <c r="C28" s="13"/>
      <c r="D28" s="13"/>
      <c r="E28" s="13"/>
      <c r="F28" s="20"/>
      <c r="G28" s="13"/>
      <c r="H28" s="13"/>
      <c r="I28" s="13"/>
    </row>
    <row r="29" spans="1:9" x14ac:dyDescent="0.3">
      <c r="A29" s="13"/>
      <c r="B29" s="13"/>
      <c r="C29" s="13"/>
      <c r="D29" s="13"/>
      <c r="E29" s="13"/>
      <c r="F29" s="13"/>
      <c r="G29" s="13"/>
      <c r="H29" s="13"/>
      <c r="I29" s="13"/>
    </row>
  </sheetData>
  <mergeCells count="4">
    <mergeCell ref="C27:F27"/>
    <mergeCell ref="C5:F5"/>
    <mergeCell ref="D6:E6"/>
    <mergeCell ref="D7:E7"/>
  </mergeCells>
  <phoneticPr fontId="2" type="noConversion"/>
  <printOptions horizontalCentered="1" verticalCentered="1"/>
  <pageMargins left="0.5" right="0.5" top="1" bottom="0.7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32"/>
  <sheetViews>
    <sheetView workbookViewId="0">
      <selection activeCell="A33" sqref="A33"/>
    </sheetView>
  </sheetViews>
  <sheetFormatPr defaultColWidth="9.1796875" defaultRowHeight="13" x14ac:dyDescent="0.3"/>
  <cols>
    <col min="1" max="1" width="18.7265625" style="21" customWidth="1"/>
    <col min="2" max="2" width="7.453125" style="21" customWidth="1"/>
    <col min="3" max="3" width="7.26953125" style="21" customWidth="1"/>
    <col min="4" max="4" width="7" style="21" customWidth="1"/>
    <col min="5" max="6" width="7.26953125" style="21" customWidth="1"/>
    <col min="7" max="10" width="6.7265625" style="21" customWidth="1"/>
    <col min="11" max="12" width="7.26953125" style="21" customWidth="1"/>
    <col min="13" max="16" width="6.7265625" style="21" customWidth="1"/>
    <col min="17" max="16384" width="9.1796875" style="21"/>
  </cols>
  <sheetData>
    <row r="1" spans="1:18" ht="18.5" x14ac:dyDescent="0.45">
      <c r="A1" s="172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55"/>
      <c r="R1" s="155"/>
    </row>
    <row r="2" spans="1:18" ht="15.5" x14ac:dyDescent="0.35">
      <c r="A2" s="173" t="s">
        <v>1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58"/>
      <c r="R2" s="158"/>
    </row>
    <row r="3" spans="1:18" ht="15.5" x14ac:dyDescent="0.35">
      <c r="A3" s="173" t="s">
        <v>2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22"/>
      <c r="R3" s="22"/>
    </row>
    <row r="5" spans="1:18" ht="18.5" x14ac:dyDescent="0.45">
      <c r="A5" s="172" t="s">
        <v>16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23"/>
      <c r="R5" s="23"/>
    </row>
    <row r="6" spans="1:18" ht="6.75" customHeight="1" thickBot="1" x14ac:dyDescent="0.35">
      <c r="A6" s="155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</row>
    <row r="7" spans="1:18" ht="13.5" thickTop="1" x14ac:dyDescent="0.3">
      <c r="A7" s="153" t="s">
        <v>17</v>
      </c>
      <c r="B7" s="177" t="s">
        <v>18</v>
      </c>
      <c r="C7" s="177"/>
      <c r="D7" s="177"/>
      <c r="E7" s="174" t="s">
        <v>19</v>
      </c>
      <c r="F7" s="175"/>
      <c r="G7" s="176"/>
      <c r="H7" s="174" t="s">
        <v>20</v>
      </c>
      <c r="I7" s="175"/>
      <c r="J7" s="176"/>
      <c r="K7" s="174" t="s">
        <v>21</v>
      </c>
      <c r="L7" s="175"/>
      <c r="M7" s="176"/>
      <c r="N7" s="177" t="s">
        <v>22</v>
      </c>
      <c r="O7" s="177"/>
      <c r="P7" s="178"/>
      <c r="Q7" s="155"/>
      <c r="R7" s="155"/>
    </row>
    <row r="8" spans="1:18" ht="25.5" customHeight="1" x14ac:dyDescent="0.3">
      <c r="A8" s="24"/>
      <c r="B8" s="164" t="s">
        <v>23</v>
      </c>
      <c r="C8" s="164"/>
      <c r="D8" s="164"/>
      <c r="E8" s="167" t="s">
        <v>24</v>
      </c>
      <c r="F8" s="168"/>
      <c r="G8" s="169"/>
      <c r="H8" s="165" t="s">
        <v>25</v>
      </c>
      <c r="I8" s="165"/>
      <c r="J8" s="165"/>
      <c r="K8" s="165" t="s">
        <v>26</v>
      </c>
      <c r="L8" s="165"/>
      <c r="M8" s="165"/>
      <c r="N8" s="164" t="s">
        <v>27</v>
      </c>
      <c r="O8" s="164"/>
      <c r="P8" s="171"/>
      <c r="Q8" s="155"/>
      <c r="R8" s="155"/>
    </row>
    <row r="9" spans="1:18" ht="26" x14ac:dyDescent="0.3">
      <c r="A9" s="154"/>
      <c r="B9" s="152" t="s">
        <v>28</v>
      </c>
      <c r="C9" s="152" t="s">
        <v>29</v>
      </c>
      <c r="D9" s="151" t="s">
        <v>30</v>
      </c>
      <c r="E9" s="152" t="s">
        <v>28</v>
      </c>
      <c r="F9" s="152" t="s">
        <v>29</v>
      </c>
      <c r="G9" s="151" t="s">
        <v>30</v>
      </c>
      <c r="H9" s="152" t="s">
        <v>28</v>
      </c>
      <c r="I9" s="152" t="s">
        <v>29</v>
      </c>
      <c r="J9" s="151" t="s">
        <v>30</v>
      </c>
      <c r="K9" s="152" t="s">
        <v>28</v>
      </c>
      <c r="L9" s="152" t="s">
        <v>29</v>
      </c>
      <c r="M9" s="151" t="s">
        <v>30</v>
      </c>
      <c r="N9" s="152" t="s">
        <v>28</v>
      </c>
      <c r="O9" s="152" t="s">
        <v>29</v>
      </c>
      <c r="P9" s="25" t="s">
        <v>30</v>
      </c>
      <c r="Q9" s="155"/>
      <c r="R9" s="155"/>
    </row>
    <row r="10" spans="1:18" ht="14.15" customHeight="1" x14ac:dyDescent="0.3">
      <c r="A10" s="26" t="s">
        <v>31</v>
      </c>
      <c r="B10" s="137">
        <v>3700</v>
      </c>
      <c r="C10" s="28">
        <v>1243</v>
      </c>
      <c r="D10" s="29">
        <f>C10/B10</f>
        <v>0.33594594594594596</v>
      </c>
      <c r="E10" s="139">
        <v>3600</v>
      </c>
      <c r="F10" s="28">
        <v>1199</v>
      </c>
      <c r="G10" s="31">
        <f>F10/E10</f>
        <v>0.33305555555555555</v>
      </c>
      <c r="H10" s="139">
        <v>175</v>
      </c>
      <c r="I10" s="28">
        <v>86</v>
      </c>
      <c r="J10" s="31">
        <f>I10/H10</f>
        <v>0.49142857142857144</v>
      </c>
      <c r="K10" s="135">
        <v>2200</v>
      </c>
      <c r="L10" s="28">
        <v>991</v>
      </c>
      <c r="M10" s="29">
        <f>L10/K10</f>
        <v>0.45045454545454544</v>
      </c>
      <c r="N10" s="135">
        <v>185</v>
      </c>
      <c r="O10" s="28">
        <v>80</v>
      </c>
      <c r="P10" s="32">
        <f>O10/N10</f>
        <v>0.43243243243243246</v>
      </c>
      <c r="Q10" s="155"/>
      <c r="R10" s="155"/>
    </row>
    <row r="11" spans="1:18" ht="14.15" customHeight="1" x14ac:dyDescent="0.3">
      <c r="A11" s="26" t="s">
        <v>32</v>
      </c>
      <c r="B11" s="137">
        <v>8500</v>
      </c>
      <c r="C11" s="28">
        <v>4035</v>
      </c>
      <c r="D11" s="29">
        <f t="shared" ref="D11:D25" si="0">C11/B11</f>
        <v>0.4747058823529412</v>
      </c>
      <c r="E11" s="139">
        <v>7000</v>
      </c>
      <c r="F11" s="28">
        <v>3558</v>
      </c>
      <c r="G11" s="31">
        <f t="shared" ref="G11:G25" si="1">F11/E11</f>
        <v>0.50828571428571434</v>
      </c>
      <c r="H11" s="139">
        <v>530</v>
      </c>
      <c r="I11" s="28">
        <v>268</v>
      </c>
      <c r="J11" s="31">
        <f t="shared" ref="J11:J25" si="2">I11/H11</f>
        <v>0.50566037735849056</v>
      </c>
      <c r="K11" s="135">
        <v>6000</v>
      </c>
      <c r="L11" s="28">
        <v>2754</v>
      </c>
      <c r="M11" s="29">
        <f>L11/K11</f>
        <v>0.45900000000000002</v>
      </c>
      <c r="N11" s="135">
        <v>275</v>
      </c>
      <c r="O11" s="28">
        <v>126</v>
      </c>
      <c r="P11" s="32">
        <f t="shared" ref="P11:P25" si="3">O11/N11</f>
        <v>0.45818181818181819</v>
      </c>
      <c r="Q11" s="155"/>
      <c r="R11" s="155"/>
    </row>
    <row r="12" spans="1:18" ht="14.15" customHeight="1" x14ac:dyDescent="0.3">
      <c r="A12" s="26" t="s">
        <v>33</v>
      </c>
      <c r="B12" s="137">
        <v>10200</v>
      </c>
      <c r="C12" s="28">
        <v>2190</v>
      </c>
      <c r="D12" s="29">
        <f t="shared" si="0"/>
        <v>0.21470588235294116</v>
      </c>
      <c r="E12" s="155">
        <v>9180</v>
      </c>
      <c r="F12" s="28">
        <v>2042</v>
      </c>
      <c r="G12" s="31">
        <f t="shared" si="1"/>
        <v>0.2224400871459695</v>
      </c>
      <c r="H12" s="139">
        <v>714</v>
      </c>
      <c r="I12" s="28">
        <v>289</v>
      </c>
      <c r="J12" s="31">
        <f t="shared" si="2"/>
        <v>0.40476190476190477</v>
      </c>
      <c r="K12" s="135">
        <v>5610</v>
      </c>
      <c r="L12" s="28">
        <v>1574</v>
      </c>
      <c r="M12" s="29">
        <f t="shared" ref="M12:M25" si="4">L12/K12</f>
        <v>0.2805704099821747</v>
      </c>
      <c r="N12" s="135">
        <v>459</v>
      </c>
      <c r="O12" s="28">
        <v>223</v>
      </c>
      <c r="P12" s="32">
        <f t="shared" si="3"/>
        <v>0.48583877995642699</v>
      </c>
      <c r="Q12" s="155"/>
      <c r="R12" s="155"/>
    </row>
    <row r="13" spans="1:18" ht="14.15" customHeight="1" x14ac:dyDescent="0.3">
      <c r="A13" s="26" t="s">
        <v>34</v>
      </c>
      <c r="B13" s="137">
        <v>4400</v>
      </c>
      <c r="C13" s="28">
        <v>1731</v>
      </c>
      <c r="D13" s="29">
        <f t="shared" si="0"/>
        <v>0.39340909090909093</v>
      </c>
      <c r="E13" s="139">
        <v>4092</v>
      </c>
      <c r="F13" s="28">
        <v>1636</v>
      </c>
      <c r="G13" s="31">
        <f t="shared" si="1"/>
        <v>0.39980449657869011</v>
      </c>
      <c r="H13" s="139">
        <v>225</v>
      </c>
      <c r="I13" s="28">
        <v>125</v>
      </c>
      <c r="J13" s="31">
        <f t="shared" si="2"/>
        <v>0.55555555555555558</v>
      </c>
      <c r="K13" s="135">
        <v>2508</v>
      </c>
      <c r="L13" s="28">
        <v>1453</v>
      </c>
      <c r="M13" s="29">
        <f t="shared" si="4"/>
        <v>0.57934609250398728</v>
      </c>
      <c r="N13" s="135">
        <v>225</v>
      </c>
      <c r="O13" s="28">
        <v>113</v>
      </c>
      <c r="P13" s="32">
        <f t="shared" si="3"/>
        <v>0.50222222222222224</v>
      </c>
      <c r="Q13" s="155"/>
      <c r="R13" s="155"/>
    </row>
    <row r="14" spans="1:18" ht="14.15" customHeight="1" x14ac:dyDescent="0.3">
      <c r="A14" s="26" t="s">
        <v>35</v>
      </c>
      <c r="B14" s="137">
        <v>2900</v>
      </c>
      <c r="C14" s="28">
        <v>1397</v>
      </c>
      <c r="D14" s="29">
        <f t="shared" si="0"/>
        <v>0.48172413793103447</v>
      </c>
      <c r="E14" s="139">
        <v>2697</v>
      </c>
      <c r="F14" s="28">
        <v>1284</v>
      </c>
      <c r="G14" s="31">
        <f t="shared" si="1"/>
        <v>0.47608453837597331</v>
      </c>
      <c r="H14" s="139">
        <v>261</v>
      </c>
      <c r="I14" s="28">
        <v>117</v>
      </c>
      <c r="J14" s="31">
        <f t="shared" si="2"/>
        <v>0.44827586206896552</v>
      </c>
      <c r="K14" s="135">
        <v>1972</v>
      </c>
      <c r="L14" s="28">
        <v>909</v>
      </c>
      <c r="M14" s="29">
        <f t="shared" si="4"/>
        <v>0.46095334685598377</v>
      </c>
      <c r="N14" s="135">
        <v>174</v>
      </c>
      <c r="O14" s="28">
        <v>101</v>
      </c>
      <c r="P14" s="32">
        <f t="shared" si="3"/>
        <v>0.58045977011494254</v>
      </c>
      <c r="Q14" s="155"/>
      <c r="R14" s="155"/>
    </row>
    <row r="15" spans="1:18" ht="14.15" customHeight="1" x14ac:dyDescent="0.3">
      <c r="A15" s="26" t="s">
        <v>36</v>
      </c>
      <c r="B15" s="137">
        <v>9774</v>
      </c>
      <c r="C15" s="28">
        <v>3278</v>
      </c>
      <c r="D15" s="29">
        <f t="shared" si="0"/>
        <v>0.33537957847350114</v>
      </c>
      <c r="E15" s="139">
        <v>9325</v>
      </c>
      <c r="F15" s="28">
        <v>3125</v>
      </c>
      <c r="G15" s="31">
        <f t="shared" si="1"/>
        <v>0.33512064343163539</v>
      </c>
      <c r="H15" s="139">
        <v>664</v>
      </c>
      <c r="I15" s="28">
        <v>228</v>
      </c>
      <c r="J15" s="31">
        <f t="shared" si="2"/>
        <v>0.34337349397590361</v>
      </c>
      <c r="K15" s="135">
        <v>7912</v>
      </c>
      <c r="L15" s="28">
        <v>2836</v>
      </c>
      <c r="M15" s="29">
        <f t="shared" si="4"/>
        <v>0.35844287158746208</v>
      </c>
      <c r="N15" s="135">
        <v>569</v>
      </c>
      <c r="O15" s="28">
        <v>184</v>
      </c>
      <c r="P15" s="32">
        <f t="shared" si="3"/>
        <v>0.32337434094903339</v>
      </c>
      <c r="Q15" s="155"/>
      <c r="R15" s="155"/>
    </row>
    <row r="16" spans="1:18" ht="14.15" customHeight="1" x14ac:dyDescent="0.3">
      <c r="A16" s="26" t="s">
        <v>37</v>
      </c>
      <c r="B16" s="137">
        <v>3460</v>
      </c>
      <c r="C16" s="28">
        <v>1907</v>
      </c>
      <c r="D16" s="29">
        <f t="shared" si="0"/>
        <v>0.55115606936416184</v>
      </c>
      <c r="E16" s="139">
        <v>3217</v>
      </c>
      <c r="F16" s="28">
        <v>1784</v>
      </c>
      <c r="G16" s="31">
        <f t="shared" si="1"/>
        <v>0.5545539322350016</v>
      </c>
      <c r="H16" s="139">
        <v>346</v>
      </c>
      <c r="I16" s="28">
        <v>222</v>
      </c>
      <c r="J16" s="31">
        <f t="shared" si="2"/>
        <v>0.64161849710982655</v>
      </c>
      <c r="K16" s="135">
        <v>2500</v>
      </c>
      <c r="L16" s="28">
        <v>1486</v>
      </c>
      <c r="M16" s="29">
        <f t="shared" si="4"/>
        <v>0.59440000000000004</v>
      </c>
      <c r="N16" s="135">
        <v>224</v>
      </c>
      <c r="O16" s="28">
        <v>99</v>
      </c>
      <c r="P16" s="32">
        <f t="shared" si="3"/>
        <v>0.4419642857142857</v>
      </c>
      <c r="Q16" s="155"/>
      <c r="R16" s="155"/>
    </row>
    <row r="17" spans="1:17" ht="14.15" customHeight="1" x14ac:dyDescent="0.3">
      <c r="A17" s="26" t="s">
        <v>38</v>
      </c>
      <c r="B17" s="137">
        <v>5800</v>
      </c>
      <c r="C17" s="28">
        <v>2455</v>
      </c>
      <c r="D17" s="29">
        <f t="shared" si="0"/>
        <v>0.4232758620689655</v>
      </c>
      <c r="E17" s="139">
        <v>5450</v>
      </c>
      <c r="F17" s="28">
        <v>2289</v>
      </c>
      <c r="G17" s="31">
        <f t="shared" si="1"/>
        <v>0.42</v>
      </c>
      <c r="H17" s="139">
        <v>500</v>
      </c>
      <c r="I17" s="28">
        <v>290</v>
      </c>
      <c r="J17" s="31">
        <f t="shared" si="2"/>
        <v>0.57999999999999996</v>
      </c>
      <c r="K17" s="135">
        <v>4175</v>
      </c>
      <c r="L17" s="28">
        <v>1804</v>
      </c>
      <c r="M17" s="29">
        <f t="shared" si="4"/>
        <v>0.43209580838323353</v>
      </c>
      <c r="N17" s="135">
        <v>170</v>
      </c>
      <c r="O17" s="28">
        <v>99</v>
      </c>
      <c r="P17" s="32">
        <f t="shared" si="3"/>
        <v>0.58235294117647063</v>
      </c>
      <c r="Q17" s="155"/>
    </row>
    <row r="18" spans="1:17" ht="14.15" customHeight="1" x14ac:dyDescent="0.3">
      <c r="A18" s="26" t="s">
        <v>39</v>
      </c>
      <c r="B18" s="137">
        <v>4308</v>
      </c>
      <c r="C18" s="28">
        <v>1143</v>
      </c>
      <c r="D18" s="29">
        <f t="shared" si="0"/>
        <v>0.26532033426183843</v>
      </c>
      <c r="E18" s="139">
        <v>3999</v>
      </c>
      <c r="F18" s="28">
        <v>1066</v>
      </c>
      <c r="G18" s="31">
        <f t="shared" si="1"/>
        <v>0.2665666416604151</v>
      </c>
      <c r="H18" s="139">
        <v>296</v>
      </c>
      <c r="I18" s="28">
        <v>106</v>
      </c>
      <c r="J18" s="31">
        <f t="shared" si="2"/>
        <v>0.35810810810810811</v>
      </c>
      <c r="K18" s="135">
        <v>2233</v>
      </c>
      <c r="L18" s="28">
        <v>759</v>
      </c>
      <c r="M18" s="29">
        <f t="shared" si="4"/>
        <v>0.33990147783251229</v>
      </c>
      <c r="N18" s="135">
        <v>200</v>
      </c>
      <c r="O18" s="28">
        <v>110</v>
      </c>
      <c r="P18" s="32">
        <f t="shared" si="3"/>
        <v>0.55000000000000004</v>
      </c>
      <c r="Q18" s="155"/>
    </row>
    <row r="19" spans="1:17" ht="14.15" customHeight="1" x14ac:dyDescent="0.3">
      <c r="A19" s="26" t="s">
        <v>40</v>
      </c>
      <c r="B19" s="137">
        <v>15000</v>
      </c>
      <c r="C19" s="28">
        <v>4876</v>
      </c>
      <c r="D19" s="29">
        <f t="shared" si="0"/>
        <v>0.32506666666666667</v>
      </c>
      <c r="E19" s="139">
        <v>13264</v>
      </c>
      <c r="F19" s="28">
        <v>4512</v>
      </c>
      <c r="G19" s="31">
        <f t="shared" si="1"/>
        <v>0.34016887816646563</v>
      </c>
      <c r="H19" s="139">
        <v>1379</v>
      </c>
      <c r="I19" s="28">
        <v>448</v>
      </c>
      <c r="J19" s="31">
        <f t="shared" si="2"/>
        <v>0.32487309644670048</v>
      </c>
      <c r="K19" s="135">
        <v>6997</v>
      </c>
      <c r="L19" s="28">
        <v>2707</v>
      </c>
      <c r="M19" s="29">
        <f t="shared" si="4"/>
        <v>0.38688009146777191</v>
      </c>
      <c r="N19" s="135">
        <v>461</v>
      </c>
      <c r="O19" s="28">
        <v>167</v>
      </c>
      <c r="P19" s="32">
        <f t="shared" si="3"/>
        <v>0.36225596529284165</v>
      </c>
      <c r="Q19" s="155"/>
    </row>
    <row r="20" spans="1:17" ht="14.15" customHeight="1" x14ac:dyDescent="0.3">
      <c r="A20" s="26" t="s">
        <v>41</v>
      </c>
      <c r="B20" s="137">
        <v>6260</v>
      </c>
      <c r="C20" s="28">
        <v>3409</v>
      </c>
      <c r="D20" s="29">
        <f t="shared" si="0"/>
        <v>0.54456869009584663</v>
      </c>
      <c r="E20" s="139">
        <v>5791</v>
      </c>
      <c r="F20" s="28">
        <v>3250</v>
      </c>
      <c r="G20" s="31">
        <f t="shared" si="1"/>
        <v>0.56121567950267659</v>
      </c>
      <c r="H20" s="139">
        <v>300</v>
      </c>
      <c r="I20" s="28">
        <v>135</v>
      </c>
      <c r="J20" s="31">
        <f t="shared" si="2"/>
        <v>0.45</v>
      </c>
      <c r="K20" s="135">
        <v>4523</v>
      </c>
      <c r="L20" s="28">
        <v>3035</v>
      </c>
      <c r="M20" s="29">
        <f t="shared" si="4"/>
        <v>0.67101481317709488</v>
      </c>
      <c r="N20" s="135">
        <v>271</v>
      </c>
      <c r="O20" s="28">
        <v>116</v>
      </c>
      <c r="P20" s="32">
        <f t="shared" si="3"/>
        <v>0.4280442804428044</v>
      </c>
      <c r="Q20" s="155"/>
    </row>
    <row r="21" spans="1:17" ht="14.15" customHeight="1" x14ac:dyDescent="0.3">
      <c r="A21" s="26" t="s">
        <v>42</v>
      </c>
      <c r="B21" s="137">
        <v>9600</v>
      </c>
      <c r="C21" s="28">
        <v>3440</v>
      </c>
      <c r="D21" s="29">
        <f t="shared" si="0"/>
        <v>0.35833333333333334</v>
      </c>
      <c r="E21" s="139">
        <v>8064</v>
      </c>
      <c r="F21" s="28">
        <v>3296</v>
      </c>
      <c r="G21" s="31">
        <f t="shared" si="1"/>
        <v>0.40873015873015872</v>
      </c>
      <c r="H21" s="139">
        <v>520</v>
      </c>
      <c r="I21" s="28">
        <v>239</v>
      </c>
      <c r="J21" s="31">
        <f t="shared" si="2"/>
        <v>0.45961538461538459</v>
      </c>
      <c r="K21" s="135">
        <v>7488</v>
      </c>
      <c r="L21" s="28">
        <v>2871</v>
      </c>
      <c r="M21" s="29">
        <f t="shared" si="4"/>
        <v>0.38341346153846156</v>
      </c>
      <c r="N21" s="135">
        <v>480</v>
      </c>
      <c r="O21" s="28">
        <v>231</v>
      </c>
      <c r="P21" s="32">
        <f t="shared" si="3"/>
        <v>0.48125000000000001</v>
      </c>
      <c r="Q21" s="155"/>
    </row>
    <row r="22" spans="1:17" ht="14.15" customHeight="1" x14ac:dyDescent="0.3">
      <c r="A22" s="26" t="s">
        <v>43</v>
      </c>
      <c r="B22" s="137">
        <v>10500</v>
      </c>
      <c r="C22" s="28">
        <v>2774</v>
      </c>
      <c r="D22" s="29">
        <f t="shared" si="0"/>
        <v>0.2641904761904762</v>
      </c>
      <c r="E22" s="139">
        <v>10000</v>
      </c>
      <c r="F22" s="28">
        <v>2617</v>
      </c>
      <c r="G22" s="31">
        <f t="shared" si="1"/>
        <v>0.26169999999999999</v>
      </c>
      <c r="H22" s="139">
        <v>475</v>
      </c>
      <c r="I22" s="28">
        <v>201</v>
      </c>
      <c r="J22" s="31">
        <f t="shared" si="2"/>
        <v>0.42315789473684212</v>
      </c>
      <c r="K22" s="135">
        <v>9500</v>
      </c>
      <c r="L22" s="28">
        <v>2306</v>
      </c>
      <c r="M22" s="29">
        <f t="shared" si="4"/>
        <v>0.24273684210526317</v>
      </c>
      <c r="N22" s="135">
        <v>500</v>
      </c>
      <c r="O22" s="28">
        <v>169</v>
      </c>
      <c r="P22" s="32">
        <f t="shared" si="3"/>
        <v>0.33800000000000002</v>
      </c>
      <c r="Q22" s="155"/>
    </row>
    <row r="23" spans="1:17" ht="14.15" customHeight="1" x14ac:dyDescent="0.3">
      <c r="A23" s="26" t="s">
        <v>44</v>
      </c>
      <c r="B23" s="137">
        <v>3283</v>
      </c>
      <c r="C23" s="28">
        <v>1292</v>
      </c>
      <c r="D23" s="29">
        <f t="shared" si="0"/>
        <v>0.39354249162351507</v>
      </c>
      <c r="E23" s="139">
        <v>3017</v>
      </c>
      <c r="F23" s="28">
        <v>1178</v>
      </c>
      <c r="G23" s="31">
        <f t="shared" si="1"/>
        <v>0.39045409347033477</v>
      </c>
      <c r="H23" s="139">
        <v>182</v>
      </c>
      <c r="I23" s="28">
        <v>81</v>
      </c>
      <c r="J23" s="31">
        <f t="shared" si="2"/>
        <v>0.44505494505494503</v>
      </c>
      <c r="K23" s="135">
        <v>2537</v>
      </c>
      <c r="L23" s="28">
        <v>1041</v>
      </c>
      <c r="M23" s="29">
        <f t="shared" si="4"/>
        <v>0.41032715806070164</v>
      </c>
      <c r="N23" s="135">
        <v>208</v>
      </c>
      <c r="O23" s="28">
        <v>88</v>
      </c>
      <c r="P23" s="32">
        <f t="shared" si="3"/>
        <v>0.42307692307692307</v>
      </c>
      <c r="Q23" s="155"/>
    </row>
    <row r="24" spans="1:17" ht="14.15" customHeight="1" x14ac:dyDescent="0.3">
      <c r="A24" s="26" t="s">
        <v>45</v>
      </c>
      <c r="B24" s="137">
        <v>5000</v>
      </c>
      <c r="C24" s="28">
        <v>2289</v>
      </c>
      <c r="D24" s="29">
        <f t="shared" si="0"/>
        <v>0.45779999999999998</v>
      </c>
      <c r="E24" s="139">
        <v>4000</v>
      </c>
      <c r="F24" s="28">
        <v>2088</v>
      </c>
      <c r="G24" s="31">
        <f t="shared" si="1"/>
        <v>0.52200000000000002</v>
      </c>
      <c r="H24" s="139">
        <v>350</v>
      </c>
      <c r="I24" s="28">
        <v>148</v>
      </c>
      <c r="J24" s="31">
        <f t="shared" si="2"/>
        <v>0.42285714285714288</v>
      </c>
      <c r="K24" s="135">
        <v>3000</v>
      </c>
      <c r="L24" s="28">
        <v>1726</v>
      </c>
      <c r="M24" s="29">
        <f t="shared" si="4"/>
        <v>0.57533333333333336</v>
      </c>
      <c r="N24" s="135">
        <v>300</v>
      </c>
      <c r="O24" s="28">
        <v>198</v>
      </c>
      <c r="P24" s="32">
        <f t="shared" si="3"/>
        <v>0.66</v>
      </c>
      <c r="Q24" s="155"/>
    </row>
    <row r="25" spans="1:17" ht="14.15" customHeight="1" x14ac:dyDescent="0.3">
      <c r="A25" s="26" t="s">
        <v>46</v>
      </c>
      <c r="B25" s="138">
        <v>7686</v>
      </c>
      <c r="C25" s="28">
        <v>2005</v>
      </c>
      <c r="D25" s="29">
        <f t="shared" si="0"/>
        <v>0.26086390840489199</v>
      </c>
      <c r="E25" s="139">
        <v>7362</v>
      </c>
      <c r="F25" s="28">
        <v>1904</v>
      </c>
      <c r="G25" s="31">
        <f t="shared" si="1"/>
        <v>0.25862537353979898</v>
      </c>
      <c r="H25" s="139">
        <v>350</v>
      </c>
      <c r="I25" s="28">
        <v>141</v>
      </c>
      <c r="J25" s="31">
        <f t="shared" si="2"/>
        <v>0.40285714285714286</v>
      </c>
      <c r="K25" s="135">
        <v>5914</v>
      </c>
      <c r="L25" s="28">
        <v>1655</v>
      </c>
      <c r="M25" s="29">
        <f t="shared" si="4"/>
        <v>0.27984443692932026</v>
      </c>
      <c r="N25" s="135">
        <v>448</v>
      </c>
      <c r="O25" s="28">
        <v>78</v>
      </c>
      <c r="P25" s="32">
        <f t="shared" si="3"/>
        <v>0.17410714285714285</v>
      </c>
      <c r="Q25" s="155"/>
    </row>
    <row r="26" spans="1:17" x14ac:dyDescent="0.3">
      <c r="A26" s="26" t="s">
        <v>47</v>
      </c>
      <c r="B26" s="135" t="s">
        <v>48</v>
      </c>
      <c r="C26" s="27">
        <v>895</v>
      </c>
      <c r="D26" s="29" t="s">
        <v>48</v>
      </c>
      <c r="E26" s="139" t="s">
        <v>48</v>
      </c>
      <c r="F26" s="30">
        <v>862</v>
      </c>
      <c r="G26" s="31" t="s">
        <v>48</v>
      </c>
      <c r="H26" s="139" t="s">
        <v>48</v>
      </c>
      <c r="I26" s="30">
        <v>10</v>
      </c>
      <c r="J26" s="31" t="s">
        <v>48</v>
      </c>
      <c r="K26" s="135" t="s">
        <v>48</v>
      </c>
      <c r="L26" s="27">
        <v>599</v>
      </c>
      <c r="M26" s="29" t="s">
        <v>48</v>
      </c>
      <c r="N26" s="135" t="s">
        <v>48</v>
      </c>
      <c r="O26" s="27">
        <v>24</v>
      </c>
      <c r="P26" s="32" t="s">
        <v>48</v>
      </c>
      <c r="Q26" s="155"/>
    </row>
    <row r="27" spans="1:17" ht="13.5" thickBot="1" x14ac:dyDescent="0.35">
      <c r="A27" s="33" t="s">
        <v>49</v>
      </c>
      <c r="B27" s="136">
        <f>SUM(B10:B26)</f>
        <v>110371</v>
      </c>
      <c r="C27" s="34">
        <v>36606</v>
      </c>
      <c r="D27" s="35">
        <f>C27/B27</f>
        <v>0.33166320863270243</v>
      </c>
      <c r="E27" s="136">
        <f>SUM(E10:E26)</f>
        <v>100058</v>
      </c>
      <c r="F27" s="34">
        <v>34073</v>
      </c>
      <c r="G27" s="36">
        <f>F27/E27</f>
        <v>0.34053249115513001</v>
      </c>
      <c r="H27" s="136">
        <f>SUM(H10:H26)</f>
        <v>7267</v>
      </c>
      <c r="I27" s="34">
        <v>2949</v>
      </c>
      <c r="J27" s="36">
        <f>I27/H27</f>
        <v>0.40580707307004266</v>
      </c>
      <c r="K27" s="136">
        <f>SUM(K10:K26)</f>
        <v>75069</v>
      </c>
      <c r="L27" s="34">
        <v>27256</v>
      </c>
      <c r="M27" s="35">
        <f>L27/K27</f>
        <v>0.36307930037698649</v>
      </c>
      <c r="N27" s="136">
        <f>SUM(N10:N26)</f>
        <v>5149</v>
      </c>
      <c r="O27" s="34">
        <v>2022</v>
      </c>
      <c r="P27" s="37">
        <f>O27/N27</f>
        <v>0.39269761118663821</v>
      </c>
      <c r="Q27" s="155"/>
    </row>
    <row r="28" spans="1:17" ht="13.5" thickTop="1" x14ac:dyDescent="0.3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3">
      <c r="A29" s="1" t="s">
        <v>51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12.75" customHeight="1" x14ac:dyDescent="0.3">
      <c r="A30" s="166" t="s">
        <v>52</v>
      </c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44"/>
    </row>
    <row r="31" spans="1:17" ht="12.75" customHeight="1" x14ac:dyDescent="0.3">
      <c r="A31" s="166" t="s">
        <v>53</v>
      </c>
      <c r="B31" s="166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6"/>
      <c r="P31" s="166"/>
      <c r="Q31" s="144"/>
    </row>
    <row r="32" spans="1:17" x14ac:dyDescent="0.3">
      <c r="A32" s="170" t="s">
        <v>54</v>
      </c>
      <c r="B32" s="170"/>
      <c r="C32" s="170"/>
      <c r="D32" s="170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57"/>
    </row>
  </sheetData>
  <mergeCells count="17">
    <mergeCell ref="A1:P1"/>
    <mergeCell ref="A2:P2"/>
    <mergeCell ref="A3:P3"/>
    <mergeCell ref="K7:M7"/>
    <mergeCell ref="N7:P7"/>
    <mergeCell ref="B7:D7"/>
    <mergeCell ref="H7:J7"/>
    <mergeCell ref="A5:P5"/>
    <mergeCell ref="E7:G7"/>
    <mergeCell ref="B8:D8"/>
    <mergeCell ref="H8:J8"/>
    <mergeCell ref="A30:P30"/>
    <mergeCell ref="E8:G8"/>
    <mergeCell ref="A32:P32"/>
    <mergeCell ref="K8:M8"/>
    <mergeCell ref="A31:P31"/>
    <mergeCell ref="N8:P8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32"/>
  <sheetViews>
    <sheetView workbookViewId="0">
      <selection activeCell="C26" sqref="C26"/>
    </sheetView>
  </sheetViews>
  <sheetFormatPr defaultColWidth="9.1796875" defaultRowHeight="13" x14ac:dyDescent="0.3"/>
  <cols>
    <col min="1" max="1" width="21.81640625" style="21" customWidth="1"/>
    <col min="2" max="2" width="10.1796875" style="21" customWidth="1"/>
    <col min="3" max="4" width="7.453125" style="21" customWidth="1"/>
    <col min="5" max="5" width="11" style="21" customWidth="1"/>
    <col min="6" max="6" width="7.7265625" style="21" customWidth="1"/>
    <col min="7" max="7" width="10.81640625" style="21" customWidth="1"/>
    <col min="8" max="8" width="6.81640625" style="21" customWidth="1"/>
    <col min="9" max="9" width="9.54296875" style="21" customWidth="1"/>
    <col min="10" max="10" width="7" style="21" customWidth="1"/>
    <col min="11" max="11" width="8.1796875" style="21" customWidth="1"/>
    <col min="12" max="12" width="6.81640625" style="21" customWidth="1"/>
    <col min="13" max="16384" width="9.1796875" style="21"/>
  </cols>
  <sheetData>
    <row r="1" spans="1:16" ht="18.5" x14ac:dyDescent="0.45">
      <c r="A1" s="172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55"/>
      <c r="N1" s="155"/>
      <c r="O1" s="155"/>
      <c r="P1" s="155"/>
    </row>
    <row r="2" spans="1:16" ht="15.5" x14ac:dyDescent="0.35">
      <c r="A2" s="173" t="str">
        <f>'1. Plan and Actual'!A2</f>
        <v>OSCCAR Summary by Workforce Area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46"/>
      <c r="N2" s="146"/>
      <c r="O2" s="146"/>
      <c r="P2" s="146"/>
    </row>
    <row r="3" spans="1:16" ht="15.5" x14ac:dyDescent="0.35">
      <c r="A3" s="173" t="str">
        <f>'1. Plan and Actual'!A3</f>
        <v>FY21 Quarter Ending December 31, 2020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46"/>
      <c r="N3" s="146"/>
      <c r="O3" s="146"/>
      <c r="P3" s="146"/>
    </row>
    <row r="5" spans="1:16" ht="18.5" x14ac:dyDescent="0.45">
      <c r="A5" s="172" t="s">
        <v>5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23"/>
      <c r="N5" s="155"/>
      <c r="O5" s="155"/>
      <c r="P5" s="155"/>
    </row>
    <row r="6" spans="1:16" ht="6.75" customHeight="1" thickBot="1" x14ac:dyDescent="0.35">
      <c r="A6" s="155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</row>
    <row r="7" spans="1:16" ht="13.5" thickTop="1" x14ac:dyDescent="0.3">
      <c r="A7" s="183" t="s">
        <v>17</v>
      </c>
      <c r="B7" s="177" t="s">
        <v>18</v>
      </c>
      <c r="C7" s="177" t="s">
        <v>19</v>
      </c>
      <c r="D7" s="177"/>
      <c r="E7" s="179" t="s">
        <v>55</v>
      </c>
      <c r="F7" s="179"/>
      <c r="G7" s="179"/>
      <c r="H7" s="179"/>
      <c r="I7" s="179"/>
      <c r="J7" s="179"/>
      <c r="K7" s="179"/>
      <c r="L7" s="180"/>
      <c r="M7" s="155"/>
      <c r="N7" s="155"/>
      <c r="O7" s="155"/>
      <c r="P7" s="155"/>
    </row>
    <row r="8" spans="1:16" x14ac:dyDescent="0.3">
      <c r="A8" s="184"/>
      <c r="B8" s="181"/>
      <c r="C8" s="181"/>
      <c r="D8" s="181"/>
      <c r="E8" s="181" t="s">
        <v>20</v>
      </c>
      <c r="F8" s="181"/>
      <c r="G8" s="181" t="s">
        <v>21</v>
      </c>
      <c r="H8" s="181"/>
      <c r="I8" s="181" t="s">
        <v>22</v>
      </c>
      <c r="J8" s="181"/>
      <c r="K8" s="181" t="s">
        <v>56</v>
      </c>
      <c r="L8" s="182"/>
      <c r="M8" s="155"/>
      <c r="N8" s="155"/>
      <c r="O8" s="155"/>
      <c r="P8" s="155"/>
    </row>
    <row r="9" spans="1:16" s="39" customFormat="1" ht="39" x14ac:dyDescent="0.3">
      <c r="A9" s="38"/>
      <c r="B9" s="151" t="s">
        <v>23</v>
      </c>
      <c r="C9" s="151" t="s">
        <v>57</v>
      </c>
      <c r="D9" s="151" t="s">
        <v>58</v>
      </c>
      <c r="E9" s="151" t="s">
        <v>59</v>
      </c>
      <c r="F9" s="151" t="s">
        <v>58</v>
      </c>
      <c r="G9" s="151" t="s">
        <v>60</v>
      </c>
      <c r="H9" s="151" t="s">
        <v>58</v>
      </c>
      <c r="I9" s="151" t="s">
        <v>61</v>
      </c>
      <c r="J9" s="151" t="s">
        <v>58</v>
      </c>
      <c r="K9" s="151" t="s">
        <v>27</v>
      </c>
      <c r="L9" s="25" t="s">
        <v>58</v>
      </c>
    </row>
    <row r="10" spans="1:16" ht="14.15" customHeight="1" x14ac:dyDescent="0.3">
      <c r="A10" s="26" t="s">
        <v>31</v>
      </c>
      <c r="B10" s="40">
        <f>'1. Plan and Actual'!C10</f>
        <v>1243</v>
      </c>
      <c r="C10" s="28">
        <v>646</v>
      </c>
      <c r="D10" s="29">
        <f>C10/B10</f>
        <v>0.51971037811745779</v>
      </c>
      <c r="E10" s="28">
        <f>'1. Plan and Actual'!F10</f>
        <v>1199</v>
      </c>
      <c r="F10" s="29">
        <f>E10/B10</f>
        <v>0.96460176991150437</v>
      </c>
      <c r="G10" s="28">
        <f>'1. Plan and Actual'!I10</f>
        <v>86</v>
      </c>
      <c r="H10" s="29">
        <f>G10/B10</f>
        <v>6.9187449718423166E-2</v>
      </c>
      <c r="I10" s="40">
        <f>'1. Plan and Actual'!L10</f>
        <v>991</v>
      </c>
      <c r="J10" s="29">
        <f>I10/B10</f>
        <v>0.79726468222043445</v>
      </c>
      <c r="K10" s="28">
        <f>'1. Plan and Actual'!O10</f>
        <v>80</v>
      </c>
      <c r="L10" s="32">
        <f>K10/B10</f>
        <v>6.4360418342719231E-2</v>
      </c>
      <c r="M10" s="155"/>
      <c r="N10" s="155"/>
      <c r="O10" s="155"/>
      <c r="P10" s="155"/>
    </row>
    <row r="11" spans="1:16" ht="14.15" customHeight="1" x14ac:dyDescent="0.3">
      <c r="A11" s="26" t="s">
        <v>32</v>
      </c>
      <c r="B11" s="40">
        <f>'1. Plan and Actual'!C11</f>
        <v>4035</v>
      </c>
      <c r="C11" s="28">
        <v>2791</v>
      </c>
      <c r="D11" s="29">
        <f t="shared" ref="D11:D27" si="0">C11/B11</f>
        <v>0.69169764560099134</v>
      </c>
      <c r="E11" s="28">
        <f>'1. Plan and Actual'!F11</f>
        <v>3558</v>
      </c>
      <c r="F11" s="29">
        <f t="shared" ref="F11:F27" si="1">E11/B11</f>
        <v>0.88178438661710035</v>
      </c>
      <c r="G11" s="28">
        <f>'1. Plan and Actual'!I11</f>
        <v>268</v>
      </c>
      <c r="H11" s="29">
        <f t="shared" ref="H11:H27" si="2">G11/B11</f>
        <v>6.6418835192069398E-2</v>
      </c>
      <c r="I11" s="40">
        <f>'1. Plan and Actual'!L11</f>
        <v>2754</v>
      </c>
      <c r="J11" s="29">
        <f t="shared" ref="J11:J27" si="3">I11/B11</f>
        <v>0.68252788104089224</v>
      </c>
      <c r="K11" s="28">
        <f>'1. Plan and Actual'!O11</f>
        <v>126</v>
      </c>
      <c r="L11" s="32">
        <f t="shared" ref="L11:L27" si="4">K11/B11</f>
        <v>3.1226765799256505E-2</v>
      </c>
      <c r="M11" s="155"/>
      <c r="N11" s="155"/>
      <c r="O11" s="155"/>
      <c r="P11" s="155"/>
    </row>
    <row r="12" spans="1:16" ht="14.15" customHeight="1" x14ac:dyDescent="0.3">
      <c r="A12" s="26" t="s">
        <v>33</v>
      </c>
      <c r="B12" s="40">
        <f>'1. Plan and Actual'!C12</f>
        <v>2190</v>
      </c>
      <c r="C12" s="28">
        <v>1319</v>
      </c>
      <c r="D12" s="29">
        <f t="shared" si="0"/>
        <v>0.602283105022831</v>
      </c>
      <c r="E12" s="28">
        <f>'1. Plan and Actual'!F12</f>
        <v>2042</v>
      </c>
      <c r="F12" s="29">
        <f t="shared" si="1"/>
        <v>0.93242009132420089</v>
      </c>
      <c r="G12" s="28">
        <f>'1. Plan and Actual'!I12</f>
        <v>289</v>
      </c>
      <c r="H12" s="29">
        <f t="shared" si="2"/>
        <v>0.13196347031963471</v>
      </c>
      <c r="I12" s="40">
        <f>'1. Plan and Actual'!L12</f>
        <v>1574</v>
      </c>
      <c r="J12" s="29">
        <f t="shared" si="3"/>
        <v>0.71872146118721458</v>
      </c>
      <c r="K12" s="28">
        <f>'1. Plan and Actual'!O12</f>
        <v>223</v>
      </c>
      <c r="L12" s="32">
        <f t="shared" si="4"/>
        <v>0.10182648401826484</v>
      </c>
      <c r="M12" s="155"/>
      <c r="N12" s="155"/>
      <c r="O12" s="155"/>
      <c r="P12" s="155"/>
    </row>
    <row r="13" spans="1:16" ht="14.15" customHeight="1" x14ac:dyDescent="0.3">
      <c r="A13" s="26" t="s">
        <v>34</v>
      </c>
      <c r="B13" s="40">
        <f>'1. Plan and Actual'!C13</f>
        <v>1731</v>
      </c>
      <c r="C13" s="28">
        <v>1083</v>
      </c>
      <c r="D13" s="29">
        <f t="shared" si="0"/>
        <v>0.6256499133448874</v>
      </c>
      <c r="E13" s="28">
        <f>'1. Plan and Actual'!F13</f>
        <v>1636</v>
      </c>
      <c r="F13" s="29">
        <f t="shared" si="1"/>
        <v>0.94511842865395723</v>
      </c>
      <c r="G13" s="28">
        <f>'1. Plan and Actual'!I13</f>
        <v>125</v>
      </c>
      <c r="H13" s="29">
        <f t="shared" si="2"/>
        <v>7.2212593876372036E-2</v>
      </c>
      <c r="I13" s="40">
        <f>'1. Plan and Actual'!L13</f>
        <v>1453</v>
      </c>
      <c r="J13" s="29">
        <f t="shared" si="3"/>
        <v>0.83939919121894857</v>
      </c>
      <c r="K13" s="28">
        <f>'1. Plan and Actual'!O13</f>
        <v>113</v>
      </c>
      <c r="L13" s="32">
        <f t="shared" si="4"/>
        <v>6.5280184864240323E-2</v>
      </c>
      <c r="M13" s="155"/>
      <c r="N13" s="155"/>
      <c r="O13" s="155"/>
      <c r="P13" s="155"/>
    </row>
    <row r="14" spans="1:16" ht="14.15" customHeight="1" x14ac:dyDescent="0.3">
      <c r="A14" s="26" t="s">
        <v>35</v>
      </c>
      <c r="B14" s="40">
        <f>'1. Plan and Actual'!C14</f>
        <v>1397</v>
      </c>
      <c r="C14" s="28">
        <v>476</v>
      </c>
      <c r="D14" s="29">
        <f t="shared" si="0"/>
        <v>0.34073013600572655</v>
      </c>
      <c r="E14" s="28">
        <f>'1. Plan and Actual'!F14</f>
        <v>1284</v>
      </c>
      <c r="F14" s="29">
        <f t="shared" si="1"/>
        <v>0.91911238367931281</v>
      </c>
      <c r="G14" s="28">
        <f>'1. Plan and Actual'!I14</f>
        <v>117</v>
      </c>
      <c r="H14" s="29">
        <f t="shared" si="2"/>
        <v>8.3750894774516818E-2</v>
      </c>
      <c r="I14" s="40">
        <f>'1. Plan and Actual'!L14</f>
        <v>909</v>
      </c>
      <c r="J14" s="29">
        <f t="shared" si="3"/>
        <v>0.65068002863278451</v>
      </c>
      <c r="K14" s="28">
        <f>'1. Plan and Actual'!O14</f>
        <v>101</v>
      </c>
      <c r="L14" s="32">
        <f t="shared" si="4"/>
        <v>7.2297780959198282E-2</v>
      </c>
      <c r="M14" s="155"/>
      <c r="N14" s="155"/>
      <c r="O14" s="155"/>
      <c r="P14" s="155"/>
    </row>
    <row r="15" spans="1:16" ht="14.15" customHeight="1" x14ac:dyDescent="0.3">
      <c r="A15" s="26" t="s">
        <v>36</v>
      </c>
      <c r="B15" s="40">
        <f>'1. Plan and Actual'!C15</f>
        <v>3278</v>
      </c>
      <c r="C15" s="28">
        <v>2178</v>
      </c>
      <c r="D15" s="29">
        <f t="shared" si="0"/>
        <v>0.66442953020134232</v>
      </c>
      <c r="E15" s="28">
        <f>'1. Plan and Actual'!F15</f>
        <v>3125</v>
      </c>
      <c r="F15" s="29">
        <f t="shared" si="1"/>
        <v>0.9533251982916412</v>
      </c>
      <c r="G15" s="28">
        <f>'1. Plan and Actual'!I15</f>
        <v>228</v>
      </c>
      <c r="H15" s="29">
        <f t="shared" si="2"/>
        <v>6.9554606467358143E-2</v>
      </c>
      <c r="I15" s="40">
        <f>'1. Plan and Actual'!L15</f>
        <v>2836</v>
      </c>
      <c r="J15" s="29">
        <f t="shared" si="3"/>
        <v>0.86516168395363025</v>
      </c>
      <c r="K15" s="28">
        <f>'1. Plan and Actual'!O15</f>
        <v>184</v>
      </c>
      <c r="L15" s="32">
        <f t="shared" si="4"/>
        <v>5.6131787675411833E-2</v>
      </c>
      <c r="M15" s="155"/>
      <c r="N15" s="155"/>
      <c r="O15" s="155"/>
      <c r="P15" s="155"/>
    </row>
    <row r="16" spans="1:16" ht="14.15" customHeight="1" x14ac:dyDescent="0.3">
      <c r="A16" s="26" t="s">
        <v>37</v>
      </c>
      <c r="B16" s="40">
        <f>'1. Plan and Actual'!C16</f>
        <v>1907</v>
      </c>
      <c r="C16" s="28">
        <v>998</v>
      </c>
      <c r="D16" s="29">
        <f t="shared" si="0"/>
        <v>0.52333508127949657</v>
      </c>
      <c r="E16" s="28">
        <f>'1. Plan and Actual'!F16</f>
        <v>1784</v>
      </c>
      <c r="F16" s="29">
        <f t="shared" si="1"/>
        <v>0.93550078657577351</v>
      </c>
      <c r="G16" s="28">
        <f>'1. Plan and Actual'!I16</f>
        <v>222</v>
      </c>
      <c r="H16" s="29">
        <f t="shared" si="2"/>
        <v>0.11641321447299423</v>
      </c>
      <c r="I16" s="40">
        <f>'1. Plan and Actual'!L16</f>
        <v>1486</v>
      </c>
      <c r="J16" s="29">
        <f t="shared" si="3"/>
        <v>0.7792343995804929</v>
      </c>
      <c r="K16" s="28">
        <f>'1. Plan and Actual'!O16</f>
        <v>99</v>
      </c>
      <c r="L16" s="32">
        <f t="shared" si="4"/>
        <v>5.1914001048767699E-2</v>
      </c>
      <c r="M16" s="155"/>
      <c r="N16" s="155"/>
      <c r="O16" s="155"/>
      <c r="P16" s="155"/>
    </row>
    <row r="17" spans="1:16" ht="14.15" customHeight="1" x14ac:dyDescent="0.3">
      <c r="A17" s="26" t="s">
        <v>38</v>
      </c>
      <c r="B17" s="40">
        <f>'1. Plan and Actual'!C17</f>
        <v>2455</v>
      </c>
      <c r="C17" s="28">
        <v>1359</v>
      </c>
      <c r="D17" s="29">
        <f t="shared" si="0"/>
        <v>0.55356415478615073</v>
      </c>
      <c r="E17" s="28">
        <f>'1. Plan and Actual'!F17</f>
        <v>2289</v>
      </c>
      <c r="F17" s="29">
        <f t="shared" si="1"/>
        <v>0.93238289205702651</v>
      </c>
      <c r="G17" s="28">
        <f>'1. Plan and Actual'!I17</f>
        <v>290</v>
      </c>
      <c r="H17" s="29">
        <f t="shared" si="2"/>
        <v>0.11812627291242363</v>
      </c>
      <c r="I17" s="40">
        <f>'1. Plan and Actual'!L17</f>
        <v>1804</v>
      </c>
      <c r="J17" s="29">
        <f t="shared" si="3"/>
        <v>0.73482688391038697</v>
      </c>
      <c r="K17" s="28">
        <f>'1. Plan and Actual'!O17</f>
        <v>99</v>
      </c>
      <c r="L17" s="32">
        <f t="shared" si="4"/>
        <v>4.0325865580448067E-2</v>
      </c>
      <c r="M17" s="155"/>
      <c r="N17" s="155"/>
      <c r="O17" s="155"/>
      <c r="P17" s="155"/>
    </row>
    <row r="18" spans="1:16" ht="14.15" customHeight="1" x14ac:dyDescent="0.3">
      <c r="A18" s="26" t="s">
        <v>39</v>
      </c>
      <c r="B18" s="40">
        <f>'1. Plan and Actual'!C18</f>
        <v>1143</v>
      </c>
      <c r="C18" s="28">
        <v>512</v>
      </c>
      <c r="D18" s="29">
        <f t="shared" si="0"/>
        <v>0.44794400699912512</v>
      </c>
      <c r="E18" s="28">
        <f>'1. Plan and Actual'!F18</f>
        <v>1066</v>
      </c>
      <c r="F18" s="29">
        <f t="shared" si="1"/>
        <v>0.9326334208223972</v>
      </c>
      <c r="G18" s="28">
        <f>'1. Plan and Actual'!I18</f>
        <v>106</v>
      </c>
      <c r="H18" s="29">
        <f t="shared" si="2"/>
        <v>9.2738407699037614E-2</v>
      </c>
      <c r="I18" s="40">
        <f>'1. Plan and Actual'!L18</f>
        <v>759</v>
      </c>
      <c r="J18" s="29">
        <f t="shared" si="3"/>
        <v>0.66404199475065617</v>
      </c>
      <c r="K18" s="28">
        <f>'1. Plan and Actual'!O18</f>
        <v>110</v>
      </c>
      <c r="L18" s="32">
        <f t="shared" si="4"/>
        <v>9.6237970253718289E-2</v>
      </c>
      <c r="M18" s="155"/>
      <c r="N18" s="155"/>
      <c r="O18" s="155"/>
      <c r="P18" s="155"/>
    </row>
    <row r="19" spans="1:16" ht="14.15" customHeight="1" x14ac:dyDescent="0.3">
      <c r="A19" s="26" t="s">
        <v>40</v>
      </c>
      <c r="B19" s="40">
        <f>'1. Plan and Actual'!C19</f>
        <v>4876</v>
      </c>
      <c r="C19" s="28">
        <v>2096</v>
      </c>
      <c r="D19" s="29">
        <f t="shared" si="0"/>
        <v>0.42986054142739949</v>
      </c>
      <c r="E19" s="28">
        <f>'1. Plan and Actual'!F19</f>
        <v>4512</v>
      </c>
      <c r="F19" s="29">
        <f t="shared" si="1"/>
        <v>0.92534864643150128</v>
      </c>
      <c r="G19" s="28">
        <f>'1. Plan and Actual'!I19</f>
        <v>448</v>
      </c>
      <c r="H19" s="29">
        <f t="shared" si="2"/>
        <v>9.1878589007383105E-2</v>
      </c>
      <c r="I19" s="40">
        <f>'1. Plan and Actual'!L19</f>
        <v>2707</v>
      </c>
      <c r="J19" s="29">
        <f t="shared" si="3"/>
        <v>0.55516817063166535</v>
      </c>
      <c r="K19" s="28">
        <f>'1. Plan and Actual'!O19</f>
        <v>167</v>
      </c>
      <c r="L19" s="32">
        <f t="shared" si="4"/>
        <v>3.424938474159147E-2</v>
      </c>
      <c r="M19" s="155"/>
      <c r="N19" s="155"/>
      <c r="O19" s="155"/>
      <c r="P19" s="155"/>
    </row>
    <row r="20" spans="1:16" ht="14.15" customHeight="1" x14ac:dyDescent="0.3">
      <c r="A20" s="26" t="s">
        <v>41</v>
      </c>
      <c r="B20" s="40">
        <f>'1. Plan and Actual'!C20</f>
        <v>3409</v>
      </c>
      <c r="C20" s="28">
        <v>2297</v>
      </c>
      <c r="D20" s="29">
        <f t="shared" si="0"/>
        <v>0.67380463479026109</v>
      </c>
      <c r="E20" s="28">
        <f>'1. Plan and Actual'!F20</f>
        <v>3250</v>
      </c>
      <c r="F20" s="29">
        <f t="shared" si="1"/>
        <v>0.95335875623349953</v>
      </c>
      <c r="G20" s="28">
        <f>'1. Plan and Actual'!I20</f>
        <v>135</v>
      </c>
      <c r="H20" s="29">
        <f t="shared" si="2"/>
        <v>3.9601056028160754E-2</v>
      </c>
      <c r="I20" s="40">
        <f>'1. Plan and Actual'!L20</f>
        <v>3035</v>
      </c>
      <c r="J20" s="29">
        <f t="shared" si="3"/>
        <v>0.89029040774420654</v>
      </c>
      <c r="K20" s="28">
        <f>'1. Plan and Actual'!O20</f>
        <v>116</v>
      </c>
      <c r="L20" s="32">
        <f t="shared" si="4"/>
        <v>3.4027574068641833E-2</v>
      </c>
      <c r="M20" s="155"/>
      <c r="N20" s="155"/>
      <c r="O20" s="155"/>
      <c r="P20" s="155"/>
    </row>
    <row r="21" spans="1:16" ht="14.15" customHeight="1" x14ac:dyDescent="0.3">
      <c r="A21" s="26" t="s">
        <v>42</v>
      </c>
      <c r="B21" s="40">
        <f>'1. Plan and Actual'!C21</f>
        <v>3440</v>
      </c>
      <c r="C21" s="28">
        <v>2618</v>
      </c>
      <c r="D21" s="29">
        <f t="shared" si="0"/>
        <v>0.76104651162790693</v>
      </c>
      <c r="E21" s="28">
        <f>'1. Plan and Actual'!F21</f>
        <v>3296</v>
      </c>
      <c r="F21" s="29">
        <f t="shared" si="1"/>
        <v>0.95813953488372094</v>
      </c>
      <c r="G21" s="28">
        <f>'1. Plan and Actual'!I21</f>
        <v>239</v>
      </c>
      <c r="H21" s="29">
        <f t="shared" si="2"/>
        <v>6.9476744186046518E-2</v>
      </c>
      <c r="I21" s="40">
        <f>'1. Plan and Actual'!L21</f>
        <v>2871</v>
      </c>
      <c r="J21" s="29">
        <f t="shared" si="3"/>
        <v>0.83459302325581397</v>
      </c>
      <c r="K21" s="28">
        <f>'1. Plan and Actual'!O21</f>
        <v>231</v>
      </c>
      <c r="L21" s="32">
        <f t="shared" si="4"/>
        <v>6.7151162790697674E-2</v>
      </c>
      <c r="M21" s="155"/>
      <c r="N21" s="155"/>
      <c r="O21" s="155"/>
      <c r="P21" s="155"/>
    </row>
    <row r="22" spans="1:16" ht="14.15" customHeight="1" x14ac:dyDescent="0.3">
      <c r="A22" s="26" t="s">
        <v>43</v>
      </c>
      <c r="B22" s="40">
        <f>'1. Plan and Actual'!C22</f>
        <v>2774</v>
      </c>
      <c r="C22" s="28">
        <v>2046</v>
      </c>
      <c r="D22" s="29">
        <f t="shared" si="0"/>
        <v>0.7375630857966835</v>
      </c>
      <c r="E22" s="28">
        <f>'1. Plan and Actual'!F22</f>
        <v>2617</v>
      </c>
      <c r="F22" s="29">
        <f t="shared" si="1"/>
        <v>0.94340302811824084</v>
      </c>
      <c r="G22" s="28">
        <f>'1. Plan and Actual'!I22</f>
        <v>201</v>
      </c>
      <c r="H22" s="29">
        <f t="shared" si="2"/>
        <v>7.2458543619322274E-2</v>
      </c>
      <c r="I22" s="40">
        <f>'1. Plan and Actual'!L22</f>
        <v>2306</v>
      </c>
      <c r="J22" s="29">
        <f t="shared" si="3"/>
        <v>0.83129055515501082</v>
      </c>
      <c r="K22" s="28">
        <f>'1. Plan and Actual'!O22</f>
        <v>169</v>
      </c>
      <c r="L22" s="32">
        <f t="shared" si="4"/>
        <v>6.0922855082912758E-2</v>
      </c>
      <c r="M22" s="155"/>
      <c r="N22" s="155"/>
      <c r="O22" s="155"/>
      <c r="P22" s="155"/>
    </row>
    <row r="23" spans="1:16" ht="14.15" customHeight="1" x14ac:dyDescent="0.3">
      <c r="A23" s="26" t="s">
        <v>44</v>
      </c>
      <c r="B23" s="40">
        <f>'1. Plan and Actual'!C23</f>
        <v>1292</v>
      </c>
      <c r="C23" s="28">
        <v>630</v>
      </c>
      <c r="D23" s="29">
        <f t="shared" si="0"/>
        <v>0.48761609907120745</v>
      </c>
      <c r="E23" s="28">
        <f>'1. Plan and Actual'!F23</f>
        <v>1178</v>
      </c>
      <c r="F23" s="29">
        <f t="shared" si="1"/>
        <v>0.91176470588235292</v>
      </c>
      <c r="G23" s="28">
        <f>'1. Plan and Actual'!I23</f>
        <v>81</v>
      </c>
      <c r="H23" s="29">
        <f t="shared" si="2"/>
        <v>6.2693498452012386E-2</v>
      </c>
      <c r="I23" s="40">
        <f>'1. Plan and Actual'!L23</f>
        <v>1041</v>
      </c>
      <c r="J23" s="29">
        <f t="shared" si="3"/>
        <v>0.80572755417956654</v>
      </c>
      <c r="K23" s="28">
        <f>'1. Plan and Actual'!O23</f>
        <v>88</v>
      </c>
      <c r="L23" s="32">
        <f t="shared" si="4"/>
        <v>6.8111455108359129E-2</v>
      </c>
      <c r="M23" s="155"/>
      <c r="N23" s="155"/>
      <c r="O23" s="155"/>
      <c r="P23" s="155"/>
    </row>
    <row r="24" spans="1:16" ht="14.15" customHeight="1" x14ac:dyDescent="0.3">
      <c r="A24" s="26" t="s">
        <v>45</v>
      </c>
      <c r="B24" s="40">
        <f>'1. Plan and Actual'!C24</f>
        <v>2289</v>
      </c>
      <c r="C24" s="28">
        <v>1311</v>
      </c>
      <c r="D24" s="29">
        <f t="shared" si="0"/>
        <v>0.57273918741808649</v>
      </c>
      <c r="E24" s="28">
        <f>'1. Plan and Actual'!F24</f>
        <v>2088</v>
      </c>
      <c r="F24" s="29">
        <f t="shared" si="1"/>
        <v>0.91218872870249013</v>
      </c>
      <c r="G24" s="28">
        <f>'1. Plan and Actual'!I24</f>
        <v>148</v>
      </c>
      <c r="H24" s="29">
        <f t="shared" si="2"/>
        <v>6.4657055482743558E-2</v>
      </c>
      <c r="I24" s="40">
        <f>'1. Plan and Actual'!L24</f>
        <v>1726</v>
      </c>
      <c r="J24" s="29">
        <f t="shared" si="3"/>
        <v>0.75404106596767151</v>
      </c>
      <c r="K24" s="28">
        <f>'1. Plan and Actual'!O24</f>
        <v>198</v>
      </c>
      <c r="L24" s="32">
        <f t="shared" si="4"/>
        <v>8.6500655307994764E-2</v>
      </c>
      <c r="M24" s="155"/>
      <c r="N24" s="155"/>
      <c r="O24" s="155"/>
      <c r="P24" s="155"/>
    </row>
    <row r="25" spans="1:16" ht="14.15" customHeight="1" x14ac:dyDescent="0.3">
      <c r="A25" s="26" t="s">
        <v>46</v>
      </c>
      <c r="B25" s="40">
        <f>'1. Plan and Actual'!C25</f>
        <v>2005</v>
      </c>
      <c r="C25" s="28">
        <v>1339</v>
      </c>
      <c r="D25" s="29">
        <f t="shared" si="0"/>
        <v>0.66783042394014958</v>
      </c>
      <c r="E25" s="28">
        <f>'1. Plan and Actual'!F25</f>
        <v>1904</v>
      </c>
      <c r="F25" s="29">
        <f t="shared" si="1"/>
        <v>0.94962593516209481</v>
      </c>
      <c r="G25" s="28">
        <f>'1. Plan and Actual'!I25</f>
        <v>141</v>
      </c>
      <c r="H25" s="29">
        <f t="shared" si="2"/>
        <v>7.0324189526184536E-2</v>
      </c>
      <c r="I25" s="40">
        <f>'1. Plan and Actual'!L25</f>
        <v>1655</v>
      </c>
      <c r="J25" s="29">
        <f t="shared" si="3"/>
        <v>0.8254364089775561</v>
      </c>
      <c r="K25" s="28">
        <f>'1. Plan and Actual'!O25</f>
        <v>78</v>
      </c>
      <c r="L25" s="32">
        <f t="shared" si="4"/>
        <v>3.890274314214464E-2</v>
      </c>
      <c r="M25" s="155"/>
      <c r="N25" s="155"/>
      <c r="O25" s="155"/>
      <c r="P25" s="155"/>
    </row>
    <row r="26" spans="1:16" x14ac:dyDescent="0.3">
      <c r="A26" s="26" t="s">
        <v>47</v>
      </c>
      <c r="B26" s="27">
        <f>'1. Plan and Actual'!C26</f>
        <v>895</v>
      </c>
      <c r="C26" s="27">
        <v>686</v>
      </c>
      <c r="D26" s="29">
        <f t="shared" si="0"/>
        <v>0.76648044692737427</v>
      </c>
      <c r="E26" s="28">
        <f>'1. Plan and Actual'!F26</f>
        <v>862</v>
      </c>
      <c r="F26" s="29">
        <f t="shared" si="1"/>
        <v>0.96312849162011172</v>
      </c>
      <c r="G26" s="28">
        <f>'1. Plan and Actual'!I26</f>
        <v>10</v>
      </c>
      <c r="H26" s="29">
        <f t="shared" si="2"/>
        <v>1.11731843575419E-2</v>
      </c>
      <c r="I26" s="27">
        <f>'1. Plan and Actual'!L26</f>
        <v>599</v>
      </c>
      <c r="J26" s="29">
        <f t="shared" si="3"/>
        <v>0.66927374301675979</v>
      </c>
      <c r="K26" s="27">
        <f>'1. Plan and Actual'!O26</f>
        <v>24</v>
      </c>
      <c r="L26" s="32">
        <f t="shared" si="4"/>
        <v>2.6815642458100558E-2</v>
      </c>
      <c r="M26" s="155"/>
      <c r="N26" s="155"/>
      <c r="O26" s="155"/>
      <c r="P26" s="155"/>
    </row>
    <row r="27" spans="1:16" ht="13.5" thickBot="1" x14ac:dyDescent="0.35">
      <c r="A27" s="33" t="s">
        <v>49</v>
      </c>
      <c r="B27" s="34">
        <f>'1. Plan and Actual'!C27</f>
        <v>36606</v>
      </c>
      <c r="C27" s="34">
        <v>21641</v>
      </c>
      <c r="D27" s="35">
        <f t="shared" si="0"/>
        <v>0.59118723706496201</v>
      </c>
      <c r="E27" s="41">
        <f>'1. Plan and Actual'!F27</f>
        <v>34073</v>
      </c>
      <c r="F27" s="35">
        <f t="shared" si="1"/>
        <v>0.93080369338359836</v>
      </c>
      <c r="G27" s="41">
        <f>'1. Plan and Actual'!I27</f>
        <v>2949</v>
      </c>
      <c r="H27" s="35">
        <f t="shared" si="2"/>
        <v>8.0560563841993116E-2</v>
      </c>
      <c r="I27" s="34">
        <f>+'1. Plan and Actual'!L27</f>
        <v>27256</v>
      </c>
      <c r="J27" s="35">
        <f t="shared" si="3"/>
        <v>0.74457739168442327</v>
      </c>
      <c r="K27" s="34">
        <f>+'1. Plan and Actual'!O27</f>
        <v>2022</v>
      </c>
      <c r="L27" s="37">
        <f t="shared" si="4"/>
        <v>5.5236846418619902E-2</v>
      </c>
      <c r="M27" s="155"/>
      <c r="N27" s="155"/>
      <c r="O27" s="155"/>
      <c r="P27" s="155"/>
    </row>
    <row r="28" spans="1:16" ht="13.5" thickTop="1" x14ac:dyDescent="0.3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3">
      <c r="A29" s="1" t="s">
        <v>51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12.75" customHeight="1" x14ac:dyDescent="0.3">
      <c r="A30" s="166" t="s">
        <v>52</v>
      </c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</row>
    <row r="31" spans="1:16" ht="12.75" customHeight="1" x14ac:dyDescent="0.3">
      <c r="A31" s="166" t="s">
        <v>53</v>
      </c>
      <c r="B31" s="166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6"/>
      <c r="P31" s="166"/>
    </row>
    <row r="32" spans="1:16" x14ac:dyDescent="0.3">
      <c r="A32" s="170" t="s">
        <v>54</v>
      </c>
      <c r="B32" s="170"/>
      <c r="C32" s="170"/>
      <c r="D32" s="170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</row>
  </sheetData>
  <mergeCells count="15">
    <mergeCell ref="A1:L1"/>
    <mergeCell ref="A2:L2"/>
    <mergeCell ref="A3:L3"/>
    <mergeCell ref="A5:L5"/>
    <mergeCell ref="A32:P32"/>
    <mergeCell ref="E7:L7"/>
    <mergeCell ref="K8:L8"/>
    <mergeCell ref="A30:P30"/>
    <mergeCell ref="A7:A8"/>
    <mergeCell ref="B7:B8"/>
    <mergeCell ref="C7:D8"/>
    <mergeCell ref="E8:F8"/>
    <mergeCell ref="G8:H8"/>
    <mergeCell ref="I8:J8"/>
    <mergeCell ref="A31:P31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31"/>
  <sheetViews>
    <sheetView workbookViewId="0">
      <selection activeCell="H25" sqref="H25"/>
    </sheetView>
  </sheetViews>
  <sheetFormatPr defaultColWidth="9.1796875" defaultRowHeight="13" x14ac:dyDescent="0.3"/>
  <cols>
    <col min="1" max="1" width="20.81640625" style="21" customWidth="1"/>
    <col min="2" max="2" width="10.7265625" style="21" customWidth="1"/>
    <col min="3" max="3" width="10.453125" style="21" customWidth="1"/>
    <col min="4" max="4" width="10.7265625" style="21" customWidth="1"/>
    <col min="5" max="5" width="9.81640625" style="21" customWidth="1"/>
    <col min="6" max="6" width="9.1796875" style="21"/>
    <col min="7" max="7" width="11.7265625" style="21" customWidth="1"/>
    <col min="8" max="8" width="10" style="21" customWidth="1"/>
    <col min="9" max="9" width="9.1796875" style="21"/>
    <col min="10" max="10" width="11.81640625" style="21" customWidth="1"/>
    <col min="11" max="16384" width="9.1796875" style="21"/>
  </cols>
  <sheetData>
    <row r="1" spans="1:10" ht="18.5" x14ac:dyDescent="0.45">
      <c r="A1" s="172" t="s">
        <v>0</v>
      </c>
      <c r="B1" s="172"/>
      <c r="C1" s="172"/>
      <c r="D1" s="172"/>
      <c r="E1" s="172"/>
      <c r="F1" s="172"/>
      <c r="G1" s="172"/>
      <c r="H1" s="172"/>
      <c r="I1" s="172"/>
      <c r="J1" s="172"/>
    </row>
    <row r="2" spans="1:10" ht="15.5" x14ac:dyDescent="0.35">
      <c r="A2" s="173" t="str">
        <f>'1. Plan and Actual'!A2</f>
        <v>OSCCAR Summary by Workforce Area</v>
      </c>
      <c r="B2" s="185"/>
      <c r="C2" s="185"/>
      <c r="D2" s="185"/>
      <c r="E2" s="185"/>
      <c r="F2" s="185"/>
      <c r="G2" s="185"/>
      <c r="H2" s="185"/>
      <c r="I2" s="185"/>
      <c r="J2" s="185"/>
    </row>
    <row r="3" spans="1:10" ht="15.5" x14ac:dyDescent="0.35">
      <c r="A3" s="173" t="str">
        <f>'1. Plan and Actual'!A3</f>
        <v>FY21 Quarter Ending December 31, 2020</v>
      </c>
      <c r="B3" s="185"/>
      <c r="C3" s="185"/>
      <c r="D3" s="185"/>
      <c r="E3" s="185"/>
      <c r="F3" s="185"/>
      <c r="G3" s="185"/>
      <c r="H3" s="185"/>
      <c r="I3" s="185"/>
      <c r="J3" s="185"/>
    </row>
    <row r="5" spans="1:10" ht="18.5" x14ac:dyDescent="0.45">
      <c r="A5" s="186" t="s">
        <v>6</v>
      </c>
      <c r="B5" s="186"/>
      <c r="C5" s="186"/>
      <c r="D5" s="186"/>
      <c r="E5" s="186"/>
      <c r="F5" s="186"/>
      <c r="G5" s="186"/>
      <c r="H5" s="186"/>
      <c r="I5" s="186"/>
      <c r="J5" s="186"/>
    </row>
    <row r="6" spans="1:10" ht="6.75" customHeight="1" thickBot="1" x14ac:dyDescent="0.35">
      <c r="A6" s="155"/>
      <c r="B6" s="155"/>
      <c r="C6" s="155"/>
      <c r="D6" s="155"/>
      <c r="E6" s="155"/>
      <c r="F6" s="155"/>
      <c r="G6" s="155"/>
      <c r="H6" s="155"/>
      <c r="I6" s="155"/>
      <c r="J6" s="155"/>
    </row>
    <row r="7" spans="1:10" ht="13.5" thickTop="1" x14ac:dyDescent="0.3">
      <c r="A7" s="153" t="s">
        <v>17</v>
      </c>
      <c r="B7" s="149" t="s">
        <v>18</v>
      </c>
      <c r="C7" s="149" t="s">
        <v>19</v>
      </c>
      <c r="D7" s="149" t="s">
        <v>20</v>
      </c>
      <c r="E7" s="149" t="s">
        <v>21</v>
      </c>
      <c r="F7" s="149" t="s">
        <v>22</v>
      </c>
      <c r="G7" s="149" t="s">
        <v>56</v>
      </c>
      <c r="H7" s="149" t="s">
        <v>62</v>
      </c>
      <c r="I7" s="149" t="s">
        <v>63</v>
      </c>
      <c r="J7" s="150" t="s">
        <v>64</v>
      </c>
    </row>
    <row r="8" spans="1:10" s="39" customFormat="1" ht="39" x14ac:dyDescent="0.3">
      <c r="A8" s="24"/>
      <c r="B8" s="151" t="s">
        <v>65</v>
      </c>
      <c r="C8" s="151" t="s">
        <v>66</v>
      </c>
      <c r="D8" s="151" t="s">
        <v>67</v>
      </c>
      <c r="E8" s="151" t="s">
        <v>68</v>
      </c>
      <c r="F8" s="151" t="s">
        <v>69</v>
      </c>
      <c r="G8" s="151" t="s">
        <v>70</v>
      </c>
      <c r="H8" s="151" t="s">
        <v>71</v>
      </c>
      <c r="I8" s="151" t="s">
        <v>72</v>
      </c>
      <c r="J8" s="25" t="s">
        <v>73</v>
      </c>
    </row>
    <row r="9" spans="1:10" ht="14.15" customHeight="1" x14ac:dyDescent="0.3">
      <c r="A9" s="26" t="s">
        <v>31</v>
      </c>
      <c r="B9" s="28">
        <v>421</v>
      </c>
      <c r="C9" s="28">
        <v>584</v>
      </c>
      <c r="D9" s="28">
        <v>535</v>
      </c>
      <c r="E9" s="28">
        <v>592</v>
      </c>
      <c r="F9" s="28">
        <v>705</v>
      </c>
      <c r="G9" s="28">
        <v>190</v>
      </c>
      <c r="H9" s="28">
        <v>98</v>
      </c>
      <c r="I9" s="28">
        <v>20</v>
      </c>
      <c r="J9" s="42">
        <v>6</v>
      </c>
    </row>
    <row r="10" spans="1:10" ht="14.15" customHeight="1" x14ac:dyDescent="0.3">
      <c r="A10" s="26" t="s">
        <v>32</v>
      </c>
      <c r="B10" s="28">
        <v>1383</v>
      </c>
      <c r="C10" s="28">
        <v>2485</v>
      </c>
      <c r="D10" s="28">
        <v>2359</v>
      </c>
      <c r="E10" s="28">
        <v>112</v>
      </c>
      <c r="F10" s="28">
        <v>2570</v>
      </c>
      <c r="G10" s="28">
        <v>921</v>
      </c>
      <c r="H10" s="28">
        <v>446</v>
      </c>
      <c r="I10" s="28">
        <v>107</v>
      </c>
      <c r="J10" s="42">
        <v>9</v>
      </c>
    </row>
    <row r="11" spans="1:10" ht="14.15" customHeight="1" x14ac:dyDescent="0.3">
      <c r="A11" s="26" t="s">
        <v>33</v>
      </c>
      <c r="B11" s="28">
        <v>946</v>
      </c>
      <c r="C11" s="28">
        <v>1068</v>
      </c>
      <c r="D11" s="28">
        <v>1022</v>
      </c>
      <c r="E11" s="28">
        <v>55</v>
      </c>
      <c r="F11" s="28">
        <v>1676</v>
      </c>
      <c r="G11" s="28">
        <v>52</v>
      </c>
      <c r="H11" s="28">
        <v>553</v>
      </c>
      <c r="I11" s="28">
        <v>118</v>
      </c>
      <c r="J11" s="42">
        <v>1</v>
      </c>
    </row>
    <row r="12" spans="1:10" ht="14.15" customHeight="1" x14ac:dyDescent="0.3">
      <c r="A12" s="26" t="s">
        <v>34</v>
      </c>
      <c r="B12" s="28">
        <v>1004</v>
      </c>
      <c r="C12" s="28">
        <v>1231</v>
      </c>
      <c r="D12" s="28">
        <v>1152</v>
      </c>
      <c r="E12" s="28">
        <v>121</v>
      </c>
      <c r="F12" s="28">
        <v>1397</v>
      </c>
      <c r="G12" s="28">
        <v>169</v>
      </c>
      <c r="H12" s="28">
        <v>138</v>
      </c>
      <c r="I12" s="28">
        <v>43</v>
      </c>
      <c r="J12" s="42">
        <v>7</v>
      </c>
    </row>
    <row r="13" spans="1:10" ht="14.15" customHeight="1" x14ac:dyDescent="0.3">
      <c r="A13" s="26" t="s">
        <v>35</v>
      </c>
      <c r="B13" s="28">
        <v>365</v>
      </c>
      <c r="C13" s="28">
        <v>445</v>
      </c>
      <c r="D13" s="28">
        <v>1141</v>
      </c>
      <c r="E13" s="28">
        <v>65</v>
      </c>
      <c r="F13" s="28">
        <v>526</v>
      </c>
      <c r="G13" s="28">
        <v>32</v>
      </c>
      <c r="H13" s="28">
        <v>51</v>
      </c>
      <c r="I13" s="28">
        <v>21</v>
      </c>
      <c r="J13" s="42">
        <v>15</v>
      </c>
    </row>
    <row r="14" spans="1:10" ht="14.15" customHeight="1" x14ac:dyDescent="0.3">
      <c r="A14" s="26" t="s">
        <v>36</v>
      </c>
      <c r="B14" s="28">
        <v>1992</v>
      </c>
      <c r="C14" s="28">
        <v>2025</v>
      </c>
      <c r="D14" s="28">
        <v>2056</v>
      </c>
      <c r="E14" s="28">
        <v>156</v>
      </c>
      <c r="F14" s="28">
        <v>2738</v>
      </c>
      <c r="G14" s="28">
        <v>160</v>
      </c>
      <c r="H14" s="28">
        <v>201</v>
      </c>
      <c r="I14" s="28">
        <v>137</v>
      </c>
      <c r="J14" s="42">
        <v>12</v>
      </c>
    </row>
    <row r="15" spans="1:10" ht="14.15" customHeight="1" x14ac:dyDescent="0.3">
      <c r="A15" s="26" t="s">
        <v>37</v>
      </c>
      <c r="B15" s="28">
        <v>399</v>
      </c>
      <c r="C15" s="28">
        <v>472</v>
      </c>
      <c r="D15" s="28">
        <v>611</v>
      </c>
      <c r="E15" s="28">
        <v>1101</v>
      </c>
      <c r="F15" s="28">
        <v>667</v>
      </c>
      <c r="G15" s="28">
        <v>66</v>
      </c>
      <c r="H15" s="28">
        <v>38</v>
      </c>
      <c r="I15" s="28">
        <v>81</v>
      </c>
      <c r="J15" s="42">
        <v>1</v>
      </c>
    </row>
    <row r="16" spans="1:10" ht="14.15" customHeight="1" x14ac:dyDescent="0.3">
      <c r="A16" s="26" t="s">
        <v>38</v>
      </c>
      <c r="B16" s="28">
        <v>1169</v>
      </c>
      <c r="C16" s="28">
        <v>1704</v>
      </c>
      <c r="D16" s="28">
        <v>1368</v>
      </c>
      <c r="E16" s="28">
        <v>140</v>
      </c>
      <c r="F16" s="28">
        <v>2104</v>
      </c>
      <c r="G16" s="28">
        <v>105</v>
      </c>
      <c r="H16" s="28">
        <v>187</v>
      </c>
      <c r="I16" s="28">
        <v>104</v>
      </c>
      <c r="J16" s="42">
        <v>36</v>
      </c>
    </row>
    <row r="17" spans="1:16" ht="14.15" customHeight="1" x14ac:dyDescent="0.3">
      <c r="A17" s="26" t="s">
        <v>39</v>
      </c>
      <c r="B17" s="28">
        <v>552</v>
      </c>
      <c r="C17" s="28">
        <v>679</v>
      </c>
      <c r="D17" s="28">
        <v>632</v>
      </c>
      <c r="E17" s="28">
        <v>138</v>
      </c>
      <c r="F17" s="28">
        <v>740</v>
      </c>
      <c r="G17" s="28">
        <v>85</v>
      </c>
      <c r="H17" s="28">
        <v>37</v>
      </c>
      <c r="I17" s="28">
        <v>46</v>
      </c>
      <c r="J17" s="42">
        <v>2</v>
      </c>
      <c r="K17" s="155"/>
      <c r="L17" s="155"/>
      <c r="M17" s="155"/>
      <c r="N17" s="155"/>
      <c r="O17" s="155"/>
      <c r="P17" s="155"/>
    </row>
    <row r="18" spans="1:16" ht="14.15" customHeight="1" x14ac:dyDescent="0.3">
      <c r="A18" s="26" t="s">
        <v>40</v>
      </c>
      <c r="B18" s="28">
        <v>1575</v>
      </c>
      <c r="C18" s="28">
        <v>2417</v>
      </c>
      <c r="D18" s="28">
        <v>3656</v>
      </c>
      <c r="E18" s="28">
        <v>188</v>
      </c>
      <c r="F18" s="28">
        <v>3145</v>
      </c>
      <c r="G18" s="28">
        <v>130</v>
      </c>
      <c r="H18" s="28">
        <v>120</v>
      </c>
      <c r="I18" s="28">
        <v>322</v>
      </c>
      <c r="J18" s="42">
        <v>33</v>
      </c>
      <c r="K18" s="155"/>
      <c r="L18" s="155"/>
      <c r="M18" s="155"/>
      <c r="N18" s="155"/>
      <c r="O18" s="155"/>
      <c r="P18" s="155"/>
    </row>
    <row r="19" spans="1:16" ht="14.15" customHeight="1" x14ac:dyDescent="0.3">
      <c r="A19" s="26" t="s">
        <v>41</v>
      </c>
      <c r="B19" s="28">
        <v>1187</v>
      </c>
      <c r="C19" s="28">
        <v>1217</v>
      </c>
      <c r="D19" s="28">
        <v>1266</v>
      </c>
      <c r="E19" s="28">
        <v>641</v>
      </c>
      <c r="F19" s="28">
        <v>2717</v>
      </c>
      <c r="G19" s="28">
        <v>150</v>
      </c>
      <c r="H19" s="28">
        <v>532</v>
      </c>
      <c r="I19" s="28">
        <v>80</v>
      </c>
      <c r="J19" s="42">
        <v>1</v>
      </c>
      <c r="K19" s="155"/>
      <c r="L19" s="155"/>
      <c r="M19" s="155"/>
      <c r="N19" s="155"/>
      <c r="O19" s="155"/>
      <c r="P19" s="155"/>
    </row>
    <row r="20" spans="1:16" ht="14.15" customHeight="1" x14ac:dyDescent="0.3">
      <c r="A20" s="26" t="s">
        <v>42</v>
      </c>
      <c r="B20" s="28">
        <v>1580</v>
      </c>
      <c r="C20" s="28">
        <v>1904</v>
      </c>
      <c r="D20" s="28">
        <v>2452</v>
      </c>
      <c r="E20" s="28">
        <v>33</v>
      </c>
      <c r="F20" s="28">
        <v>2373</v>
      </c>
      <c r="G20" s="28">
        <v>167</v>
      </c>
      <c r="H20" s="28">
        <v>159</v>
      </c>
      <c r="I20" s="28">
        <v>74</v>
      </c>
      <c r="J20" s="42">
        <v>2</v>
      </c>
      <c r="K20" s="155"/>
      <c r="L20" s="155"/>
      <c r="M20" s="155"/>
      <c r="N20" s="155"/>
      <c r="O20" s="155"/>
      <c r="P20" s="155"/>
    </row>
    <row r="21" spans="1:16" ht="14.15" customHeight="1" x14ac:dyDescent="0.3">
      <c r="A21" s="26" t="s">
        <v>43</v>
      </c>
      <c r="B21" s="28">
        <v>1517</v>
      </c>
      <c r="C21" s="28">
        <v>1657</v>
      </c>
      <c r="D21" s="28">
        <v>1733</v>
      </c>
      <c r="E21" s="28">
        <v>216</v>
      </c>
      <c r="F21" s="28">
        <v>2148</v>
      </c>
      <c r="G21" s="28">
        <v>95</v>
      </c>
      <c r="H21" s="28">
        <v>251</v>
      </c>
      <c r="I21" s="28">
        <v>55</v>
      </c>
      <c r="J21" s="42">
        <v>1</v>
      </c>
      <c r="K21" s="155"/>
      <c r="L21" s="155"/>
      <c r="M21" s="155"/>
      <c r="N21" s="155"/>
      <c r="O21" s="155"/>
      <c r="P21" s="155"/>
    </row>
    <row r="22" spans="1:16" ht="14.15" customHeight="1" x14ac:dyDescent="0.3">
      <c r="A22" s="26" t="s">
        <v>44</v>
      </c>
      <c r="B22" s="28">
        <v>655</v>
      </c>
      <c r="C22" s="28">
        <v>794</v>
      </c>
      <c r="D22" s="28">
        <v>954</v>
      </c>
      <c r="E22" s="28">
        <v>194</v>
      </c>
      <c r="F22" s="28">
        <v>957</v>
      </c>
      <c r="G22" s="28">
        <v>184</v>
      </c>
      <c r="H22" s="28">
        <v>168</v>
      </c>
      <c r="I22" s="28">
        <v>57</v>
      </c>
      <c r="J22" s="42">
        <v>0</v>
      </c>
      <c r="K22" s="155"/>
      <c r="L22" s="155"/>
      <c r="M22" s="155"/>
      <c r="N22" s="155"/>
      <c r="O22" s="155"/>
      <c r="P22" s="155"/>
    </row>
    <row r="23" spans="1:16" ht="14.15" customHeight="1" x14ac:dyDescent="0.3">
      <c r="A23" s="26" t="s">
        <v>45</v>
      </c>
      <c r="B23" s="28">
        <v>850</v>
      </c>
      <c r="C23" s="28">
        <v>1137</v>
      </c>
      <c r="D23" s="28">
        <v>1582</v>
      </c>
      <c r="E23" s="28">
        <v>123</v>
      </c>
      <c r="F23" s="28">
        <v>1404</v>
      </c>
      <c r="G23" s="28">
        <v>63</v>
      </c>
      <c r="H23" s="28">
        <v>147</v>
      </c>
      <c r="I23" s="28">
        <v>121</v>
      </c>
      <c r="J23" s="42">
        <v>2</v>
      </c>
      <c r="K23" s="155"/>
      <c r="L23" s="155"/>
      <c r="M23" s="155"/>
      <c r="N23" s="155"/>
      <c r="O23" s="155"/>
      <c r="P23" s="155"/>
    </row>
    <row r="24" spans="1:16" ht="14.15" customHeight="1" x14ac:dyDescent="0.3">
      <c r="A24" s="26" t="s">
        <v>46</v>
      </c>
      <c r="B24" s="28">
        <v>1323</v>
      </c>
      <c r="C24" s="28">
        <v>1395</v>
      </c>
      <c r="D24" s="28">
        <v>931</v>
      </c>
      <c r="E24" s="28">
        <v>46</v>
      </c>
      <c r="F24" s="28">
        <v>1676</v>
      </c>
      <c r="G24" s="28">
        <v>265</v>
      </c>
      <c r="H24" s="28">
        <v>184</v>
      </c>
      <c r="I24" s="28">
        <v>47</v>
      </c>
      <c r="J24" s="42">
        <v>2</v>
      </c>
      <c r="K24" s="155"/>
      <c r="L24" s="155"/>
      <c r="M24" s="155"/>
      <c r="N24" s="155"/>
      <c r="O24" s="155"/>
      <c r="P24" s="155"/>
    </row>
    <row r="25" spans="1:16" x14ac:dyDescent="0.3">
      <c r="A25" s="26" t="s">
        <v>47</v>
      </c>
      <c r="B25" s="27">
        <v>239</v>
      </c>
      <c r="C25" s="27">
        <v>659</v>
      </c>
      <c r="D25" s="27">
        <v>151</v>
      </c>
      <c r="E25" s="27">
        <v>13</v>
      </c>
      <c r="F25" s="27">
        <v>52</v>
      </c>
      <c r="G25" s="27">
        <v>31</v>
      </c>
      <c r="H25" s="27">
        <v>5</v>
      </c>
      <c r="I25" s="27">
        <v>0</v>
      </c>
      <c r="J25" s="43">
        <v>0</v>
      </c>
      <c r="K25" s="155"/>
      <c r="L25" s="155"/>
      <c r="M25" s="155"/>
      <c r="N25" s="155"/>
      <c r="O25" s="155"/>
      <c r="P25" s="155"/>
    </row>
    <row r="26" spans="1:16" ht="13.5" thickBot="1" x14ac:dyDescent="0.35">
      <c r="A26" s="33" t="s">
        <v>49</v>
      </c>
      <c r="B26" s="34">
        <v>16873</v>
      </c>
      <c r="C26" s="34">
        <v>19856</v>
      </c>
      <c r="D26" s="34">
        <v>22697</v>
      </c>
      <c r="E26" s="34">
        <v>3920</v>
      </c>
      <c r="F26" s="34">
        <v>25872</v>
      </c>
      <c r="G26" s="34">
        <v>2790</v>
      </c>
      <c r="H26" s="34">
        <v>3220</v>
      </c>
      <c r="I26" s="34">
        <v>1440</v>
      </c>
      <c r="J26" s="44">
        <v>130</v>
      </c>
      <c r="K26" s="155"/>
      <c r="L26" s="155"/>
      <c r="M26" s="155"/>
      <c r="N26" s="155"/>
      <c r="O26" s="155"/>
      <c r="P26" s="155"/>
    </row>
    <row r="27" spans="1:16" ht="13.5" thickTop="1" x14ac:dyDescent="0.3">
      <c r="A27" s="1" t="s">
        <v>50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3">
      <c r="A28" s="1" t="s">
        <v>51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2.75" customHeight="1" x14ac:dyDescent="0.3">
      <c r="A29" s="166" t="s">
        <v>52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</row>
    <row r="30" spans="1:16" ht="12.75" customHeight="1" x14ac:dyDescent="0.3">
      <c r="A30" s="166" t="s">
        <v>53</v>
      </c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</row>
    <row r="31" spans="1:16" x14ac:dyDescent="0.3">
      <c r="A31" s="170" t="s">
        <v>54</v>
      </c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</row>
  </sheetData>
  <mergeCells count="7">
    <mergeCell ref="A31:P31"/>
    <mergeCell ref="A1:J1"/>
    <mergeCell ref="A2:J2"/>
    <mergeCell ref="A3:J3"/>
    <mergeCell ref="A5:J5"/>
    <mergeCell ref="A29:P29"/>
    <mergeCell ref="A30:P30"/>
  </mergeCells>
  <phoneticPr fontId="2" type="noConversion"/>
  <printOptions horizontalCentered="1" verticalCentered="1"/>
  <pageMargins left="0.5" right="0.5" top="1" bottom="0.75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P31"/>
  <sheetViews>
    <sheetView workbookViewId="0">
      <selection activeCell="O25" sqref="O25"/>
    </sheetView>
  </sheetViews>
  <sheetFormatPr defaultColWidth="9.1796875" defaultRowHeight="13" x14ac:dyDescent="0.3"/>
  <cols>
    <col min="1" max="1" width="21" style="21" customWidth="1"/>
    <col min="2" max="2" width="9.81640625" style="21" customWidth="1"/>
    <col min="3" max="3" width="7.81640625" style="21" customWidth="1"/>
    <col min="4" max="4" width="6.453125" style="21" customWidth="1"/>
    <col min="5" max="5" width="9.54296875" style="21" customWidth="1"/>
    <col min="6" max="6" width="6.453125" style="21" customWidth="1"/>
    <col min="7" max="7" width="9.1796875" style="21"/>
    <col min="8" max="8" width="6.453125" style="21" customWidth="1"/>
    <col min="9" max="9" width="9.1796875" style="21"/>
    <col min="10" max="10" width="6.453125" style="21" customWidth="1"/>
    <col min="11" max="11" width="7" style="21" customWidth="1"/>
    <col min="12" max="12" width="6.453125" style="21" customWidth="1"/>
    <col min="13" max="13" width="9.1796875" style="21"/>
    <col min="14" max="14" width="6.453125" style="21" customWidth="1"/>
    <col min="15" max="15" width="7" style="21" customWidth="1"/>
    <col min="16" max="16" width="6.453125" style="21" customWidth="1"/>
    <col min="17" max="16384" width="9.1796875" style="21"/>
  </cols>
  <sheetData>
    <row r="1" spans="1:16" ht="18.5" x14ac:dyDescent="0.45">
      <c r="A1" s="172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</row>
    <row r="2" spans="1:16" ht="15.5" x14ac:dyDescent="0.35">
      <c r="A2" s="173" t="str">
        <f>'1. Plan and Actual'!A2</f>
        <v>OSCCAR Summary by Workforce Area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</row>
    <row r="3" spans="1:16" ht="15.5" x14ac:dyDescent="0.35">
      <c r="A3" s="173" t="str">
        <f>'1. Plan and Actual'!A3</f>
        <v>FY21 Quarter Ending December 31, 2020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</row>
    <row r="4" spans="1:16" ht="8.25" customHeight="1" x14ac:dyDescent="0.3">
      <c r="A4" s="155"/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</row>
    <row r="5" spans="1:16" ht="18.5" x14ac:dyDescent="0.45">
      <c r="A5" s="172" t="s">
        <v>7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</row>
    <row r="6" spans="1:16" ht="6.75" customHeight="1" thickBot="1" x14ac:dyDescent="0.35">
      <c r="A6" s="155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</row>
    <row r="7" spans="1:16" ht="13.5" thickTop="1" x14ac:dyDescent="0.3">
      <c r="A7" s="153" t="s">
        <v>17</v>
      </c>
      <c r="B7" s="149" t="s">
        <v>18</v>
      </c>
      <c r="C7" s="149" t="s">
        <v>19</v>
      </c>
      <c r="D7" s="149" t="s">
        <v>20</v>
      </c>
      <c r="E7" s="149" t="s">
        <v>21</v>
      </c>
      <c r="F7" s="149" t="s">
        <v>22</v>
      </c>
      <c r="G7" s="149" t="s">
        <v>56</v>
      </c>
      <c r="H7" s="149" t="s">
        <v>62</v>
      </c>
      <c r="I7" s="149" t="s">
        <v>63</v>
      </c>
      <c r="J7" s="149" t="s">
        <v>64</v>
      </c>
      <c r="K7" s="149" t="s">
        <v>74</v>
      </c>
      <c r="L7" s="149" t="s">
        <v>75</v>
      </c>
      <c r="M7" s="149" t="s">
        <v>76</v>
      </c>
      <c r="N7" s="149" t="s">
        <v>77</v>
      </c>
      <c r="O7" s="149" t="s">
        <v>78</v>
      </c>
      <c r="P7" s="45" t="s">
        <v>79</v>
      </c>
    </row>
    <row r="8" spans="1:16" s="39" customFormat="1" ht="52" x14ac:dyDescent="0.3">
      <c r="A8" s="24"/>
      <c r="B8" s="151" t="s">
        <v>23</v>
      </c>
      <c r="C8" s="151" t="s">
        <v>80</v>
      </c>
      <c r="D8" s="151" t="s">
        <v>81</v>
      </c>
      <c r="E8" s="151" t="s">
        <v>82</v>
      </c>
      <c r="F8" s="151" t="s">
        <v>81</v>
      </c>
      <c r="G8" s="151" t="s">
        <v>83</v>
      </c>
      <c r="H8" s="151" t="s">
        <v>81</v>
      </c>
      <c r="I8" s="151" t="s">
        <v>84</v>
      </c>
      <c r="J8" s="151" t="s">
        <v>81</v>
      </c>
      <c r="K8" s="151" t="s">
        <v>85</v>
      </c>
      <c r="L8" s="151" t="s">
        <v>81</v>
      </c>
      <c r="M8" s="151" t="s">
        <v>86</v>
      </c>
      <c r="N8" s="151" t="s">
        <v>81</v>
      </c>
      <c r="O8" s="151" t="s">
        <v>87</v>
      </c>
      <c r="P8" s="46" t="s">
        <v>88</v>
      </c>
    </row>
    <row r="9" spans="1:16" ht="14.15" customHeight="1" x14ac:dyDescent="0.3">
      <c r="A9" s="26" t="s">
        <v>31</v>
      </c>
      <c r="B9" s="40">
        <f>'1. Plan and Actual'!C10</f>
        <v>1243</v>
      </c>
      <c r="C9" s="28">
        <v>1036</v>
      </c>
      <c r="D9" s="29">
        <f>C9/B9</f>
        <v>0.83346741753821396</v>
      </c>
      <c r="E9" s="28">
        <v>104</v>
      </c>
      <c r="F9" s="29">
        <f>E9/B9</f>
        <v>8.3668543845535001E-2</v>
      </c>
      <c r="G9" s="28">
        <v>67</v>
      </c>
      <c r="H9" s="29">
        <f>G9/B9</f>
        <v>5.3901850362027354E-2</v>
      </c>
      <c r="I9" s="28">
        <v>26</v>
      </c>
      <c r="J9" s="47">
        <f>I9/B9</f>
        <v>2.091713596138375E-2</v>
      </c>
      <c r="K9" s="28">
        <v>24</v>
      </c>
      <c r="L9" s="47">
        <f>K9/B9</f>
        <v>1.9308125502815767E-2</v>
      </c>
      <c r="M9" s="28">
        <v>6</v>
      </c>
      <c r="N9" s="47">
        <f>M9/B9</f>
        <v>4.8270313757039418E-3</v>
      </c>
      <c r="O9" s="28">
        <v>27</v>
      </c>
      <c r="P9" s="32">
        <f>O9/B9</f>
        <v>2.1721641190667738E-2</v>
      </c>
    </row>
    <row r="10" spans="1:16" ht="14.15" customHeight="1" x14ac:dyDescent="0.3">
      <c r="A10" s="26" t="s">
        <v>32</v>
      </c>
      <c r="B10" s="40">
        <f>'1. Plan and Actual'!C11</f>
        <v>4035</v>
      </c>
      <c r="C10" s="28">
        <v>1904</v>
      </c>
      <c r="D10" s="29">
        <f t="shared" ref="D10:D26" si="0">C10/B10</f>
        <v>0.47187112763320943</v>
      </c>
      <c r="E10" s="28">
        <v>1189</v>
      </c>
      <c r="F10" s="29">
        <f t="shared" ref="F10:F26" si="1">E10/B10</f>
        <v>0.29467162329615859</v>
      </c>
      <c r="G10" s="28">
        <v>613</v>
      </c>
      <c r="H10" s="29">
        <f t="shared" ref="H10:H26" si="2">G10/B10</f>
        <v>0.15192069392812887</v>
      </c>
      <c r="I10" s="28">
        <v>65</v>
      </c>
      <c r="J10" s="47">
        <f t="shared" ref="J10:J26" si="3">I10/B10</f>
        <v>1.6109045848822799E-2</v>
      </c>
      <c r="K10" s="28">
        <v>333</v>
      </c>
      <c r="L10" s="29">
        <f t="shared" ref="L10:L26" si="4">K10/B10</f>
        <v>8.252788104089219E-2</v>
      </c>
      <c r="M10" s="28">
        <v>13</v>
      </c>
      <c r="N10" s="47">
        <f t="shared" ref="N10:N26" si="5">M10/B10</f>
        <v>3.22180916976456E-3</v>
      </c>
      <c r="O10" s="28">
        <v>255</v>
      </c>
      <c r="P10" s="32">
        <f t="shared" ref="P10:P26" si="6">O10/B10</f>
        <v>6.3197026022304828E-2</v>
      </c>
    </row>
    <row r="11" spans="1:16" ht="14.15" customHeight="1" x14ac:dyDescent="0.3">
      <c r="A11" s="26" t="s">
        <v>33</v>
      </c>
      <c r="B11" s="40">
        <f>'1. Plan and Actual'!C12</f>
        <v>2190</v>
      </c>
      <c r="C11" s="28">
        <v>1595</v>
      </c>
      <c r="D11" s="29">
        <f t="shared" si="0"/>
        <v>0.72831050228310501</v>
      </c>
      <c r="E11" s="28">
        <v>321</v>
      </c>
      <c r="F11" s="29">
        <f t="shared" si="1"/>
        <v>0.14657534246575343</v>
      </c>
      <c r="G11" s="28">
        <v>258</v>
      </c>
      <c r="H11" s="29">
        <f t="shared" si="2"/>
        <v>0.11780821917808219</v>
      </c>
      <c r="I11" s="28">
        <v>32</v>
      </c>
      <c r="J11" s="47">
        <f t="shared" si="3"/>
        <v>1.4611872146118721E-2</v>
      </c>
      <c r="K11" s="28">
        <v>58</v>
      </c>
      <c r="L11" s="29">
        <f t="shared" si="4"/>
        <v>2.6484018264840183E-2</v>
      </c>
      <c r="M11" s="28">
        <v>10</v>
      </c>
      <c r="N11" s="47">
        <f t="shared" si="5"/>
        <v>4.5662100456621002E-3</v>
      </c>
      <c r="O11" s="28">
        <v>103</v>
      </c>
      <c r="P11" s="32">
        <f t="shared" si="6"/>
        <v>4.7031963470319633E-2</v>
      </c>
    </row>
    <row r="12" spans="1:16" ht="14.15" customHeight="1" x14ac:dyDescent="0.3">
      <c r="A12" s="26" t="s">
        <v>34</v>
      </c>
      <c r="B12" s="40">
        <f>'1. Plan and Actual'!C13</f>
        <v>1731</v>
      </c>
      <c r="C12" s="28">
        <v>1026</v>
      </c>
      <c r="D12" s="29">
        <f t="shared" si="0"/>
        <v>0.59272097053726169</v>
      </c>
      <c r="E12" s="28">
        <v>406</v>
      </c>
      <c r="F12" s="29">
        <f t="shared" si="1"/>
        <v>0.23454650491045639</v>
      </c>
      <c r="G12" s="28">
        <v>153</v>
      </c>
      <c r="H12" s="29">
        <f t="shared" si="2"/>
        <v>8.838821490467938E-2</v>
      </c>
      <c r="I12" s="28">
        <v>14</v>
      </c>
      <c r="J12" s="47">
        <f t="shared" si="3"/>
        <v>8.0878105141536684E-3</v>
      </c>
      <c r="K12" s="28">
        <v>64</v>
      </c>
      <c r="L12" s="29">
        <f t="shared" si="4"/>
        <v>3.6972848064702482E-2</v>
      </c>
      <c r="M12" s="28">
        <v>10</v>
      </c>
      <c r="N12" s="47">
        <f t="shared" si="5"/>
        <v>5.7770075101097633E-3</v>
      </c>
      <c r="O12" s="28">
        <v>96</v>
      </c>
      <c r="P12" s="32">
        <f t="shared" si="6"/>
        <v>5.5459272097053723E-2</v>
      </c>
    </row>
    <row r="13" spans="1:16" ht="14.15" customHeight="1" x14ac:dyDescent="0.3">
      <c r="A13" s="26" t="s">
        <v>35</v>
      </c>
      <c r="B13" s="40">
        <f>'1. Plan and Actual'!C14</f>
        <v>1397</v>
      </c>
      <c r="C13" s="28">
        <v>1164</v>
      </c>
      <c r="D13" s="29">
        <f t="shared" si="0"/>
        <v>0.83321403006442374</v>
      </c>
      <c r="E13" s="28">
        <v>100</v>
      </c>
      <c r="F13" s="29">
        <f t="shared" si="1"/>
        <v>7.158196134574088E-2</v>
      </c>
      <c r="G13" s="28">
        <v>86</v>
      </c>
      <c r="H13" s="29">
        <f t="shared" si="2"/>
        <v>6.1560486757337149E-2</v>
      </c>
      <c r="I13" s="28">
        <v>37</v>
      </c>
      <c r="J13" s="47">
        <f t="shared" si="3"/>
        <v>2.6485325697924122E-2</v>
      </c>
      <c r="K13" s="28">
        <v>33</v>
      </c>
      <c r="L13" s="29">
        <f t="shared" si="4"/>
        <v>2.3622047244094488E-2</v>
      </c>
      <c r="M13" s="28">
        <v>4</v>
      </c>
      <c r="N13" s="47">
        <f t="shared" si="5"/>
        <v>2.8632784538296348E-3</v>
      </c>
      <c r="O13" s="28">
        <v>58</v>
      </c>
      <c r="P13" s="32">
        <f t="shared" si="6"/>
        <v>4.1517537580529708E-2</v>
      </c>
    </row>
    <row r="14" spans="1:16" ht="14.15" customHeight="1" x14ac:dyDescent="0.3">
      <c r="A14" s="26" t="s">
        <v>36</v>
      </c>
      <c r="B14" s="40">
        <f>'1. Plan and Actual'!C15</f>
        <v>3278</v>
      </c>
      <c r="C14" s="28">
        <v>2326</v>
      </c>
      <c r="D14" s="29">
        <f t="shared" si="0"/>
        <v>0.70957901159243442</v>
      </c>
      <c r="E14" s="28">
        <v>275</v>
      </c>
      <c r="F14" s="29">
        <f t="shared" si="1"/>
        <v>8.3892617449664433E-2</v>
      </c>
      <c r="G14" s="28">
        <v>545</v>
      </c>
      <c r="H14" s="29">
        <f t="shared" si="2"/>
        <v>0.16625991458206224</v>
      </c>
      <c r="I14" s="28">
        <v>56</v>
      </c>
      <c r="J14" s="47">
        <f t="shared" si="3"/>
        <v>1.7083587553386213E-2</v>
      </c>
      <c r="K14" s="28">
        <v>146</v>
      </c>
      <c r="L14" s="29">
        <f t="shared" si="4"/>
        <v>4.4539353264185476E-2</v>
      </c>
      <c r="M14" s="28">
        <v>17</v>
      </c>
      <c r="N14" s="47">
        <f t="shared" si="5"/>
        <v>5.1860890787065288E-3</v>
      </c>
      <c r="O14" s="28">
        <v>140</v>
      </c>
      <c r="P14" s="32">
        <f t="shared" si="6"/>
        <v>4.270896888346553E-2</v>
      </c>
    </row>
    <row r="15" spans="1:16" ht="14.15" customHeight="1" x14ac:dyDescent="0.3">
      <c r="A15" s="26" t="s">
        <v>37</v>
      </c>
      <c r="B15" s="40">
        <f>'1. Plan and Actual'!C16</f>
        <v>1907</v>
      </c>
      <c r="C15" s="28">
        <v>1557</v>
      </c>
      <c r="D15" s="29">
        <f t="shared" si="0"/>
        <v>0.81646565285789197</v>
      </c>
      <c r="E15" s="28">
        <v>121</v>
      </c>
      <c r="F15" s="29">
        <f t="shared" si="1"/>
        <v>6.3450445726271634E-2</v>
      </c>
      <c r="G15" s="28">
        <v>142</v>
      </c>
      <c r="H15" s="29">
        <f t="shared" si="2"/>
        <v>7.4462506554798108E-2</v>
      </c>
      <c r="I15" s="28">
        <v>36</v>
      </c>
      <c r="J15" s="47">
        <f t="shared" si="3"/>
        <v>1.8877818563188254E-2</v>
      </c>
      <c r="K15" s="28">
        <v>75</v>
      </c>
      <c r="L15" s="29">
        <f t="shared" si="4"/>
        <v>3.9328788673308863E-2</v>
      </c>
      <c r="M15" s="28">
        <v>5</v>
      </c>
      <c r="N15" s="47">
        <f t="shared" si="5"/>
        <v>2.6219192448872575E-3</v>
      </c>
      <c r="O15" s="28">
        <v>53</v>
      </c>
      <c r="P15" s="32">
        <f t="shared" si="6"/>
        <v>2.7792343995804929E-2</v>
      </c>
    </row>
    <row r="16" spans="1:16" ht="14.15" customHeight="1" x14ac:dyDescent="0.3">
      <c r="A16" s="26" t="s">
        <v>38</v>
      </c>
      <c r="B16" s="40">
        <f>'1. Plan and Actual'!C17</f>
        <v>2455</v>
      </c>
      <c r="C16" s="28">
        <v>1660</v>
      </c>
      <c r="D16" s="29">
        <f t="shared" si="0"/>
        <v>0.6761710794297352</v>
      </c>
      <c r="E16" s="28">
        <v>203</v>
      </c>
      <c r="F16" s="29">
        <f t="shared" si="1"/>
        <v>8.2688391038696532E-2</v>
      </c>
      <c r="G16" s="28">
        <v>352</v>
      </c>
      <c r="H16" s="29">
        <f t="shared" si="2"/>
        <v>0.14338085539714868</v>
      </c>
      <c r="I16" s="28">
        <v>27</v>
      </c>
      <c r="J16" s="47">
        <f t="shared" si="3"/>
        <v>1.0997963340122199E-2</v>
      </c>
      <c r="K16" s="28">
        <v>290</v>
      </c>
      <c r="L16" s="29">
        <f t="shared" si="4"/>
        <v>0.11812627291242363</v>
      </c>
      <c r="M16" s="28">
        <v>6</v>
      </c>
      <c r="N16" s="47">
        <f t="shared" si="5"/>
        <v>2.443991853360489E-3</v>
      </c>
      <c r="O16" s="28">
        <v>104</v>
      </c>
      <c r="P16" s="32">
        <f t="shared" si="6"/>
        <v>4.2362525458248472E-2</v>
      </c>
    </row>
    <row r="17" spans="1:16" ht="14.15" customHeight="1" x14ac:dyDescent="0.3">
      <c r="A17" s="26" t="s">
        <v>39</v>
      </c>
      <c r="B17" s="40">
        <f>'1. Plan and Actual'!C18</f>
        <v>1143</v>
      </c>
      <c r="C17" s="28">
        <v>721</v>
      </c>
      <c r="D17" s="29">
        <f t="shared" si="0"/>
        <v>0.63079615048118987</v>
      </c>
      <c r="E17" s="28">
        <v>184</v>
      </c>
      <c r="F17" s="29">
        <f t="shared" si="1"/>
        <v>0.16097987751531059</v>
      </c>
      <c r="G17" s="28">
        <v>212</v>
      </c>
      <c r="H17" s="29">
        <f t="shared" si="2"/>
        <v>0.18547681539807523</v>
      </c>
      <c r="I17" s="28">
        <v>17</v>
      </c>
      <c r="J17" s="47">
        <f t="shared" si="3"/>
        <v>1.4873140857392825E-2</v>
      </c>
      <c r="K17" s="28">
        <v>18</v>
      </c>
      <c r="L17" s="29">
        <f t="shared" si="4"/>
        <v>1.5748031496062992E-2</v>
      </c>
      <c r="M17" s="28">
        <v>7</v>
      </c>
      <c r="N17" s="47">
        <f t="shared" si="5"/>
        <v>6.1242344706911632E-3</v>
      </c>
      <c r="O17" s="28">
        <v>163</v>
      </c>
      <c r="P17" s="32">
        <f t="shared" si="6"/>
        <v>0.14260717410323709</v>
      </c>
    </row>
    <row r="18" spans="1:16" ht="14.15" customHeight="1" x14ac:dyDescent="0.3">
      <c r="A18" s="26" t="s">
        <v>40</v>
      </c>
      <c r="B18" s="40">
        <f>'1. Plan and Actual'!C19</f>
        <v>4876</v>
      </c>
      <c r="C18" s="28">
        <v>2545</v>
      </c>
      <c r="D18" s="29">
        <f t="shared" si="0"/>
        <v>0.5219442165709598</v>
      </c>
      <c r="E18" s="28">
        <v>670</v>
      </c>
      <c r="F18" s="29">
        <f t="shared" si="1"/>
        <v>0.13740771123872025</v>
      </c>
      <c r="G18" s="28">
        <v>1880</v>
      </c>
      <c r="H18" s="29">
        <f t="shared" si="2"/>
        <v>0.38556193601312549</v>
      </c>
      <c r="I18" s="28">
        <v>59</v>
      </c>
      <c r="J18" s="47">
        <f t="shared" si="3"/>
        <v>1.210008203445447E-2</v>
      </c>
      <c r="K18" s="28">
        <v>80</v>
      </c>
      <c r="L18" s="29">
        <f t="shared" si="4"/>
        <v>1.6406890894175553E-2</v>
      </c>
      <c r="M18" s="28">
        <v>20</v>
      </c>
      <c r="N18" s="47">
        <f t="shared" si="5"/>
        <v>4.1017227235438884E-3</v>
      </c>
      <c r="O18" s="28">
        <v>379</v>
      </c>
      <c r="P18" s="32">
        <f t="shared" si="6"/>
        <v>7.7727645611156693E-2</v>
      </c>
    </row>
    <row r="19" spans="1:16" ht="14.15" customHeight="1" x14ac:dyDescent="0.3">
      <c r="A19" s="26" t="s">
        <v>41</v>
      </c>
      <c r="B19" s="40">
        <f>'1. Plan and Actual'!C20</f>
        <v>3409</v>
      </c>
      <c r="C19" s="28">
        <v>1596</v>
      </c>
      <c r="D19" s="29">
        <f t="shared" si="0"/>
        <v>0.46817248459958932</v>
      </c>
      <c r="E19" s="28">
        <v>184</v>
      </c>
      <c r="F19" s="29">
        <f t="shared" si="1"/>
        <v>5.3974772660604284E-2</v>
      </c>
      <c r="G19" s="28">
        <v>1517</v>
      </c>
      <c r="H19" s="29">
        <f t="shared" si="2"/>
        <v>0.44499853329422118</v>
      </c>
      <c r="I19" s="28">
        <v>22</v>
      </c>
      <c r="J19" s="47">
        <f t="shared" si="3"/>
        <v>6.4535054268113814E-3</v>
      </c>
      <c r="K19" s="28">
        <v>139</v>
      </c>
      <c r="L19" s="29">
        <f t="shared" si="4"/>
        <v>4.0774420651217363E-2</v>
      </c>
      <c r="M19" s="28">
        <v>8</v>
      </c>
      <c r="N19" s="47">
        <f t="shared" si="5"/>
        <v>2.3467292461132297E-3</v>
      </c>
      <c r="O19" s="28">
        <v>168</v>
      </c>
      <c r="P19" s="32">
        <f t="shared" si="6"/>
        <v>4.9281314168377825E-2</v>
      </c>
    </row>
    <row r="20" spans="1:16" ht="14.15" customHeight="1" x14ac:dyDescent="0.3">
      <c r="A20" s="26" t="s">
        <v>42</v>
      </c>
      <c r="B20" s="40">
        <f>'1. Plan and Actual'!C21</f>
        <v>3440</v>
      </c>
      <c r="C20" s="28">
        <v>2333</v>
      </c>
      <c r="D20" s="29">
        <f t="shared" si="0"/>
        <v>0.67819767441860468</v>
      </c>
      <c r="E20" s="28">
        <v>370</v>
      </c>
      <c r="F20" s="29">
        <f t="shared" si="1"/>
        <v>0.10755813953488372</v>
      </c>
      <c r="G20" s="28">
        <v>415</v>
      </c>
      <c r="H20" s="29">
        <f t="shared" si="2"/>
        <v>0.12063953488372094</v>
      </c>
      <c r="I20" s="28">
        <v>30</v>
      </c>
      <c r="J20" s="47">
        <f t="shared" si="3"/>
        <v>8.7209302325581394E-3</v>
      </c>
      <c r="K20" s="28">
        <v>290</v>
      </c>
      <c r="L20" s="29">
        <f t="shared" si="4"/>
        <v>8.4302325581395346E-2</v>
      </c>
      <c r="M20" s="28">
        <v>4</v>
      </c>
      <c r="N20" s="47">
        <f t="shared" si="5"/>
        <v>1.1627906976744186E-3</v>
      </c>
      <c r="O20" s="28">
        <v>129</v>
      </c>
      <c r="P20" s="32">
        <f t="shared" si="6"/>
        <v>3.7499999999999999E-2</v>
      </c>
    </row>
    <row r="21" spans="1:16" ht="14.15" customHeight="1" x14ac:dyDescent="0.3">
      <c r="A21" s="26" t="s">
        <v>43</v>
      </c>
      <c r="B21" s="40">
        <f>'1. Plan and Actual'!C22</f>
        <v>2774</v>
      </c>
      <c r="C21" s="28">
        <v>2100</v>
      </c>
      <c r="D21" s="29">
        <f t="shared" si="0"/>
        <v>0.75702956020187451</v>
      </c>
      <c r="E21" s="28">
        <v>206</v>
      </c>
      <c r="F21" s="29">
        <f t="shared" si="1"/>
        <v>7.4260994953136261E-2</v>
      </c>
      <c r="G21" s="28">
        <v>232</v>
      </c>
      <c r="H21" s="29">
        <f t="shared" si="2"/>
        <v>8.3633741888968993E-2</v>
      </c>
      <c r="I21" s="28">
        <v>21</v>
      </c>
      <c r="J21" s="47">
        <f t="shared" si="3"/>
        <v>7.5702956020187451E-3</v>
      </c>
      <c r="K21" s="28">
        <v>191</v>
      </c>
      <c r="L21" s="29">
        <f t="shared" si="4"/>
        <v>6.88536409516943E-2</v>
      </c>
      <c r="M21" s="28">
        <v>8</v>
      </c>
      <c r="N21" s="47">
        <f t="shared" si="5"/>
        <v>2.8839221341023791E-3</v>
      </c>
      <c r="O21" s="28">
        <v>89</v>
      </c>
      <c r="P21" s="32">
        <f t="shared" si="6"/>
        <v>3.2083633741888967E-2</v>
      </c>
    </row>
    <row r="22" spans="1:16" ht="14.15" customHeight="1" x14ac:dyDescent="0.3">
      <c r="A22" s="26" t="s">
        <v>44</v>
      </c>
      <c r="B22" s="40">
        <f>'1. Plan and Actual'!C23</f>
        <v>1292</v>
      </c>
      <c r="C22" s="28">
        <v>988</v>
      </c>
      <c r="D22" s="29">
        <f t="shared" si="0"/>
        <v>0.76470588235294112</v>
      </c>
      <c r="E22" s="28">
        <v>80</v>
      </c>
      <c r="F22" s="29">
        <f t="shared" si="1"/>
        <v>6.1919504643962849E-2</v>
      </c>
      <c r="G22" s="28">
        <v>202</v>
      </c>
      <c r="H22" s="29">
        <f t="shared" si="2"/>
        <v>0.15634674922600619</v>
      </c>
      <c r="I22" s="28">
        <v>12</v>
      </c>
      <c r="J22" s="47">
        <f t="shared" si="3"/>
        <v>9.2879256965944269E-3</v>
      </c>
      <c r="K22" s="28">
        <v>59</v>
      </c>
      <c r="L22" s="29">
        <f t="shared" si="4"/>
        <v>4.5665634674922601E-2</v>
      </c>
      <c r="M22" s="28">
        <v>3</v>
      </c>
      <c r="N22" s="47">
        <f t="shared" si="5"/>
        <v>2.3219814241486067E-3</v>
      </c>
      <c r="O22" s="28">
        <v>44</v>
      </c>
      <c r="P22" s="32">
        <f t="shared" si="6"/>
        <v>3.4055727554179564E-2</v>
      </c>
    </row>
    <row r="23" spans="1:16" ht="14.15" customHeight="1" x14ac:dyDescent="0.3">
      <c r="A23" s="26" t="s">
        <v>45</v>
      </c>
      <c r="B23" s="40">
        <f>'1. Plan and Actual'!C24</f>
        <v>2289</v>
      </c>
      <c r="C23" s="28">
        <v>1734</v>
      </c>
      <c r="D23" s="29">
        <f t="shared" si="0"/>
        <v>0.75753604193971169</v>
      </c>
      <c r="E23" s="28">
        <v>220</v>
      </c>
      <c r="F23" s="29">
        <f t="shared" si="1"/>
        <v>9.6111839231105292E-2</v>
      </c>
      <c r="G23" s="28">
        <v>389</v>
      </c>
      <c r="H23" s="29">
        <f t="shared" si="2"/>
        <v>0.16994320664045434</v>
      </c>
      <c r="I23" s="28">
        <v>35</v>
      </c>
      <c r="J23" s="47">
        <f t="shared" si="3"/>
        <v>1.5290519877675841E-2</v>
      </c>
      <c r="K23" s="28">
        <v>102</v>
      </c>
      <c r="L23" s="29">
        <f t="shared" si="4"/>
        <v>4.456094364351245E-2</v>
      </c>
      <c r="M23" s="28">
        <v>13</v>
      </c>
      <c r="N23" s="47">
        <f t="shared" si="5"/>
        <v>5.679335954565312E-3</v>
      </c>
      <c r="O23" s="28">
        <v>90</v>
      </c>
      <c r="P23" s="32">
        <f t="shared" si="6"/>
        <v>3.9318479685452164E-2</v>
      </c>
    </row>
    <row r="24" spans="1:16" ht="14.15" customHeight="1" x14ac:dyDescent="0.3">
      <c r="A24" s="26" t="s">
        <v>46</v>
      </c>
      <c r="B24" s="40">
        <f>'1. Plan and Actual'!C25</f>
        <v>2005</v>
      </c>
      <c r="C24" s="28">
        <v>1398</v>
      </c>
      <c r="D24" s="29">
        <f t="shared" si="0"/>
        <v>0.69725685785536162</v>
      </c>
      <c r="E24" s="28">
        <v>276</v>
      </c>
      <c r="F24" s="29">
        <f t="shared" si="1"/>
        <v>0.13765586034912719</v>
      </c>
      <c r="G24" s="28">
        <v>131</v>
      </c>
      <c r="H24" s="29">
        <f t="shared" si="2"/>
        <v>6.5336658354114716E-2</v>
      </c>
      <c r="I24" s="28">
        <v>17</v>
      </c>
      <c r="J24" s="47">
        <f t="shared" si="3"/>
        <v>8.4788029925187032E-3</v>
      </c>
      <c r="K24" s="28">
        <v>174</v>
      </c>
      <c r="L24" s="29">
        <f t="shared" si="4"/>
        <v>8.6783042394014964E-2</v>
      </c>
      <c r="M24" s="28">
        <v>7</v>
      </c>
      <c r="N24" s="47">
        <f t="shared" si="5"/>
        <v>3.4912718204488779E-3</v>
      </c>
      <c r="O24" s="28">
        <v>56</v>
      </c>
      <c r="P24" s="32">
        <f t="shared" si="6"/>
        <v>2.7930174563591023E-2</v>
      </c>
    </row>
    <row r="25" spans="1:16" x14ac:dyDescent="0.3">
      <c r="A25" s="26" t="s">
        <v>47</v>
      </c>
      <c r="B25" s="40">
        <f>'1. Plan and Actual'!C26</f>
        <v>895</v>
      </c>
      <c r="C25" s="27">
        <v>510</v>
      </c>
      <c r="D25" s="29">
        <f t="shared" si="0"/>
        <v>0.56983240223463683</v>
      </c>
      <c r="E25" s="27">
        <v>35</v>
      </c>
      <c r="F25" s="29">
        <f t="shared" si="1"/>
        <v>3.9106145251396648E-2</v>
      </c>
      <c r="G25" s="27">
        <v>189</v>
      </c>
      <c r="H25" s="29">
        <f t="shared" si="2"/>
        <v>0.2111731843575419</v>
      </c>
      <c r="I25" s="27">
        <v>5</v>
      </c>
      <c r="J25" s="47">
        <f t="shared" si="3"/>
        <v>5.5865921787709499E-3</v>
      </c>
      <c r="K25" s="27">
        <v>171</v>
      </c>
      <c r="L25" s="29">
        <f t="shared" si="4"/>
        <v>0.19106145251396647</v>
      </c>
      <c r="M25" s="27">
        <v>3</v>
      </c>
      <c r="N25" s="47">
        <f t="shared" si="5"/>
        <v>3.3519553072625698E-3</v>
      </c>
      <c r="O25" s="27">
        <v>120</v>
      </c>
      <c r="P25" s="32">
        <f t="shared" si="6"/>
        <v>0.13407821229050279</v>
      </c>
    </row>
    <row r="26" spans="1:16" ht="13.5" thickBot="1" x14ac:dyDescent="0.35">
      <c r="A26" s="33" t="s">
        <v>49</v>
      </c>
      <c r="B26" s="34">
        <f>'1. Plan and Actual'!C27</f>
        <v>36606</v>
      </c>
      <c r="C26" s="34">
        <v>23496</v>
      </c>
      <c r="D26" s="35">
        <f t="shared" si="0"/>
        <v>0.64186198983773157</v>
      </c>
      <c r="E26" s="34">
        <v>4619</v>
      </c>
      <c r="F26" s="35">
        <f t="shared" si="1"/>
        <v>0.12618150030049718</v>
      </c>
      <c r="G26" s="34">
        <v>7028</v>
      </c>
      <c r="H26" s="35">
        <f t="shared" si="2"/>
        <v>0.19199038409003988</v>
      </c>
      <c r="I26" s="34">
        <v>471</v>
      </c>
      <c r="J26" s="48">
        <f t="shared" si="3"/>
        <v>1.2866743156859531E-2</v>
      </c>
      <c r="K26" s="34">
        <v>1954</v>
      </c>
      <c r="L26" s="35">
        <f t="shared" si="4"/>
        <v>5.3379227449052068E-2</v>
      </c>
      <c r="M26" s="34">
        <v>129</v>
      </c>
      <c r="N26" s="48">
        <f t="shared" si="5"/>
        <v>3.5240124569742666E-3</v>
      </c>
      <c r="O26" s="34">
        <v>1897</v>
      </c>
      <c r="P26" s="37">
        <f t="shared" si="6"/>
        <v>5.1822105665737854E-2</v>
      </c>
    </row>
    <row r="27" spans="1:16" ht="13.5" thickTop="1" x14ac:dyDescent="0.3">
      <c r="A27" s="1" t="s">
        <v>50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3">
      <c r="A28" s="1" t="s">
        <v>51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2.75" customHeight="1" x14ac:dyDescent="0.3">
      <c r="A29" s="166" t="s">
        <v>52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</row>
    <row r="30" spans="1:16" ht="12.75" customHeight="1" x14ac:dyDescent="0.3">
      <c r="A30" s="166" t="s">
        <v>53</v>
      </c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</row>
    <row r="31" spans="1:16" x14ac:dyDescent="0.3">
      <c r="A31" s="170" t="s">
        <v>54</v>
      </c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</row>
  </sheetData>
  <mergeCells count="7">
    <mergeCell ref="A31:P31"/>
    <mergeCell ref="A1:P1"/>
    <mergeCell ref="A2:P2"/>
    <mergeCell ref="A3:P3"/>
    <mergeCell ref="A5:P5"/>
    <mergeCell ref="A29:P29"/>
    <mergeCell ref="A30:P30"/>
  </mergeCells>
  <phoneticPr fontId="2" type="noConversion"/>
  <printOptions horizontalCentered="1" verticalCentered="1"/>
  <pageMargins left="0.25" right="0.2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Q31"/>
  <sheetViews>
    <sheetView workbookViewId="0">
      <selection activeCell="M25" sqref="M25"/>
    </sheetView>
  </sheetViews>
  <sheetFormatPr defaultColWidth="9.1796875" defaultRowHeight="13" x14ac:dyDescent="0.3"/>
  <cols>
    <col min="1" max="1" width="21.26953125" style="21" customWidth="1"/>
    <col min="2" max="2" width="10.1796875" style="21" customWidth="1"/>
    <col min="3" max="3" width="8.26953125" style="21" customWidth="1"/>
    <col min="4" max="4" width="7.453125" style="21" customWidth="1"/>
    <col min="5" max="5" width="8.7265625" style="21" customWidth="1"/>
    <col min="6" max="6" width="6.26953125" style="21" customWidth="1"/>
    <col min="7" max="7" width="8.7265625" style="21" customWidth="1"/>
    <col min="8" max="8" width="6.453125" style="21" customWidth="1"/>
    <col min="9" max="9" width="8.7265625" style="21" customWidth="1"/>
    <col min="10" max="10" width="6.453125" style="21" customWidth="1"/>
    <col min="11" max="11" width="8.7265625" style="21" customWidth="1"/>
    <col min="12" max="12" width="6.453125" style="21" customWidth="1"/>
    <col min="13" max="13" width="8.7265625" style="21" customWidth="1"/>
    <col min="14" max="14" width="6.453125" style="21" customWidth="1"/>
    <col min="15" max="16384" width="9.1796875" style="21"/>
  </cols>
  <sheetData>
    <row r="1" spans="1:15" ht="18.5" x14ac:dyDescent="0.45">
      <c r="A1" s="172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55"/>
    </row>
    <row r="2" spans="1:15" ht="15.5" x14ac:dyDescent="0.35">
      <c r="A2" s="173" t="str">
        <f>'1. Plan and Actual'!A2</f>
        <v>OSCCAR Summary by Workforce Area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55"/>
    </row>
    <row r="3" spans="1:15" ht="15.5" x14ac:dyDescent="0.35">
      <c r="A3" s="173" t="str">
        <f>'1. Plan and Actual'!A3</f>
        <v>FY21 Quarter Ending December 31, 2020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55"/>
    </row>
    <row r="5" spans="1:15" ht="18.5" x14ac:dyDescent="0.45">
      <c r="A5" s="172" t="s">
        <v>89</v>
      </c>
      <c r="B5" s="172"/>
      <c r="C5" s="172"/>
      <c r="D5" s="172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55"/>
    </row>
    <row r="6" spans="1:15" ht="6.75" customHeight="1" thickBot="1" x14ac:dyDescent="0.35">
      <c r="A6" s="155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</row>
    <row r="7" spans="1:15" ht="13.5" thickTop="1" x14ac:dyDescent="0.3">
      <c r="A7" s="153" t="s">
        <v>17</v>
      </c>
      <c r="B7" s="147" t="s">
        <v>18</v>
      </c>
      <c r="C7" s="49" t="s">
        <v>19</v>
      </c>
      <c r="D7" s="50" t="s">
        <v>20</v>
      </c>
      <c r="E7" s="148" t="s">
        <v>21</v>
      </c>
      <c r="F7" s="147" t="s">
        <v>22</v>
      </c>
      <c r="G7" s="51" t="s">
        <v>56</v>
      </c>
      <c r="H7" s="52" t="s">
        <v>62</v>
      </c>
      <c r="I7" s="148" t="s">
        <v>63</v>
      </c>
      <c r="J7" s="147" t="s">
        <v>64</v>
      </c>
      <c r="K7" s="51" t="s">
        <v>74</v>
      </c>
      <c r="L7" s="52" t="s">
        <v>75</v>
      </c>
      <c r="M7" s="148" t="s">
        <v>76</v>
      </c>
      <c r="N7" s="150" t="s">
        <v>77</v>
      </c>
      <c r="O7" s="155"/>
    </row>
    <row r="8" spans="1:15" s="39" customFormat="1" ht="39" x14ac:dyDescent="0.3">
      <c r="A8" s="24"/>
      <c r="B8" s="142" t="s">
        <v>23</v>
      </c>
      <c r="C8" s="53" t="s">
        <v>90</v>
      </c>
      <c r="D8" s="25" t="s">
        <v>81</v>
      </c>
      <c r="E8" s="143" t="s">
        <v>91</v>
      </c>
      <c r="F8" s="142" t="s">
        <v>81</v>
      </c>
      <c r="G8" s="54" t="s">
        <v>92</v>
      </c>
      <c r="H8" s="55" t="s">
        <v>81</v>
      </c>
      <c r="I8" s="143" t="s">
        <v>93</v>
      </c>
      <c r="J8" s="142" t="s">
        <v>81</v>
      </c>
      <c r="K8" s="54" t="s">
        <v>94</v>
      </c>
      <c r="L8" s="55" t="s">
        <v>81</v>
      </c>
      <c r="M8" s="143" t="s">
        <v>95</v>
      </c>
      <c r="N8" s="25" t="s">
        <v>81</v>
      </c>
    </row>
    <row r="9" spans="1:15" ht="14.15" customHeight="1" x14ac:dyDescent="0.3">
      <c r="A9" s="26" t="s">
        <v>31</v>
      </c>
      <c r="B9" s="56">
        <f>'1. Plan and Actual'!C10</f>
        <v>1243</v>
      </c>
      <c r="C9" s="57">
        <v>643</v>
      </c>
      <c r="D9" s="32">
        <f>C9/B9</f>
        <v>0.51729686242960582</v>
      </c>
      <c r="E9" s="58">
        <v>40</v>
      </c>
      <c r="F9" s="59">
        <f>E9/B9</f>
        <v>3.2180209171359615E-2</v>
      </c>
      <c r="G9" s="60">
        <v>31</v>
      </c>
      <c r="H9" s="61">
        <f t="shared" ref="H9:H26" si="0">G9/B9</f>
        <v>2.4939662107803701E-2</v>
      </c>
      <c r="I9" s="58">
        <v>496</v>
      </c>
      <c r="J9" s="59">
        <f>I9/B9</f>
        <v>0.39903459372485922</v>
      </c>
      <c r="K9" s="60">
        <v>226</v>
      </c>
      <c r="L9" s="61">
        <f>K9/B9</f>
        <v>0.18181818181818182</v>
      </c>
      <c r="M9" s="58">
        <v>450</v>
      </c>
      <c r="N9" s="32">
        <f>M9/B9</f>
        <v>0.36202735317779566</v>
      </c>
      <c r="O9" s="62"/>
    </row>
    <row r="10" spans="1:15" ht="14.15" customHeight="1" x14ac:dyDescent="0.3">
      <c r="A10" s="26" t="s">
        <v>32</v>
      </c>
      <c r="B10" s="56">
        <f>'1. Plan and Actual'!C11</f>
        <v>4035</v>
      </c>
      <c r="C10" s="57">
        <v>2425</v>
      </c>
      <c r="D10" s="32">
        <f t="shared" ref="D10:D24" si="1">C10/B10</f>
        <v>0.60099132589838911</v>
      </c>
      <c r="E10" s="58">
        <v>34</v>
      </c>
      <c r="F10" s="59">
        <f t="shared" ref="F10:F26" si="2">E10/B10</f>
        <v>8.4262701363073105E-3</v>
      </c>
      <c r="G10" s="60">
        <v>123</v>
      </c>
      <c r="H10" s="61">
        <f t="shared" si="0"/>
        <v>3.0483271375464683E-2</v>
      </c>
      <c r="I10" s="58">
        <v>2213</v>
      </c>
      <c r="J10" s="59">
        <f t="shared" ref="J10:J26" si="3">I10/B10</f>
        <v>0.54845105328376709</v>
      </c>
      <c r="K10" s="60">
        <v>718</v>
      </c>
      <c r="L10" s="61">
        <f t="shared" ref="L10:L26" si="4">K10/B10</f>
        <v>0.17794299876084263</v>
      </c>
      <c r="M10" s="58">
        <v>947</v>
      </c>
      <c r="N10" s="32">
        <f t="shared" ref="N10:N26" si="5">M10/B10</f>
        <v>0.23469640644361833</v>
      </c>
      <c r="O10" s="62"/>
    </row>
    <row r="11" spans="1:15" ht="14.15" customHeight="1" x14ac:dyDescent="0.3">
      <c r="A11" s="26" t="s">
        <v>33</v>
      </c>
      <c r="B11" s="56">
        <f>'1. Plan and Actual'!C12</f>
        <v>2190</v>
      </c>
      <c r="C11" s="57">
        <v>1036</v>
      </c>
      <c r="D11" s="32">
        <f t="shared" si="1"/>
        <v>0.47305936073059363</v>
      </c>
      <c r="E11" s="58">
        <v>154</v>
      </c>
      <c r="F11" s="59">
        <f t="shared" si="2"/>
        <v>7.031963470319634E-2</v>
      </c>
      <c r="G11" s="60">
        <v>158</v>
      </c>
      <c r="H11" s="61">
        <f t="shared" si="0"/>
        <v>7.2146118721461192E-2</v>
      </c>
      <c r="I11" s="58">
        <v>1018</v>
      </c>
      <c r="J11" s="59">
        <f t="shared" si="3"/>
        <v>0.46484018264840182</v>
      </c>
      <c r="K11" s="60">
        <v>350</v>
      </c>
      <c r="L11" s="61">
        <f t="shared" si="4"/>
        <v>0.15981735159817351</v>
      </c>
      <c r="M11" s="58">
        <v>510</v>
      </c>
      <c r="N11" s="32">
        <f t="shared" si="5"/>
        <v>0.23287671232876711</v>
      </c>
      <c r="O11" s="62"/>
    </row>
    <row r="12" spans="1:15" ht="14.15" customHeight="1" x14ac:dyDescent="0.3">
      <c r="A12" s="26" t="s">
        <v>34</v>
      </c>
      <c r="B12" s="56">
        <f>'1. Plan and Actual'!C13</f>
        <v>1731</v>
      </c>
      <c r="C12" s="57">
        <v>937</v>
      </c>
      <c r="D12" s="32">
        <f t="shared" si="1"/>
        <v>0.54130560369728475</v>
      </c>
      <c r="E12" s="58">
        <v>13</v>
      </c>
      <c r="F12" s="59">
        <f t="shared" si="2"/>
        <v>7.5101097631426923E-3</v>
      </c>
      <c r="G12" s="60">
        <v>38</v>
      </c>
      <c r="H12" s="61">
        <f t="shared" si="0"/>
        <v>2.1952628538417101E-2</v>
      </c>
      <c r="I12" s="58">
        <v>815</v>
      </c>
      <c r="J12" s="59">
        <f t="shared" si="3"/>
        <v>0.4708261120739457</v>
      </c>
      <c r="K12" s="60">
        <v>346</v>
      </c>
      <c r="L12" s="61">
        <f t="shared" si="4"/>
        <v>0.1998844598497978</v>
      </c>
      <c r="M12" s="58">
        <v>519</v>
      </c>
      <c r="N12" s="32">
        <f t="shared" si="5"/>
        <v>0.29982668977469673</v>
      </c>
      <c r="O12" s="62"/>
    </row>
    <row r="13" spans="1:15" ht="14.15" customHeight="1" x14ac:dyDescent="0.3">
      <c r="A13" s="26" t="s">
        <v>35</v>
      </c>
      <c r="B13" s="56">
        <f>'1. Plan and Actual'!C14</f>
        <v>1397</v>
      </c>
      <c r="C13" s="57">
        <v>816</v>
      </c>
      <c r="D13" s="32">
        <f t="shared" si="1"/>
        <v>0.58410880458124548</v>
      </c>
      <c r="E13" s="58">
        <v>58</v>
      </c>
      <c r="F13" s="59">
        <f t="shared" si="2"/>
        <v>4.1517537580529708E-2</v>
      </c>
      <c r="G13" s="60">
        <v>35</v>
      </c>
      <c r="H13" s="61">
        <f t="shared" si="0"/>
        <v>2.5053686471009307E-2</v>
      </c>
      <c r="I13" s="58">
        <v>313</v>
      </c>
      <c r="J13" s="59">
        <f t="shared" si="3"/>
        <v>0.22405153901216893</v>
      </c>
      <c r="K13" s="60">
        <v>260</v>
      </c>
      <c r="L13" s="61">
        <f t="shared" si="4"/>
        <v>0.18611309949892627</v>
      </c>
      <c r="M13" s="58">
        <v>731</v>
      </c>
      <c r="N13" s="32">
        <f t="shared" si="5"/>
        <v>0.52326413743736577</v>
      </c>
      <c r="O13" s="62"/>
    </row>
    <row r="14" spans="1:15" ht="14.15" customHeight="1" x14ac:dyDescent="0.3">
      <c r="A14" s="26" t="s">
        <v>36</v>
      </c>
      <c r="B14" s="56">
        <f>'1. Plan and Actual'!C15</f>
        <v>3278</v>
      </c>
      <c r="C14" s="57">
        <v>1675</v>
      </c>
      <c r="D14" s="32">
        <f t="shared" si="1"/>
        <v>0.51098230628431973</v>
      </c>
      <c r="E14" s="58">
        <v>51</v>
      </c>
      <c r="F14" s="59">
        <f t="shared" si="2"/>
        <v>1.5558267236119585E-2</v>
      </c>
      <c r="G14" s="60">
        <v>109</v>
      </c>
      <c r="H14" s="61">
        <f t="shared" si="0"/>
        <v>3.3251982916412445E-2</v>
      </c>
      <c r="I14" s="58">
        <v>1493</v>
      </c>
      <c r="J14" s="59">
        <f t="shared" si="3"/>
        <v>0.45546064673581454</v>
      </c>
      <c r="K14" s="60">
        <v>613</v>
      </c>
      <c r="L14" s="61">
        <f t="shared" si="4"/>
        <v>0.18700427089688834</v>
      </c>
      <c r="M14" s="58">
        <v>1012</v>
      </c>
      <c r="N14" s="32">
        <f t="shared" si="5"/>
        <v>0.3087248322147651</v>
      </c>
      <c r="O14" s="62"/>
    </row>
    <row r="15" spans="1:15" ht="14.15" customHeight="1" x14ac:dyDescent="0.3">
      <c r="A15" s="26" t="s">
        <v>37</v>
      </c>
      <c r="B15" s="56">
        <f>'1. Plan and Actual'!C16</f>
        <v>1907</v>
      </c>
      <c r="C15" s="57">
        <v>1061</v>
      </c>
      <c r="D15" s="32">
        <f t="shared" si="1"/>
        <v>0.55637126376507606</v>
      </c>
      <c r="E15" s="58">
        <v>39</v>
      </c>
      <c r="F15" s="59">
        <f t="shared" si="2"/>
        <v>2.0450970110120609E-2</v>
      </c>
      <c r="G15" s="60">
        <v>72</v>
      </c>
      <c r="H15" s="61">
        <f t="shared" si="0"/>
        <v>3.7755637126376508E-2</v>
      </c>
      <c r="I15" s="58">
        <v>715</v>
      </c>
      <c r="J15" s="59">
        <f t="shared" si="3"/>
        <v>0.37493445201887782</v>
      </c>
      <c r="K15" s="60">
        <v>356</v>
      </c>
      <c r="L15" s="61">
        <f t="shared" si="4"/>
        <v>0.18668065023597274</v>
      </c>
      <c r="M15" s="58">
        <v>725</v>
      </c>
      <c r="N15" s="32">
        <f t="shared" si="5"/>
        <v>0.38017829050865232</v>
      </c>
      <c r="O15" s="62"/>
    </row>
    <row r="16" spans="1:15" ht="14.15" customHeight="1" x14ac:dyDescent="0.3">
      <c r="A16" s="26" t="s">
        <v>38</v>
      </c>
      <c r="B16" s="56">
        <f>'1. Plan and Actual'!C17</f>
        <v>2455</v>
      </c>
      <c r="C16" s="57">
        <v>1353</v>
      </c>
      <c r="D16" s="32">
        <f t="shared" si="1"/>
        <v>0.5511201629327902</v>
      </c>
      <c r="E16" s="58">
        <v>118</v>
      </c>
      <c r="F16" s="59">
        <f t="shared" si="2"/>
        <v>4.8065173116089613E-2</v>
      </c>
      <c r="G16" s="60">
        <v>99</v>
      </c>
      <c r="H16" s="61">
        <f t="shared" si="0"/>
        <v>4.0325865580448067E-2</v>
      </c>
      <c r="I16" s="58">
        <v>1010</v>
      </c>
      <c r="J16" s="59">
        <f t="shared" si="3"/>
        <v>0.41140529531568226</v>
      </c>
      <c r="K16" s="60">
        <v>417</v>
      </c>
      <c r="L16" s="61">
        <f t="shared" si="4"/>
        <v>0.16985743380855398</v>
      </c>
      <c r="M16" s="58">
        <v>811</v>
      </c>
      <c r="N16" s="32">
        <f t="shared" si="5"/>
        <v>0.3303462321792261</v>
      </c>
      <c r="O16" s="62"/>
    </row>
    <row r="17" spans="1:17" ht="14.15" customHeight="1" x14ac:dyDescent="0.3">
      <c r="A17" s="26" t="s">
        <v>39</v>
      </c>
      <c r="B17" s="56">
        <f>'1. Plan and Actual'!C18</f>
        <v>1143</v>
      </c>
      <c r="C17" s="57">
        <v>624</v>
      </c>
      <c r="D17" s="32">
        <f t="shared" si="1"/>
        <v>0.54593175853018372</v>
      </c>
      <c r="E17" s="58">
        <v>122</v>
      </c>
      <c r="F17" s="59">
        <f t="shared" si="2"/>
        <v>0.10673665791776028</v>
      </c>
      <c r="G17" s="60">
        <v>78</v>
      </c>
      <c r="H17" s="61">
        <f t="shared" si="0"/>
        <v>6.8241469816272965E-2</v>
      </c>
      <c r="I17" s="58">
        <v>510</v>
      </c>
      <c r="J17" s="59">
        <f t="shared" si="3"/>
        <v>0.4461942257217848</v>
      </c>
      <c r="K17" s="60">
        <v>200</v>
      </c>
      <c r="L17" s="61">
        <f t="shared" si="4"/>
        <v>0.17497812773403323</v>
      </c>
      <c r="M17" s="58">
        <v>233</v>
      </c>
      <c r="N17" s="32">
        <f t="shared" si="5"/>
        <v>0.20384951881014873</v>
      </c>
      <c r="O17" s="62"/>
      <c r="P17" s="155"/>
      <c r="Q17" s="155"/>
    </row>
    <row r="18" spans="1:17" ht="14.15" customHeight="1" x14ac:dyDescent="0.3">
      <c r="A18" s="26" t="s">
        <v>40</v>
      </c>
      <c r="B18" s="56">
        <f>'1. Plan and Actual'!C19</f>
        <v>4876</v>
      </c>
      <c r="C18" s="57">
        <v>2623</v>
      </c>
      <c r="D18" s="32">
        <f t="shared" si="1"/>
        <v>0.53794093519278097</v>
      </c>
      <c r="E18" s="58">
        <v>413</v>
      </c>
      <c r="F18" s="59">
        <f t="shared" si="2"/>
        <v>8.4700574241181298E-2</v>
      </c>
      <c r="G18" s="60">
        <v>390</v>
      </c>
      <c r="H18" s="61">
        <f t="shared" si="0"/>
        <v>7.9983593109105827E-2</v>
      </c>
      <c r="I18" s="58">
        <v>2276</v>
      </c>
      <c r="J18" s="59">
        <f t="shared" si="3"/>
        <v>0.4667760459392945</v>
      </c>
      <c r="K18" s="60">
        <v>800</v>
      </c>
      <c r="L18" s="61">
        <f t="shared" si="4"/>
        <v>0.16406890894175555</v>
      </c>
      <c r="M18" s="58">
        <v>997</v>
      </c>
      <c r="N18" s="32">
        <f t="shared" si="5"/>
        <v>0.20447087776866285</v>
      </c>
      <c r="O18" s="62"/>
      <c r="P18" s="155"/>
      <c r="Q18" s="155"/>
    </row>
    <row r="19" spans="1:17" ht="14.15" customHeight="1" x14ac:dyDescent="0.3">
      <c r="A19" s="26" t="s">
        <v>41</v>
      </c>
      <c r="B19" s="56">
        <f>'1. Plan and Actual'!C20</f>
        <v>3409</v>
      </c>
      <c r="C19" s="57">
        <v>1905</v>
      </c>
      <c r="D19" s="32">
        <f t="shared" si="1"/>
        <v>0.5588149017307128</v>
      </c>
      <c r="E19" s="58">
        <v>50</v>
      </c>
      <c r="F19" s="59">
        <f t="shared" si="2"/>
        <v>1.4667057788207686E-2</v>
      </c>
      <c r="G19" s="60">
        <v>173</v>
      </c>
      <c r="H19" s="61">
        <f t="shared" si="0"/>
        <v>5.0748019947198589E-2</v>
      </c>
      <c r="I19" s="58">
        <v>1627</v>
      </c>
      <c r="J19" s="59">
        <f t="shared" si="3"/>
        <v>0.47726606042827807</v>
      </c>
      <c r="K19" s="60">
        <v>629</v>
      </c>
      <c r="L19" s="61">
        <f t="shared" si="4"/>
        <v>0.18451158697565267</v>
      </c>
      <c r="M19" s="58">
        <v>930</v>
      </c>
      <c r="N19" s="32">
        <f t="shared" si="5"/>
        <v>0.27280727486066297</v>
      </c>
      <c r="O19" s="62"/>
      <c r="P19" s="155"/>
      <c r="Q19" s="155"/>
    </row>
    <row r="20" spans="1:17" ht="14.15" customHeight="1" x14ac:dyDescent="0.3">
      <c r="A20" s="26" t="s">
        <v>42</v>
      </c>
      <c r="B20" s="56">
        <f>'1. Plan and Actual'!C21</f>
        <v>3440</v>
      </c>
      <c r="C20" s="57">
        <v>1817</v>
      </c>
      <c r="D20" s="32">
        <f t="shared" si="1"/>
        <v>0.52819767441860466</v>
      </c>
      <c r="E20" s="58">
        <v>42</v>
      </c>
      <c r="F20" s="59">
        <f t="shared" si="2"/>
        <v>1.2209302325581395E-2</v>
      </c>
      <c r="G20" s="60">
        <v>94</v>
      </c>
      <c r="H20" s="61">
        <f t="shared" si="0"/>
        <v>2.7325581395348839E-2</v>
      </c>
      <c r="I20" s="58">
        <v>1440</v>
      </c>
      <c r="J20" s="59">
        <f t="shared" si="3"/>
        <v>0.41860465116279072</v>
      </c>
      <c r="K20" s="60">
        <v>686</v>
      </c>
      <c r="L20" s="61">
        <f t="shared" si="4"/>
        <v>0.19941860465116279</v>
      </c>
      <c r="M20" s="58">
        <v>1178</v>
      </c>
      <c r="N20" s="32">
        <f t="shared" si="5"/>
        <v>0.34244186046511627</v>
      </c>
      <c r="O20" s="62"/>
      <c r="P20" s="155"/>
      <c r="Q20" s="155"/>
    </row>
    <row r="21" spans="1:17" ht="14.15" customHeight="1" x14ac:dyDescent="0.3">
      <c r="A21" s="26" t="s">
        <v>43</v>
      </c>
      <c r="B21" s="56">
        <f>'1. Plan and Actual'!C22</f>
        <v>2774</v>
      </c>
      <c r="C21" s="57">
        <v>1405</v>
      </c>
      <c r="D21" s="32">
        <f t="shared" si="1"/>
        <v>0.50648882480173041</v>
      </c>
      <c r="E21" s="58">
        <v>31</v>
      </c>
      <c r="F21" s="59">
        <f t="shared" si="2"/>
        <v>1.1175198269646719E-2</v>
      </c>
      <c r="G21" s="60">
        <v>70</v>
      </c>
      <c r="H21" s="61">
        <f t="shared" si="0"/>
        <v>2.5234318673395817E-2</v>
      </c>
      <c r="I21" s="58">
        <v>980</v>
      </c>
      <c r="J21" s="59">
        <f t="shared" si="3"/>
        <v>0.35328046142754144</v>
      </c>
      <c r="K21" s="60">
        <v>604</v>
      </c>
      <c r="L21" s="61">
        <f t="shared" si="4"/>
        <v>0.21773612112472962</v>
      </c>
      <c r="M21" s="58">
        <v>1089</v>
      </c>
      <c r="N21" s="32">
        <f t="shared" si="5"/>
        <v>0.39257390050468638</v>
      </c>
      <c r="O21" s="62"/>
      <c r="P21" s="155"/>
      <c r="Q21" s="155"/>
    </row>
    <row r="22" spans="1:17" ht="14.15" customHeight="1" x14ac:dyDescent="0.3">
      <c r="A22" s="26" t="s">
        <v>44</v>
      </c>
      <c r="B22" s="56">
        <f>'1. Plan and Actual'!C23</f>
        <v>1292</v>
      </c>
      <c r="C22" s="57">
        <v>658</v>
      </c>
      <c r="D22" s="32">
        <f t="shared" si="1"/>
        <v>0.50928792569659442</v>
      </c>
      <c r="E22" s="58">
        <v>7</v>
      </c>
      <c r="F22" s="59">
        <f t="shared" si="2"/>
        <v>5.4179566563467493E-3</v>
      </c>
      <c r="G22" s="60">
        <v>47</v>
      </c>
      <c r="H22" s="61">
        <f t="shared" si="0"/>
        <v>3.637770897832817E-2</v>
      </c>
      <c r="I22" s="58">
        <v>517</v>
      </c>
      <c r="J22" s="59">
        <f t="shared" si="3"/>
        <v>0.40015479876160992</v>
      </c>
      <c r="K22" s="60">
        <v>253</v>
      </c>
      <c r="L22" s="61">
        <f t="shared" si="4"/>
        <v>0.19582043343653252</v>
      </c>
      <c r="M22" s="58">
        <v>468</v>
      </c>
      <c r="N22" s="32">
        <f t="shared" si="5"/>
        <v>0.36222910216718268</v>
      </c>
      <c r="O22" s="62"/>
      <c r="P22" s="155"/>
      <c r="Q22" s="155"/>
    </row>
    <row r="23" spans="1:17" ht="14.15" customHeight="1" x14ac:dyDescent="0.3">
      <c r="A23" s="26" t="s">
        <v>45</v>
      </c>
      <c r="B23" s="56">
        <f>'1. Plan and Actual'!C24</f>
        <v>2289</v>
      </c>
      <c r="C23" s="57">
        <v>1176</v>
      </c>
      <c r="D23" s="32">
        <f t="shared" si="1"/>
        <v>0.51376146788990829</v>
      </c>
      <c r="E23" s="58">
        <v>27</v>
      </c>
      <c r="F23" s="59">
        <f t="shared" si="2"/>
        <v>1.1795543905635648E-2</v>
      </c>
      <c r="G23" s="60">
        <v>80</v>
      </c>
      <c r="H23" s="61">
        <f t="shared" si="0"/>
        <v>3.4949759720401923E-2</v>
      </c>
      <c r="I23" s="58">
        <v>1006</v>
      </c>
      <c r="J23" s="59">
        <f t="shared" si="3"/>
        <v>0.4394932284840542</v>
      </c>
      <c r="K23" s="60">
        <v>464</v>
      </c>
      <c r="L23" s="61">
        <f t="shared" si="4"/>
        <v>0.20270860637833116</v>
      </c>
      <c r="M23" s="58">
        <v>712</v>
      </c>
      <c r="N23" s="32">
        <f t="shared" si="5"/>
        <v>0.31105286151157713</v>
      </c>
      <c r="O23" s="62"/>
      <c r="P23" s="155"/>
      <c r="Q23" s="155"/>
    </row>
    <row r="24" spans="1:17" ht="14.15" customHeight="1" x14ac:dyDescent="0.3">
      <c r="A24" s="26" t="s">
        <v>46</v>
      </c>
      <c r="B24" s="56">
        <f>'1. Plan and Actual'!C25</f>
        <v>2005</v>
      </c>
      <c r="C24" s="57">
        <v>1082</v>
      </c>
      <c r="D24" s="32">
        <f t="shared" si="1"/>
        <v>0.5396508728179551</v>
      </c>
      <c r="E24" s="58">
        <v>45</v>
      </c>
      <c r="F24" s="59">
        <f t="shared" si="2"/>
        <v>2.2443890274314215E-2</v>
      </c>
      <c r="G24" s="60">
        <v>59</v>
      </c>
      <c r="H24" s="61">
        <f t="shared" si="0"/>
        <v>2.9426433915211971E-2</v>
      </c>
      <c r="I24" s="58">
        <v>815</v>
      </c>
      <c r="J24" s="59">
        <f t="shared" si="3"/>
        <v>0.40648379052369077</v>
      </c>
      <c r="K24" s="60">
        <v>393</v>
      </c>
      <c r="L24" s="61">
        <f t="shared" si="4"/>
        <v>0.19600997506234413</v>
      </c>
      <c r="M24" s="58">
        <v>693</v>
      </c>
      <c r="N24" s="32">
        <f t="shared" si="5"/>
        <v>0.3456359102244389</v>
      </c>
      <c r="O24" s="62"/>
      <c r="P24" s="155"/>
      <c r="Q24" s="62"/>
    </row>
    <row r="25" spans="1:17" x14ac:dyDescent="0.3">
      <c r="A25" s="26" t="s">
        <v>47</v>
      </c>
      <c r="B25" s="63">
        <f>'1. Plan and Actual'!C26</f>
        <v>895</v>
      </c>
      <c r="C25" s="64">
        <v>469</v>
      </c>
      <c r="D25" s="32">
        <f>C25/B25</f>
        <v>0.52402234636871503</v>
      </c>
      <c r="E25" s="65">
        <v>1</v>
      </c>
      <c r="F25" s="59">
        <f>E25/B25</f>
        <v>1.1173184357541898E-3</v>
      </c>
      <c r="G25" s="66">
        <v>10</v>
      </c>
      <c r="H25" s="61">
        <f t="shared" si="0"/>
        <v>1.11731843575419E-2</v>
      </c>
      <c r="I25" s="65">
        <v>251</v>
      </c>
      <c r="J25" s="59">
        <f t="shared" si="3"/>
        <v>0.28044692737430166</v>
      </c>
      <c r="K25" s="66">
        <v>220</v>
      </c>
      <c r="L25" s="61">
        <f t="shared" si="4"/>
        <v>0.24581005586592178</v>
      </c>
      <c r="M25" s="65">
        <v>413</v>
      </c>
      <c r="N25" s="32">
        <f t="shared" si="5"/>
        <v>0.46145251396648046</v>
      </c>
      <c r="O25" s="62"/>
      <c r="P25" s="155"/>
      <c r="Q25" s="155"/>
    </row>
    <row r="26" spans="1:17" ht="13.5" thickBot="1" x14ac:dyDescent="0.35">
      <c r="A26" s="33" t="s">
        <v>49</v>
      </c>
      <c r="B26" s="67">
        <f>'1. Plan and Actual'!C27</f>
        <v>36606</v>
      </c>
      <c r="C26" s="68">
        <v>19433</v>
      </c>
      <c r="D26" s="37">
        <f>C26/B26</f>
        <v>0.53086925640605365</v>
      </c>
      <c r="E26" s="69">
        <v>1257</v>
      </c>
      <c r="F26" s="70">
        <f t="shared" si="2"/>
        <v>3.4338633010981806E-2</v>
      </c>
      <c r="G26" s="71">
        <v>1670</v>
      </c>
      <c r="H26" s="72">
        <f t="shared" si="0"/>
        <v>4.5620936458504069E-2</v>
      </c>
      <c r="I26" s="69">
        <v>16329</v>
      </c>
      <c r="J26" s="70">
        <f t="shared" si="3"/>
        <v>0.44607441403048681</v>
      </c>
      <c r="K26" s="71">
        <v>6661</v>
      </c>
      <c r="L26" s="72">
        <f t="shared" si="4"/>
        <v>0.18196470523957822</v>
      </c>
      <c r="M26" s="69">
        <v>10689</v>
      </c>
      <c r="N26" s="37">
        <f t="shared" si="5"/>
        <v>0.29200131126044909</v>
      </c>
      <c r="O26" s="62"/>
      <c r="P26" s="62"/>
      <c r="Q26" s="155"/>
    </row>
    <row r="27" spans="1:17" ht="13.5" thickTop="1" x14ac:dyDescent="0.3">
      <c r="A27" s="1" t="s">
        <v>50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55"/>
    </row>
    <row r="28" spans="1:17" x14ac:dyDescent="0.3">
      <c r="A28" s="1" t="s">
        <v>51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55"/>
    </row>
    <row r="29" spans="1:17" ht="12.75" customHeight="1" x14ac:dyDescent="0.3">
      <c r="A29" s="166" t="s">
        <v>52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55"/>
    </row>
    <row r="30" spans="1:17" ht="12.75" customHeight="1" x14ac:dyDescent="0.3">
      <c r="A30" s="166" t="s">
        <v>53</v>
      </c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55"/>
    </row>
    <row r="31" spans="1:17" x14ac:dyDescent="0.3">
      <c r="A31" s="170" t="s">
        <v>54</v>
      </c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55"/>
    </row>
  </sheetData>
  <mergeCells count="7">
    <mergeCell ref="A31:P31"/>
    <mergeCell ref="A1:N1"/>
    <mergeCell ref="A2:N2"/>
    <mergeCell ref="A3:N3"/>
    <mergeCell ref="A5:N5"/>
    <mergeCell ref="A29:P29"/>
    <mergeCell ref="A30:P30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31"/>
  <sheetViews>
    <sheetView topLeftCell="B4" workbookViewId="0">
      <selection activeCell="R24" sqref="R24"/>
    </sheetView>
  </sheetViews>
  <sheetFormatPr defaultColWidth="9.1796875" defaultRowHeight="13" x14ac:dyDescent="0.3"/>
  <cols>
    <col min="1" max="1" width="21.26953125" style="62" customWidth="1"/>
    <col min="2" max="2" width="9.453125" style="62" customWidth="1"/>
    <col min="3" max="3" width="8.26953125" style="62" customWidth="1"/>
    <col min="4" max="4" width="5.1796875" style="62" customWidth="1"/>
    <col min="5" max="5" width="8.7265625" style="62" customWidth="1"/>
    <col min="6" max="6" width="5.1796875" style="62" customWidth="1"/>
    <col min="7" max="7" width="9.453125" style="62" customWidth="1"/>
    <col min="8" max="8" width="5.1796875" style="62" customWidth="1"/>
    <col min="9" max="9" width="8.7265625" style="62" customWidth="1"/>
    <col min="10" max="10" width="5.1796875" style="62" customWidth="1"/>
    <col min="11" max="11" width="9.1796875" style="62" customWidth="1"/>
    <col min="12" max="12" width="5.1796875" style="62" customWidth="1"/>
    <col min="13" max="13" width="8.7265625" style="62" customWidth="1"/>
    <col min="14" max="14" width="5.1796875" style="62" customWidth="1"/>
    <col min="15" max="15" width="10.7265625" style="62" customWidth="1"/>
    <col min="16" max="16" width="5.1796875" style="62" customWidth="1"/>
    <col min="17" max="16384" width="9.1796875" style="62"/>
  </cols>
  <sheetData>
    <row r="1" spans="1:16" ht="18.5" x14ac:dyDescent="0.45">
      <c r="A1" s="172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</row>
    <row r="2" spans="1:16" ht="15.5" x14ac:dyDescent="0.35">
      <c r="A2" s="173" t="str">
        <f>'1. Plan and Actual'!A2</f>
        <v>OSCCAR Summary by Workforce Area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</row>
    <row r="3" spans="1:16" ht="15.5" x14ac:dyDescent="0.35">
      <c r="A3" s="190" t="str">
        <f>'1. Plan and Actual'!A3</f>
        <v>FY21 Quarter Ending December 31, 2020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91"/>
    </row>
    <row r="5" spans="1:16" ht="18.5" x14ac:dyDescent="0.45">
      <c r="A5" s="172" t="s">
        <v>9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</row>
    <row r="6" spans="1:16" ht="6.75" customHeight="1" thickBot="1" x14ac:dyDescent="0.35"/>
    <row r="7" spans="1:16" ht="13.5" thickTop="1" x14ac:dyDescent="0.3">
      <c r="A7" s="73" t="s">
        <v>17</v>
      </c>
      <c r="B7" s="149" t="s">
        <v>18</v>
      </c>
      <c r="C7" s="74" t="s">
        <v>19</v>
      </c>
      <c r="D7" s="74" t="s">
        <v>20</v>
      </c>
      <c r="E7" s="74" t="s">
        <v>21</v>
      </c>
      <c r="F7" s="74" t="s">
        <v>22</v>
      </c>
      <c r="G7" s="74" t="s">
        <v>56</v>
      </c>
      <c r="H7" s="74" t="s">
        <v>62</v>
      </c>
      <c r="I7" s="74" t="s">
        <v>63</v>
      </c>
      <c r="J7" s="74" t="s">
        <v>64</v>
      </c>
      <c r="K7" s="74" t="s">
        <v>74</v>
      </c>
      <c r="L7" s="74" t="s">
        <v>75</v>
      </c>
      <c r="M7" s="74" t="s">
        <v>76</v>
      </c>
      <c r="N7" s="74" t="s">
        <v>77</v>
      </c>
      <c r="O7" s="74" t="s">
        <v>96</v>
      </c>
      <c r="P7" s="75" t="s">
        <v>79</v>
      </c>
    </row>
    <row r="8" spans="1:16" s="79" customFormat="1" ht="52" x14ac:dyDescent="0.3">
      <c r="A8" s="76"/>
      <c r="B8" s="151" t="s">
        <v>23</v>
      </c>
      <c r="C8" s="77" t="s">
        <v>97</v>
      </c>
      <c r="D8" s="77" t="s">
        <v>81</v>
      </c>
      <c r="E8" s="77" t="s">
        <v>98</v>
      </c>
      <c r="F8" s="77" t="s">
        <v>81</v>
      </c>
      <c r="G8" s="77" t="s">
        <v>99</v>
      </c>
      <c r="H8" s="77" t="s">
        <v>81</v>
      </c>
      <c r="I8" s="77" t="s">
        <v>100</v>
      </c>
      <c r="J8" s="77" t="s">
        <v>81</v>
      </c>
      <c r="K8" s="77" t="s">
        <v>101</v>
      </c>
      <c r="L8" s="77" t="s">
        <v>81</v>
      </c>
      <c r="M8" s="77" t="s">
        <v>102</v>
      </c>
      <c r="N8" s="77" t="s">
        <v>81</v>
      </c>
      <c r="O8" s="77" t="s">
        <v>103</v>
      </c>
      <c r="P8" s="78" t="s">
        <v>81</v>
      </c>
    </row>
    <row r="9" spans="1:16" ht="14.15" customHeight="1" x14ac:dyDescent="0.3">
      <c r="A9" s="80" t="s">
        <v>31</v>
      </c>
      <c r="B9" s="40">
        <f>'1. Plan and Actual'!C10</f>
        <v>1243</v>
      </c>
      <c r="C9" s="28">
        <v>105</v>
      </c>
      <c r="D9" s="29">
        <f>C9/B9</f>
        <v>8.4473049074818993E-2</v>
      </c>
      <c r="E9" s="28">
        <v>391</v>
      </c>
      <c r="F9" s="29">
        <f>E9/B9</f>
        <v>0.31456154465004021</v>
      </c>
      <c r="G9" s="28">
        <v>172</v>
      </c>
      <c r="H9" s="29">
        <f>G9/B9</f>
        <v>0.13837489943684633</v>
      </c>
      <c r="I9" s="28">
        <v>140</v>
      </c>
      <c r="J9" s="29">
        <f>I9/B9</f>
        <v>0.11263073209975864</v>
      </c>
      <c r="K9" s="28">
        <v>251</v>
      </c>
      <c r="L9" s="29">
        <f>K9/B9</f>
        <v>0.20193081255028159</v>
      </c>
      <c r="M9" s="28">
        <v>117</v>
      </c>
      <c r="N9" s="29">
        <f>M9/B9</f>
        <v>9.4127111826226864E-2</v>
      </c>
      <c r="O9" s="28">
        <v>67</v>
      </c>
      <c r="P9" s="32">
        <f>O9/B9</f>
        <v>5.3901850362027354E-2</v>
      </c>
    </row>
    <row r="10" spans="1:16" ht="14.15" customHeight="1" x14ac:dyDescent="0.3">
      <c r="A10" s="80" t="s">
        <v>32</v>
      </c>
      <c r="B10" s="40">
        <f>'1. Plan and Actual'!C11</f>
        <v>4035</v>
      </c>
      <c r="C10" s="28">
        <v>176</v>
      </c>
      <c r="D10" s="29">
        <f t="shared" ref="D10:D26" si="0">C10/B10</f>
        <v>4.3618339529120198E-2</v>
      </c>
      <c r="E10" s="28">
        <v>875</v>
      </c>
      <c r="F10" s="29">
        <f t="shared" ref="F10:F26" si="1">E10/B10</f>
        <v>0.21685254027261464</v>
      </c>
      <c r="G10" s="28">
        <v>561</v>
      </c>
      <c r="H10" s="29">
        <f t="shared" ref="H10:H26" si="2">G10/B10</f>
        <v>0.13903345724907062</v>
      </c>
      <c r="I10" s="28">
        <v>344</v>
      </c>
      <c r="J10" s="29">
        <f t="shared" ref="J10:J26" si="3">I10/B10</f>
        <v>8.5254027261462209E-2</v>
      </c>
      <c r="K10" s="28">
        <v>1280</v>
      </c>
      <c r="L10" s="29">
        <f t="shared" ref="L10:L26" si="4">K10/B10</f>
        <v>0.31722428748451054</v>
      </c>
      <c r="M10" s="28">
        <v>720</v>
      </c>
      <c r="N10" s="29">
        <f t="shared" ref="N10:N26" si="5">M10/B10</f>
        <v>0.17843866171003717</v>
      </c>
      <c r="O10" s="28">
        <v>79</v>
      </c>
      <c r="P10" s="32">
        <f t="shared" ref="P10:P26" si="6">O10/B10</f>
        <v>1.9578686493184633E-2</v>
      </c>
    </row>
    <row r="11" spans="1:16" ht="14.15" customHeight="1" x14ac:dyDescent="0.3">
      <c r="A11" s="80" t="s">
        <v>33</v>
      </c>
      <c r="B11" s="40">
        <f>'1. Plan and Actual'!C12</f>
        <v>2190</v>
      </c>
      <c r="C11" s="28">
        <v>399</v>
      </c>
      <c r="D11" s="29">
        <f t="shared" si="0"/>
        <v>0.18219178082191781</v>
      </c>
      <c r="E11" s="28">
        <v>734</v>
      </c>
      <c r="F11" s="29">
        <f t="shared" si="1"/>
        <v>0.33515981735159817</v>
      </c>
      <c r="G11" s="28">
        <v>332</v>
      </c>
      <c r="H11" s="29">
        <f t="shared" si="2"/>
        <v>0.15159817351598173</v>
      </c>
      <c r="I11" s="28">
        <v>218</v>
      </c>
      <c r="J11" s="29">
        <f t="shared" si="3"/>
        <v>9.9543378995433793E-2</v>
      </c>
      <c r="K11" s="28">
        <v>344</v>
      </c>
      <c r="L11" s="29">
        <f t="shared" si="4"/>
        <v>0.15707762557077626</v>
      </c>
      <c r="M11" s="28">
        <v>140</v>
      </c>
      <c r="N11" s="29">
        <f t="shared" si="5"/>
        <v>6.3926940639269403E-2</v>
      </c>
      <c r="O11" s="28">
        <v>23</v>
      </c>
      <c r="P11" s="32">
        <f t="shared" si="6"/>
        <v>1.0502283105022832E-2</v>
      </c>
    </row>
    <row r="12" spans="1:16" ht="14.15" customHeight="1" x14ac:dyDescent="0.3">
      <c r="A12" s="80" t="s">
        <v>34</v>
      </c>
      <c r="B12" s="40">
        <f>'1. Plan and Actual'!C13</f>
        <v>1731</v>
      </c>
      <c r="C12" s="28">
        <v>88</v>
      </c>
      <c r="D12" s="29">
        <f t="shared" si="0"/>
        <v>5.0837666088965915E-2</v>
      </c>
      <c r="E12" s="28">
        <v>535</v>
      </c>
      <c r="F12" s="29">
        <f t="shared" si="1"/>
        <v>0.30906990179087235</v>
      </c>
      <c r="G12" s="28">
        <v>295</v>
      </c>
      <c r="H12" s="29">
        <f t="shared" si="2"/>
        <v>0.17042172154823801</v>
      </c>
      <c r="I12" s="28">
        <v>175</v>
      </c>
      <c r="J12" s="29">
        <f t="shared" si="3"/>
        <v>0.10109763142692085</v>
      </c>
      <c r="K12" s="28">
        <v>448</v>
      </c>
      <c r="L12" s="29">
        <f t="shared" si="4"/>
        <v>0.25880993645291739</v>
      </c>
      <c r="M12" s="28">
        <v>173</v>
      </c>
      <c r="N12" s="29">
        <f t="shared" si="5"/>
        <v>9.9942229924898901E-2</v>
      </c>
      <c r="O12" s="28">
        <v>17</v>
      </c>
      <c r="P12" s="32">
        <f t="shared" si="6"/>
        <v>9.8209127671865966E-3</v>
      </c>
    </row>
    <row r="13" spans="1:16" ht="14.15" customHeight="1" x14ac:dyDescent="0.3">
      <c r="A13" s="80" t="s">
        <v>35</v>
      </c>
      <c r="B13" s="40">
        <f>'1. Plan and Actual'!C14</f>
        <v>1397</v>
      </c>
      <c r="C13" s="28">
        <v>121</v>
      </c>
      <c r="D13" s="29">
        <f t="shared" si="0"/>
        <v>8.6614173228346455E-2</v>
      </c>
      <c r="E13" s="28">
        <v>261</v>
      </c>
      <c r="F13" s="29">
        <f t="shared" si="1"/>
        <v>0.18682891911238367</v>
      </c>
      <c r="G13" s="28">
        <v>235</v>
      </c>
      <c r="H13" s="29">
        <f t="shared" si="2"/>
        <v>0.16821760916249104</v>
      </c>
      <c r="I13" s="28">
        <v>187</v>
      </c>
      <c r="J13" s="29">
        <f t="shared" si="3"/>
        <v>0.13385826771653545</v>
      </c>
      <c r="K13" s="28">
        <v>409</v>
      </c>
      <c r="L13" s="29">
        <f t="shared" si="4"/>
        <v>0.2927702219040802</v>
      </c>
      <c r="M13" s="28">
        <v>170</v>
      </c>
      <c r="N13" s="29">
        <f t="shared" si="5"/>
        <v>0.12168933428775948</v>
      </c>
      <c r="O13" s="28">
        <v>14</v>
      </c>
      <c r="P13" s="32">
        <f t="shared" si="6"/>
        <v>1.0021474588403722E-2</v>
      </c>
    </row>
    <row r="14" spans="1:16" ht="14.15" customHeight="1" x14ac:dyDescent="0.3">
      <c r="A14" s="80" t="s">
        <v>36</v>
      </c>
      <c r="B14" s="40">
        <f>'1. Plan and Actual'!C15</f>
        <v>3278</v>
      </c>
      <c r="C14" s="28">
        <v>191</v>
      </c>
      <c r="D14" s="29">
        <f t="shared" si="0"/>
        <v>5.8267236119585113E-2</v>
      </c>
      <c r="E14" s="28">
        <v>988</v>
      </c>
      <c r="F14" s="29">
        <f t="shared" si="1"/>
        <v>0.30140329469188532</v>
      </c>
      <c r="G14" s="28">
        <v>518</v>
      </c>
      <c r="H14" s="29">
        <f t="shared" si="2"/>
        <v>0.15802318486882244</v>
      </c>
      <c r="I14" s="28">
        <v>361</v>
      </c>
      <c r="J14" s="29">
        <f t="shared" si="3"/>
        <v>0.1101281269066504</v>
      </c>
      <c r="K14" s="28">
        <v>799</v>
      </c>
      <c r="L14" s="29">
        <f t="shared" si="4"/>
        <v>0.24374618669920683</v>
      </c>
      <c r="M14" s="28">
        <v>394</v>
      </c>
      <c r="N14" s="29">
        <f t="shared" si="5"/>
        <v>0.12019524100061013</v>
      </c>
      <c r="O14" s="28">
        <v>27</v>
      </c>
      <c r="P14" s="32">
        <f t="shared" si="6"/>
        <v>8.2367297132397797E-3</v>
      </c>
    </row>
    <row r="15" spans="1:16" ht="14.15" customHeight="1" x14ac:dyDescent="0.3">
      <c r="A15" s="80" t="s">
        <v>37</v>
      </c>
      <c r="B15" s="40">
        <f>'1. Plan and Actual'!C16</f>
        <v>1907</v>
      </c>
      <c r="C15" s="28">
        <v>117</v>
      </c>
      <c r="D15" s="29">
        <f t="shared" si="0"/>
        <v>6.1352910330361825E-2</v>
      </c>
      <c r="E15" s="28">
        <v>582</v>
      </c>
      <c r="F15" s="29">
        <f t="shared" si="1"/>
        <v>0.30519140010487678</v>
      </c>
      <c r="G15" s="28">
        <v>263</v>
      </c>
      <c r="H15" s="29">
        <f t="shared" si="2"/>
        <v>0.13791295228106976</v>
      </c>
      <c r="I15" s="28">
        <v>227</v>
      </c>
      <c r="J15" s="29">
        <f t="shared" si="3"/>
        <v>0.11903513371788149</v>
      </c>
      <c r="K15" s="28">
        <v>408</v>
      </c>
      <c r="L15" s="29">
        <f t="shared" si="4"/>
        <v>0.21394861038280022</v>
      </c>
      <c r="M15" s="28">
        <v>264</v>
      </c>
      <c r="N15" s="29">
        <f t="shared" si="5"/>
        <v>0.13843733613004719</v>
      </c>
      <c r="O15" s="28">
        <v>46</v>
      </c>
      <c r="P15" s="32">
        <f t="shared" si="6"/>
        <v>2.4121657052962767E-2</v>
      </c>
    </row>
    <row r="16" spans="1:16" ht="14.15" customHeight="1" x14ac:dyDescent="0.3">
      <c r="A16" s="80" t="s">
        <v>38</v>
      </c>
      <c r="B16" s="40">
        <f>'1. Plan and Actual'!C17</f>
        <v>2455</v>
      </c>
      <c r="C16" s="28">
        <v>225</v>
      </c>
      <c r="D16" s="29">
        <f t="shared" si="0"/>
        <v>9.1649694501018328E-2</v>
      </c>
      <c r="E16" s="28">
        <v>590</v>
      </c>
      <c r="F16" s="29">
        <f t="shared" si="1"/>
        <v>0.24032586558044808</v>
      </c>
      <c r="G16" s="28">
        <v>336</v>
      </c>
      <c r="H16" s="29">
        <f t="shared" si="2"/>
        <v>0.13686354378818738</v>
      </c>
      <c r="I16" s="28">
        <v>220</v>
      </c>
      <c r="J16" s="29">
        <f t="shared" si="3"/>
        <v>8.9613034623217916E-2</v>
      </c>
      <c r="K16" s="28">
        <v>628</v>
      </c>
      <c r="L16" s="29">
        <f t="shared" si="4"/>
        <v>0.25580448065173117</v>
      </c>
      <c r="M16" s="28">
        <v>362</v>
      </c>
      <c r="N16" s="29">
        <f t="shared" si="5"/>
        <v>0.1474541751527495</v>
      </c>
      <c r="O16" s="28">
        <v>94</v>
      </c>
      <c r="P16" s="32">
        <f t="shared" si="6"/>
        <v>3.8289205702647655E-2</v>
      </c>
    </row>
    <row r="17" spans="1:16" ht="14.15" customHeight="1" x14ac:dyDescent="0.3">
      <c r="A17" s="80" t="s">
        <v>39</v>
      </c>
      <c r="B17" s="40">
        <f>'1. Plan and Actual'!C18</f>
        <v>1143</v>
      </c>
      <c r="C17" s="28">
        <v>216</v>
      </c>
      <c r="D17" s="29">
        <f t="shared" si="0"/>
        <v>0.1889763779527559</v>
      </c>
      <c r="E17" s="28">
        <v>438</v>
      </c>
      <c r="F17" s="29">
        <f t="shared" si="1"/>
        <v>0.38320209973753283</v>
      </c>
      <c r="G17" s="28">
        <v>147</v>
      </c>
      <c r="H17" s="29">
        <f t="shared" si="2"/>
        <v>0.12860892388451445</v>
      </c>
      <c r="I17" s="28">
        <v>94</v>
      </c>
      <c r="J17" s="29">
        <f t="shared" si="3"/>
        <v>8.223972003499562E-2</v>
      </c>
      <c r="K17" s="28">
        <v>149</v>
      </c>
      <c r="L17" s="29">
        <f t="shared" si="4"/>
        <v>0.13035870516185477</v>
      </c>
      <c r="M17" s="28">
        <v>82</v>
      </c>
      <c r="N17" s="29">
        <f t="shared" si="5"/>
        <v>7.1741032370953625E-2</v>
      </c>
      <c r="O17" s="28">
        <v>17</v>
      </c>
      <c r="P17" s="32">
        <f t="shared" si="6"/>
        <v>1.4873140857392825E-2</v>
      </c>
    </row>
    <row r="18" spans="1:16" ht="14.15" customHeight="1" x14ac:dyDescent="0.3">
      <c r="A18" s="80" t="s">
        <v>40</v>
      </c>
      <c r="B18" s="40">
        <f>'1. Plan and Actual'!C19</f>
        <v>4876</v>
      </c>
      <c r="C18" s="28">
        <v>960</v>
      </c>
      <c r="D18" s="29">
        <f t="shared" si="0"/>
        <v>0.19688269073010664</v>
      </c>
      <c r="E18" s="28">
        <v>1398</v>
      </c>
      <c r="F18" s="29">
        <f t="shared" si="1"/>
        <v>0.28671041837571781</v>
      </c>
      <c r="G18" s="28">
        <v>668</v>
      </c>
      <c r="H18" s="29">
        <f t="shared" si="2"/>
        <v>0.13699753896636588</v>
      </c>
      <c r="I18" s="28">
        <v>424</v>
      </c>
      <c r="J18" s="29">
        <f t="shared" si="3"/>
        <v>8.6956521739130432E-2</v>
      </c>
      <c r="K18" s="28">
        <v>685</v>
      </c>
      <c r="L18" s="29">
        <f t="shared" si="4"/>
        <v>0.14048400328137817</v>
      </c>
      <c r="M18" s="28">
        <v>367</v>
      </c>
      <c r="N18" s="29">
        <f t="shared" si="5"/>
        <v>7.5266611977030357E-2</v>
      </c>
      <c r="O18" s="28">
        <v>374</v>
      </c>
      <c r="P18" s="32">
        <f t="shared" si="6"/>
        <v>7.6702214930270712E-2</v>
      </c>
    </row>
    <row r="19" spans="1:16" ht="14.15" customHeight="1" x14ac:dyDescent="0.3">
      <c r="A19" s="80" t="s">
        <v>41</v>
      </c>
      <c r="B19" s="40">
        <f>'1. Plan and Actual'!C20</f>
        <v>3409</v>
      </c>
      <c r="C19" s="28">
        <v>398</v>
      </c>
      <c r="D19" s="29">
        <f t="shared" si="0"/>
        <v>0.11674977999413318</v>
      </c>
      <c r="E19" s="28">
        <v>1245</v>
      </c>
      <c r="F19" s="29">
        <f t="shared" si="1"/>
        <v>0.36520973892637137</v>
      </c>
      <c r="G19" s="28">
        <v>468</v>
      </c>
      <c r="H19" s="29">
        <f t="shared" si="2"/>
        <v>0.13728366089762395</v>
      </c>
      <c r="I19" s="28">
        <v>388</v>
      </c>
      <c r="J19" s="29">
        <f t="shared" si="3"/>
        <v>0.11381636843649164</v>
      </c>
      <c r="K19" s="28">
        <v>574</v>
      </c>
      <c r="L19" s="29">
        <f t="shared" si="4"/>
        <v>0.16837782340862423</v>
      </c>
      <c r="M19" s="28">
        <v>260</v>
      </c>
      <c r="N19" s="29">
        <f t="shared" si="5"/>
        <v>7.6268700498679967E-2</v>
      </c>
      <c r="O19" s="28">
        <v>76</v>
      </c>
      <c r="P19" s="32">
        <f t="shared" si="6"/>
        <v>2.2293927838075683E-2</v>
      </c>
    </row>
    <row r="20" spans="1:16" ht="14.15" customHeight="1" x14ac:dyDescent="0.3">
      <c r="A20" s="80" t="s">
        <v>42</v>
      </c>
      <c r="B20" s="40">
        <f>'1. Plan and Actual'!C21</f>
        <v>3440</v>
      </c>
      <c r="C20" s="28">
        <v>130</v>
      </c>
      <c r="D20" s="29">
        <f t="shared" si="0"/>
        <v>3.7790697674418602E-2</v>
      </c>
      <c r="E20" s="28">
        <v>607</v>
      </c>
      <c r="F20" s="29">
        <f t="shared" si="1"/>
        <v>0.17645348837209301</v>
      </c>
      <c r="G20" s="28">
        <v>351</v>
      </c>
      <c r="H20" s="29">
        <f t="shared" si="2"/>
        <v>0.10203488372093024</v>
      </c>
      <c r="I20" s="28">
        <v>322</v>
      </c>
      <c r="J20" s="29">
        <f t="shared" si="3"/>
        <v>9.3604651162790695E-2</v>
      </c>
      <c r="K20" s="28">
        <v>1226</v>
      </c>
      <c r="L20" s="29">
        <f t="shared" si="4"/>
        <v>0.3563953488372093</v>
      </c>
      <c r="M20" s="28">
        <v>791</v>
      </c>
      <c r="N20" s="29">
        <f t="shared" si="5"/>
        <v>0.22994186046511628</v>
      </c>
      <c r="O20" s="28">
        <v>13</v>
      </c>
      <c r="P20" s="32">
        <f t="shared" si="6"/>
        <v>3.7790697674418604E-3</v>
      </c>
    </row>
    <row r="21" spans="1:16" ht="14.15" customHeight="1" x14ac:dyDescent="0.3">
      <c r="A21" s="80" t="s">
        <v>43</v>
      </c>
      <c r="B21" s="40">
        <f>'1. Plan and Actual'!C22</f>
        <v>2774</v>
      </c>
      <c r="C21" s="28">
        <v>91</v>
      </c>
      <c r="D21" s="29">
        <f t="shared" si="0"/>
        <v>3.2804614275414562E-2</v>
      </c>
      <c r="E21" s="28">
        <v>424</v>
      </c>
      <c r="F21" s="29">
        <f t="shared" si="1"/>
        <v>0.15284787310742609</v>
      </c>
      <c r="G21" s="28">
        <v>293</v>
      </c>
      <c r="H21" s="29">
        <f t="shared" si="2"/>
        <v>0.10562364816149963</v>
      </c>
      <c r="I21" s="28">
        <v>241</v>
      </c>
      <c r="J21" s="29">
        <f t="shared" si="3"/>
        <v>8.687815428983417E-2</v>
      </c>
      <c r="K21" s="28">
        <v>1028</v>
      </c>
      <c r="L21" s="29">
        <f t="shared" si="4"/>
        <v>0.37058399423215571</v>
      </c>
      <c r="M21" s="28">
        <v>674</v>
      </c>
      <c r="N21" s="29">
        <f t="shared" si="5"/>
        <v>0.24297043979812544</v>
      </c>
      <c r="O21" s="28">
        <v>23</v>
      </c>
      <c r="P21" s="32">
        <f t="shared" si="6"/>
        <v>8.2912761355443398E-3</v>
      </c>
    </row>
    <row r="22" spans="1:16" ht="14.15" customHeight="1" x14ac:dyDescent="0.3">
      <c r="A22" s="80" t="s">
        <v>44</v>
      </c>
      <c r="B22" s="40">
        <f>'1. Plan and Actual'!C23</f>
        <v>1292</v>
      </c>
      <c r="C22" s="28">
        <v>77</v>
      </c>
      <c r="D22" s="29">
        <f t="shared" si="0"/>
        <v>5.9597523219814243E-2</v>
      </c>
      <c r="E22" s="28">
        <v>387</v>
      </c>
      <c r="F22" s="29">
        <f t="shared" si="1"/>
        <v>0.2995356037151703</v>
      </c>
      <c r="G22" s="28">
        <v>218</v>
      </c>
      <c r="H22" s="29">
        <f t="shared" si="2"/>
        <v>0.16873065015479877</v>
      </c>
      <c r="I22" s="28">
        <v>136</v>
      </c>
      <c r="J22" s="29">
        <f t="shared" si="3"/>
        <v>0.10526315789473684</v>
      </c>
      <c r="K22" s="28">
        <v>313</v>
      </c>
      <c r="L22" s="29">
        <f t="shared" si="4"/>
        <v>0.24226006191950464</v>
      </c>
      <c r="M22" s="28">
        <v>156</v>
      </c>
      <c r="N22" s="29">
        <f t="shared" si="5"/>
        <v>0.12074303405572756</v>
      </c>
      <c r="O22" s="28">
        <v>5</v>
      </c>
      <c r="P22" s="32">
        <f t="shared" si="6"/>
        <v>3.869969040247678E-3</v>
      </c>
    </row>
    <row r="23" spans="1:16" ht="14.15" customHeight="1" x14ac:dyDescent="0.3">
      <c r="A23" s="80" t="s">
        <v>45</v>
      </c>
      <c r="B23" s="40">
        <f>'1. Plan and Actual'!C24</f>
        <v>2289</v>
      </c>
      <c r="C23" s="28">
        <v>158</v>
      </c>
      <c r="D23" s="29">
        <f t="shared" si="0"/>
        <v>6.90257754477938E-2</v>
      </c>
      <c r="E23" s="28">
        <v>635</v>
      </c>
      <c r="F23" s="29">
        <f t="shared" si="1"/>
        <v>0.27741371778069024</v>
      </c>
      <c r="G23" s="28">
        <v>281</v>
      </c>
      <c r="H23" s="29">
        <f t="shared" si="2"/>
        <v>0.12276103101791175</v>
      </c>
      <c r="I23" s="28">
        <v>273</v>
      </c>
      <c r="J23" s="29">
        <f t="shared" si="3"/>
        <v>0.11926605504587157</v>
      </c>
      <c r="K23" s="28">
        <v>604</v>
      </c>
      <c r="L23" s="29">
        <f t="shared" si="4"/>
        <v>0.26387068588903451</v>
      </c>
      <c r="M23" s="28">
        <v>315</v>
      </c>
      <c r="N23" s="29">
        <f t="shared" si="5"/>
        <v>0.13761467889908258</v>
      </c>
      <c r="O23" s="28">
        <v>23</v>
      </c>
      <c r="P23" s="32">
        <f t="shared" si="6"/>
        <v>1.0048055919615552E-2</v>
      </c>
    </row>
    <row r="24" spans="1:16" ht="14.15" customHeight="1" x14ac:dyDescent="0.3">
      <c r="A24" s="80" t="s">
        <v>46</v>
      </c>
      <c r="B24" s="40">
        <f>'1. Plan and Actual'!C25</f>
        <v>2005</v>
      </c>
      <c r="C24" s="28">
        <v>124</v>
      </c>
      <c r="D24" s="29">
        <f t="shared" si="0"/>
        <v>6.1845386533665836E-2</v>
      </c>
      <c r="E24" s="28">
        <v>466</v>
      </c>
      <c r="F24" s="29">
        <f t="shared" si="1"/>
        <v>0.23241895261845386</v>
      </c>
      <c r="G24" s="28">
        <v>271</v>
      </c>
      <c r="H24" s="29">
        <f t="shared" si="2"/>
        <v>0.13516209476309227</v>
      </c>
      <c r="I24" s="28">
        <v>203</v>
      </c>
      <c r="J24" s="29">
        <f t="shared" si="3"/>
        <v>0.10124688279301745</v>
      </c>
      <c r="K24" s="28">
        <v>664</v>
      </c>
      <c r="L24" s="29">
        <f t="shared" si="4"/>
        <v>0.3311720698254364</v>
      </c>
      <c r="M24" s="28">
        <v>262</v>
      </c>
      <c r="N24" s="29">
        <f t="shared" si="5"/>
        <v>0.13067331670822943</v>
      </c>
      <c r="O24" s="28">
        <v>15</v>
      </c>
      <c r="P24" s="32">
        <f t="shared" si="6"/>
        <v>7.481296758104738E-3</v>
      </c>
    </row>
    <row r="25" spans="1:16" x14ac:dyDescent="0.3">
      <c r="A25" s="80" t="s">
        <v>47</v>
      </c>
      <c r="B25" s="27">
        <f>'1. Plan and Actual'!C26</f>
        <v>895</v>
      </c>
      <c r="C25" s="27">
        <v>123</v>
      </c>
      <c r="D25" s="29">
        <f t="shared" si="0"/>
        <v>0.13743016759776536</v>
      </c>
      <c r="E25" s="27">
        <v>123</v>
      </c>
      <c r="F25" s="29">
        <f t="shared" si="1"/>
        <v>0.13743016759776536</v>
      </c>
      <c r="G25" s="27">
        <v>99</v>
      </c>
      <c r="H25" s="29">
        <f t="shared" si="2"/>
        <v>0.1106145251396648</v>
      </c>
      <c r="I25" s="27">
        <v>79</v>
      </c>
      <c r="J25" s="29">
        <f t="shared" si="3"/>
        <v>8.826815642458101E-2</v>
      </c>
      <c r="K25" s="27">
        <v>163</v>
      </c>
      <c r="L25" s="29">
        <f t="shared" si="4"/>
        <v>0.18212290502793296</v>
      </c>
      <c r="M25" s="27">
        <v>68</v>
      </c>
      <c r="N25" s="29">
        <f t="shared" si="5"/>
        <v>7.5977653631284919E-2</v>
      </c>
      <c r="O25" s="27">
        <v>51</v>
      </c>
      <c r="P25" s="32">
        <f t="shared" si="6"/>
        <v>5.6983240223463689E-2</v>
      </c>
    </row>
    <row r="26" spans="1:16" ht="13.5" thickBot="1" x14ac:dyDescent="0.35">
      <c r="A26" s="81" t="s">
        <v>49</v>
      </c>
      <c r="B26" s="34">
        <f>'1. Plan and Actual'!C27</f>
        <v>36606</v>
      </c>
      <c r="C26" s="34">
        <v>3640</v>
      </c>
      <c r="D26" s="35">
        <f t="shared" si="0"/>
        <v>9.9437250723925036E-2</v>
      </c>
      <c r="E26" s="34">
        <v>10263</v>
      </c>
      <c r="F26" s="35">
        <f t="shared" si="1"/>
        <v>0.2803638747746271</v>
      </c>
      <c r="G26" s="34">
        <v>5061</v>
      </c>
      <c r="H26" s="35">
        <f t="shared" si="2"/>
        <v>0.13825602360268807</v>
      </c>
      <c r="I26" s="34">
        <v>3597</v>
      </c>
      <c r="J26" s="35">
        <f t="shared" si="3"/>
        <v>9.8262579904933617E-2</v>
      </c>
      <c r="K26" s="34">
        <v>8614</v>
      </c>
      <c r="L26" s="35">
        <f t="shared" si="4"/>
        <v>0.23531661476260723</v>
      </c>
      <c r="M26" s="34">
        <v>4479</v>
      </c>
      <c r="N26" s="35">
        <f t="shared" si="5"/>
        <v>0.12235699065726929</v>
      </c>
      <c r="O26" s="34">
        <v>952</v>
      </c>
      <c r="P26" s="37">
        <f t="shared" si="6"/>
        <v>2.6006665573949626E-2</v>
      </c>
    </row>
    <row r="27" spans="1:16" s="21" customFormat="1" ht="13.5" thickTop="1" x14ac:dyDescent="0.3">
      <c r="A27" s="1" t="s">
        <v>50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s="21" customFormat="1" x14ac:dyDescent="0.3">
      <c r="A28" s="1" t="s">
        <v>51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s="21" customFormat="1" ht="12.75" customHeight="1" x14ac:dyDescent="0.3">
      <c r="A29" s="166" t="s">
        <v>52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</row>
    <row r="30" spans="1:16" s="21" customFormat="1" ht="12.75" customHeight="1" x14ac:dyDescent="0.3">
      <c r="A30" s="166" t="s">
        <v>53</v>
      </c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</row>
    <row r="31" spans="1:16" s="21" customFormat="1" x14ac:dyDescent="0.3">
      <c r="A31" s="170" t="s">
        <v>54</v>
      </c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</row>
  </sheetData>
  <mergeCells count="7">
    <mergeCell ref="A31:P31"/>
    <mergeCell ref="A1:P1"/>
    <mergeCell ref="A2:P2"/>
    <mergeCell ref="A3:P3"/>
    <mergeCell ref="A5:P5"/>
    <mergeCell ref="A29:P29"/>
    <mergeCell ref="A30:P30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O29"/>
  <sheetViews>
    <sheetView workbookViewId="0">
      <selection activeCell="G26" sqref="G26"/>
    </sheetView>
  </sheetViews>
  <sheetFormatPr defaultColWidth="9.1796875" defaultRowHeight="13" x14ac:dyDescent="0.3"/>
  <cols>
    <col min="1" max="1" width="29.81640625" style="1" customWidth="1"/>
    <col min="2" max="13" width="8.26953125" style="1" customWidth="1"/>
    <col min="14" max="16384" width="9.1796875" style="1"/>
  </cols>
  <sheetData>
    <row r="1" spans="1:15" ht="18.5" x14ac:dyDescent="0.45">
      <c r="A1" s="172" t="s">
        <v>0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</row>
    <row r="2" spans="1:15" ht="15.5" x14ac:dyDescent="0.35">
      <c r="A2" s="173" t="str">
        <f>'1. Plan and Actual'!A2</f>
        <v>OSCCAR Summary by Workforce Area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</row>
    <row r="3" spans="1:15" ht="15.5" x14ac:dyDescent="0.35">
      <c r="A3" s="173" t="str">
        <f>'1. Plan and Actual'!A3</f>
        <v>FY21 Quarter Ending December 31, 2020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</row>
    <row r="4" spans="1:15" ht="14.5" x14ac:dyDescent="0.3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</row>
    <row r="5" spans="1:15" ht="18.5" x14ac:dyDescent="0.45">
      <c r="A5" s="172" t="s">
        <v>104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</row>
    <row r="6" spans="1:15" ht="6.75" customHeight="1" thickBot="1" x14ac:dyDescent="0.35"/>
    <row r="7" spans="1:15" s="21" customFormat="1" ht="13.5" thickTop="1" x14ac:dyDescent="0.3">
      <c r="A7" s="83" t="s">
        <v>17</v>
      </c>
      <c r="B7" s="149" t="s">
        <v>18</v>
      </c>
      <c r="C7" s="149" t="s">
        <v>19</v>
      </c>
      <c r="D7" s="149" t="s">
        <v>20</v>
      </c>
      <c r="E7" s="149" t="s">
        <v>21</v>
      </c>
      <c r="F7" s="149" t="s">
        <v>22</v>
      </c>
      <c r="G7" s="149" t="s">
        <v>56</v>
      </c>
      <c r="H7" s="149" t="s">
        <v>62</v>
      </c>
      <c r="I7" s="149" t="s">
        <v>63</v>
      </c>
      <c r="J7" s="149" t="s">
        <v>64</v>
      </c>
      <c r="K7" s="149" t="s">
        <v>74</v>
      </c>
      <c r="L7" s="149" t="s">
        <v>75</v>
      </c>
      <c r="M7" s="150" t="s">
        <v>76</v>
      </c>
      <c r="N7" s="155"/>
      <c r="O7" s="155"/>
    </row>
    <row r="8" spans="1:15" s="87" customFormat="1" ht="10.5" x14ac:dyDescent="0.25">
      <c r="A8" s="84"/>
      <c r="B8" s="85" t="s">
        <v>105</v>
      </c>
      <c r="C8" s="85" t="s">
        <v>106</v>
      </c>
      <c r="D8" s="85" t="s">
        <v>107</v>
      </c>
      <c r="E8" s="85" t="s">
        <v>108</v>
      </c>
      <c r="F8" s="85" t="s">
        <v>109</v>
      </c>
      <c r="G8" s="85" t="s">
        <v>110</v>
      </c>
      <c r="H8" s="85" t="s">
        <v>111</v>
      </c>
      <c r="I8" s="85" t="s">
        <v>112</v>
      </c>
      <c r="J8" s="85" t="s">
        <v>113</v>
      </c>
      <c r="K8" s="85" t="s">
        <v>114</v>
      </c>
      <c r="L8" s="85" t="s">
        <v>115</v>
      </c>
      <c r="M8" s="86" t="s">
        <v>116</v>
      </c>
    </row>
    <row r="9" spans="1:15" ht="14.5" x14ac:dyDescent="0.35">
      <c r="A9" s="88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90"/>
    </row>
    <row r="10" spans="1:15" x14ac:dyDescent="0.3">
      <c r="A10" s="91" t="s">
        <v>117</v>
      </c>
      <c r="B10" s="27">
        <v>9545</v>
      </c>
      <c r="C10" s="27">
        <v>15964</v>
      </c>
      <c r="D10" s="27">
        <v>22491</v>
      </c>
      <c r="E10" s="27">
        <v>27989</v>
      </c>
      <c r="F10" s="27">
        <v>31725</v>
      </c>
      <c r="G10" s="27">
        <v>36606</v>
      </c>
      <c r="H10" s="27"/>
      <c r="I10" s="27"/>
      <c r="J10" s="27"/>
      <c r="K10" s="27"/>
      <c r="L10" s="27"/>
      <c r="M10" s="92"/>
    </row>
    <row r="11" spans="1:15" x14ac:dyDescent="0.3">
      <c r="A11" s="91" t="s">
        <v>118</v>
      </c>
      <c r="B11" s="27">
        <v>9545</v>
      </c>
      <c r="C11" s="27">
        <v>10565</v>
      </c>
      <c r="D11" s="27">
        <v>13179</v>
      </c>
      <c r="E11" s="27">
        <v>13105</v>
      </c>
      <c r="F11" s="27">
        <v>10821</v>
      </c>
      <c r="G11" s="27">
        <v>11584</v>
      </c>
      <c r="H11" s="27"/>
      <c r="I11" s="27"/>
      <c r="J11" s="27"/>
      <c r="K11" s="93"/>
      <c r="L11" s="27"/>
      <c r="M11" s="92"/>
      <c r="O11" s="94"/>
    </row>
    <row r="12" spans="1:15" x14ac:dyDescent="0.3">
      <c r="A12" s="91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92"/>
    </row>
    <row r="13" spans="1:15" ht="15" customHeight="1" x14ac:dyDescent="0.3">
      <c r="A13" s="91" t="s">
        <v>119</v>
      </c>
      <c r="B13" s="27">
        <v>8821</v>
      </c>
      <c r="C13" s="27">
        <v>14731</v>
      </c>
      <c r="D13" s="27">
        <v>20875</v>
      </c>
      <c r="E13" s="27">
        <v>26025</v>
      </c>
      <c r="F13" s="27">
        <v>29491</v>
      </c>
      <c r="G13" s="27">
        <v>34073</v>
      </c>
      <c r="H13" s="27"/>
      <c r="I13" s="27"/>
      <c r="J13" s="27"/>
      <c r="K13" s="27"/>
      <c r="L13" s="27"/>
      <c r="M13" s="92"/>
    </row>
    <row r="14" spans="1:15" x14ac:dyDescent="0.3">
      <c r="A14" s="91" t="s">
        <v>120</v>
      </c>
      <c r="B14" s="47">
        <f t="shared" ref="B14:G14" si="0">B13/B10</f>
        <v>0.92414876898899945</v>
      </c>
      <c r="C14" s="47">
        <f t="shared" si="0"/>
        <v>0.9227637183663242</v>
      </c>
      <c r="D14" s="47">
        <f t="shared" si="0"/>
        <v>0.92814903739273491</v>
      </c>
      <c r="E14" s="47">
        <f t="shared" si="0"/>
        <v>0.92982957590481974</v>
      </c>
      <c r="F14" s="47">
        <f t="shared" si="0"/>
        <v>0.92958234830575259</v>
      </c>
      <c r="G14" s="47">
        <f t="shared" si="0"/>
        <v>0.93080369338359836</v>
      </c>
      <c r="H14" s="47"/>
      <c r="I14" s="47"/>
      <c r="J14" s="47"/>
      <c r="K14" s="47"/>
      <c r="L14" s="47"/>
      <c r="M14" s="95"/>
      <c r="N14" s="87"/>
    </row>
    <row r="15" spans="1:15" x14ac:dyDescent="0.3">
      <c r="A15" s="91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92"/>
    </row>
    <row r="16" spans="1:15" ht="15" customHeight="1" x14ac:dyDescent="0.3">
      <c r="A16" s="91" t="s">
        <v>121</v>
      </c>
      <c r="B16" s="27">
        <v>1068</v>
      </c>
      <c r="C16" s="27">
        <v>1552</v>
      </c>
      <c r="D16" s="27">
        <v>1978</v>
      </c>
      <c r="E16" s="27">
        <v>2353</v>
      </c>
      <c r="F16" s="27">
        <v>2628</v>
      </c>
      <c r="G16" s="27">
        <v>2949</v>
      </c>
      <c r="H16" s="27"/>
      <c r="I16" s="27"/>
      <c r="J16" s="27"/>
      <c r="K16" s="27"/>
      <c r="L16" s="27"/>
      <c r="M16" s="92"/>
    </row>
    <row r="17" spans="1:14" x14ac:dyDescent="0.3">
      <c r="A17" s="91" t="s">
        <v>120</v>
      </c>
      <c r="B17" s="47">
        <f t="shared" ref="B17:G17" si="1">B16/B10</f>
        <v>0.11189104243059193</v>
      </c>
      <c r="C17" s="47">
        <f t="shared" si="1"/>
        <v>9.721874216988223E-2</v>
      </c>
      <c r="D17" s="47">
        <f t="shared" si="1"/>
        <v>8.7946289626961896E-2</v>
      </c>
      <c r="E17" s="47">
        <f t="shared" si="1"/>
        <v>8.4068741291221549E-2</v>
      </c>
      <c r="F17" s="47">
        <f t="shared" si="1"/>
        <v>8.2836879432624119E-2</v>
      </c>
      <c r="G17" s="47">
        <f t="shared" si="1"/>
        <v>8.0560563841993116E-2</v>
      </c>
      <c r="H17" s="47"/>
      <c r="I17" s="47"/>
      <c r="J17" s="47"/>
      <c r="K17" s="47"/>
      <c r="L17" s="47"/>
      <c r="M17" s="95"/>
      <c r="N17" s="13"/>
    </row>
    <row r="18" spans="1:14" x14ac:dyDescent="0.3">
      <c r="A18" s="91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92"/>
    </row>
    <row r="19" spans="1:14" x14ac:dyDescent="0.3">
      <c r="A19" s="91" t="s">
        <v>122</v>
      </c>
      <c r="B19" s="27">
        <v>5944</v>
      </c>
      <c r="C19" s="27">
        <v>10781</v>
      </c>
      <c r="D19" s="27">
        <v>16353</v>
      </c>
      <c r="E19" s="27">
        <v>20692</v>
      </c>
      <c r="F19" s="27">
        <v>23377</v>
      </c>
      <c r="G19" s="27">
        <v>27256</v>
      </c>
      <c r="H19" s="27"/>
      <c r="I19" s="27"/>
      <c r="J19" s="27"/>
      <c r="K19" s="27"/>
      <c r="L19" s="27"/>
      <c r="M19" s="92"/>
    </row>
    <row r="20" spans="1:14" x14ac:dyDescent="0.3">
      <c r="A20" s="91" t="s">
        <v>120</v>
      </c>
      <c r="B20" s="47">
        <f t="shared" ref="B20:G20" si="2">B19/B10</f>
        <v>0.6227344159245678</v>
      </c>
      <c r="C20" s="47">
        <f t="shared" si="2"/>
        <v>0.67533199699323476</v>
      </c>
      <c r="D20" s="47">
        <f t="shared" si="2"/>
        <v>0.72709083633453386</v>
      </c>
      <c r="E20" s="47">
        <f t="shared" si="2"/>
        <v>0.73929043552824325</v>
      </c>
      <c r="F20" s="47">
        <f t="shared" si="2"/>
        <v>0.73686367218282112</v>
      </c>
      <c r="G20" s="47">
        <f t="shared" si="2"/>
        <v>0.74457739168442327</v>
      </c>
      <c r="H20" s="47"/>
      <c r="I20" s="47"/>
      <c r="J20" s="47"/>
      <c r="K20" s="47"/>
      <c r="L20" s="47"/>
      <c r="M20" s="95"/>
    </row>
    <row r="21" spans="1:14" x14ac:dyDescent="0.3">
      <c r="A21" s="91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92"/>
    </row>
    <row r="22" spans="1:14" x14ac:dyDescent="0.3">
      <c r="A22" s="91" t="s">
        <v>123</v>
      </c>
      <c r="B22" s="27">
        <v>695</v>
      </c>
      <c r="C22" s="27">
        <v>1031</v>
      </c>
      <c r="D22" s="27">
        <v>1341</v>
      </c>
      <c r="E22" s="27">
        <v>1580</v>
      </c>
      <c r="F22" s="27">
        <v>1797</v>
      </c>
      <c r="G22" s="27">
        <v>2022</v>
      </c>
      <c r="H22" s="27"/>
      <c r="I22" s="27"/>
      <c r="J22" s="27"/>
      <c r="K22" s="27"/>
      <c r="L22" s="27"/>
      <c r="M22" s="92"/>
    </row>
    <row r="23" spans="1:14" x14ac:dyDescent="0.3">
      <c r="A23" s="91" t="s">
        <v>120</v>
      </c>
      <c r="B23" s="47">
        <f t="shared" ref="B23:G23" si="3">B22/B10</f>
        <v>7.2812991094814039E-2</v>
      </c>
      <c r="C23" s="47">
        <f t="shared" si="3"/>
        <v>6.4582811325482339E-2</v>
      </c>
      <c r="D23" s="47">
        <f t="shared" si="3"/>
        <v>5.9623849539815928E-2</v>
      </c>
      <c r="E23" s="47">
        <f t="shared" si="3"/>
        <v>5.6450748508342564E-2</v>
      </c>
      <c r="F23" s="47">
        <f t="shared" si="3"/>
        <v>5.6643026004728134E-2</v>
      </c>
      <c r="G23" s="47">
        <f t="shared" si="3"/>
        <v>5.5236846418619902E-2</v>
      </c>
      <c r="H23" s="47"/>
      <c r="I23" s="47"/>
      <c r="J23" s="47"/>
      <c r="K23" s="47"/>
      <c r="L23" s="47"/>
      <c r="M23" s="95"/>
    </row>
    <row r="24" spans="1:14" x14ac:dyDescent="0.3">
      <c r="A24" s="96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92"/>
    </row>
    <row r="25" spans="1:14" x14ac:dyDescent="0.3">
      <c r="A25" s="96" t="s">
        <v>124</v>
      </c>
      <c r="B25" s="27">
        <v>102</v>
      </c>
      <c r="C25" s="27">
        <v>323</v>
      </c>
      <c r="D25" s="27">
        <v>644</v>
      </c>
      <c r="E25" s="27">
        <v>760</v>
      </c>
      <c r="F25" s="27">
        <v>791</v>
      </c>
      <c r="G25" s="27">
        <v>895</v>
      </c>
      <c r="H25" s="27"/>
      <c r="I25" s="27"/>
      <c r="J25" s="27"/>
      <c r="K25" s="27"/>
      <c r="L25" s="27"/>
      <c r="M25" s="92"/>
    </row>
    <row r="26" spans="1:14" x14ac:dyDescent="0.3">
      <c r="A26" s="91" t="s">
        <v>120</v>
      </c>
      <c r="B26" s="47">
        <f t="shared" ref="B26:G26" si="4">B25/B10</f>
        <v>1.0686223153483498E-2</v>
      </c>
      <c r="C26" s="47">
        <f t="shared" si="4"/>
        <v>2.0233024304685543E-2</v>
      </c>
      <c r="D26" s="47">
        <f t="shared" si="4"/>
        <v>2.8633675692499222E-2</v>
      </c>
      <c r="E26" s="47">
        <f t="shared" si="4"/>
        <v>2.7153524598949586E-2</v>
      </c>
      <c r="F26" s="47">
        <f t="shared" si="4"/>
        <v>2.4933018124507485E-2</v>
      </c>
      <c r="G26" s="47">
        <f t="shared" si="4"/>
        <v>2.4449543790635415E-2</v>
      </c>
      <c r="H26" s="47"/>
      <c r="I26" s="47"/>
      <c r="J26" s="47"/>
      <c r="K26" s="47"/>
      <c r="L26" s="47"/>
      <c r="M26" s="95"/>
    </row>
    <row r="27" spans="1:14" ht="13.5" thickBot="1" x14ac:dyDescent="0.35">
      <c r="A27" s="97"/>
      <c r="B27" s="34"/>
      <c r="C27" s="34"/>
      <c r="D27" s="35"/>
      <c r="E27" s="34"/>
      <c r="F27" s="34"/>
      <c r="G27" s="34"/>
      <c r="H27" s="34"/>
      <c r="I27" s="34"/>
      <c r="J27" s="34"/>
      <c r="K27" s="34"/>
      <c r="L27" s="34"/>
      <c r="M27" s="98"/>
    </row>
    <row r="28" spans="1:14" ht="13.5" thickTop="1" x14ac:dyDescent="0.3"/>
    <row r="29" spans="1:14" x14ac:dyDescent="0.3">
      <c r="A29" s="192" t="s">
        <v>125</v>
      </c>
      <c r="B29" s="193"/>
      <c r="C29" s="189"/>
      <c r="D29" s="189"/>
      <c r="E29" s="189"/>
    </row>
  </sheetData>
  <mergeCells count="5">
    <mergeCell ref="A29:E29"/>
    <mergeCell ref="A1:M1"/>
    <mergeCell ref="A2:M2"/>
    <mergeCell ref="A3:M3"/>
    <mergeCell ref="A5:M5"/>
  </mergeCells>
  <phoneticPr fontId="2" type="noConversion"/>
  <printOptions horizontalCentered="1" verticalCentered="1"/>
  <pageMargins left="0.5" right="0.5" top="0.5" bottom="0.5" header="0.5" footer="0.5"/>
  <pageSetup orientation="landscape" errors="blank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P39"/>
  <sheetViews>
    <sheetView topLeftCell="A7" workbookViewId="0">
      <selection activeCell="D11" sqref="D11"/>
    </sheetView>
  </sheetViews>
  <sheetFormatPr defaultColWidth="9.1796875" defaultRowHeight="13" x14ac:dyDescent="0.3"/>
  <cols>
    <col min="1" max="1" width="24.26953125" style="1" customWidth="1"/>
    <col min="2" max="5" width="15.54296875" style="1" customWidth="1"/>
    <col min="6" max="6" width="19.1796875" style="1" customWidth="1"/>
    <col min="7" max="7" width="17" style="1" customWidth="1"/>
    <col min="8" max="16384" width="9.1796875" style="1"/>
  </cols>
  <sheetData>
    <row r="1" spans="1:16" ht="18.75" customHeight="1" x14ac:dyDescent="0.3"/>
    <row r="2" spans="1:16" ht="15.75" customHeight="1" x14ac:dyDescent="0.45">
      <c r="A2" s="172" t="s">
        <v>0</v>
      </c>
      <c r="B2" s="194"/>
      <c r="C2" s="194"/>
      <c r="D2" s="194"/>
      <c r="E2" s="194"/>
      <c r="F2" s="194"/>
      <c r="G2" s="194"/>
    </row>
    <row r="3" spans="1:16" ht="15.75" customHeight="1" x14ac:dyDescent="0.35">
      <c r="A3" s="173" t="str">
        <f>'1. Plan and Actual'!A2</f>
        <v>OSCCAR Summary by Workforce Area</v>
      </c>
      <c r="B3" s="185"/>
      <c r="C3" s="185"/>
      <c r="D3" s="185"/>
      <c r="E3" s="185"/>
      <c r="F3" s="185"/>
      <c r="G3" s="185"/>
    </row>
    <row r="4" spans="1:16" ht="15.75" customHeight="1" x14ac:dyDescent="0.35">
      <c r="A4" s="190" t="str">
        <f>'1. Plan and Actual'!A3</f>
        <v>FY21 Quarter Ending December 31, 2020</v>
      </c>
      <c r="B4" s="190"/>
      <c r="C4" s="190"/>
      <c r="D4" s="190"/>
      <c r="E4" s="190"/>
      <c r="F4" s="190"/>
      <c r="G4" s="190"/>
      <c r="H4" s="158"/>
      <c r="I4" s="158"/>
      <c r="J4" s="158"/>
      <c r="K4" s="158"/>
      <c r="L4" s="158"/>
      <c r="M4" s="158"/>
      <c r="N4" s="158"/>
      <c r="O4" s="158"/>
      <c r="P4" s="158"/>
    </row>
    <row r="5" spans="1:16" ht="6.75" customHeight="1" x14ac:dyDescent="0.3"/>
    <row r="6" spans="1:16" ht="18.5" x14ac:dyDescent="0.45">
      <c r="A6" s="172" t="s">
        <v>126</v>
      </c>
      <c r="B6" s="188"/>
      <c r="C6" s="188"/>
      <c r="D6" s="188"/>
      <c r="E6" s="188"/>
      <c r="F6" s="188"/>
      <c r="G6" s="188"/>
    </row>
    <row r="7" spans="1:16" ht="6.75" customHeight="1" thickBot="1" x14ac:dyDescent="0.5">
      <c r="A7" s="145"/>
      <c r="B7" s="156"/>
      <c r="C7" s="156"/>
      <c r="D7" s="156"/>
      <c r="E7" s="156"/>
      <c r="F7" s="156"/>
      <c r="G7" s="156"/>
    </row>
    <row r="8" spans="1:16" s="21" customFormat="1" ht="13.5" thickTop="1" x14ac:dyDescent="0.3">
      <c r="A8" s="49" t="s">
        <v>17</v>
      </c>
      <c r="B8" s="153" t="s">
        <v>18</v>
      </c>
      <c r="C8" s="150" t="s">
        <v>19</v>
      </c>
      <c r="D8" s="99" t="s">
        <v>20</v>
      </c>
      <c r="E8" s="100" t="s">
        <v>21</v>
      </c>
      <c r="F8" s="153" t="s">
        <v>22</v>
      </c>
      <c r="G8" s="150" t="s">
        <v>56</v>
      </c>
      <c r="H8" s="155"/>
      <c r="I8" s="155"/>
      <c r="J8" s="155"/>
      <c r="K8" s="155"/>
      <c r="L8" s="155"/>
      <c r="M8" s="155"/>
      <c r="N8" s="155"/>
      <c r="O8" s="155"/>
      <c r="P8" s="155"/>
    </row>
    <row r="9" spans="1:16" ht="15.75" customHeight="1" x14ac:dyDescent="0.3">
      <c r="A9" s="198"/>
      <c r="B9" s="197" t="s">
        <v>127</v>
      </c>
      <c r="C9" s="171"/>
      <c r="D9" s="200" t="s">
        <v>128</v>
      </c>
      <c r="E9" s="201"/>
      <c r="F9" s="197" t="s">
        <v>129</v>
      </c>
      <c r="G9" s="171"/>
    </row>
    <row r="10" spans="1:16" ht="30.75" customHeight="1" thickBot="1" x14ac:dyDescent="0.35">
      <c r="A10" s="199"/>
      <c r="B10" s="101" t="s">
        <v>150</v>
      </c>
      <c r="C10" s="102" t="s">
        <v>130</v>
      </c>
      <c r="D10" s="103" t="s">
        <v>151</v>
      </c>
      <c r="E10" s="104" t="s">
        <v>130</v>
      </c>
      <c r="F10" s="101" t="s">
        <v>131</v>
      </c>
      <c r="G10" s="102" t="s">
        <v>132</v>
      </c>
    </row>
    <row r="11" spans="1:16" ht="17.25" customHeight="1" x14ac:dyDescent="0.35">
      <c r="A11" s="105" t="s">
        <v>133</v>
      </c>
      <c r="B11" s="106">
        <v>71448</v>
      </c>
      <c r="C11" s="107">
        <f t="shared" ref="C11:C18" si="0">B11/$B$11</f>
        <v>1</v>
      </c>
      <c r="D11" s="108">
        <v>36606</v>
      </c>
      <c r="E11" s="109">
        <f>D11/$D$11</f>
        <v>1</v>
      </c>
      <c r="F11" s="110">
        <f t="shared" ref="F11:F18" si="1">D11-B11</f>
        <v>-34842</v>
      </c>
      <c r="G11" s="107">
        <f t="shared" ref="G11:G18" si="2">F11/B11</f>
        <v>-0.48765535774269397</v>
      </c>
    </row>
    <row r="12" spans="1:16" ht="14" x14ac:dyDescent="0.35">
      <c r="A12" s="111" t="s">
        <v>134</v>
      </c>
      <c r="B12" s="112">
        <v>5389</v>
      </c>
      <c r="C12" s="113">
        <f t="shared" si="0"/>
        <v>7.5425484268279025E-2</v>
      </c>
      <c r="D12" s="114">
        <v>2949</v>
      </c>
      <c r="E12" s="115">
        <f>D12/$D$11</f>
        <v>8.0560563841993116E-2</v>
      </c>
      <c r="F12" s="116">
        <f t="shared" si="1"/>
        <v>-2440</v>
      </c>
      <c r="G12" s="113">
        <f t="shared" si="2"/>
        <v>-0.45277416960475042</v>
      </c>
    </row>
    <row r="13" spans="1:16" ht="14" x14ac:dyDescent="0.35">
      <c r="A13" s="111" t="s">
        <v>61</v>
      </c>
      <c r="B13" s="112">
        <v>42987</v>
      </c>
      <c r="C13" s="113">
        <f t="shared" si="0"/>
        <v>0.60165435001679546</v>
      </c>
      <c r="D13" s="114">
        <v>27256</v>
      </c>
      <c r="E13" s="115">
        <f>D13/$D$11</f>
        <v>0.74457739168442327</v>
      </c>
      <c r="F13" s="116">
        <f t="shared" si="1"/>
        <v>-15731</v>
      </c>
      <c r="G13" s="113">
        <f t="shared" si="2"/>
        <v>-0.36594784469723407</v>
      </c>
    </row>
    <row r="14" spans="1:16" ht="14" x14ac:dyDescent="0.35">
      <c r="A14" s="111" t="s">
        <v>27</v>
      </c>
      <c r="B14" s="112">
        <v>3297</v>
      </c>
      <c r="C14" s="113">
        <f t="shared" si="0"/>
        <v>4.6145448438024858E-2</v>
      </c>
      <c r="D14" s="114">
        <v>2022</v>
      </c>
      <c r="E14" s="115">
        <f>D14/$D$11</f>
        <v>5.5236846418619902E-2</v>
      </c>
      <c r="F14" s="116">
        <f t="shared" si="1"/>
        <v>-1275</v>
      </c>
      <c r="G14" s="113">
        <f t="shared" si="2"/>
        <v>-0.38671519563239309</v>
      </c>
    </row>
    <row r="15" spans="1:16" ht="14" x14ac:dyDescent="0.35">
      <c r="A15" s="111" t="s">
        <v>24</v>
      </c>
      <c r="B15" s="112">
        <v>66131</v>
      </c>
      <c r="C15" s="113">
        <f t="shared" si="0"/>
        <v>0.92558224163027658</v>
      </c>
      <c r="D15" s="114">
        <v>34073</v>
      </c>
      <c r="E15" s="115">
        <f>D15/$D$11</f>
        <v>0.93080369338359836</v>
      </c>
      <c r="F15" s="116">
        <f t="shared" si="1"/>
        <v>-32058</v>
      </c>
      <c r="G15" s="113">
        <f t="shared" si="2"/>
        <v>-0.48476508747788483</v>
      </c>
    </row>
    <row r="16" spans="1:16" ht="14" x14ac:dyDescent="0.35">
      <c r="A16" s="117" t="s">
        <v>135</v>
      </c>
      <c r="B16" s="118"/>
      <c r="C16" s="119"/>
      <c r="D16" s="120"/>
      <c r="E16" s="121"/>
      <c r="F16" s="122">
        <f t="shared" si="1"/>
        <v>0</v>
      </c>
      <c r="G16" s="123"/>
    </row>
    <row r="17" spans="1:8" ht="14" x14ac:dyDescent="0.35">
      <c r="A17" s="111" t="s">
        <v>136</v>
      </c>
      <c r="B17" s="112">
        <v>36304</v>
      </c>
      <c r="C17" s="113">
        <f t="shared" si="0"/>
        <v>0.50811779196058671</v>
      </c>
      <c r="D17" s="114">
        <v>17042</v>
      </c>
      <c r="E17" s="115">
        <f>D17/$D$11</f>
        <v>0.46555209528492597</v>
      </c>
      <c r="F17" s="116">
        <f t="shared" si="1"/>
        <v>-19262</v>
      </c>
      <c r="G17" s="113">
        <f t="shared" si="2"/>
        <v>-0.53057514323490529</v>
      </c>
      <c r="H17" s="94"/>
    </row>
    <row r="18" spans="1:8" ht="14" x14ac:dyDescent="0.35">
      <c r="A18" s="111" t="s">
        <v>90</v>
      </c>
      <c r="B18" s="112">
        <v>35097</v>
      </c>
      <c r="C18" s="113">
        <f t="shared" si="0"/>
        <v>0.49122438696674503</v>
      </c>
      <c r="D18" s="114">
        <v>19433</v>
      </c>
      <c r="E18" s="115">
        <f>D18/$D$11</f>
        <v>0.53086925640605365</v>
      </c>
      <c r="F18" s="116">
        <f t="shared" si="1"/>
        <v>-15664</v>
      </c>
      <c r="G18" s="113">
        <f t="shared" si="2"/>
        <v>-0.44630595207567597</v>
      </c>
      <c r="H18" s="94"/>
    </row>
    <row r="19" spans="1:8" ht="14" x14ac:dyDescent="0.35">
      <c r="A19" s="117" t="s">
        <v>137</v>
      </c>
      <c r="B19" s="118"/>
      <c r="C19" s="119"/>
      <c r="D19" s="120"/>
      <c r="E19" s="121"/>
      <c r="F19" s="124"/>
      <c r="G19" s="125"/>
    </row>
    <row r="20" spans="1:8" ht="14" x14ac:dyDescent="0.35">
      <c r="A20" s="111" t="s">
        <v>80</v>
      </c>
      <c r="B20" s="112">
        <v>43299</v>
      </c>
      <c r="C20" s="113">
        <f t="shared" ref="C20:C27" si="3">B20/$B$11</f>
        <v>0.6060211622438697</v>
      </c>
      <c r="D20" s="114">
        <v>23496</v>
      </c>
      <c r="E20" s="115">
        <f t="shared" ref="E20:E27" si="4">D20/$D$11</f>
        <v>0.64186198983773157</v>
      </c>
      <c r="F20" s="116">
        <f t="shared" ref="F20:F35" si="5">D20-B20</f>
        <v>-19803</v>
      </c>
      <c r="G20" s="113">
        <f t="shared" ref="G20:G27" si="6">F20/B20</f>
        <v>-0.45735467331809049</v>
      </c>
    </row>
    <row r="21" spans="1:8" ht="14" x14ac:dyDescent="0.35">
      <c r="A21" s="111" t="s">
        <v>138</v>
      </c>
      <c r="B21" s="112">
        <v>11692</v>
      </c>
      <c r="C21" s="113">
        <f t="shared" si="3"/>
        <v>0.1636434889709999</v>
      </c>
      <c r="D21" s="114">
        <v>4619</v>
      </c>
      <c r="E21" s="115">
        <f t="shared" si="4"/>
        <v>0.12618150030049718</v>
      </c>
      <c r="F21" s="116">
        <f t="shared" si="5"/>
        <v>-7073</v>
      </c>
      <c r="G21" s="113">
        <f t="shared" si="6"/>
        <v>-0.60494355114608278</v>
      </c>
    </row>
    <row r="22" spans="1:8" ht="14" x14ac:dyDescent="0.35">
      <c r="A22" s="111" t="s">
        <v>139</v>
      </c>
      <c r="B22" s="112">
        <v>14251</v>
      </c>
      <c r="C22" s="113">
        <f t="shared" si="3"/>
        <v>0.19945974694882992</v>
      </c>
      <c r="D22" s="114">
        <v>7028</v>
      </c>
      <c r="E22" s="115">
        <f t="shared" si="4"/>
        <v>0.19199038409003988</v>
      </c>
      <c r="F22" s="116">
        <f t="shared" si="5"/>
        <v>-7223</v>
      </c>
      <c r="G22" s="113">
        <f t="shared" si="6"/>
        <v>-0.50684162514911235</v>
      </c>
    </row>
    <row r="23" spans="1:8" ht="14" x14ac:dyDescent="0.35">
      <c r="A23" s="111" t="s">
        <v>140</v>
      </c>
      <c r="B23" s="112">
        <v>835</v>
      </c>
      <c r="C23" s="113">
        <f t="shared" si="3"/>
        <v>1.1686821184637779E-2</v>
      </c>
      <c r="D23" s="114">
        <v>471</v>
      </c>
      <c r="E23" s="115">
        <f t="shared" si="4"/>
        <v>1.2866743156859531E-2</v>
      </c>
      <c r="F23" s="116">
        <f t="shared" si="5"/>
        <v>-364</v>
      </c>
      <c r="G23" s="113">
        <f t="shared" si="6"/>
        <v>-0.43592814371257482</v>
      </c>
    </row>
    <row r="24" spans="1:8" ht="14" x14ac:dyDescent="0.35">
      <c r="A24" s="111" t="s">
        <v>85</v>
      </c>
      <c r="B24" s="112">
        <v>3084</v>
      </c>
      <c r="C24" s="113">
        <f t="shared" si="3"/>
        <v>4.316425932146456E-2</v>
      </c>
      <c r="D24" s="114">
        <v>1954</v>
      </c>
      <c r="E24" s="115">
        <f t="shared" si="4"/>
        <v>5.3379227449052068E-2</v>
      </c>
      <c r="F24" s="116">
        <f t="shared" si="5"/>
        <v>-1130</v>
      </c>
      <c r="G24" s="113">
        <f t="shared" si="6"/>
        <v>-0.3664072632944228</v>
      </c>
    </row>
    <row r="25" spans="1:8" ht="14" x14ac:dyDescent="0.35">
      <c r="A25" s="111" t="s">
        <v>141</v>
      </c>
      <c r="B25" s="112">
        <v>230</v>
      </c>
      <c r="C25" s="113">
        <f t="shared" si="3"/>
        <v>3.2191243981636994E-3</v>
      </c>
      <c r="D25" s="114">
        <v>129</v>
      </c>
      <c r="E25" s="115">
        <f t="shared" si="4"/>
        <v>3.5240124569742666E-3</v>
      </c>
      <c r="F25" s="116">
        <f t="shared" si="5"/>
        <v>-101</v>
      </c>
      <c r="G25" s="113">
        <f t="shared" si="6"/>
        <v>-0.43913043478260871</v>
      </c>
      <c r="H25" s="134"/>
    </row>
    <row r="26" spans="1:8" ht="14" x14ac:dyDescent="0.35">
      <c r="A26" s="111" t="s">
        <v>87</v>
      </c>
      <c r="B26" s="112">
        <v>4774</v>
      </c>
      <c r="C26" s="113">
        <f t="shared" si="3"/>
        <v>6.6817825551450008E-2</v>
      </c>
      <c r="D26" s="114">
        <v>1897</v>
      </c>
      <c r="E26" s="115">
        <f t="shared" si="4"/>
        <v>5.1822105665737854E-2</v>
      </c>
      <c r="F26" s="116">
        <f t="shared" si="5"/>
        <v>-2877</v>
      </c>
      <c r="G26" s="113">
        <f t="shared" si="6"/>
        <v>-0.6026392961876833</v>
      </c>
    </row>
    <row r="27" spans="1:8" ht="14" x14ac:dyDescent="0.35">
      <c r="A27" s="111" t="s">
        <v>142</v>
      </c>
      <c r="B27" s="112">
        <v>9630</v>
      </c>
      <c r="C27" s="113">
        <f t="shared" si="3"/>
        <v>0.13478333893181055</v>
      </c>
      <c r="D27" s="114">
        <v>5218</v>
      </c>
      <c r="E27" s="115">
        <f t="shared" si="4"/>
        <v>0.14254493798830792</v>
      </c>
      <c r="F27" s="116">
        <f t="shared" si="5"/>
        <v>-4412</v>
      </c>
      <c r="G27" s="113">
        <f t="shared" si="6"/>
        <v>-0.45815160955347872</v>
      </c>
    </row>
    <row r="28" spans="1:8" ht="14" x14ac:dyDescent="0.35">
      <c r="A28" s="117" t="s">
        <v>143</v>
      </c>
      <c r="B28" s="118"/>
      <c r="C28" s="119"/>
      <c r="D28" s="120"/>
      <c r="E28" s="121"/>
      <c r="F28" s="124"/>
      <c r="G28" s="125"/>
    </row>
    <row r="29" spans="1:8" ht="14" x14ac:dyDescent="0.35">
      <c r="A29" s="111" t="s">
        <v>144</v>
      </c>
      <c r="B29" s="112">
        <v>7854</v>
      </c>
      <c r="C29" s="113">
        <f t="shared" ref="C29:C35" si="7">B29/$B$11</f>
        <v>0.10992610010077258</v>
      </c>
      <c r="D29" s="114">
        <v>3640</v>
      </c>
      <c r="E29" s="115">
        <f t="shared" ref="E29:E35" si="8">D29/$D$11</f>
        <v>9.9437250723925036E-2</v>
      </c>
      <c r="F29" s="116">
        <f t="shared" si="5"/>
        <v>-4214</v>
      </c>
      <c r="G29" s="113">
        <f t="shared" ref="G29:G35" si="9">F29/B29</f>
        <v>-0.53654188948306591</v>
      </c>
    </row>
    <row r="30" spans="1:8" ht="14" x14ac:dyDescent="0.35">
      <c r="A30" s="111" t="s">
        <v>145</v>
      </c>
      <c r="B30" s="112">
        <v>22568</v>
      </c>
      <c r="C30" s="113">
        <f t="shared" si="7"/>
        <v>0.31586608442503639</v>
      </c>
      <c r="D30" s="114">
        <v>10263</v>
      </c>
      <c r="E30" s="115">
        <f t="shared" si="8"/>
        <v>0.2803638747746271</v>
      </c>
      <c r="F30" s="116">
        <f t="shared" si="5"/>
        <v>-12305</v>
      </c>
      <c r="G30" s="113">
        <f t="shared" si="9"/>
        <v>-0.5452410492733073</v>
      </c>
    </row>
    <row r="31" spans="1:8" ht="14" x14ac:dyDescent="0.35">
      <c r="A31" s="111" t="s">
        <v>146</v>
      </c>
      <c r="B31" s="112">
        <v>10510</v>
      </c>
      <c r="C31" s="113">
        <f t="shared" si="7"/>
        <v>0.14709998880304556</v>
      </c>
      <c r="D31" s="114">
        <v>5061</v>
      </c>
      <c r="E31" s="115">
        <f t="shared" si="8"/>
        <v>0.13825602360268807</v>
      </c>
      <c r="F31" s="116">
        <f t="shared" si="5"/>
        <v>-5449</v>
      </c>
      <c r="G31" s="113">
        <f t="shared" si="9"/>
        <v>-0.51845861084681255</v>
      </c>
    </row>
    <row r="32" spans="1:8" ht="14" x14ac:dyDescent="0.35">
      <c r="A32" s="111" t="s">
        <v>147</v>
      </c>
      <c r="B32" s="112">
        <v>5823</v>
      </c>
      <c r="C32" s="113">
        <f t="shared" si="7"/>
        <v>8.1499832045683576E-2</v>
      </c>
      <c r="D32" s="114">
        <v>3597</v>
      </c>
      <c r="E32" s="115">
        <f t="shared" si="8"/>
        <v>9.8262579904933617E-2</v>
      </c>
      <c r="F32" s="116">
        <f t="shared" si="5"/>
        <v>-2226</v>
      </c>
      <c r="G32" s="113">
        <f t="shared" si="9"/>
        <v>-0.38227717671303452</v>
      </c>
    </row>
    <row r="33" spans="1:7" ht="14" x14ac:dyDescent="0.35">
      <c r="A33" s="111" t="s">
        <v>148</v>
      </c>
      <c r="B33" s="112">
        <v>13773</v>
      </c>
      <c r="C33" s="113">
        <f t="shared" si="7"/>
        <v>0.19276956667786363</v>
      </c>
      <c r="D33" s="114">
        <v>8614</v>
      </c>
      <c r="E33" s="115">
        <f t="shared" si="8"/>
        <v>0.23531661476260723</v>
      </c>
      <c r="F33" s="116">
        <f t="shared" si="5"/>
        <v>-5159</v>
      </c>
      <c r="G33" s="113">
        <f t="shared" si="9"/>
        <v>-0.37457344078995136</v>
      </c>
    </row>
    <row r="34" spans="1:7" ht="14" x14ac:dyDescent="0.35">
      <c r="A34" s="111" t="s">
        <v>149</v>
      </c>
      <c r="B34" s="112">
        <v>7157</v>
      </c>
      <c r="C34" s="113">
        <f t="shared" si="7"/>
        <v>0.10017075355503303</v>
      </c>
      <c r="D34" s="114">
        <v>4479</v>
      </c>
      <c r="E34" s="115">
        <f t="shared" si="8"/>
        <v>0.12235699065726929</v>
      </c>
      <c r="F34" s="116">
        <f t="shared" si="5"/>
        <v>-2678</v>
      </c>
      <c r="G34" s="113">
        <f t="shared" si="9"/>
        <v>-0.37417912533184294</v>
      </c>
    </row>
    <row r="35" spans="1:7" ht="14" x14ac:dyDescent="0.35">
      <c r="A35" s="126" t="s">
        <v>142</v>
      </c>
      <c r="B35" s="112">
        <v>3763</v>
      </c>
      <c r="C35" s="113">
        <f t="shared" si="7"/>
        <v>5.2667674392565221E-2</v>
      </c>
      <c r="D35" s="114">
        <v>952</v>
      </c>
      <c r="E35" s="115">
        <f t="shared" si="8"/>
        <v>2.6006665573949626E-2</v>
      </c>
      <c r="F35" s="116">
        <f t="shared" si="5"/>
        <v>-2811</v>
      </c>
      <c r="G35" s="113">
        <f t="shared" si="9"/>
        <v>-0.74701036407121979</v>
      </c>
    </row>
    <row r="36" spans="1:7" ht="14" x14ac:dyDescent="0.35">
      <c r="A36" s="127" t="s">
        <v>47</v>
      </c>
      <c r="B36" s="118"/>
      <c r="C36" s="119"/>
      <c r="D36" s="120"/>
      <c r="E36" s="121"/>
      <c r="F36" s="124"/>
      <c r="G36" s="125"/>
    </row>
    <row r="37" spans="1:7" ht="14.5" thickBot="1" x14ac:dyDescent="0.4">
      <c r="A37" s="81"/>
      <c r="B37" s="128">
        <v>1161</v>
      </c>
      <c r="C37" s="129">
        <f>B37/$B$11</f>
        <v>1.6249580114208934E-2</v>
      </c>
      <c r="D37" s="130">
        <v>895</v>
      </c>
      <c r="E37" s="131">
        <f>D37/$D$11</f>
        <v>2.4449543790635415E-2</v>
      </c>
      <c r="F37" s="132">
        <f>D37-B37</f>
        <v>-266</v>
      </c>
      <c r="G37" s="133">
        <f>F37/B37</f>
        <v>-0.22911283376399655</v>
      </c>
    </row>
    <row r="38" spans="1:7" ht="15.75" customHeight="1" thickTop="1" x14ac:dyDescent="0.3">
      <c r="A38" s="195"/>
      <c r="B38" s="196"/>
      <c r="C38" s="196"/>
      <c r="D38" s="196"/>
      <c r="E38" s="196"/>
      <c r="F38" s="196"/>
      <c r="G38" s="196"/>
    </row>
    <row r="39" spans="1:7" x14ac:dyDescent="0.3">
      <c r="A39" s="192" t="s">
        <v>125</v>
      </c>
      <c r="B39" s="193"/>
      <c r="C39" s="189"/>
      <c r="D39" s="189"/>
    </row>
  </sheetData>
  <mergeCells count="10">
    <mergeCell ref="A39:D39"/>
    <mergeCell ref="A2:G2"/>
    <mergeCell ref="A3:G3"/>
    <mergeCell ref="A4:G4"/>
    <mergeCell ref="A6:G6"/>
    <mergeCell ref="A38:G38"/>
    <mergeCell ref="B9:C9"/>
    <mergeCell ref="A9:A10"/>
    <mergeCell ref="D9:E9"/>
    <mergeCell ref="F9:G9"/>
  </mergeCells>
  <phoneticPr fontId="2" type="noConversion"/>
  <printOptions horizontalCentered="1" verticalCentered="1"/>
  <pageMargins left="0.5" right="0.5" top="0.5" bottom="0.5" header="0.5" footer="0.5"/>
  <pageSetup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9" ma:contentTypeDescription="Create a new document." ma:contentTypeScope="" ma:versionID="006ba3e599dabd0635471657cdb3bfc3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314587907e6f5a278d5334c3fd06d7f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F3E63C-EF1A-42CD-A06A-D3F29AD0FE63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8052362A-5213-4FFB-AF3E-EC905BEC2F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6BAB94-B66D-4979-B88F-0662864A04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Cover Sheet</vt:lpstr>
      <vt:lpstr>1. Plan and Actual</vt:lpstr>
      <vt:lpstr>2.Populations</vt:lpstr>
      <vt:lpstr>3. Job Seeker Services</vt:lpstr>
      <vt:lpstr>4. Ethnicity</vt:lpstr>
      <vt:lpstr>5.Gender&amp;Age</vt:lpstr>
      <vt:lpstr>6. Education</vt:lpstr>
      <vt:lpstr>7. mnth to mnth</vt:lpstr>
      <vt:lpstr>8. yr to yr</vt:lpstr>
      <vt:lpstr>'1. Plan and Actual'!Print_Area</vt:lpstr>
      <vt:lpstr>'2.Populations'!Print_Area</vt:lpstr>
      <vt:lpstr>'3. Job Seeker Services'!Print_Area</vt:lpstr>
      <vt:lpstr>'4. Ethnicity'!Print_Area</vt:lpstr>
      <vt:lpstr>'5.Gender&amp;Age'!Print_Area</vt:lpstr>
      <vt:lpstr>'6. Education'!Print_Area</vt:lpstr>
      <vt:lpstr>'7. mnth to mnth'!Print_Area</vt:lpstr>
      <vt:lpstr>'8. yr to yr'!Print_Area</vt:lpstr>
      <vt:lpstr>'Cover Sheet'!Print_Area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Job Seeker Summary</dc:title>
  <dc:subject/>
  <dc:creator>TBruce</dc:creator>
  <cp:keywords/>
  <dc:description/>
  <cp:lastModifiedBy>Joan Boucher</cp:lastModifiedBy>
  <cp:revision/>
  <dcterms:created xsi:type="dcterms:W3CDTF">2005-11-01T20:57:08Z</dcterms:created>
  <dcterms:modified xsi:type="dcterms:W3CDTF">2021-04-05T15:42:53Z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Burke, Matthew (EOL)</vt:lpwstr>
  </property>
  <property fmtid="{D5CDD505-2E9C-101B-9397-08002B2CF9AE}" pid="3" name="Order">
    <vt:lpwstr>18856800.0000000</vt:lpwstr>
  </property>
  <property fmtid="{D5CDD505-2E9C-101B-9397-08002B2CF9AE}" pid="4" name="display_urn:schemas-microsoft-com:office:office#Author">
    <vt:lpwstr>Burke, Matthew (EOL)</vt:lpwstr>
  </property>
</Properties>
</file>