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1 Reports/FY21 Q2 12312020/"/>
    </mc:Choice>
  </mc:AlternateContent>
  <bookViews>
    <workbookView xWindow="0" yWindow="0" windowWidth="19170" windowHeight="5565" tabRatio="772" activeTab="2"/>
  </bookViews>
  <sheets>
    <sheet name="Cover Sheet " sheetId="9" r:id="rId1"/>
    <sheet name=" Participants" sheetId="1" r:id="rId2"/>
    <sheet name="Exits" sheetId="10" r:id="rId3"/>
    <sheet name="Characteristics" sheetId="5" r:id="rId4"/>
  </sheets>
  <definedNames>
    <definedName name="_xlnm.Print_Area" localSheetId="1">' Participants'!$A$1:$J$23</definedName>
    <definedName name="_xlnm.Print_Area" localSheetId="3">Characteristics!$A$1:$O$21</definedName>
    <definedName name="_xlnm.Print_Area" localSheetId="0">'Cover Sheet '!$A$1:$D$28</definedName>
    <definedName name="_xlnm.Print_Area" localSheetId="2">Exits!$A$1:$I$24</definedName>
    <definedName name="_xlnm.Print_Titles" localSheetId="2">Exits!$3:$5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0" l="1"/>
  <c r="F18" i="10"/>
  <c r="F17" i="10"/>
  <c r="F16" i="10"/>
  <c r="F15" i="10"/>
  <c r="F14" i="10"/>
  <c r="F13" i="10"/>
  <c r="F20" i="10"/>
  <c r="A1" i="5"/>
  <c r="F6" i="10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B21" i="10"/>
  <c r="D21" i="10"/>
  <c r="C21" i="10"/>
  <c r="F7" i="10"/>
  <c r="F8" i="10"/>
  <c r="F9" i="10"/>
  <c r="F10" i="10"/>
  <c r="F11" i="10"/>
  <c r="F12" i="10"/>
  <c r="F5" i="10"/>
  <c r="A1" i="10"/>
  <c r="E21" i="1"/>
  <c r="B21" i="1"/>
  <c r="C21" i="1"/>
  <c r="F21" i="1"/>
  <c r="G21" i="1"/>
  <c r="H21" i="1"/>
  <c r="I21" i="1"/>
  <c r="J21" i="1"/>
  <c r="D21" i="1"/>
  <c r="I21" i="10"/>
  <c r="F21" i="10" l="1"/>
</calcChain>
</file>

<file path=xl/sharedStrings.xml><?xml version="1.0" encoding="utf-8"?>
<sst xmlns="http://schemas.openxmlformats.org/spreadsheetml/2006/main" count="80" uniqueCount="68">
  <si>
    <t xml:space="preserve">TAB 9 - TRADE ADJUSTMENT ASSISTANCE </t>
  </si>
  <si>
    <t>PARTICIPANT SUMMARIES BY AREA</t>
  </si>
  <si>
    <t>Table 1 -  Participants and Training Enrollments</t>
  </si>
  <si>
    <t>Table 2 -  Exit and Outcome Summary</t>
  </si>
  <si>
    <t>Table 3 -  Participant Characteristics</t>
  </si>
  <si>
    <t>Data Source:  Crystal Report/MOSES Database</t>
  </si>
  <si>
    <t>Compiled by MassHire Department of Career Services</t>
  </si>
  <si>
    <t>TABLE 1 - PARTICIPANTS &amp; TRAINING ENROLLMENTS</t>
  </si>
  <si>
    <t>Workforce Area</t>
  </si>
  <si>
    <t>Total Participants</t>
  </si>
  <si>
    <t>New FY Enrollments</t>
  </si>
  <si>
    <t>Training Enrollments</t>
  </si>
  <si>
    <t>Enrollments by Activity (Multiple Counts)</t>
  </si>
  <si>
    <t>YTD
Actual</t>
  </si>
  <si>
    <t>New FY Training Enrollments</t>
  </si>
  <si>
    <t>New &amp; Carry-in Training Enrollments</t>
  </si>
  <si>
    <t>ABE /
GED</t>
  </si>
  <si>
    <t>ESL</t>
  </si>
  <si>
    <t>Occup
Skills*</t>
  </si>
  <si>
    <t>OJT</t>
  </si>
  <si>
    <t>Other</t>
  </si>
  <si>
    <t>Berkshire</t>
  </si>
  <si>
    <t>Boston</t>
  </si>
  <si>
    <t>Bristol</t>
  </si>
  <si>
    <t>Brockton</t>
  </si>
  <si>
    <t>Cape Cod &amp; Islands</t>
  </si>
  <si>
    <t>Central Mass</t>
  </si>
  <si>
    <t>Franklin/Hampshire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</si>
  <si>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</si>
  <si>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</si>
  <si>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</si>
  <si>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</si>
  <si>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</si>
  <si>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</si>
  <si>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 Mass</t>
  </si>
  <si>
    <t>North Shore</t>
  </si>
  <si>
    <t>South Shore</t>
  </si>
  <si>
    <t>STATE TOTALS</t>
  </si>
  <si>
    <t>*  Occupational Skills training includes workplace training, private sector training programs, skill upgrading &amp; retraining, entrepreneurial training, job readiness training and customized training.</t>
  </si>
  <si>
    <t>TABLE 2 - EXIT &amp; OUTCOME SUMMARY</t>
  </si>
  <si>
    <t>Total                        Exits</t>
  </si>
  <si>
    <t>Entered
Employment*</t>
  </si>
  <si>
    <t>Exclusions**</t>
  </si>
  <si>
    <t>EE Rate at Exit</t>
  </si>
  <si>
    <t>Average
Pre Wage</t>
  </si>
  <si>
    <t>Average
Post Wage</t>
  </si>
  <si>
    <t>Credentials</t>
  </si>
  <si>
    <t>Annual
Plan</t>
  </si>
  <si>
    <t xml:space="preserve">  *Entered Employments include unsubsidized employment; military; and apprenticeship.</t>
  </si>
  <si>
    <t>**Excluded exiters, not counted in the calculation of EE Rate, are those who leave the program for medical reasons or who are institutionalized are not counted in Entered Employment rate.</t>
  </si>
  <si>
    <t>TABLE 3 - PARTICIPANT CHARACTERISTICS</t>
  </si>
  <si>
    <t>Percentages of Total Particpants</t>
  </si>
  <si>
    <t>Female</t>
  </si>
  <si>
    <t>Age 55
or Older</t>
  </si>
  <si>
    <t>Hispanic
or Latino</t>
  </si>
  <si>
    <t>Black or
African American</t>
  </si>
  <si>
    <t>Asian or
Pacific</t>
  </si>
  <si>
    <t>Disabled</t>
  </si>
  <si>
    <t>Less
Than H.S.</t>
  </si>
  <si>
    <t>UI
Claimant</t>
  </si>
  <si>
    <t>Limited
English</t>
  </si>
  <si>
    <t>Math or
Reading 
Level &lt; 9.0</t>
  </si>
  <si>
    <t>Offender</t>
  </si>
  <si>
    <t>Veteran</t>
  </si>
  <si>
    <t>Single
Parent</t>
  </si>
  <si>
    <t>Low
Income</t>
  </si>
  <si>
    <t>FY21 QUARTER ENDING DECEMBER 31, 2020</t>
  </si>
  <si>
    <t>TAB 9 - TRADE ADJUSTMENT ASSISTANCE
FY21 QUARTER ENDING DECEMBER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</si>
</sst>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&quot;$&quot;#,##0.00"/>
    <numFmt numFmtId="166" formatCode="0[$%-409]"/>
  </numFmts>
  <fonts count="12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4">
    <border>
      <left/>
      <right/>
      <top/>
      <bottom/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3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0" borderId="0" xfId="0" applyFont="1" applyBorder="1" applyAlignment="1"/>
    <xf numFmtId="0" fontId="4" fillId="0" borderId="2" xfId="0" applyFont="1" applyBorder="1" applyAlignment="1"/>
    <xf numFmtId="0" fontId="3" fillId="0" borderId="0" xfId="0" applyFont="1" applyBorder="1" applyAlignment="1"/>
    <xf numFmtId="0" fontId="3" fillId="0" borderId="2" xfId="0" applyFont="1" applyBorder="1" applyAlignment="1"/>
    <xf numFmtId="0" fontId="3" fillId="0" borderId="0" xfId="0" applyFont="1" applyBorder="1"/>
    <xf numFmtId="0" fontId="5" fillId="0" borderId="0" xfId="0" applyFont="1" applyBorder="1" applyAlignment="1">
      <alignment horizontal="right"/>
    </xf>
    <xf numFmtId="0" fontId="5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10" xfId="0" applyFont="1" applyBorder="1" applyAlignment="1">
      <alignment vertical="center"/>
    </xf>
    <xf numFmtId="1" fontId="6" fillId="2" borderId="11" xfId="0" applyNumberFormat="1" applyFont="1" applyFill="1" applyBorder="1" applyAlignment="1">
      <alignment horizontal="center" vertical="center"/>
    </xf>
    <xf numFmtId="1" fontId="6" fillId="2" borderId="12" xfId="0" applyNumberFormat="1" applyFont="1" applyFill="1" applyBorder="1" applyAlignment="1">
      <alignment horizontal="center" vertical="center"/>
    </xf>
    <xf numFmtId="3" fontId="6" fillId="2" borderId="13" xfId="0" applyNumberFormat="1" applyFont="1" applyFill="1" applyBorder="1" applyAlignment="1">
      <alignment horizontal="center" vertical="center"/>
    </xf>
    <xf numFmtId="1" fontId="6" fillId="2" borderId="14" xfId="0" applyNumberFormat="1" applyFont="1" applyFill="1" applyBorder="1" applyAlignment="1">
      <alignment horizontal="center" vertical="center"/>
    </xf>
    <xf numFmtId="1" fontId="6" fillId="2" borderId="15" xfId="0" applyNumberFormat="1" applyFont="1" applyFill="1" applyBorder="1" applyAlignment="1">
      <alignment horizontal="center" vertical="center"/>
    </xf>
    <xf numFmtId="1" fontId="6" fillId="2" borderId="13" xfId="0" applyNumberFormat="1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6" xfId="0" applyFont="1" applyBorder="1" applyAlignment="1">
      <alignment vertical="center"/>
    </xf>
    <xf numFmtId="1" fontId="6" fillId="2" borderId="17" xfId="0" applyNumberFormat="1" applyFont="1" applyFill="1" applyBorder="1" applyAlignment="1">
      <alignment horizontal="center" vertical="center"/>
    </xf>
    <xf numFmtId="1" fontId="6" fillId="2" borderId="18" xfId="0" applyNumberFormat="1" applyFont="1" applyFill="1" applyBorder="1" applyAlignment="1">
      <alignment horizontal="center" vertical="center"/>
    </xf>
    <xf numFmtId="1" fontId="6" fillId="2" borderId="19" xfId="0" applyNumberFormat="1" applyFont="1" applyFill="1" applyBorder="1" applyAlignment="1">
      <alignment horizontal="center" vertical="center"/>
    </xf>
    <xf numFmtId="1" fontId="6" fillId="2" borderId="20" xfId="0" applyNumberFormat="1" applyFont="1" applyFill="1" applyBorder="1" applyAlignment="1">
      <alignment horizontal="center" vertical="center"/>
    </xf>
    <xf numFmtId="1" fontId="6" fillId="2" borderId="21" xfId="0" applyNumberFormat="1" applyFont="1" applyFill="1" applyBorder="1" applyAlignment="1">
      <alignment horizontal="center" vertical="center"/>
    </xf>
    <xf numFmtId="3" fontId="6" fillId="2" borderId="1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6" fillId="2" borderId="17" xfId="0" applyNumberFormat="1" applyFont="1" applyFill="1" applyBorder="1" applyAlignment="1">
      <alignment horizontal="center" vertical="center"/>
    </xf>
    <xf numFmtId="3" fontId="6" fillId="2" borderId="18" xfId="0" applyNumberFormat="1" applyFont="1" applyFill="1" applyBorder="1" applyAlignment="1">
      <alignment horizontal="center" vertical="center"/>
    </xf>
    <xf numFmtId="3" fontId="6" fillId="2" borderId="19" xfId="0" applyNumberFormat="1" applyFont="1" applyFill="1" applyBorder="1" applyAlignment="1">
      <alignment horizontal="center" vertical="center"/>
    </xf>
    <xf numFmtId="3" fontId="6" fillId="2" borderId="20" xfId="0" applyNumberFormat="1" applyFont="1" applyFill="1" applyBorder="1" applyAlignment="1">
      <alignment horizontal="center" vertical="center"/>
    </xf>
    <xf numFmtId="3" fontId="6" fillId="2" borderId="21" xfId="0" applyNumberFormat="1" applyFont="1" applyFill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1" fontId="6" fillId="2" borderId="23" xfId="0" applyNumberFormat="1" applyFont="1" applyFill="1" applyBorder="1" applyAlignment="1">
      <alignment horizontal="center" vertical="center"/>
    </xf>
    <xf numFmtId="1" fontId="6" fillId="2" borderId="6" xfId="0" applyNumberFormat="1" applyFont="1" applyFill="1" applyBorder="1" applyAlignment="1">
      <alignment horizontal="center" vertical="center"/>
    </xf>
    <xf numFmtId="1" fontId="6" fillId="2" borderId="24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1" fontId="6" fillId="2" borderId="25" xfId="0" applyNumberFormat="1" applyFont="1" applyFill="1" applyBorder="1" applyAlignment="1">
      <alignment horizontal="center" vertical="center"/>
    </xf>
    <xf numFmtId="1" fontId="6" fillId="2" borderId="26" xfId="0" applyNumberFormat="1" applyFont="1" applyFill="1" applyBorder="1" applyAlignment="1">
      <alignment horizontal="center" vertical="center"/>
    </xf>
    <xf numFmtId="1" fontId="6" fillId="2" borderId="7" xfId="0" applyNumberFormat="1" applyFont="1" applyFill="1" applyBorder="1" applyAlignment="1">
      <alignment horizontal="center" vertical="center"/>
    </xf>
    <xf numFmtId="1" fontId="5" fillId="0" borderId="0" xfId="0" applyNumberFormat="1" applyFont="1" applyAlignment="1"/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/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6" fillId="0" borderId="27" xfId="0" applyFont="1" applyFill="1" applyBorder="1" applyAlignment="1">
      <alignment horizontal="center" wrapText="1"/>
    </xf>
    <xf numFmtId="1" fontId="6" fillId="0" borderId="28" xfId="0" applyNumberFormat="1" applyFont="1" applyFill="1" applyBorder="1" applyAlignment="1">
      <alignment horizontal="center" wrapText="1"/>
    </xf>
    <xf numFmtId="1" fontId="6" fillId="0" borderId="27" xfId="0" applyNumberFormat="1" applyFont="1" applyFill="1" applyBorder="1" applyAlignment="1">
      <alignment horizontal="center"/>
    </xf>
    <xf numFmtId="165" fontId="6" fillId="0" borderId="27" xfId="0" applyNumberFormat="1" applyFont="1" applyFill="1" applyBorder="1" applyAlignment="1">
      <alignment horizontal="center" wrapText="1"/>
    </xf>
    <xf numFmtId="164" fontId="6" fillId="0" borderId="27" xfId="0" applyNumberFormat="1" applyFont="1" applyFill="1" applyBorder="1" applyAlignment="1">
      <alignment horizontal="center" wrapText="1"/>
    </xf>
    <xf numFmtId="164" fontId="6" fillId="0" borderId="0" xfId="0" applyNumberFormat="1" applyFont="1" applyFill="1" applyBorder="1" applyAlignment="1">
      <alignment wrapText="1"/>
    </xf>
    <xf numFmtId="0" fontId="5" fillId="0" borderId="0" xfId="0" applyFont="1" applyFill="1"/>
    <xf numFmtId="0" fontId="6" fillId="0" borderId="29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 wrapText="1"/>
    </xf>
    <xf numFmtId="165" fontId="6" fillId="0" borderId="30" xfId="0" applyNumberFormat="1" applyFont="1" applyFill="1" applyBorder="1" applyAlignment="1">
      <alignment horizontal="center" wrapText="1"/>
    </xf>
    <xf numFmtId="164" fontId="6" fillId="0" borderId="8" xfId="0" applyNumberFormat="1" applyFont="1" applyFill="1" applyBorder="1" applyAlignment="1">
      <alignment horizontal="center" wrapText="1"/>
    </xf>
    <xf numFmtId="0" fontId="6" fillId="0" borderId="16" xfId="0" applyFont="1" applyBorder="1" applyAlignment="1">
      <alignment horizontal="left" vertical="center" indent="1"/>
    </xf>
    <xf numFmtId="1" fontId="6" fillId="0" borderId="16" xfId="0" applyNumberFormat="1" applyFont="1" applyFill="1" applyBorder="1" applyAlignment="1">
      <alignment horizontal="center" vertical="center"/>
    </xf>
    <xf numFmtId="1" fontId="6" fillId="0" borderId="11" xfId="0" applyNumberFormat="1" applyFont="1" applyFill="1" applyBorder="1" applyAlignment="1">
      <alignment horizontal="center" vertical="center"/>
    </xf>
    <xf numFmtId="3" fontId="6" fillId="0" borderId="16" xfId="0" applyNumberFormat="1" applyFont="1" applyFill="1" applyBorder="1" applyAlignment="1">
      <alignment horizontal="center" vertical="center"/>
    </xf>
    <xf numFmtId="9" fontId="6" fillId="0" borderId="11" xfId="0" applyNumberFormat="1" applyFont="1" applyFill="1" applyBorder="1" applyAlignment="1">
      <alignment horizontal="center" vertical="center"/>
    </xf>
    <xf numFmtId="9" fontId="6" fillId="0" borderId="12" xfId="0" applyNumberFormat="1" applyFont="1" applyFill="1" applyBorder="1" applyAlignment="1">
      <alignment horizontal="center" vertical="center"/>
    </xf>
    <xf numFmtId="165" fontId="6" fillId="0" borderId="31" xfId="0" applyNumberFormat="1" applyFont="1" applyFill="1" applyBorder="1" applyAlignment="1">
      <alignment horizontal="center" vertical="center"/>
    </xf>
    <xf numFmtId="165" fontId="6" fillId="0" borderId="32" xfId="0" applyNumberFormat="1" applyFont="1" applyFill="1" applyBorder="1" applyAlignment="1">
      <alignment horizontal="center" vertical="center"/>
    </xf>
    <xf numFmtId="3" fontId="6" fillId="0" borderId="33" xfId="0" applyNumberFormat="1" applyFont="1" applyFill="1" applyBorder="1" applyAlignment="1">
      <alignment horizontal="center" vertical="center"/>
    </xf>
    <xf numFmtId="9" fontId="6" fillId="0" borderId="21" xfId="0" applyNumberFormat="1" applyFont="1" applyFill="1" applyBorder="1" applyAlignment="1">
      <alignment horizontal="center" vertical="center"/>
    </xf>
    <xf numFmtId="165" fontId="6" fillId="0" borderId="10" xfId="0" applyNumberFormat="1" applyFont="1" applyFill="1" applyBorder="1" applyAlignment="1">
      <alignment horizontal="center" vertical="center"/>
    </xf>
    <xf numFmtId="165" fontId="6" fillId="0" borderId="34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10" xfId="0" applyFont="1" applyBorder="1" applyAlignment="1">
      <alignment horizontal="left" vertical="center" indent="1"/>
    </xf>
    <xf numFmtId="3" fontId="6" fillId="0" borderId="10" xfId="0" applyNumberFormat="1" applyFont="1" applyFill="1" applyBorder="1" applyAlignment="1">
      <alignment horizontal="center" vertical="center"/>
    </xf>
    <xf numFmtId="165" fontId="6" fillId="0" borderId="35" xfId="0" applyNumberFormat="1" applyFont="1" applyFill="1" applyBorder="1" applyAlignment="1">
      <alignment horizontal="center" vertical="center"/>
    </xf>
    <xf numFmtId="3" fontId="6" fillId="0" borderId="11" xfId="0" applyNumberFormat="1" applyFont="1" applyFill="1" applyBorder="1" applyAlignment="1">
      <alignment horizontal="center" vertical="center"/>
    </xf>
    <xf numFmtId="1" fontId="6" fillId="0" borderId="10" xfId="0" applyNumberFormat="1" applyFont="1" applyFill="1" applyBorder="1" applyAlignment="1">
      <alignment horizontal="center" vertical="center"/>
    </xf>
    <xf numFmtId="3" fontId="6" fillId="0" borderId="17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" fontId="6" fillId="0" borderId="34" xfId="0" applyNumberFormat="1" applyFont="1" applyFill="1" applyBorder="1" applyAlignment="1">
      <alignment horizontal="center" vertical="center"/>
    </xf>
    <xf numFmtId="3" fontId="6" fillId="0" borderId="34" xfId="0" applyNumberFormat="1" applyFont="1" applyFill="1" applyBorder="1" applyAlignment="1">
      <alignment horizontal="center" vertical="center"/>
    </xf>
    <xf numFmtId="3" fontId="6" fillId="0" borderId="23" xfId="0" applyNumberFormat="1" applyFont="1" applyFill="1" applyBorder="1" applyAlignment="1">
      <alignment horizontal="center" vertical="center"/>
    </xf>
    <xf numFmtId="0" fontId="6" fillId="0" borderId="22" xfId="0" applyFont="1" applyBorder="1" applyAlignment="1">
      <alignment horizontal="left" vertical="center" indent="1"/>
    </xf>
    <xf numFmtId="3" fontId="6" fillId="0" borderId="36" xfId="0" applyNumberFormat="1" applyFont="1" applyFill="1" applyBorder="1" applyAlignment="1">
      <alignment horizontal="center" vertical="center"/>
    </xf>
    <xf numFmtId="9" fontId="6" fillId="0" borderId="25" xfId="0" applyNumberFormat="1" applyFont="1" applyFill="1" applyBorder="1" applyAlignment="1">
      <alignment horizontal="center" vertical="center"/>
    </xf>
    <xf numFmtId="9" fontId="6" fillId="0" borderId="37" xfId="0" applyNumberFormat="1" applyFont="1" applyFill="1" applyBorder="1" applyAlignment="1">
      <alignment horizontal="center" vertical="center"/>
    </xf>
    <xf numFmtId="3" fontId="6" fillId="0" borderId="31" xfId="0" applyNumberFormat="1" applyFont="1" applyFill="1" applyBorder="1" applyAlignment="1">
      <alignment horizontal="center" vertical="center"/>
    </xf>
    <xf numFmtId="0" fontId="8" fillId="0" borderId="30" xfId="0" applyFont="1" applyBorder="1" applyAlignment="1">
      <alignment horizontal="left" vertical="center" indent="1"/>
    </xf>
    <xf numFmtId="3" fontId="8" fillId="0" borderId="38" xfId="0" applyNumberFormat="1" applyFont="1" applyFill="1" applyBorder="1" applyAlignment="1">
      <alignment horizontal="center" vertical="center"/>
    </xf>
    <xf numFmtId="3" fontId="8" fillId="0" borderId="39" xfId="0" applyNumberFormat="1" applyFont="1" applyFill="1" applyBorder="1" applyAlignment="1">
      <alignment horizontal="center" vertical="center"/>
    </xf>
    <xf numFmtId="9" fontId="8" fillId="0" borderId="40" xfId="0" applyNumberFormat="1" applyFont="1" applyFill="1" applyBorder="1" applyAlignment="1">
      <alignment horizontal="center" vertical="center"/>
    </xf>
    <xf numFmtId="9" fontId="8" fillId="0" borderId="41" xfId="0" applyNumberFormat="1" applyFont="1" applyFill="1" applyBorder="1" applyAlignment="1">
      <alignment horizontal="center" vertical="center"/>
    </xf>
    <xf numFmtId="165" fontId="8" fillId="0" borderId="42" xfId="0" applyNumberFormat="1" applyFont="1" applyFill="1" applyBorder="1" applyAlignment="1">
      <alignment horizontal="center" vertical="center"/>
    </xf>
    <xf numFmtId="165" fontId="8" fillId="0" borderId="38" xfId="0" applyNumberFormat="1" applyFont="1" applyFill="1" applyBorder="1" applyAlignment="1">
      <alignment horizontal="center" vertical="center"/>
    </xf>
    <xf numFmtId="3" fontId="8" fillId="0" borderId="4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6" fillId="0" borderId="0" xfId="0" applyFont="1" applyFill="1" applyBorder="1" applyAlignment="1"/>
    <xf numFmtId="165" fontId="6" fillId="0" borderId="0" xfId="0" applyNumberFormat="1" applyFont="1" applyFill="1" applyBorder="1" applyAlignment="1"/>
    <xf numFmtId="164" fontId="6" fillId="0" borderId="0" xfId="0" applyNumberFormat="1" applyFont="1" applyFill="1" applyBorder="1" applyAlignment="1">
      <alignment horizontal="center"/>
    </xf>
    <xf numFmtId="0" fontId="6" fillId="0" borderId="0" xfId="0" applyFont="1" applyFill="1"/>
    <xf numFmtId="0" fontId="6" fillId="0" borderId="0" xfId="0" applyFont="1" applyFill="1" applyBorder="1" applyAlignment="1">
      <alignment wrapText="1"/>
    </xf>
    <xf numFmtId="0" fontId="6" fillId="0" borderId="43" xfId="0" applyFont="1" applyFill="1" applyBorder="1" applyAlignment="1">
      <alignment horizontal="left" indent="1"/>
    </xf>
    <xf numFmtId="0" fontId="6" fillId="0" borderId="9" xfId="0" applyFont="1" applyFill="1" applyBorder="1" applyAlignment="1">
      <alignment horizontal="center"/>
    </xf>
    <xf numFmtId="0" fontId="6" fillId="0" borderId="9" xfId="0" applyFont="1" applyFill="1" applyBorder="1"/>
    <xf numFmtId="9" fontId="6" fillId="0" borderId="9" xfId="0" applyNumberFormat="1" applyFont="1" applyFill="1" applyBorder="1"/>
    <xf numFmtId="1" fontId="6" fillId="0" borderId="9" xfId="0" applyNumberFormat="1" applyFont="1" applyFill="1" applyBorder="1"/>
    <xf numFmtId="0" fontId="6" fillId="0" borderId="29" xfId="0" applyFont="1" applyFill="1" applyBorder="1"/>
    <xf numFmtId="0" fontId="6" fillId="0" borderId="0" xfId="0" applyFont="1" applyFill="1" applyBorder="1"/>
    <xf numFmtId="165" fontId="6" fillId="0" borderId="0" xfId="0" applyNumberFormat="1" applyFont="1" applyFill="1"/>
    <xf numFmtId="164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horizontal="left" indent="1"/>
    </xf>
    <xf numFmtId="0" fontId="5" fillId="0" borderId="0" xfId="0" applyFont="1" applyFill="1" applyAlignment="1">
      <alignment horizontal="center"/>
    </xf>
    <xf numFmtId="9" fontId="5" fillId="0" borderId="0" xfId="0" applyNumberFormat="1" applyFont="1" applyFill="1"/>
    <xf numFmtId="1" fontId="5" fillId="0" borderId="0" xfId="0" applyNumberFormat="1" applyFont="1" applyFill="1"/>
    <xf numFmtId="165" fontId="5" fillId="0" borderId="0" xfId="0" applyNumberFormat="1" applyFont="1" applyFill="1"/>
    <xf numFmtId="164" fontId="5" fillId="0" borderId="0" xfId="0" applyNumberFormat="1" applyFont="1" applyFill="1" applyAlignment="1">
      <alignment horizontal="center"/>
    </xf>
    <xf numFmtId="3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/>
    <xf numFmtId="0" fontId="10" fillId="0" borderId="0" xfId="0" applyFont="1" applyFill="1" applyBorder="1" applyAlignment="1"/>
    <xf numFmtId="0" fontId="5" fillId="0" borderId="0" xfId="0" applyFont="1" applyFill="1" applyBorder="1"/>
    <xf numFmtId="0" fontId="5" fillId="0" borderId="0" xfId="0" applyFont="1" applyBorder="1"/>
    <xf numFmtId="0" fontId="5" fillId="0" borderId="0" xfId="0" applyFont="1"/>
    <xf numFmtId="9" fontId="5" fillId="0" borderId="25" xfId="1" applyFont="1" applyBorder="1" applyAlignment="1">
      <alignment horizontal="center" wrapText="1"/>
    </xf>
    <xf numFmtId="0" fontId="5" fillId="0" borderId="26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5" fillId="0" borderId="10" xfId="0" applyFont="1" applyBorder="1" applyAlignment="1">
      <alignment vertical="center"/>
    </xf>
    <xf numFmtId="166" fontId="6" fillId="2" borderId="14" xfId="1" applyNumberFormat="1" applyFont="1" applyFill="1" applyBorder="1" applyAlignment="1">
      <alignment horizontal="center" vertical="center"/>
    </xf>
    <xf numFmtId="166" fontId="6" fillId="2" borderId="11" xfId="1" applyNumberFormat="1" applyFont="1" applyFill="1" applyBorder="1" applyAlignment="1">
      <alignment horizontal="center" vertical="center"/>
    </xf>
    <xf numFmtId="166" fontId="6" fillId="2" borderId="44" xfId="1" applyNumberFormat="1" applyFont="1" applyFill="1" applyBorder="1" applyAlignment="1">
      <alignment horizontal="center" vertical="center"/>
    </xf>
    <xf numFmtId="166" fontId="6" fillId="2" borderId="45" xfId="1" applyNumberFormat="1" applyFont="1" applyFill="1" applyBorder="1" applyAlignment="1">
      <alignment horizontal="center" vertical="center"/>
    </xf>
    <xf numFmtId="166" fontId="6" fillId="2" borderId="4" xfId="1" applyNumberFormat="1" applyFont="1" applyFill="1" applyBorder="1" applyAlignment="1">
      <alignment horizontal="center" vertical="center"/>
    </xf>
    <xf numFmtId="166" fontId="6" fillId="2" borderId="15" xfId="1" applyNumberFormat="1" applyFont="1" applyFill="1" applyBorder="1" applyAlignment="1">
      <alignment horizontal="center" vertical="center"/>
    </xf>
    <xf numFmtId="166" fontId="6" fillId="2" borderId="13" xfId="1" applyNumberFormat="1" applyFont="1" applyFill="1" applyBorder="1" applyAlignment="1">
      <alignment horizontal="center" vertical="center"/>
    </xf>
    <xf numFmtId="166" fontId="6" fillId="2" borderId="46" xfId="1" applyNumberFormat="1" applyFont="1" applyFill="1" applyBorder="1" applyAlignment="1">
      <alignment horizontal="center" vertical="center"/>
    </xf>
    <xf numFmtId="3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166" fontId="6" fillId="2" borderId="18" xfId="1" applyNumberFormat="1" applyFont="1" applyFill="1" applyBorder="1" applyAlignment="1">
      <alignment horizontal="center" vertical="center"/>
    </xf>
    <xf numFmtId="166" fontId="6" fillId="2" borderId="17" xfId="1" applyNumberFormat="1" applyFont="1" applyFill="1" applyBorder="1" applyAlignment="1">
      <alignment horizontal="center" vertical="center"/>
    </xf>
    <xf numFmtId="166" fontId="6" fillId="2" borderId="19" xfId="1" applyNumberFormat="1" applyFont="1" applyFill="1" applyBorder="1" applyAlignment="1">
      <alignment horizontal="center" vertical="center"/>
    </xf>
    <xf numFmtId="166" fontId="6" fillId="2" borderId="21" xfId="1" applyNumberFormat="1" applyFont="1" applyFill="1" applyBorder="1" applyAlignment="1">
      <alignment horizontal="center" vertical="center"/>
    </xf>
    <xf numFmtId="166" fontId="6" fillId="2" borderId="20" xfId="1" applyNumberFormat="1" applyFont="1" applyFill="1" applyBorder="1" applyAlignment="1">
      <alignment horizontal="center" vertical="center"/>
    </xf>
    <xf numFmtId="166" fontId="6" fillId="2" borderId="47" xfId="1" applyNumberFormat="1" applyFont="1" applyFill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166" fontId="6" fillId="2" borderId="25" xfId="1" applyNumberFormat="1" applyFont="1" applyFill="1" applyBorder="1" applyAlignment="1">
      <alignment horizontal="center" vertical="center"/>
    </xf>
    <xf numFmtId="166" fontId="6" fillId="2" borderId="24" xfId="1" applyNumberFormat="1" applyFont="1" applyFill="1" applyBorder="1" applyAlignment="1">
      <alignment horizontal="center" vertical="center"/>
    </xf>
    <xf numFmtId="166" fontId="6" fillId="2" borderId="2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2" borderId="7" xfId="1" applyNumberFormat="1" applyFont="1" applyFill="1" applyBorder="1" applyAlignment="1">
      <alignment horizontal="center" vertical="center"/>
    </xf>
    <xf numFmtId="166" fontId="6" fillId="2" borderId="8" xfId="1" applyNumberFormat="1" applyFont="1" applyFill="1" applyBorder="1" applyAlignment="1">
      <alignment horizontal="center" vertical="center"/>
    </xf>
    <xf numFmtId="9" fontId="5" fillId="0" borderId="0" xfId="0" applyNumberFormat="1" applyFont="1"/>
    <xf numFmtId="9" fontId="5" fillId="0" borderId="0" xfId="1" applyFont="1" applyAlignment="1">
      <alignment horizontal="center"/>
    </xf>
    <xf numFmtId="0" fontId="8" fillId="0" borderId="30" xfId="0" applyFont="1" applyBorder="1" applyAlignment="1">
      <alignment vertical="center"/>
    </xf>
    <xf numFmtId="3" fontId="8" fillId="2" borderId="48" xfId="0" applyNumberFormat="1" applyFont="1" applyFill="1" applyBorder="1" applyAlignment="1">
      <alignment horizontal="center" vertical="center"/>
    </xf>
    <xf numFmtId="3" fontId="8" fillId="2" borderId="49" xfId="0" applyNumberFormat="1" applyFont="1" applyFill="1" applyBorder="1" applyAlignment="1">
      <alignment horizontal="center" vertical="center"/>
    </xf>
    <xf numFmtId="3" fontId="8" fillId="2" borderId="50" xfId="0" applyNumberFormat="1" applyFont="1" applyFill="1" applyBorder="1" applyAlignment="1">
      <alignment horizontal="center" vertical="center"/>
    </xf>
    <xf numFmtId="3" fontId="8" fillId="2" borderId="41" xfId="0" applyNumberFormat="1" applyFont="1" applyFill="1" applyBorder="1" applyAlignment="1">
      <alignment horizontal="center" vertical="center"/>
    </xf>
    <xf numFmtId="3" fontId="8" fillId="2" borderId="29" xfId="0" applyNumberFormat="1" applyFont="1" applyFill="1" applyBorder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166" fontId="8" fillId="2" borderId="43" xfId="1" applyNumberFormat="1" applyFont="1" applyFill="1" applyBorder="1" applyAlignment="1">
      <alignment horizontal="center" vertical="center"/>
    </xf>
    <xf numFmtId="166" fontId="8" fillId="2" borderId="51" xfId="1" applyNumberFormat="1" applyFont="1" applyFill="1" applyBorder="1" applyAlignment="1">
      <alignment horizontal="center" vertical="center"/>
    </xf>
    <xf numFmtId="166" fontId="8" fillId="2" borderId="52" xfId="1" applyNumberFormat="1" applyFont="1" applyFill="1" applyBorder="1" applyAlignment="1">
      <alignment horizontal="center" vertical="center"/>
    </xf>
    <xf numFmtId="166" fontId="8" fillId="2" borderId="40" xfId="1" applyNumberFormat="1" applyFont="1" applyFill="1" applyBorder="1" applyAlignment="1">
      <alignment horizontal="center" vertical="center"/>
    </xf>
    <xf numFmtId="166" fontId="8" fillId="2" borderId="48" xfId="1" applyNumberFormat="1" applyFont="1" applyFill="1" applyBorder="1" applyAlignment="1">
      <alignment horizontal="center" vertical="center"/>
    </xf>
    <xf numFmtId="166" fontId="8" fillId="2" borderId="39" xfId="1" applyNumberFormat="1" applyFont="1" applyFill="1" applyBorder="1" applyAlignment="1">
      <alignment horizontal="center" vertical="center"/>
    </xf>
    <xf numFmtId="166" fontId="8" fillId="2" borderId="42" xfId="1" applyNumberFormat="1" applyFont="1" applyFill="1" applyBorder="1" applyAlignment="1">
      <alignment horizontal="center" vertical="center"/>
    </xf>
    <xf numFmtId="3" fontId="9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" fontId="9" fillId="0" borderId="0" xfId="0" applyNumberFormat="1" applyFont="1" applyBorder="1" applyAlignment="1">
      <alignment vertical="center"/>
    </xf>
    <xf numFmtId="10" fontId="9" fillId="0" borderId="0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0" xfId="0" applyFont="1" applyBorder="1" applyAlignment="1">
      <alignment horizontal="left" indent="1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3" fillId="0" borderId="57" xfId="0" applyFont="1" applyBorder="1" applyAlignment="1">
      <alignment horizontal="center"/>
    </xf>
    <xf numFmtId="0" fontId="3" fillId="0" borderId="5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Border="1" applyAlignment="1">
      <alignment horizontal="left" indent="1"/>
    </xf>
    <xf numFmtId="0" fontId="5" fillId="0" borderId="1" xfId="0" applyFont="1" applyBorder="1" applyAlignment="1">
      <alignment horizontal="left" indent="1"/>
    </xf>
    <xf numFmtId="0" fontId="5" fillId="0" borderId="2" xfId="0" applyFont="1" applyBorder="1" applyAlignment="1">
      <alignment horizontal="left" indent="1"/>
    </xf>
    <xf numFmtId="0" fontId="5" fillId="0" borderId="0" xfId="0" applyFont="1" applyAlignment="1">
      <alignment horizontal="left" indent="1"/>
    </xf>
    <xf numFmtId="0" fontId="3" fillId="0" borderId="53" xfId="0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6" fillId="0" borderId="59" xfId="0" applyFont="1" applyFill="1" applyBorder="1" applyAlignment="1">
      <alignment horizontal="left" vertical="center" wrapText="1" indent="1"/>
    </xf>
    <xf numFmtId="0" fontId="6" fillId="0" borderId="60" xfId="0" applyFont="1" applyFill="1" applyBorder="1" applyAlignment="1">
      <alignment horizontal="left" vertical="center" wrapText="1" indent="1"/>
    </xf>
    <xf numFmtId="0" fontId="6" fillId="0" borderId="61" xfId="0" applyFont="1" applyFill="1" applyBorder="1" applyAlignment="1">
      <alignment horizontal="left" vertical="center" wrapText="1" indent="1"/>
    </xf>
    <xf numFmtId="0" fontId="6" fillId="0" borderId="43" xfId="0" applyFont="1" applyFill="1" applyBorder="1" applyAlignment="1">
      <alignment horizontal="left" vertical="center" wrapText="1" indent="1"/>
    </xf>
    <xf numFmtId="0" fontId="6" fillId="0" borderId="9" xfId="0" applyFont="1" applyFill="1" applyBorder="1" applyAlignment="1">
      <alignment horizontal="left" vertical="center" wrapText="1" indent="1"/>
    </xf>
    <xf numFmtId="0" fontId="6" fillId="0" borderId="29" xfId="0" applyFont="1" applyFill="1" applyBorder="1" applyAlignment="1">
      <alignment horizontal="left" vertical="center" wrapText="1" indent="1"/>
    </xf>
    <xf numFmtId="0" fontId="5" fillId="0" borderId="3" xfId="0" applyFont="1" applyBorder="1" applyAlignment="1">
      <alignment horizontal="center" wrapText="1"/>
    </xf>
    <xf numFmtId="0" fontId="5" fillId="0" borderId="46" xfId="0" applyFont="1" applyBorder="1" applyAlignment="1">
      <alignment wrapText="1"/>
    </xf>
    <xf numFmtId="0" fontId="7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/>
    <xf numFmtId="0" fontId="5" fillId="0" borderId="61" xfId="0" applyFont="1" applyBorder="1" applyAlignment="1"/>
    <xf numFmtId="0" fontId="5" fillId="0" borderId="28" xfId="0" applyFont="1" applyBorder="1" applyAlignment="1">
      <alignment horizontal="center" wrapText="1"/>
    </xf>
    <xf numFmtId="0" fontId="5" fillId="0" borderId="46" xfId="0" applyFont="1" applyBorder="1" applyAlignment="1">
      <alignment horizontal="center" wrapText="1"/>
    </xf>
    <xf numFmtId="0" fontId="7" fillId="0" borderId="4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8" fillId="0" borderId="62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6" fillId="0" borderId="63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0" borderId="31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center" wrapText="1"/>
    </xf>
    <xf numFmtId="0" fontId="6" fillId="0" borderId="46" xfId="0" applyFont="1" applyFill="1" applyBorder="1" applyAlignment="1">
      <alignment horizontal="center" wrapText="1"/>
    </xf>
    <xf numFmtId="0" fontId="7" fillId="0" borderId="60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6" fillId="0" borderId="59" xfId="0" applyFont="1" applyFill="1" applyBorder="1" applyAlignment="1">
      <alignment horizontal="left"/>
    </xf>
    <xf numFmtId="0" fontId="6" fillId="0" borderId="60" xfId="0" applyFont="1" applyFill="1" applyBorder="1" applyAlignment="1">
      <alignment horizontal="left"/>
    </xf>
    <xf numFmtId="0" fontId="6" fillId="0" borderId="61" xfId="0" applyFont="1" applyFill="1" applyBorder="1" applyAlignment="1">
      <alignment horizontal="left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zoomScale="75" zoomScaleNormal="100" workbookViewId="0">
      <selection activeCell="A29" sqref="A29"/>
    </sheetView>
  </sheetViews>
  <sheetFormatPr defaultColWidth="9.140625" defaultRowHeight="18.75" x14ac:dyDescent="0.3"/>
  <cols>
    <col min="1" max="1" width="18.7109375" style="1" customWidth="1"/>
    <col min="2" max="2" width="24.42578125" style="1" customWidth="1"/>
    <col min="3" max="3" width="63.28515625" style="1" customWidth="1"/>
    <col min="4" max="4" width="20.7109375" style="1" customWidth="1"/>
    <col min="5" max="5" width="16.5703125" style="1" customWidth="1"/>
    <col min="6" max="6" width="21.42578125" style="1" customWidth="1"/>
    <col min="7" max="7" width="11.5703125" style="1" customWidth="1"/>
    <col min="8" max="8" width="10.42578125" style="1" customWidth="1"/>
    <col min="9" max="16384" width="9.140625" style="1"/>
  </cols>
  <sheetData>
    <row r="1" spans="1:4" ht="18.75" customHeight="1" thickTop="1" x14ac:dyDescent="0.3">
      <c r="A1" s="193"/>
      <c r="B1" s="194"/>
      <c r="C1" s="194"/>
      <c r="D1" s="195"/>
    </row>
    <row r="2" spans="1:4" ht="18.75" customHeight="1" x14ac:dyDescent="0.3">
      <c r="A2" s="179"/>
      <c r="B2" s="180"/>
      <c r="C2" s="180"/>
      <c r="D2" s="181"/>
    </row>
    <row r="3" spans="1:4" ht="18.75" customHeight="1" x14ac:dyDescent="0.3">
      <c r="A3" s="179"/>
      <c r="B3" s="180"/>
      <c r="C3" s="180"/>
      <c r="D3" s="181"/>
    </row>
    <row r="4" spans="1:4" ht="18.75" customHeight="1" x14ac:dyDescent="0.35">
      <c r="A4" s="187"/>
      <c r="B4" s="188"/>
      <c r="C4" s="188"/>
      <c r="D4" s="189"/>
    </row>
    <row r="5" spans="1:4" ht="18.75" customHeight="1" x14ac:dyDescent="0.3">
      <c r="A5" s="190"/>
      <c r="B5" s="191"/>
      <c r="C5" s="191"/>
      <c r="D5" s="192"/>
    </row>
    <row r="6" spans="1:4" ht="18.75" customHeight="1" x14ac:dyDescent="0.35">
      <c r="A6" s="187" t="s">
        <v>0</v>
      </c>
      <c r="B6" s="188"/>
      <c r="C6" s="188"/>
      <c r="D6" s="189"/>
    </row>
    <row r="7" spans="1:4" ht="18.75" customHeight="1" x14ac:dyDescent="0.3">
      <c r="A7" s="183"/>
      <c r="B7" s="184"/>
      <c r="C7" s="184"/>
      <c r="D7" s="185"/>
    </row>
    <row r="8" spans="1:4" ht="16.5" customHeight="1" x14ac:dyDescent="0.3">
      <c r="A8" s="196" t="s">
        <v>66</v>
      </c>
      <c r="B8" s="197"/>
      <c r="C8" s="197"/>
      <c r="D8" s="198"/>
    </row>
    <row r="9" spans="1:4" ht="16.5" customHeight="1" x14ac:dyDescent="0.3">
      <c r="A9" s="183"/>
      <c r="B9" s="184"/>
      <c r="C9" s="184"/>
      <c r="D9" s="185"/>
    </row>
    <row r="10" spans="1:4" ht="18.75" customHeight="1" x14ac:dyDescent="0.3">
      <c r="A10" s="183"/>
      <c r="B10" s="184"/>
      <c r="C10" s="184"/>
      <c r="D10" s="185"/>
    </row>
    <row r="11" spans="1:4" ht="18.75" customHeight="1" x14ac:dyDescent="0.3">
      <c r="A11" s="183"/>
      <c r="B11" s="184"/>
      <c r="C11" s="184"/>
      <c r="D11" s="185"/>
    </row>
    <row r="12" spans="1:4" ht="18.75" customHeight="1" x14ac:dyDescent="0.3">
      <c r="A12" s="190"/>
      <c r="B12" s="191"/>
      <c r="C12" s="191"/>
      <c r="D12" s="192"/>
    </row>
    <row r="13" spans="1:4" ht="21" x14ac:dyDescent="0.35">
      <c r="A13" s="187" t="s">
        <v>1</v>
      </c>
      <c r="B13" s="188"/>
      <c r="C13" s="188"/>
      <c r="D13" s="189"/>
    </row>
    <row r="14" spans="1:4" x14ac:dyDescent="0.3">
      <c r="A14" s="190"/>
      <c r="B14" s="191"/>
      <c r="C14" s="191"/>
      <c r="D14" s="192"/>
    </row>
    <row r="15" spans="1:4" x14ac:dyDescent="0.3">
      <c r="A15" s="2"/>
      <c r="B15" s="3"/>
      <c r="C15" s="3" t="s">
        <v>2</v>
      </c>
      <c r="D15" s="4"/>
    </row>
    <row r="16" spans="1:4" x14ac:dyDescent="0.3">
      <c r="A16" s="2"/>
      <c r="B16" s="5"/>
      <c r="C16" s="5"/>
      <c r="D16" s="6"/>
    </row>
    <row r="17" spans="1:5" x14ac:dyDescent="0.3">
      <c r="A17" s="2"/>
      <c r="B17" s="3"/>
      <c r="C17" s="3" t="s">
        <v>3</v>
      </c>
      <c r="D17" s="4"/>
    </row>
    <row r="18" spans="1:5" x14ac:dyDescent="0.3">
      <c r="A18" s="2"/>
      <c r="B18" s="5"/>
      <c r="C18" s="5"/>
      <c r="D18" s="6"/>
    </row>
    <row r="19" spans="1:5" x14ac:dyDescent="0.3">
      <c r="A19" s="2"/>
      <c r="B19" s="3"/>
      <c r="C19" s="3" t="s">
        <v>4</v>
      </c>
      <c r="D19" s="4"/>
    </row>
    <row r="20" spans="1:5" x14ac:dyDescent="0.3">
      <c r="A20" s="190"/>
      <c r="B20" s="191"/>
      <c r="C20" s="191"/>
      <c r="D20" s="192"/>
    </row>
    <row r="21" spans="1:5" x14ac:dyDescent="0.3">
      <c r="A21" s="190"/>
      <c r="B21" s="191"/>
      <c r="C21" s="191"/>
      <c r="D21" s="192"/>
    </row>
    <row r="22" spans="1:5" x14ac:dyDescent="0.3">
      <c r="A22" s="179"/>
      <c r="B22" s="180"/>
      <c r="C22" s="180"/>
      <c r="D22" s="181"/>
    </row>
    <row r="23" spans="1:5" x14ac:dyDescent="0.3">
      <c r="A23" s="190"/>
      <c r="B23" s="191"/>
      <c r="C23" s="191"/>
      <c r="D23" s="192"/>
    </row>
    <row r="24" spans="1:5" x14ac:dyDescent="0.3">
      <c r="A24" s="200"/>
      <c r="B24" s="199"/>
      <c r="C24" s="199"/>
      <c r="D24" s="201"/>
    </row>
    <row r="25" spans="1:5" x14ac:dyDescent="0.3">
      <c r="A25" s="200"/>
      <c r="B25" s="202"/>
      <c r="C25" s="202"/>
      <c r="D25" s="201"/>
    </row>
    <row r="26" spans="1:5" ht="19.5" thickBot="1" x14ac:dyDescent="0.35">
      <c r="A26" s="203"/>
      <c r="B26" s="204"/>
      <c r="C26" s="204"/>
      <c r="D26" s="205"/>
    </row>
    <row r="27" spans="1:5" s="7" customFormat="1" ht="18" customHeight="1" thickTop="1" x14ac:dyDescent="0.3">
      <c r="A27" s="199" t="s">
        <v>5</v>
      </c>
      <c r="B27" s="199"/>
      <c r="C27" s="199"/>
      <c r="D27" s="199"/>
    </row>
    <row r="28" spans="1:5" ht="15" customHeight="1" x14ac:dyDescent="0.3">
      <c r="A28" s="182" t="s">
        <v>6</v>
      </c>
      <c r="B28" s="182"/>
      <c r="C28" s="182"/>
      <c r="D28" s="8"/>
      <c r="E28" s="7"/>
    </row>
    <row r="29" spans="1:5" x14ac:dyDescent="0.3">
      <c r="E29" s="7"/>
    </row>
  </sheetData>
  <mergeCells count="15">
    <mergeCell ref="A20:D20"/>
    <mergeCell ref="A21:D21"/>
    <mergeCell ref="A14:D14"/>
    <mergeCell ref="A23:D23"/>
    <mergeCell ref="A27:D27"/>
    <mergeCell ref="A24:D24"/>
    <mergeCell ref="A25:D25"/>
    <mergeCell ref="A26:D26"/>
    <mergeCell ref="A6:D6"/>
    <mergeCell ref="A13:D13"/>
    <mergeCell ref="A12:D12"/>
    <mergeCell ref="A1:D1"/>
    <mergeCell ref="A4:D4"/>
    <mergeCell ref="A5:D5"/>
    <mergeCell ref="A8:D8"/>
  </mergeCells>
  <phoneticPr fontId="0" type="noConversion"/>
  <printOptions horizontalCentered="1" verticalCentered="1"/>
  <pageMargins left="0.38" right="0.34" top="0.24" bottom="0.25" header="0.44" footer="1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zoomScale="90" zoomScaleNormal="90" workbookViewId="0">
      <selection activeCell="A25" sqref="A25"/>
    </sheetView>
  </sheetViews>
  <sheetFormatPr defaultColWidth="9.140625" defaultRowHeight="12.75" x14ac:dyDescent="0.2"/>
  <cols>
    <col min="1" max="1" width="20.7109375" style="9" customWidth="1"/>
    <col min="2" max="2" width="17.7109375" style="9" customWidth="1"/>
    <col min="3" max="3" width="16.85546875" style="9" customWidth="1"/>
    <col min="4" max="4" width="13" style="9" customWidth="1"/>
    <col min="5" max="5" width="14.42578125" style="9" customWidth="1"/>
    <col min="6" max="6" width="10.28515625" style="9" customWidth="1"/>
    <col min="7" max="7" width="9.42578125" style="9" customWidth="1"/>
    <col min="8" max="8" width="9.5703125" style="9" customWidth="1"/>
    <col min="9" max="9" width="9.28515625" style="9" customWidth="1"/>
    <col min="10" max="10" width="9.5703125" style="16" customWidth="1"/>
    <col min="11" max="16384" width="9.140625" style="9"/>
  </cols>
  <sheetData>
    <row r="1" spans="1:11" ht="34.5" customHeight="1" x14ac:dyDescent="0.2">
      <c r="A1" s="214" t="s">
        <v>67</v>
      </c>
      <c r="B1" s="215"/>
      <c r="C1" s="215"/>
      <c r="D1" s="215"/>
      <c r="E1" s="215"/>
      <c r="F1" s="215"/>
      <c r="G1" s="215"/>
      <c r="H1" s="215"/>
      <c r="I1" s="215"/>
      <c r="J1" s="216"/>
    </row>
    <row r="2" spans="1:11" ht="21.95" customHeight="1" thickBot="1" x14ac:dyDescent="0.25">
      <c r="A2" s="219" t="s">
        <v>7</v>
      </c>
      <c r="B2" s="220"/>
      <c r="C2" s="220"/>
      <c r="D2" s="220"/>
      <c r="E2" s="220"/>
      <c r="F2" s="220"/>
      <c r="G2" s="220"/>
      <c r="H2" s="220"/>
      <c r="I2" s="220"/>
      <c r="J2" s="221"/>
    </row>
    <row r="3" spans="1:11" ht="21" customHeight="1" x14ac:dyDescent="0.2">
      <c r="A3" s="222" t="s">
        <v>8</v>
      </c>
      <c r="B3" s="186" t="s">
        <v>9</v>
      </c>
      <c r="C3" s="10" t="s">
        <v>10</v>
      </c>
      <c r="D3" s="212" t="s">
        <v>11</v>
      </c>
      <c r="E3" s="213"/>
      <c r="F3" s="212" t="s">
        <v>12</v>
      </c>
      <c r="G3" s="217"/>
      <c r="H3" s="217"/>
      <c r="I3" s="217"/>
      <c r="J3" s="218"/>
    </row>
    <row r="4" spans="1:11" ht="42" customHeight="1" thickBot="1" x14ac:dyDescent="0.25">
      <c r="A4" s="223"/>
      <c r="B4" s="11" t="s">
        <v>13</v>
      </c>
      <c r="C4" s="12" t="s">
        <v>13</v>
      </c>
      <c r="D4" s="13" t="s">
        <v>14</v>
      </c>
      <c r="E4" s="14" t="s">
        <v>15</v>
      </c>
      <c r="F4" s="15" t="s">
        <v>16</v>
      </c>
      <c r="G4" s="13" t="s">
        <v>17</v>
      </c>
      <c r="H4" s="15" t="s">
        <v>18</v>
      </c>
      <c r="I4" s="15" t="s">
        <v>19</v>
      </c>
      <c r="J4" s="14" t="s">
        <v>20</v>
      </c>
      <c r="K4" s="16"/>
    </row>
    <row r="5" spans="1:11" s="26" customFormat="1" ht="21.95" customHeight="1" x14ac:dyDescent="0.2">
      <c r="A5" s="17" t="s">
        <v>21</v>
      </c>
      <c r="B5" s="18">
        <v>0</v>
      </c>
      <c r="C5" s="19">
        <v>0</v>
      </c>
      <c r="D5" s="18">
        <v>0</v>
      </c>
      <c r="E5" s="20">
        <v>0</v>
      </c>
      <c r="F5" s="21">
        <v>0</v>
      </c>
      <c r="G5" s="22">
        <v>0</v>
      </c>
      <c r="H5" s="18">
        <v>0</v>
      </c>
      <c r="I5" s="23">
        <v>0</v>
      </c>
      <c r="J5" s="24">
        <v>0</v>
      </c>
      <c r="K5" s="25"/>
    </row>
    <row r="6" spans="1:11" s="26" customFormat="1" ht="21.95" customHeight="1" x14ac:dyDescent="0.2">
      <c r="A6" s="27" t="s">
        <v>22</v>
      </c>
      <c r="B6" s="28">
        <v>44</v>
      </c>
      <c r="C6" s="19">
        <v>5</v>
      </c>
      <c r="D6" s="28">
        <v>18</v>
      </c>
      <c r="E6" s="20">
        <v>37</v>
      </c>
      <c r="F6" s="29">
        <v>0</v>
      </c>
      <c r="G6" s="30">
        <v>21</v>
      </c>
      <c r="H6" s="28">
        <v>19</v>
      </c>
      <c r="I6" s="31">
        <v>0</v>
      </c>
      <c r="J6" s="32">
        <v>0</v>
      </c>
      <c r="K6" s="25"/>
    </row>
    <row r="7" spans="1:11" s="26" customFormat="1" ht="21.95" customHeight="1" x14ac:dyDescent="0.2">
      <c r="A7" s="17" t="s">
        <v>23</v>
      </c>
      <c r="B7" s="28">
        <v>104</v>
      </c>
      <c r="C7" s="19">
        <v>8</v>
      </c>
      <c r="D7" s="28">
        <v>12</v>
      </c>
      <c r="E7" s="20">
        <v>87</v>
      </c>
      <c r="F7" s="29">
        <v>19</v>
      </c>
      <c r="G7" s="30">
        <v>3</v>
      </c>
      <c r="H7" s="28">
        <v>69</v>
      </c>
      <c r="I7" s="31">
        <v>1</v>
      </c>
      <c r="J7" s="32">
        <v>0</v>
      </c>
      <c r="K7" s="25"/>
    </row>
    <row r="8" spans="1:11" s="26" customFormat="1" ht="21.95" customHeight="1" x14ac:dyDescent="0.2">
      <c r="A8" s="17" t="s">
        <v>24</v>
      </c>
      <c r="B8" s="28">
        <v>52</v>
      </c>
      <c r="C8" s="33">
        <v>5</v>
      </c>
      <c r="D8" s="28">
        <v>15</v>
      </c>
      <c r="E8" s="20">
        <v>48</v>
      </c>
      <c r="F8" s="29">
        <v>6</v>
      </c>
      <c r="G8" s="30">
        <v>30</v>
      </c>
      <c r="H8" s="28">
        <v>21</v>
      </c>
      <c r="I8" s="31">
        <v>0</v>
      </c>
      <c r="J8" s="32">
        <v>0</v>
      </c>
      <c r="K8" s="25"/>
    </row>
    <row r="9" spans="1:11" s="26" customFormat="1" ht="21.95" customHeight="1" x14ac:dyDescent="0.2">
      <c r="A9" s="17" t="s">
        <v>25</v>
      </c>
      <c r="B9" s="34">
        <v>8</v>
      </c>
      <c r="C9" s="33">
        <v>1</v>
      </c>
      <c r="D9" s="35">
        <v>0</v>
      </c>
      <c r="E9" s="20">
        <v>7</v>
      </c>
      <c r="F9" s="36">
        <v>0</v>
      </c>
      <c r="G9" s="37">
        <v>0</v>
      </c>
      <c r="H9" s="35">
        <v>7</v>
      </c>
      <c r="I9" s="38">
        <v>0</v>
      </c>
      <c r="J9" s="39">
        <v>0</v>
      </c>
      <c r="K9" s="25"/>
    </row>
    <row r="10" spans="1:11" s="26" customFormat="1" ht="21.95" customHeight="1" x14ac:dyDescent="0.2">
      <c r="A10" s="17" t="s">
        <v>26</v>
      </c>
      <c r="B10" s="28">
        <v>39</v>
      </c>
      <c r="C10" s="19">
        <v>7</v>
      </c>
      <c r="D10" s="28">
        <v>0</v>
      </c>
      <c r="E10" s="20">
        <v>29</v>
      </c>
      <c r="F10" s="29">
        <v>17</v>
      </c>
      <c r="G10" s="30">
        <v>0</v>
      </c>
      <c r="H10" s="28">
        <v>14</v>
      </c>
      <c r="I10" s="31">
        <v>0</v>
      </c>
      <c r="J10" s="32">
        <v>0</v>
      </c>
      <c r="K10" s="25"/>
    </row>
    <row r="11" spans="1:11" s="26" customFormat="1" ht="21.95" customHeight="1" x14ac:dyDescent="0.2">
      <c r="A11" s="17" t="s">
        <v>27</v>
      </c>
      <c r="B11" s="28">
        <v>7</v>
      </c>
      <c r="C11" s="19">
        <v>1</v>
      </c>
      <c r="D11" s="28">
        <v>0</v>
      </c>
      <c r="E11" s="20">
        <v>6</v>
      </c>
      <c r="F11" s="29">
        <v>0</v>
      </c>
      <c r="G11" s="30">
        <v>0</v>
      </c>
      <c r="H11" s="28">
        <v>6</v>
      </c>
      <c r="I11" s="31">
        <v>0</v>
      </c>
      <c r="J11" s="32">
        <v>0</v>
      </c>
      <c r="K11" s="25"/>
    </row>
    <row r="12" spans="1:11" s="26" customFormat="1" ht="21.95" customHeight="1" x14ac:dyDescent="0.2">
      <c r="A12" s="17" t="s">
        <v>28</v>
      </c>
      <c r="B12" s="28">
        <v>30</v>
      </c>
      <c r="C12" s="19">
        <v>3</v>
      </c>
      <c r="D12" s="28">
        <v>4</v>
      </c>
      <c r="E12" s="20">
        <v>23</v>
      </c>
      <c r="F12" s="29">
        <v>0</v>
      </c>
      <c r="G12" s="30">
        <v>0</v>
      </c>
      <c r="H12" s="28">
        <v>23</v>
      </c>
      <c r="I12" s="31">
        <v>0</v>
      </c>
      <c r="J12" s="32">
        <v>0</v>
      </c>
      <c r="K12" s="25"/>
    </row>
    <row r="13" spans="1:11" s="26" customFormat="1" ht="21.95" customHeight="1" x14ac:dyDescent="0.2">
      <c r="A13" s="17" t="s">
        <v>29</v>
      </c>
      <c r="B13" s="28">
        <v>7</v>
      </c>
      <c r="C13" s="19">
        <v>2</v>
      </c>
      <c r="D13" s="28">
        <v>2</v>
      </c>
      <c r="E13" s="20">
        <v>7</v>
      </c>
      <c r="F13" s="29">
        <v>0</v>
      </c>
      <c r="G13" s="30">
        <v>0</v>
      </c>
      <c r="H13" s="28">
        <v>7</v>
      </c>
      <c r="I13" s="31">
        <v>0</v>
      </c>
      <c r="J13" s="32">
        <v>0</v>
      </c>
      <c r="K13" s="25"/>
    </row>
    <row r="14" spans="1:11" s="26" customFormat="1" ht="21.95" customHeight="1" x14ac:dyDescent="0.2">
      <c r="A14" s="17" t="s">
        <v>30</v>
      </c>
      <c r="B14" s="28">
        <v>9</v>
      </c>
      <c r="C14" s="19">
        <v>0</v>
      </c>
      <c r="D14" s="28">
        <v>0</v>
      </c>
      <c r="E14" s="20">
        <v>7</v>
      </c>
      <c r="F14" s="29">
        <v>0</v>
      </c>
      <c r="G14" s="30">
        <v>0</v>
      </c>
      <c r="H14" s="28">
        <v>7</v>
      </c>
      <c r="I14" s="31">
        <v>0</v>
      </c>
      <c r="J14" s="32">
        <v>0</v>
      </c>
      <c r="K14" s="25"/>
    </row>
    <row r="15" spans="1:11" s="26" customFormat="1" ht="21.95" customHeight="1" x14ac:dyDescent="0.2">
      <c r="A15" s="17" t="s">
        <v>31</v>
      </c>
      <c r="B15" s="28">
        <v>42</v>
      </c>
      <c r="C15" s="19">
        <v>17</v>
      </c>
      <c r="D15" s="28">
        <v>3</v>
      </c>
      <c r="E15" s="20">
        <v>20</v>
      </c>
      <c r="F15" s="29">
        <v>0</v>
      </c>
      <c r="G15" s="30">
        <v>2</v>
      </c>
      <c r="H15" s="28">
        <v>20</v>
      </c>
      <c r="I15" s="31">
        <v>0</v>
      </c>
      <c r="J15" s="32">
        <v>0</v>
      </c>
      <c r="K15" s="25"/>
    </row>
    <row r="16" spans="1:11" s="26" customFormat="1" ht="21.95" customHeight="1" x14ac:dyDescent="0.2">
      <c r="A16" s="17" t="s">
        <v>32</v>
      </c>
      <c r="B16" s="28">
        <v>35</v>
      </c>
      <c r="C16" s="19">
        <v>5</v>
      </c>
      <c r="D16" s="28">
        <v>6</v>
      </c>
      <c r="E16" s="20">
        <v>25</v>
      </c>
      <c r="F16" s="29">
        <v>3</v>
      </c>
      <c r="G16" s="30">
        <v>10</v>
      </c>
      <c r="H16" s="28">
        <v>14</v>
      </c>
      <c r="I16" s="31">
        <v>0</v>
      </c>
      <c r="J16" s="32">
        <v>0</v>
      </c>
      <c r="K16" s="25"/>
    </row>
    <row r="17" spans="1:11" s="26" customFormat="1" ht="21.95" customHeight="1" x14ac:dyDescent="0.2">
      <c r="A17" s="17" t="s">
        <v>33</v>
      </c>
      <c r="B17" s="28">
        <v>45</v>
      </c>
      <c r="C17" s="19">
        <v>9</v>
      </c>
      <c r="D17" s="28">
        <v>7</v>
      </c>
      <c r="E17" s="20">
        <v>34</v>
      </c>
      <c r="F17" s="29">
        <v>0</v>
      </c>
      <c r="G17" s="30">
        <v>0</v>
      </c>
      <c r="H17" s="28">
        <v>34</v>
      </c>
      <c r="I17" s="31">
        <v>0</v>
      </c>
      <c r="J17" s="32">
        <v>0</v>
      </c>
      <c r="K17" s="25"/>
    </row>
    <row r="18" spans="1:11" s="26" customFormat="1" ht="21.95" customHeight="1" x14ac:dyDescent="0.2">
      <c r="A18" s="17" t="s">
        <v>34</v>
      </c>
      <c r="B18" s="28">
        <v>70</v>
      </c>
      <c r="C18" s="19">
        <v>6</v>
      </c>
      <c r="D18" s="28">
        <v>6</v>
      </c>
      <c r="E18" s="20">
        <v>43</v>
      </c>
      <c r="F18" s="29">
        <v>0</v>
      </c>
      <c r="G18" s="30">
        <v>10</v>
      </c>
      <c r="H18" s="28">
        <v>42</v>
      </c>
      <c r="I18" s="31">
        <v>0</v>
      </c>
      <c r="J18" s="32">
        <v>0</v>
      </c>
      <c r="K18" s="25"/>
    </row>
    <row r="19" spans="1:11" s="26" customFormat="1" ht="21.95" customHeight="1" x14ac:dyDescent="0.2">
      <c r="A19" s="17" t="s">
        <v>35</v>
      </c>
      <c r="B19" s="28">
        <v>17</v>
      </c>
      <c r="C19" s="19">
        <v>12</v>
      </c>
      <c r="D19" s="28">
        <v>1</v>
      </c>
      <c r="E19" s="20">
        <v>5</v>
      </c>
      <c r="F19" s="29">
        <v>0</v>
      </c>
      <c r="G19" s="30">
        <v>0</v>
      </c>
      <c r="H19" s="28">
        <v>5</v>
      </c>
      <c r="I19" s="31">
        <v>0</v>
      </c>
      <c r="J19" s="32">
        <v>0</v>
      </c>
      <c r="K19" s="25"/>
    </row>
    <row r="20" spans="1:11" s="26" customFormat="1" ht="21.95" customHeight="1" thickBot="1" x14ac:dyDescent="0.25">
      <c r="A20" s="40" t="s">
        <v>36</v>
      </c>
      <c r="B20" s="41">
        <v>73</v>
      </c>
      <c r="C20" s="42">
        <v>14</v>
      </c>
      <c r="D20" s="43">
        <v>25</v>
      </c>
      <c r="E20" s="44">
        <v>55</v>
      </c>
      <c r="F20" s="45">
        <v>0</v>
      </c>
      <c r="G20" s="46">
        <v>19</v>
      </c>
      <c r="H20" s="43">
        <v>36</v>
      </c>
      <c r="I20" s="47">
        <v>0</v>
      </c>
      <c r="J20" s="42">
        <v>0</v>
      </c>
      <c r="K20" s="25"/>
    </row>
    <row r="21" spans="1:11" s="167" customFormat="1" ht="21.95" customHeight="1" thickBot="1" x14ac:dyDescent="0.25">
      <c r="A21" s="160" t="s">
        <v>37</v>
      </c>
      <c r="B21" s="161">
        <f>SUM(B5:B20)</f>
        <v>582</v>
      </c>
      <c r="C21" s="162">
        <f t="shared" ref="C21:J21" si="0">SUM(C5:C20)</f>
        <v>95</v>
      </c>
      <c r="D21" s="163">
        <f>SUM(D5:D20)</f>
        <v>99</v>
      </c>
      <c r="E21" s="164">
        <f>SUM(E5:E20)</f>
        <v>433</v>
      </c>
      <c r="F21" s="163">
        <f t="shared" si="0"/>
        <v>45</v>
      </c>
      <c r="G21" s="163">
        <f t="shared" si="0"/>
        <v>95</v>
      </c>
      <c r="H21" s="163">
        <f t="shared" si="0"/>
        <v>324</v>
      </c>
      <c r="I21" s="163">
        <f t="shared" si="0"/>
        <v>1</v>
      </c>
      <c r="J21" s="165">
        <f t="shared" si="0"/>
        <v>0</v>
      </c>
      <c r="K21" s="166"/>
    </row>
    <row r="22" spans="1:11" s="26" customFormat="1" ht="18.75" customHeight="1" x14ac:dyDescent="0.2">
      <c r="A22" s="206" t="s">
        <v>38</v>
      </c>
      <c r="B22" s="207"/>
      <c r="C22" s="207"/>
      <c r="D22" s="207"/>
      <c r="E22" s="207"/>
      <c r="F22" s="207"/>
      <c r="G22" s="207"/>
      <c r="H22" s="207"/>
      <c r="I22" s="207"/>
      <c r="J22" s="208"/>
      <c r="K22" s="25"/>
    </row>
    <row r="23" spans="1:11" ht="12.75" customHeight="1" thickBot="1" x14ac:dyDescent="0.25">
      <c r="A23" s="209"/>
      <c r="B23" s="210"/>
      <c r="C23" s="210"/>
      <c r="D23" s="210"/>
      <c r="E23" s="210"/>
      <c r="F23" s="210"/>
      <c r="G23" s="210"/>
      <c r="H23" s="210"/>
      <c r="I23" s="210"/>
      <c r="J23" s="211"/>
    </row>
    <row r="26" spans="1:11" x14ac:dyDescent="0.2">
      <c r="E26" s="48"/>
    </row>
  </sheetData>
  <mergeCells count="6">
    <mergeCell ref="A22:J23"/>
    <mergeCell ref="D3:E3"/>
    <mergeCell ref="A1:J1"/>
    <mergeCell ref="F3:J3"/>
    <mergeCell ref="A2:J2"/>
    <mergeCell ref="A3:A4"/>
  </mergeCells>
  <phoneticPr fontId="2" type="noConversion"/>
  <printOptions horizontalCentered="1" verticalCentered="1"/>
  <pageMargins left="0.3" right="0.3" top="0.33" bottom="0.28999999999999998" header="0.12" footer="0.1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zoomScale="80" zoomScaleNormal="75" workbookViewId="0">
      <selection activeCell="A25" sqref="A25"/>
    </sheetView>
  </sheetViews>
  <sheetFormatPr defaultColWidth="9.140625" defaultRowHeight="12.75" x14ac:dyDescent="0.2"/>
  <cols>
    <col min="1" max="1" width="21.140625" style="117" customWidth="1"/>
    <col min="2" max="2" width="13.7109375" style="118" customWidth="1"/>
    <col min="3" max="3" width="15.5703125" style="59" customWidth="1"/>
    <col min="4" max="4" width="15.5703125" style="119" customWidth="1"/>
    <col min="5" max="6" width="12.140625" style="120" customWidth="1"/>
    <col min="7" max="7" width="12.28515625" style="59" customWidth="1"/>
    <col min="8" max="8" width="13.42578125" style="59" customWidth="1"/>
    <col min="9" max="9" width="12.85546875" style="59" customWidth="1"/>
    <col min="10" max="10" width="11.85546875" style="59" customWidth="1"/>
    <col min="11" max="11" width="10.85546875" style="59" customWidth="1"/>
    <col min="12" max="12" width="10.85546875" style="121" customWidth="1"/>
    <col min="13" max="13" width="15" style="122" customWidth="1"/>
    <col min="14" max="14" width="8.5703125" style="59" customWidth="1"/>
    <col min="15" max="15" width="9.7109375" style="126" customWidth="1"/>
    <col min="16" max="16384" width="9.140625" style="59"/>
  </cols>
  <sheetData>
    <row r="1" spans="1:15" s="9" customFormat="1" ht="33.75" customHeight="1" x14ac:dyDescent="0.2">
      <c r="A1" s="214" t="str">
        <f>' Participants'!A1:J1</f>
        <v>TAB 9 - TRADE ADJUSTMENT ASSISTANCE
FY21 QUARTER ENDING DECEMBER 31, 2020</v>
      </c>
      <c r="B1" s="229"/>
      <c r="C1" s="229"/>
      <c r="D1" s="229"/>
      <c r="E1" s="229"/>
      <c r="F1" s="229"/>
      <c r="G1" s="229"/>
      <c r="H1" s="229"/>
      <c r="I1" s="230"/>
      <c r="J1" s="49"/>
      <c r="K1" s="50"/>
    </row>
    <row r="2" spans="1:15" s="9" customFormat="1" ht="19.5" customHeight="1" thickBot="1" x14ac:dyDescent="0.25">
      <c r="A2" s="219" t="s">
        <v>39</v>
      </c>
      <c r="B2" s="231"/>
      <c r="C2" s="231"/>
      <c r="D2" s="231"/>
      <c r="E2" s="231"/>
      <c r="F2" s="231"/>
      <c r="G2" s="231"/>
      <c r="H2" s="231"/>
      <c r="I2" s="232"/>
      <c r="J2" s="51"/>
      <c r="K2" s="52"/>
    </row>
    <row r="3" spans="1:15" ht="40.5" customHeight="1" x14ac:dyDescent="0.25">
      <c r="A3" s="222" t="s">
        <v>8</v>
      </c>
      <c r="B3" s="53" t="s">
        <v>40</v>
      </c>
      <c r="C3" s="54" t="s">
        <v>41</v>
      </c>
      <c r="D3" s="55" t="s">
        <v>42</v>
      </c>
      <c r="E3" s="227" t="s">
        <v>43</v>
      </c>
      <c r="F3" s="228"/>
      <c r="G3" s="56" t="s">
        <v>44</v>
      </c>
      <c r="H3" s="56" t="s">
        <v>45</v>
      </c>
      <c r="I3" s="57" t="s">
        <v>46</v>
      </c>
      <c r="J3" s="58"/>
      <c r="L3" s="59"/>
      <c r="M3" s="59"/>
      <c r="O3" s="59"/>
    </row>
    <row r="4" spans="1:15" ht="35.25" customHeight="1" thickBot="1" x14ac:dyDescent="0.3">
      <c r="A4" s="223"/>
      <c r="B4" s="60" t="s">
        <v>13</v>
      </c>
      <c r="C4" s="60" t="s">
        <v>13</v>
      </c>
      <c r="D4" s="60" t="s">
        <v>13</v>
      </c>
      <c r="E4" s="61" t="s">
        <v>47</v>
      </c>
      <c r="F4" s="60" t="s">
        <v>13</v>
      </c>
      <c r="G4" s="60" t="s">
        <v>13</v>
      </c>
      <c r="H4" s="62" t="s">
        <v>13</v>
      </c>
      <c r="I4" s="63" t="s">
        <v>13</v>
      </c>
      <c r="L4" s="59"/>
      <c r="M4" s="59"/>
      <c r="O4" s="59"/>
    </row>
    <row r="5" spans="1:15" ht="21.95" customHeight="1" x14ac:dyDescent="0.2">
      <c r="A5" s="64" t="str">
        <f>' Participants'!A5</f>
        <v>Berkshire</v>
      </c>
      <c r="B5" s="65">
        <v>0</v>
      </c>
      <c r="C5" s="66">
        <v>0</v>
      </c>
      <c r="D5" s="67">
        <v>0</v>
      </c>
      <c r="E5" s="68">
        <v>0.65</v>
      </c>
      <c r="F5" s="69">
        <f>IF(B5-D5&gt;0,C5/(B5-D5),0)</f>
        <v>0</v>
      </c>
      <c r="G5" s="70">
        <v>0</v>
      </c>
      <c r="H5" s="71">
        <v>0</v>
      </c>
      <c r="I5" s="72">
        <v>0</v>
      </c>
      <c r="L5" s="59"/>
      <c r="M5" s="59"/>
      <c r="O5" s="59"/>
    </row>
    <row r="6" spans="1:15" s="76" customFormat="1" ht="21.95" customHeight="1" x14ac:dyDescent="0.2">
      <c r="A6" s="64" t="str">
        <f>' Participants'!A6</f>
        <v>Boston</v>
      </c>
      <c r="B6" s="65">
        <v>12</v>
      </c>
      <c r="C6" s="66">
        <v>1</v>
      </c>
      <c r="D6" s="67">
        <v>0</v>
      </c>
      <c r="E6" s="68">
        <v>0.65</v>
      </c>
      <c r="F6" s="73">
        <f t="shared" ref="F6:F13" si="0">IF(B6-D6&gt;0,C6/(B6-D6),0)</f>
        <v>8.3333333333333329E-2</v>
      </c>
      <c r="G6" s="74">
        <v>24.984737465659347</v>
      </c>
      <c r="H6" s="75">
        <v>40.865384615384613</v>
      </c>
      <c r="I6" s="72">
        <v>5</v>
      </c>
    </row>
    <row r="7" spans="1:15" s="76" customFormat="1" ht="21.95" customHeight="1" x14ac:dyDescent="0.2">
      <c r="A7" s="77" t="str">
        <f>' Participants'!A7</f>
        <v>Bristol</v>
      </c>
      <c r="B7" s="65">
        <v>20</v>
      </c>
      <c r="C7" s="66">
        <v>15</v>
      </c>
      <c r="D7" s="78">
        <v>0</v>
      </c>
      <c r="E7" s="68">
        <v>0.65</v>
      </c>
      <c r="F7" s="73">
        <f t="shared" si="0"/>
        <v>0.75</v>
      </c>
      <c r="G7" s="79">
        <v>31.627057977913179</v>
      </c>
      <c r="H7" s="75">
        <v>34.576487179487181</v>
      </c>
      <c r="I7" s="72">
        <v>43</v>
      </c>
    </row>
    <row r="8" spans="1:15" s="76" customFormat="1" ht="21.95" customHeight="1" x14ac:dyDescent="0.2">
      <c r="A8" s="77" t="str">
        <f>' Participants'!A8</f>
        <v>Brockton</v>
      </c>
      <c r="B8" s="65">
        <v>8</v>
      </c>
      <c r="C8" s="80">
        <v>3</v>
      </c>
      <c r="D8" s="78">
        <v>0</v>
      </c>
      <c r="E8" s="68">
        <v>0.65</v>
      </c>
      <c r="F8" s="73">
        <f t="shared" si="0"/>
        <v>0.375</v>
      </c>
      <c r="G8" s="79">
        <v>22.75298974358974</v>
      </c>
      <c r="H8" s="75">
        <v>20.192333333333334</v>
      </c>
      <c r="I8" s="72">
        <v>15</v>
      </c>
    </row>
    <row r="9" spans="1:15" s="76" customFormat="1" ht="21.95" customHeight="1" x14ac:dyDescent="0.2">
      <c r="A9" s="77" t="str">
        <f>' Participants'!A9</f>
        <v>Cape Cod &amp; Islands</v>
      </c>
      <c r="B9" s="67">
        <v>3</v>
      </c>
      <c r="C9" s="80">
        <v>1</v>
      </c>
      <c r="D9" s="78">
        <v>0</v>
      </c>
      <c r="E9" s="68">
        <v>0.65</v>
      </c>
      <c r="F9" s="73">
        <f t="shared" si="0"/>
        <v>0.33333333333333331</v>
      </c>
      <c r="G9" s="79">
        <v>59.229670329670334</v>
      </c>
      <c r="H9" s="75">
        <v>1</v>
      </c>
      <c r="I9" s="72">
        <v>2</v>
      </c>
    </row>
    <row r="10" spans="1:15" s="76" customFormat="1" ht="21.95" customHeight="1" x14ac:dyDescent="0.2">
      <c r="A10" s="77" t="str">
        <f>' Participants'!A10</f>
        <v>Central Mass</v>
      </c>
      <c r="B10" s="81">
        <v>29</v>
      </c>
      <c r="C10" s="82">
        <v>10</v>
      </c>
      <c r="D10" s="78">
        <v>0</v>
      </c>
      <c r="E10" s="68">
        <v>0.65</v>
      </c>
      <c r="F10" s="73">
        <f t="shared" si="0"/>
        <v>0.34482758620689657</v>
      </c>
      <c r="G10" s="79">
        <v>31.519442065287649</v>
      </c>
      <c r="H10" s="75">
        <v>25.46361538461538</v>
      </c>
      <c r="I10" s="72">
        <v>9</v>
      </c>
    </row>
    <row r="11" spans="1:15" s="76" customFormat="1" ht="21.95" customHeight="1" x14ac:dyDescent="0.2">
      <c r="A11" s="77" t="str">
        <f>' Participants'!A11</f>
        <v>Franklin/Hampshire</v>
      </c>
      <c r="B11" s="65">
        <v>3</v>
      </c>
      <c r="C11" s="80">
        <v>2</v>
      </c>
      <c r="D11" s="78">
        <v>0</v>
      </c>
      <c r="E11" s="68">
        <v>0.65</v>
      </c>
      <c r="F11" s="73">
        <f t="shared" si="0"/>
        <v>0.66666666666666663</v>
      </c>
      <c r="G11" s="79">
        <v>32.936052409129331</v>
      </c>
      <c r="H11" s="75">
        <v>18.5</v>
      </c>
      <c r="I11" s="72">
        <v>3</v>
      </c>
      <c r="J11" s="83"/>
      <c r="K11" s="83"/>
    </row>
    <row r="12" spans="1:15" s="76" customFormat="1" ht="21.95" customHeight="1" x14ac:dyDescent="0.2">
      <c r="A12" s="77" t="str">
        <f>' Participants'!A12</f>
        <v>Greater Lowell</v>
      </c>
      <c r="B12" s="65">
        <v>7</v>
      </c>
      <c r="C12" s="80">
        <v>4</v>
      </c>
      <c r="D12" s="78">
        <v>0</v>
      </c>
      <c r="E12" s="68">
        <v>0.65</v>
      </c>
      <c r="F12" s="73">
        <f t="shared" si="0"/>
        <v>0.5714285714285714</v>
      </c>
      <c r="G12" s="79">
        <v>42.308255322802204</v>
      </c>
      <c r="H12" s="75">
        <v>40.375</v>
      </c>
      <c r="I12" s="72">
        <v>20</v>
      </c>
      <c r="J12" s="83"/>
      <c r="K12" s="83"/>
    </row>
    <row r="13" spans="1:15" s="76" customFormat="1" ht="21.95" customHeight="1" x14ac:dyDescent="0.2">
      <c r="A13" s="77" t="str">
        <f>' Participants'!A13</f>
        <v>Greater New Bedford</v>
      </c>
      <c r="B13" s="84">
        <v>2</v>
      </c>
      <c r="C13" s="80">
        <v>2</v>
      </c>
      <c r="D13" s="85">
        <v>0</v>
      </c>
      <c r="E13" s="68">
        <v>0.65</v>
      </c>
      <c r="F13" s="73">
        <f t="shared" si="0"/>
        <v>1</v>
      </c>
      <c r="G13" s="79">
        <v>49.566506410256409</v>
      </c>
      <c r="H13" s="75">
        <v>31.301282051282051</v>
      </c>
      <c r="I13" s="72">
        <v>3</v>
      </c>
      <c r="J13" s="83"/>
      <c r="K13" s="83"/>
    </row>
    <row r="14" spans="1:15" s="76" customFormat="1" ht="21.95" customHeight="1" x14ac:dyDescent="0.2">
      <c r="A14" s="77" t="str">
        <f>' Participants'!A14</f>
        <v>Hampden</v>
      </c>
      <c r="B14" s="81">
        <v>3</v>
      </c>
      <c r="C14" s="86">
        <v>0</v>
      </c>
      <c r="D14" s="78">
        <v>0</v>
      </c>
      <c r="E14" s="68">
        <v>0.65</v>
      </c>
      <c r="F14" s="73">
        <f t="shared" ref="F14:F21" si="1">IF(B14-D14&gt;0,C14/(B14-D14),0)</f>
        <v>0</v>
      </c>
      <c r="G14" s="79">
        <v>20.254273504273506</v>
      </c>
      <c r="H14" s="75">
        <v>0</v>
      </c>
      <c r="I14" s="72">
        <v>3</v>
      </c>
      <c r="J14" s="83"/>
      <c r="K14" s="83"/>
    </row>
    <row r="15" spans="1:15" s="76" customFormat="1" ht="21.95" customHeight="1" x14ac:dyDescent="0.2">
      <c r="A15" s="77" t="str">
        <f>' Participants'!A15</f>
        <v>Merrimack Valley</v>
      </c>
      <c r="B15" s="81">
        <v>14</v>
      </c>
      <c r="C15" s="82">
        <v>9</v>
      </c>
      <c r="D15" s="85">
        <v>0</v>
      </c>
      <c r="E15" s="68">
        <v>0.65</v>
      </c>
      <c r="F15" s="73">
        <f t="shared" si="1"/>
        <v>0.6428571428571429</v>
      </c>
      <c r="G15" s="79">
        <v>34.685700549450559</v>
      </c>
      <c r="H15" s="75">
        <v>41.402820512820512</v>
      </c>
      <c r="I15" s="72">
        <v>15</v>
      </c>
      <c r="J15" s="83"/>
      <c r="K15" s="83"/>
    </row>
    <row r="16" spans="1:15" s="76" customFormat="1" ht="21.95" customHeight="1" x14ac:dyDescent="0.2">
      <c r="A16" s="77" t="str">
        <f>' Participants'!A16</f>
        <v>Metro North</v>
      </c>
      <c r="B16" s="81">
        <v>5</v>
      </c>
      <c r="C16" s="82">
        <v>3</v>
      </c>
      <c r="D16" s="78">
        <v>0</v>
      </c>
      <c r="E16" s="68">
        <v>0.65</v>
      </c>
      <c r="F16" s="73">
        <f t="shared" si="1"/>
        <v>0.6</v>
      </c>
      <c r="G16" s="79">
        <v>28.920117085295654</v>
      </c>
      <c r="H16" s="75">
        <v>16.983333333333334</v>
      </c>
      <c r="I16" s="72">
        <v>12</v>
      </c>
      <c r="J16" s="83"/>
      <c r="K16" s="83"/>
    </row>
    <row r="17" spans="1:15" s="76" customFormat="1" ht="21.95" customHeight="1" x14ac:dyDescent="0.2">
      <c r="A17" s="77" t="str">
        <f>' Participants'!A17</f>
        <v>Metro South/West</v>
      </c>
      <c r="B17" s="81">
        <v>13</v>
      </c>
      <c r="C17" s="80">
        <v>7</v>
      </c>
      <c r="D17" s="78">
        <v>0</v>
      </c>
      <c r="E17" s="68">
        <v>0.65</v>
      </c>
      <c r="F17" s="73">
        <f t="shared" si="1"/>
        <v>0.53846153846153844</v>
      </c>
      <c r="G17" s="79">
        <v>45.743931434419238</v>
      </c>
      <c r="H17" s="75">
        <v>23.639547952047952</v>
      </c>
      <c r="I17" s="72">
        <v>14</v>
      </c>
    </row>
    <row r="18" spans="1:15" s="76" customFormat="1" ht="21.95" customHeight="1" x14ac:dyDescent="0.2">
      <c r="A18" s="77" t="str">
        <f>' Participants'!A18</f>
        <v>North Central Mass</v>
      </c>
      <c r="B18" s="84">
        <v>21</v>
      </c>
      <c r="C18" s="80">
        <v>15</v>
      </c>
      <c r="D18" s="78">
        <v>0</v>
      </c>
      <c r="E18" s="68">
        <v>0.65</v>
      </c>
      <c r="F18" s="73">
        <f t="shared" si="1"/>
        <v>0.7142857142857143</v>
      </c>
      <c r="G18" s="79">
        <v>27.137183203270165</v>
      </c>
      <c r="H18" s="75">
        <v>17.918252564102563</v>
      </c>
      <c r="I18" s="72">
        <v>24</v>
      </c>
    </row>
    <row r="19" spans="1:15" s="76" customFormat="1" ht="21.95" customHeight="1" x14ac:dyDescent="0.2">
      <c r="A19" s="77" t="str">
        <f>' Participants'!A19</f>
        <v>North Shore</v>
      </c>
      <c r="B19" s="85">
        <v>11</v>
      </c>
      <c r="C19" s="82">
        <v>1</v>
      </c>
      <c r="D19" s="78">
        <v>0</v>
      </c>
      <c r="E19" s="68">
        <v>0.65</v>
      </c>
      <c r="F19" s="73">
        <f t="shared" si="1"/>
        <v>9.0909090909090912E-2</v>
      </c>
      <c r="G19" s="79">
        <v>52.96363122171946</v>
      </c>
      <c r="H19" s="75">
        <v>19</v>
      </c>
      <c r="I19" s="72">
        <v>2</v>
      </c>
      <c r="J19" s="83"/>
      <c r="K19" s="83"/>
    </row>
    <row r="20" spans="1:15" s="76" customFormat="1" ht="21.95" customHeight="1" thickBot="1" x14ac:dyDescent="0.25">
      <c r="A20" s="87" t="str">
        <f>' Participants'!A20</f>
        <v>South Shore</v>
      </c>
      <c r="B20" s="85">
        <v>16</v>
      </c>
      <c r="C20" s="82">
        <v>5</v>
      </c>
      <c r="D20" s="88">
        <v>0</v>
      </c>
      <c r="E20" s="89">
        <v>0.65</v>
      </c>
      <c r="F20" s="90">
        <f t="shared" si="1"/>
        <v>0.3125</v>
      </c>
      <c r="G20" s="79">
        <v>42.858504070556307</v>
      </c>
      <c r="H20" s="75">
        <v>51.003846153846155</v>
      </c>
      <c r="I20" s="91">
        <v>21</v>
      </c>
      <c r="J20" s="83"/>
      <c r="K20" s="83"/>
    </row>
    <row r="21" spans="1:15" s="101" customFormat="1" ht="21.95" customHeight="1" thickBot="1" x14ac:dyDescent="0.25">
      <c r="A21" s="92" t="s">
        <v>37</v>
      </c>
      <c r="B21" s="93">
        <f>SUM(B5:B20)</f>
        <v>167</v>
      </c>
      <c r="C21" s="94">
        <f>SUM(C5:C20)</f>
        <v>78</v>
      </c>
      <c r="D21" s="93">
        <f>SUM(D5:D20)</f>
        <v>0</v>
      </c>
      <c r="E21" s="95">
        <v>0.65</v>
      </c>
      <c r="F21" s="96">
        <f t="shared" si="1"/>
        <v>0.46706586826347307</v>
      </c>
      <c r="G21" s="97">
        <v>34.144758561176616</v>
      </c>
      <c r="H21" s="98">
        <v>29.08555961239615</v>
      </c>
      <c r="I21" s="99">
        <f>SUM(I5:I20)</f>
        <v>191</v>
      </c>
      <c r="J21" s="100"/>
      <c r="K21" s="100"/>
    </row>
    <row r="22" spans="1:15" s="105" customFormat="1" ht="15" x14ac:dyDescent="0.25">
      <c r="A22" s="233" t="s">
        <v>48</v>
      </c>
      <c r="B22" s="234"/>
      <c r="C22" s="234"/>
      <c r="D22" s="234"/>
      <c r="E22" s="234"/>
      <c r="F22" s="234"/>
      <c r="G22" s="234"/>
      <c r="H22" s="234"/>
      <c r="I22" s="235"/>
      <c r="J22" s="102"/>
      <c r="K22" s="102"/>
      <c r="L22" s="103"/>
      <c r="M22" s="104"/>
      <c r="N22" s="102"/>
      <c r="O22" s="102"/>
    </row>
    <row r="23" spans="1:15" s="105" customFormat="1" ht="32.25" customHeight="1" x14ac:dyDescent="0.25">
      <c r="A23" s="224" t="s">
        <v>49</v>
      </c>
      <c r="B23" s="225"/>
      <c r="C23" s="225"/>
      <c r="D23" s="225"/>
      <c r="E23" s="225"/>
      <c r="F23" s="225"/>
      <c r="G23" s="225"/>
      <c r="H23" s="225"/>
      <c r="I23" s="226"/>
      <c r="J23" s="106"/>
      <c r="K23" s="102"/>
      <c r="L23" s="103"/>
      <c r="M23" s="104"/>
      <c r="N23" s="102"/>
      <c r="O23" s="102"/>
    </row>
    <row r="24" spans="1:15" s="116" customFormat="1" ht="15.75" thickBot="1" x14ac:dyDescent="0.3">
      <c r="A24" s="107"/>
      <c r="B24" s="108"/>
      <c r="C24" s="109"/>
      <c r="D24" s="110"/>
      <c r="E24" s="111"/>
      <c r="F24" s="111"/>
      <c r="G24" s="109"/>
      <c r="H24" s="109"/>
      <c r="I24" s="112"/>
      <c r="J24" s="113"/>
      <c r="K24" s="105"/>
      <c r="L24" s="114"/>
      <c r="M24" s="115"/>
    </row>
    <row r="25" spans="1:15" s="76" customFormat="1" ht="29.25" customHeight="1" x14ac:dyDescent="0.2">
      <c r="A25" s="117"/>
      <c r="B25" s="118"/>
      <c r="C25" s="59"/>
      <c r="D25" s="119"/>
      <c r="E25" s="120"/>
      <c r="F25" s="120"/>
      <c r="G25" s="59"/>
      <c r="H25" s="59"/>
      <c r="I25" s="59"/>
      <c r="J25" s="59"/>
      <c r="K25" s="59"/>
      <c r="L25" s="121"/>
      <c r="M25" s="122"/>
    </row>
    <row r="26" spans="1:15" s="76" customFormat="1" ht="29.25" customHeight="1" x14ac:dyDescent="0.2">
      <c r="A26" s="117"/>
      <c r="B26" s="118"/>
      <c r="C26" s="59"/>
      <c r="D26" s="119"/>
      <c r="E26" s="120"/>
      <c r="F26" s="120"/>
      <c r="G26" s="59"/>
      <c r="H26" s="59"/>
      <c r="I26" s="59"/>
      <c r="J26" s="59"/>
      <c r="K26" s="59"/>
      <c r="L26" s="121"/>
      <c r="M26" s="122"/>
    </row>
    <row r="27" spans="1:15" s="76" customFormat="1" ht="29.25" customHeight="1" x14ac:dyDescent="0.2">
      <c r="A27" s="117"/>
      <c r="B27" s="118"/>
      <c r="C27" s="59"/>
      <c r="D27" s="119"/>
      <c r="E27" s="120"/>
      <c r="F27" s="120"/>
      <c r="G27" s="59"/>
      <c r="H27" s="59"/>
      <c r="I27" s="59"/>
      <c r="J27" s="59"/>
      <c r="K27" s="59"/>
      <c r="L27" s="121"/>
      <c r="M27" s="122"/>
    </row>
    <row r="28" spans="1:15" s="76" customFormat="1" ht="29.25" customHeight="1" x14ac:dyDescent="0.2">
      <c r="A28" s="117"/>
      <c r="B28" s="118"/>
      <c r="C28" s="59"/>
      <c r="D28" s="119"/>
      <c r="E28" s="120"/>
      <c r="F28" s="120"/>
      <c r="G28" s="59"/>
      <c r="H28" s="59"/>
      <c r="I28" s="59"/>
      <c r="J28" s="59"/>
      <c r="K28" s="59"/>
      <c r="L28" s="121"/>
      <c r="M28" s="122"/>
      <c r="N28" s="123"/>
      <c r="O28" s="83"/>
    </row>
    <row r="29" spans="1:15" s="76" customFormat="1" ht="29.25" customHeight="1" x14ac:dyDescent="0.2">
      <c r="A29" s="117"/>
      <c r="B29" s="118"/>
      <c r="C29" s="59"/>
      <c r="D29" s="119"/>
      <c r="E29" s="120"/>
      <c r="F29" s="120"/>
      <c r="G29" s="59"/>
      <c r="H29" s="59"/>
      <c r="I29" s="59"/>
      <c r="J29" s="59"/>
      <c r="K29" s="59"/>
      <c r="L29" s="121"/>
      <c r="M29" s="122"/>
      <c r="N29" s="123"/>
      <c r="O29" s="83"/>
    </row>
    <row r="30" spans="1:15" s="76" customFormat="1" ht="29.25" customHeight="1" x14ac:dyDescent="0.2">
      <c r="A30" s="117"/>
      <c r="B30" s="118"/>
      <c r="C30" s="59"/>
      <c r="D30" s="119"/>
      <c r="E30" s="120"/>
      <c r="F30" s="120"/>
      <c r="G30" s="59"/>
      <c r="H30" s="59"/>
      <c r="I30" s="59"/>
      <c r="J30" s="59"/>
      <c r="K30" s="59"/>
      <c r="L30" s="121"/>
      <c r="M30" s="122"/>
      <c r="N30" s="123"/>
      <c r="O30" s="83"/>
    </row>
    <row r="31" spans="1:15" s="76" customFormat="1" ht="29.25" customHeight="1" x14ac:dyDescent="0.2">
      <c r="A31" s="117"/>
      <c r="B31" s="118"/>
      <c r="C31" s="59"/>
      <c r="D31" s="119"/>
      <c r="E31" s="120"/>
      <c r="F31" s="120"/>
      <c r="G31" s="59"/>
      <c r="H31" s="59"/>
      <c r="I31" s="59"/>
      <c r="J31" s="59"/>
      <c r="K31" s="59"/>
      <c r="L31" s="121"/>
      <c r="M31" s="122"/>
      <c r="N31" s="83"/>
      <c r="O31" s="83"/>
    </row>
    <row r="32" spans="1:15" s="76" customFormat="1" ht="29.25" customHeight="1" x14ac:dyDescent="0.2">
      <c r="A32" s="117"/>
      <c r="B32" s="118"/>
      <c r="C32" s="59"/>
      <c r="D32" s="119"/>
      <c r="E32" s="120"/>
      <c r="F32" s="120"/>
      <c r="G32" s="59"/>
      <c r="H32" s="59"/>
      <c r="I32" s="59"/>
      <c r="J32" s="59"/>
      <c r="K32" s="59"/>
      <c r="L32" s="121"/>
      <c r="M32" s="122"/>
      <c r="N32" s="83"/>
      <c r="O32" s="83"/>
    </row>
    <row r="33" spans="1:15" s="76" customFormat="1" ht="29.25" customHeight="1" x14ac:dyDescent="0.2">
      <c r="A33" s="117"/>
      <c r="B33" s="118"/>
      <c r="C33" s="59"/>
      <c r="D33" s="119"/>
      <c r="E33" s="120"/>
      <c r="F33" s="120"/>
      <c r="G33" s="59"/>
      <c r="H33" s="59"/>
      <c r="I33" s="59"/>
      <c r="J33" s="59"/>
      <c r="K33" s="59"/>
      <c r="L33" s="121"/>
      <c r="M33" s="122"/>
    </row>
    <row r="34" spans="1:15" s="76" customFormat="1" ht="29.25" customHeight="1" x14ac:dyDescent="0.2">
      <c r="A34" s="117"/>
      <c r="B34" s="118"/>
      <c r="C34" s="59"/>
      <c r="D34" s="119"/>
      <c r="E34" s="120"/>
      <c r="F34" s="120"/>
      <c r="G34" s="59"/>
      <c r="H34" s="59"/>
      <c r="I34" s="59"/>
      <c r="J34" s="59"/>
      <c r="K34" s="59"/>
      <c r="L34" s="121"/>
      <c r="M34" s="122"/>
    </row>
    <row r="35" spans="1:15" s="76" customFormat="1" ht="29.25" customHeight="1" x14ac:dyDescent="0.2">
      <c r="A35" s="117"/>
      <c r="B35" s="118"/>
      <c r="C35" s="59"/>
      <c r="D35" s="119"/>
      <c r="E35" s="120"/>
      <c r="F35" s="120"/>
      <c r="G35" s="59"/>
      <c r="H35" s="59"/>
      <c r="I35" s="59"/>
      <c r="J35" s="59"/>
      <c r="K35" s="59"/>
      <c r="L35" s="121"/>
      <c r="M35" s="122"/>
      <c r="N35" s="83"/>
      <c r="O35" s="83"/>
    </row>
    <row r="36" spans="1:15" s="76" customFormat="1" ht="14.25" customHeight="1" x14ac:dyDescent="0.2">
      <c r="A36" s="117"/>
      <c r="B36" s="118"/>
      <c r="C36" s="59"/>
      <c r="D36" s="119"/>
      <c r="E36" s="120"/>
      <c r="F36" s="120"/>
      <c r="G36" s="59"/>
      <c r="H36" s="59"/>
      <c r="I36" s="59"/>
      <c r="J36" s="59"/>
      <c r="K36" s="59"/>
      <c r="L36" s="121"/>
      <c r="M36" s="122"/>
    </row>
    <row r="37" spans="1:15" ht="18.75" customHeight="1" x14ac:dyDescent="0.2">
      <c r="N37" s="124"/>
      <c r="O37" s="124"/>
    </row>
    <row r="38" spans="1:15" ht="18" customHeight="1" x14ac:dyDescent="0.2">
      <c r="N38" s="124"/>
      <c r="O38" s="124"/>
    </row>
    <row r="39" spans="1:15" ht="26.25" customHeight="1" x14ac:dyDescent="0.2">
      <c r="N39" s="125"/>
      <c r="O39" s="124"/>
    </row>
  </sheetData>
  <mergeCells count="6">
    <mergeCell ref="A23:I23"/>
    <mergeCell ref="E3:F3"/>
    <mergeCell ref="A3:A4"/>
    <mergeCell ref="A1:I1"/>
    <mergeCell ref="A2:I2"/>
    <mergeCell ref="A22:I22"/>
  </mergeCells>
  <phoneticPr fontId="2" type="noConversion"/>
  <printOptions horizontalCentered="1" verticalCentered="1"/>
  <pageMargins left="0.5" right="0.5" top="0.39" bottom="0.31" header="0.17" footer="0.1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zoomScale="90" zoomScaleNormal="90" workbookViewId="0">
      <selection activeCell="A23" sqref="A23"/>
    </sheetView>
  </sheetViews>
  <sheetFormatPr defaultColWidth="9.140625" defaultRowHeight="12.75" x14ac:dyDescent="0.2"/>
  <cols>
    <col min="1" max="1" width="17.7109375" style="128" customWidth="1"/>
    <col min="2" max="2" width="8.140625" style="159" customWidth="1"/>
    <col min="3" max="3" width="6.5703125" style="128" customWidth="1"/>
    <col min="4" max="4" width="7.85546875" style="128" customWidth="1"/>
    <col min="5" max="5" width="9.140625" style="128"/>
    <col min="6" max="6" width="7" style="128" customWidth="1"/>
    <col min="7" max="7" width="8.5703125" style="128" customWidth="1"/>
    <col min="8" max="8" width="7.5703125" style="128" customWidth="1"/>
    <col min="9" max="9" width="8.28515625" style="128" customWidth="1"/>
    <col min="10" max="10" width="8.42578125" style="128" customWidth="1"/>
    <col min="11" max="12" width="9" style="128" customWidth="1"/>
    <col min="13" max="13" width="7.5703125" style="128" customWidth="1"/>
    <col min="14" max="14" width="7" style="128" customWidth="1"/>
    <col min="15" max="15" width="7.5703125" style="128" customWidth="1"/>
    <col min="16" max="17" width="9.140625" style="128"/>
    <col min="18" max="18" width="8.85546875" style="128" customWidth="1"/>
    <col min="19" max="16384" width="9.140625" style="128"/>
  </cols>
  <sheetData>
    <row r="1" spans="1:29" ht="34.5" customHeight="1" x14ac:dyDescent="0.2">
      <c r="A1" s="214" t="str">
        <f>+' Participants'!A1:I1</f>
        <v>TAB 9 - TRADE ADJUSTMENT ASSISTANCE
FY21 QUARTER ENDING DECEMBER 31, 2020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</row>
    <row r="2" spans="1:29" ht="21.95" customHeight="1" thickBot="1" x14ac:dyDescent="0.25">
      <c r="A2" s="219" t="s">
        <v>50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2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</row>
    <row r="3" spans="1:29" ht="12.75" customHeight="1" x14ac:dyDescent="0.2">
      <c r="A3" s="222" t="s">
        <v>8</v>
      </c>
      <c r="B3" s="238" t="s">
        <v>51</v>
      </c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40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</row>
    <row r="4" spans="1:29" ht="43.5" customHeight="1" thickBot="1" x14ac:dyDescent="0.25">
      <c r="A4" s="223"/>
      <c r="B4" s="129" t="s">
        <v>52</v>
      </c>
      <c r="C4" s="130" t="s">
        <v>53</v>
      </c>
      <c r="D4" s="130" t="s">
        <v>54</v>
      </c>
      <c r="E4" s="130" t="s">
        <v>55</v>
      </c>
      <c r="F4" s="130" t="s">
        <v>56</v>
      </c>
      <c r="G4" s="12" t="s">
        <v>57</v>
      </c>
      <c r="H4" s="131" t="s">
        <v>58</v>
      </c>
      <c r="I4" s="130" t="s">
        <v>59</v>
      </c>
      <c r="J4" s="130" t="s">
        <v>60</v>
      </c>
      <c r="K4" s="130" t="s">
        <v>61</v>
      </c>
      <c r="L4" s="130" t="s">
        <v>62</v>
      </c>
      <c r="M4" s="131" t="s">
        <v>63</v>
      </c>
      <c r="N4" s="130" t="s">
        <v>64</v>
      </c>
      <c r="O4" s="12" t="s">
        <v>65</v>
      </c>
      <c r="P4" s="127"/>
      <c r="Q4" s="127"/>
      <c r="R4" s="132"/>
      <c r="S4" s="132"/>
      <c r="T4" s="127"/>
      <c r="U4" s="127"/>
      <c r="V4" s="127"/>
      <c r="W4" s="127"/>
      <c r="X4" s="127"/>
      <c r="Y4" s="127"/>
      <c r="Z4" s="127"/>
      <c r="AA4" s="127"/>
      <c r="AB4" s="127"/>
      <c r="AC4" s="127"/>
    </row>
    <row r="5" spans="1:29" s="26" customFormat="1" ht="21.95" customHeight="1" x14ac:dyDescent="0.2">
      <c r="A5" s="133" t="str">
        <f>' Participants'!A5</f>
        <v>Berkshire</v>
      </c>
      <c r="B5" s="134">
        <v>0</v>
      </c>
      <c r="C5" s="135">
        <v>0</v>
      </c>
      <c r="D5" s="136">
        <v>0</v>
      </c>
      <c r="E5" s="137">
        <v>0</v>
      </c>
      <c r="F5" s="137">
        <v>0</v>
      </c>
      <c r="G5" s="138">
        <v>0</v>
      </c>
      <c r="H5" s="137">
        <v>0</v>
      </c>
      <c r="I5" s="139">
        <v>0</v>
      </c>
      <c r="J5" s="135">
        <v>0</v>
      </c>
      <c r="K5" s="139">
        <v>0</v>
      </c>
      <c r="L5" s="136">
        <v>0</v>
      </c>
      <c r="M5" s="140">
        <v>0</v>
      </c>
      <c r="N5" s="139">
        <v>0</v>
      </c>
      <c r="O5" s="141">
        <v>0</v>
      </c>
      <c r="P5" s="142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</row>
    <row r="6" spans="1:29" s="26" customFormat="1" ht="21.95" customHeight="1" x14ac:dyDescent="0.2">
      <c r="A6" s="144" t="str">
        <f>' Participants'!A6</f>
        <v>Boston</v>
      </c>
      <c r="B6" s="145">
        <v>56.81818181818182</v>
      </c>
      <c r="C6" s="146">
        <v>52.272727272727273</v>
      </c>
      <c r="D6" s="147">
        <v>2.2727272727272729</v>
      </c>
      <c r="E6" s="146">
        <v>13.636363636363637</v>
      </c>
      <c r="F6" s="146">
        <v>52.272727272727273</v>
      </c>
      <c r="G6" s="148">
        <v>2.2727272727272729</v>
      </c>
      <c r="H6" s="146">
        <v>20.454545454545453</v>
      </c>
      <c r="I6" s="147">
        <v>90.909090909090907</v>
      </c>
      <c r="J6" s="146">
        <v>6.8181818181818183</v>
      </c>
      <c r="K6" s="147">
        <v>13.636363636363637</v>
      </c>
      <c r="L6" s="147">
        <v>0</v>
      </c>
      <c r="M6" s="149">
        <v>6.8181818181818183</v>
      </c>
      <c r="N6" s="147">
        <v>20.454545454545453</v>
      </c>
      <c r="O6" s="150">
        <v>2.2727272727272729</v>
      </c>
      <c r="P6" s="142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</row>
    <row r="7" spans="1:29" s="26" customFormat="1" ht="21.95" customHeight="1" x14ac:dyDescent="0.2">
      <c r="A7" s="133" t="str">
        <f>' Participants'!A7</f>
        <v>Bristol</v>
      </c>
      <c r="B7" s="145">
        <v>39.423076923076927</v>
      </c>
      <c r="C7" s="146">
        <v>58.653846153846153</v>
      </c>
      <c r="D7" s="147">
        <v>4.8076923076923075</v>
      </c>
      <c r="E7" s="146">
        <v>9.615384615384615</v>
      </c>
      <c r="F7" s="146">
        <v>4.8076923076923075</v>
      </c>
      <c r="G7" s="148">
        <v>0</v>
      </c>
      <c r="H7" s="146">
        <v>9.615384615384615</v>
      </c>
      <c r="I7" s="147">
        <v>96.153846153846146</v>
      </c>
      <c r="J7" s="146">
        <v>3.8461538461538463</v>
      </c>
      <c r="K7" s="147">
        <v>24.038461538461537</v>
      </c>
      <c r="L7" s="147">
        <v>0</v>
      </c>
      <c r="M7" s="149">
        <v>4.8076923076923075</v>
      </c>
      <c r="N7" s="147">
        <v>8.6538461538461533</v>
      </c>
      <c r="O7" s="150">
        <v>0.96153846153846156</v>
      </c>
      <c r="P7" s="142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</row>
    <row r="8" spans="1:29" s="26" customFormat="1" ht="21.95" customHeight="1" x14ac:dyDescent="0.2">
      <c r="A8" s="133" t="str">
        <f>' Participants'!A8</f>
        <v>Brockton</v>
      </c>
      <c r="B8" s="145">
        <v>61.53846153846154</v>
      </c>
      <c r="C8" s="146">
        <v>55.769230769230774</v>
      </c>
      <c r="D8" s="147">
        <v>3.8461538461538463</v>
      </c>
      <c r="E8" s="146">
        <v>30.76923076923077</v>
      </c>
      <c r="F8" s="146">
        <v>17.307692307692307</v>
      </c>
      <c r="G8" s="148">
        <v>0</v>
      </c>
      <c r="H8" s="146">
        <v>28.846153846153847</v>
      </c>
      <c r="I8" s="147">
        <v>100</v>
      </c>
      <c r="J8" s="146">
        <v>0</v>
      </c>
      <c r="K8" s="147">
        <v>7.6923076923076925</v>
      </c>
      <c r="L8" s="147">
        <v>1.9230769230769231</v>
      </c>
      <c r="M8" s="149">
        <v>0</v>
      </c>
      <c r="N8" s="147">
        <v>9.615384615384615</v>
      </c>
      <c r="O8" s="150">
        <v>1.9230769230769231</v>
      </c>
      <c r="P8" s="142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</row>
    <row r="9" spans="1:29" s="26" customFormat="1" ht="21.95" customHeight="1" x14ac:dyDescent="0.2">
      <c r="A9" s="133" t="str">
        <f>' Participants'!A9</f>
        <v>Cape Cod &amp; Islands</v>
      </c>
      <c r="B9" s="145">
        <v>12.5</v>
      </c>
      <c r="C9" s="146">
        <v>75</v>
      </c>
      <c r="D9" s="147">
        <v>0</v>
      </c>
      <c r="E9" s="146">
        <v>0</v>
      </c>
      <c r="F9" s="146">
        <v>0</v>
      </c>
      <c r="G9" s="148">
        <v>12.5</v>
      </c>
      <c r="H9" s="146">
        <v>0</v>
      </c>
      <c r="I9" s="147">
        <v>87.5</v>
      </c>
      <c r="J9" s="146">
        <v>0</v>
      </c>
      <c r="K9" s="147">
        <v>0</v>
      </c>
      <c r="L9" s="147">
        <v>0</v>
      </c>
      <c r="M9" s="149">
        <v>25</v>
      </c>
      <c r="N9" s="147">
        <v>12.5</v>
      </c>
      <c r="O9" s="150">
        <v>12.5</v>
      </c>
      <c r="P9" s="142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</row>
    <row r="10" spans="1:29" s="26" customFormat="1" ht="21.95" customHeight="1" x14ac:dyDescent="0.2">
      <c r="A10" s="133" t="str">
        <f>' Participants'!A10</f>
        <v>Central Mass</v>
      </c>
      <c r="B10" s="145">
        <v>15.384615384615385</v>
      </c>
      <c r="C10" s="146">
        <v>48.717948717948723</v>
      </c>
      <c r="D10" s="147">
        <v>7.6923076923076925</v>
      </c>
      <c r="E10" s="146">
        <v>5.1282051282051277</v>
      </c>
      <c r="F10" s="146">
        <v>51.282051282051277</v>
      </c>
      <c r="G10" s="148">
        <v>2.5641025641025639</v>
      </c>
      <c r="H10" s="146">
        <v>15.384615384615385</v>
      </c>
      <c r="I10" s="147">
        <v>94.871794871794862</v>
      </c>
      <c r="J10" s="146">
        <v>46.153846153846153</v>
      </c>
      <c r="K10" s="147">
        <v>2.5641025641025639</v>
      </c>
      <c r="L10" s="147">
        <v>0</v>
      </c>
      <c r="M10" s="149">
        <v>7.6923076923076925</v>
      </c>
      <c r="N10" s="147">
        <v>0</v>
      </c>
      <c r="O10" s="150">
        <v>2.5641025641025639</v>
      </c>
      <c r="P10" s="142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</row>
    <row r="11" spans="1:29" s="26" customFormat="1" ht="21.95" customHeight="1" x14ac:dyDescent="0.2">
      <c r="A11" s="133" t="str">
        <f>' Participants'!A11</f>
        <v>Franklin/Hampshire</v>
      </c>
      <c r="B11" s="145">
        <v>57.142857142857146</v>
      </c>
      <c r="C11" s="146">
        <v>57.142857142857146</v>
      </c>
      <c r="D11" s="147">
        <v>0</v>
      </c>
      <c r="E11" s="146">
        <v>14.285714285714286</v>
      </c>
      <c r="F11" s="146">
        <v>0</v>
      </c>
      <c r="G11" s="148">
        <v>14.285714285714286</v>
      </c>
      <c r="H11" s="146">
        <v>0</v>
      </c>
      <c r="I11" s="147">
        <v>85.714285714285708</v>
      </c>
      <c r="J11" s="146">
        <v>0</v>
      </c>
      <c r="K11" s="147">
        <v>0</v>
      </c>
      <c r="L11" s="147">
        <v>0</v>
      </c>
      <c r="M11" s="149">
        <v>42.857142857142854</v>
      </c>
      <c r="N11" s="147">
        <v>14.285714285714286</v>
      </c>
      <c r="O11" s="150">
        <v>28.571428571428573</v>
      </c>
      <c r="P11" s="142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</row>
    <row r="12" spans="1:29" s="26" customFormat="1" ht="21.95" customHeight="1" x14ac:dyDescent="0.2">
      <c r="A12" s="133" t="str">
        <f>' Participants'!A12</f>
        <v>Greater Lowell</v>
      </c>
      <c r="B12" s="145">
        <v>63.333333333333329</v>
      </c>
      <c r="C12" s="146">
        <v>60</v>
      </c>
      <c r="D12" s="147">
        <v>0</v>
      </c>
      <c r="E12" s="146">
        <v>6.6666666666666661</v>
      </c>
      <c r="F12" s="146">
        <v>30</v>
      </c>
      <c r="G12" s="148">
        <v>0</v>
      </c>
      <c r="H12" s="146">
        <v>0</v>
      </c>
      <c r="I12" s="147">
        <v>93.333333333333343</v>
      </c>
      <c r="J12" s="146">
        <v>0</v>
      </c>
      <c r="K12" s="147">
        <v>16.666666666666668</v>
      </c>
      <c r="L12" s="147">
        <v>0</v>
      </c>
      <c r="M12" s="149">
        <v>3.333333333333333</v>
      </c>
      <c r="N12" s="147">
        <v>3.333333333333333</v>
      </c>
      <c r="O12" s="150">
        <v>0</v>
      </c>
      <c r="P12" s="142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</row>
    <row r="13" spans="1:29" s="26" customFormat="1" ht="21.95" customHeight="1" x14ac:dyDescent="0.2">
      <c r="A13" s="133" t="str">
        <f>' Participants'!A13</f>
        <v>Greater New Bedford</v>
      </c>
      <c r="B13" s="145">
        <v>14.285714285714286</v>
      </c>
      <c r="C13" s="146">
        <v>42.857142857142854</v>
      </c>
      <c r="D13" s="147">
        <v>0</v>
      </c>
      <c r="E13" s="146">
        <v>0</v>
      </c>
      <c r="F13" s="146">
        <v>14.285714285714286</v>
      </c>
      <c r="G13" s="148">
        <v>0</v>
      </c>
      <c r="H13" s="146">
        <v>0</v>
      </c>
      <c r="I13" s="147">
        <v>85.714285714285708</v>
      </c>
      <c r="J13" s="146">
        <v>0</v>
      </c>
      <c r="K13" s="147">
        <v>28.571428571428573</v>
      </c>
      <c r="L13" s="147">
        <v>0</v>
      </c>
      <c r="M13" s="149">
        <v>14.285714285714286</v>
      </c>
      <c r="N13" s="147">
        <v>0</v>
      </c>
      <c r="O13" s="150">
        <v>0</v>
      </c>
      <c r="P13" s="142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</row>
    <row r="14" spans="1:29" s="26" customFormat="1" ht="21.95" customHeight="1" x14ac:dyDescent="0.2">
      <c r="A14" s="133" t="str">
        <f>' Participants'!A14</f>
        <v>Hampden</v>
      </c>
      <c r="B14" s="145">
        <v>66.666666666666671</v>
      </c>
      <c r="C14" s="146">
        <v>44.444444444444443</v>
      </c>
      <c r="D14" s="147">
        <v>33.333333333333336</v>
      </c>
      <c r="E14" s="146">
        <v>0</v>
      </c>
      <c r="F14" s="146">
        <v>0</v>
      </c>
      <c r="G14" s="148">
        <v>0</v>
      </c>
      <c r="H14" s="146">
        <v>0</v>
      </c>
      <c r="I14" s="147">
        <v>77.777777777777771</v>
      </c>
      <c r="J14" s="146">
        <v>0</v>
      </c>
      <c r="K14" s="147">
        <v>44.444444444444443</v>
      </c>
      <c r="L14" s="147">
        <v>0</v>
      </c>
      <c r="M14" s="149">
        <v>11.111111111111111</v>
      </c>
      <c r="N14" s="147">
        <v>11.111111111111111</v>
      </c>
      <c r="O14" s="150">
        <v>55.555555555555557</v>
      </c>
      <c r="P14" s="142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</row>
    <row r="15" spans="1:29" s="26" customFormat="1" ht="21.95" customHeight="1" x14ac:dyDescent="0.2">
      <c r="A15" s="133" t="str">
        <f>' Participants'!A15</f>
        <v>Merrimack Valley</v>
      </c>
      <c r="B15" s="145">
        <v>61.904761904761905</v>
      </c>
      <c r="C15" s="146">
        <v>54.761904761904759</v>
      </c>
      <c r="D15" s="147">
        <v>35.714285714285715</v>
      </c>
      <c r="E15" s="146">
        <v>2.3809523809523809</v>
      </c>
      <c r="F15" s="146">
        <v>0</v>
      </c>
      <c r="G15" s="148">
        <v>2.3809523809523809</v>
      </c>
      <c r="H15" s="146">
        <v>9.5238095238095237</v>
      </c>
      <c r="I15" s="147">
        <v>92.857142857142861</v>
      </c>
      <c r="J15" s="146">
        <v>11.904761904761903</v>
      </c>
      <c r="K15" s="147">
        <v>19.047619047619047</v>
      </c>
      <c r="L15" s="147">
        <v>0</v>
      </c>
      <c r="M15" s="149">
        <v>0</v>
      </c>
      <c r="N15" s="147">
        <v>7.1428571428571432</v>
      </c>
      <c r="O15" s="150">
        <v>14.285714285714286</v>
      </c>
      <c r="P15" s="142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</row>
    <row r="16" spans="1:29" s="26" customFormat="1" ht="21.95" customHeight="1" x14ac:dyDescent="0.2">
      <c r="A16" s="133" t="str">
        <f>' Participants'!A16</f>
        <v>Metro North</v>
      </c>
      <c r="B16" s="145">
        <v>40</v>
      </c>
      <c r="C16" s="146">
        <v>65.714285714285722</v>
      </c>
      <c r="D16" s="147">
        <v>17.142857142857142</v>
      </c>
      <c r="E16" s="146">
        <v>17.142857142857142</v>
      </c>
      <c r="F16" s="146">
        <v>25.714285714285715</v>
      </c>
      <c r="G16" s="148">
        <v>0</v>
      </c>
      <c r="H16" s="146">
        <v>17.142857142857142</v>
      </c>
      <c r="I16" s="147">
        <v>97.142857142857139</v>
      </c>
      <c r="J16" s="146">
        <v>2.8571428571428572</v>
      </c>
      <c r="K16" s="147">
        <v>8.5714285714285712</v>
      </c>
      <c r="L16" s="147">
        <v>0</v>
      </c>
      <c r="M16" s="149">
        <v>5.7142857142857144</v>
      </c>
      <c r="N16" s="147">
        <v>17.142857142857142</v>
      </c>
      <c r="O16" s="150">
        <v>8.5714285714285712</v>
      </c>
      <c r="P16" s="142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</row>
    <row r="17" spans="1:29" s="26" customFormat="1" ht="21.95" customHeight="1" x14ac:dyDescent="0.2">
      <c r="A17" s="133" t="str">
        <f>' Participants'!A17</f>
        <v>Metro South/West</v>
      </c>
      <c r="B17" s="145">
        <v>35.555555555555557</v>
      </c>
      <c r="C17" s="146">
        <v>51.111111111111114</v>
      </c>
      <c r="D17" s="147">
        <v>4.4444444444444446</v>
      </c>
      <c r="E17" s="146">
        <v>6.6666666666666661</v>
      </c>
      <c r="F17" s="146">
        <v>15.555555555555557</v>
      </c>
      <c r="G17" s="148">
        <v>6.6666666666666661</v>
      </c>
      <c r="H17" s="146">
        <v>2.2222222222222223</v>
      </c>
      <c r="I17" s="147">
        <v>95.555555555555543</v>
      </c>
      <c r="J17" s="146">
        <v>0</v>
      </c>
      <c r="K17" s="147">
        <v>2.2222222222222223</v>
      </c>
      <c r="L17" s="147">
        <v>0</v>
      </c>
      <c r="M17" s="149">
        <v>0</v>
      </c>
      <c r="N17" s="147">
        <v>2.2222222222222223</v>
      </c>
      <c r="O17" s="150">
        <v>6.6666666666666661</v>
      </c>
      <c r="P17" s="142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</row>
    <row r="18" spans="1:29" s="26" customFormat="1" ht="21.95" customHeight="1" x14ac:dyDescent="0.2">
      <c r="A18" s="133" t="str">
        <f>' Participants'!A18</f>
        <v>North Central Mass</v>
      </c>
      <c r="B18" s="145">
        <v>22.857142857142858</v>
      </c>
      <c r="C18" s="146">
        <v>32.857142857142861</v>
      </c>
      <c r="D18" s="147">
        <v>24.285714285714285</v>
      </c>
      <c r="E18" s="146">
        <v>8.5714285714285712</v>
      </c>
      <c r="F18" s="146">
        <v>24.285714285714285</v>
      </c>
      <c r="G18" s="148">
        <v>2.8571428571428572</v>
      </c>
      <c r="H18" s="146">
        <v>11.428571428571429</v>
      </c>
      <c r="I18" s="147">
        <v>98.571428571428569</v>
      </c>
      <c r="J18" s="146">
        <v>4.2857142857142856</v>
      </c>
      <c r="K18" s="147">
        <v>1.4285714285714286</v>
      </c>
      <c r="L18" s="147">
        <v>0</v>
      </c>
      <c r="M18" s="149">
        <v>8.5714285714285712</v>
      </c>
      <c r="N18" s="147">
        <v>5.7142857142857144</v>
      </c>
      <c r="O18" s="150">
        <v>5.7142857142857144</v>
      </c>
      <c r="P18" s="142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</row>
    <row r="19" spans="1:29" s="26" customFormat="1" ht="21.95" customHeight="1" x14ac:dyDescent="0.2">
      <c r="A19" s="133" t="str">
        <f>' Participants'!A19</f>
        <v>North Shore</v>
      </c>
      <c r="B19" s="145">
        <v>76.470588235294116</v>
      </c>
      <c r="C19" s="146">
        <v>35.294117647058826</v>
      </c>
      <c r="D19" s="147">
        <v>0</v>
      </c>
      <c r="E19" s="146">
        <v>0</v>
      </c>
      <c r="F19" s="146">
        <v>11.764705882352942</v>
      </c>
      <c r="G19" s="148">
        <v>0</v>
      </c>
      <c r="H19" s="146">
        <v>5.882352941176471</v>
      </c>
      <c r="I19" s="147">
        <v>35.294117647058826</v>
      </c>
      <c r="J19" s="146">
        <v>0</v>
      </c>
      <c r="K19" s="147">
        <v>0</v>
      </c>
      <c r="L19" s="147">
        <v>0</v>
      </c>
      <c r="M19" s="149">
        <v>0</v>
      </c>
      <c r="N19" s="147">
        <v>5.882352941176471</v>
      </c>
      <c r="O19" s="150">
        <v>0</v>
      </c>
      <c r="P19" s="142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</row>
    <row r="20" spans="1:29" s="26" customFormat="1" ht="21.95" customHeight="1" thickBot="1" x14ac:dyDescent="0.25">
      <c r="A20" s="151" t="str">
        <f>' Participants'!A20</f>
        <v>South Shore</v>
      </c>
      <c r="B20" s="152">
        <v>36.986301369863014</v>
      </c>
      <c r="C20" s="153">
        <v>56.164383561643838</v>
      </c>
      <c r="D20" s="154">
        <v>0</v>
      </c>
      <c r="E20" s="153">
        <v>2.7397260273972601</v>
      </c>
      <c r="F20" s="153">
        <v>36.986301369863014</v>
      </c>
      <c r="G20" s="155">
        <v>1.3698630136986301</v>
      </c>
      <c r="H20" s="153">
        <v>15.068493150684931</v>
      </c>
      <c r="I20" s="154">
        <v>90.410958904109592</v>
      </c>
      <c r="J20" s="153">
        <v>21.917808219178081</v>
      </c>
      <c r="K20" s="154">
        <v>26.027397260273975</v>
      </c>
      <c r="L20" s="154">
        <v>0</v>
      </c>
      <c r="M20" s="156">
        <v>6.8493150684931505</v>
      </c>
      <c r="N20" s="154">
        <v>5.4794520547945202</v>
      </c>
      <c r="O20" s="157">
        <v>1.3698630136986301</v>
      </c>
      <c r="P20" s="142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</row>
    <row r="21" spans="1:29" s="167" customFormat="1" ht="21.95" customHeight="1" thickBot="1" x14ac:dyDescent="0.25">
      <c r="A21" s="160" t="s">
        <v>37</v>
      </c>
      <c r="B21" s="168">
        <v>42.439862542955325</v>
      </c>
      <c r="C21" s="169">
        <v>52.577319587628864</v>
      </c>
      <c r="D21" s="170">
        <v>9.2783505154639165</v>
      </c>
      <c r="E21" s="169">
        <v>9.4501718213058421</v>
      </c>
      <c r="F21" s="171">
        <v>22.16494845360825</v>
      </c>
      <c r="G21" s="171">
        <v>1.8900343642611686</v>
      </c>
      <c r="H21" s="172">
        <v>12.199312714776632</v>
      </c>
      <c r="I21" s="169">
        <v>92.783505154639172</v>
      </c>
      <c r="J21" s="173">
        <v>8.5910652920962196</v>
      </c>
      <c r="K21" s="169">
        <v>13.573883161512029</v>
      </c>
      <c r="L21" s="173">
        <v>0.1718213058419244</v>
      </c>
      <c r="M21" s="169">
        <v>5.4982817869415808</v>
      </c>
      <c r="N21" s="171">
        <v>7.9037800687285218</v>
      </c>
      <c r="O21" s="174">
        <v>4.9828178694158076</v>
      </c>
      <c r="P21" s="175"/>
      <c r="Q21" s="176"/>
      <c r="R21" s="177"/>
      <c r="S21" s="178"/>
      <c r="T21" s="178"/>
      <c r="U21" s="178"/>
      <c r="V21" s="178"/>
      <c r="W21" s="178"/>
      <c r="X21" s="176"/>
      <c r="Y21" s="176"/>
      <c r="Z21" s="176"/>
      <c r="AA21" s="176"/>
      <c r="AB21" s="176"/>
      <c r="AC21" s="176"/>
    </row>
    <row r="22" spans="1:29" x14ac:dyDescent="0.2">
      <c r="A22" s="158"/>
    </row>
  </sheetData>
  <mergeCells count="4">
    <mergeCell ref="A1:O1"/>
    <mergeCell ref="B3:O3"/>
    <mergeCell ref="A2:O2"/>
    <mergeCell ref="A3:A4"/>
  </mergeCells>
  <phoneticPr fontId="2" type="noConversion"/>
  <printOptions horizontalCentered="1" verticalCentered="1"/>
  <pageMargins left="0.51" right="0.5" top="0.75" bottom="0.56999999999999995" header="0.12" footer="0.1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9" ma:contentTypeDescription="Create a new document." ma:contentTypeScope="" ma:versionID="006ba3e599dabd0635471657cdb3bfc3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314587907e6f5a278d5334c3fd06d7f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3612154-027E-49C6-815D-071D89D4AB0F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3939FFBF-03BA-4C60-AC06-78AB90B5BD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4E34DE-7006-4F53-A045-9D54B5BA86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8CA68AC-FD9F-4042-9F69-F2189FBCD1FD}">
  <ds:schemaRefs>
    <ds:schemaRef ds:uri="http://schemas.microsoft.com/office/2006/documentManagement/types"/>
    <ds:schemaRef ds:uri="http://schemas.microsoft.com/office/infopath/2007/PartnerControls"/>
    <ds:schemaRef ds:uri="a543ae4e-6060-48c8-a421-709023b87e3c"/>
    <ds:schemaRef ds:uri="http://purl.org/dc/elements/1.1/"/>
    <ds:schemaRef ds:uri="http://schemas.microsoft.com/office/2006/metadata/properties"/>
    <ds:schemaRef ds:uri="b72976aa-e7d9-498e-b08a-d3d9e47e4056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Cover Sheet </vt:lpstr>
      <vt:lpstr> Participants</vt:lpstr>
      <vt:lpstr>Exits</vt:lpstr>
      <vt:lpstr>Characteristics</vt:lpstr>
      <vt:lpstr>' Participants'!Print_Area</vt:lpstr>
      <vt:lpstr>Characteristics!Print_Area</vt:lpstr>
      <vt:lpstr>'Cover Sheet '!Print_Area</vt:lpstr>
      <vt:lpstr>Exits!Print_Area</vt:lpstr>
      <vt:lpstr>Exits!Print_Titles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Trade Participant Summary</dc:title>
  <dc:subject/>
  <dc:creator>Joan Boucher</dc:creator>
  <cp:keywords/>
  <dc:description/>
  <cp:lastModifiedBy>Martone, Deb</cp:lastModifiedBy>
  <cp:revision/>
  <dcterms:created xsi:type="dcterms:W3CDTF">2002-10-30T15:58:39Z</dcterms:created>
  <dcterms:modified xsi:type="dcterms:W3CDTF">2021-03-31T14:25:13Z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Boucher, Joan (DWD)</vt:lpwstr>
  </property>
  <property fmtid="{D5CDD505-2E9C-101B-9397-08002B2CF9AE}" pid="3" name="Order">
    <vt:lpwstr>18858000.0000000</vt:lpwstr>
  </property>
  <property fmtid="{D5CDD505-2E9C-101B-9397-08002B2CF9AE}" pid="4" name="display_urn:schemas-microsoft-com:office:office#Author">
    <vt:lpwstr>Boucher, Joan (DWD)</vt:lpwstr>
  </property>
</Properties>
</file>