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1"/>
  <workbookPr showObjects="placeholders" defaultThemeVersion="124226"/>
  <mc:AlternateContent xmlns:mc="http://schemas.openxmlformats.org/markup-compatibility/2006">
    <mc:Choice Requires="x15">
      <x15ac:absPath xmlns:x15ac="http://schemas.microsoft.com/office/spreadsheetml/2010/11/ac" url="https://massgov.sharepoint.com/sites/EOL-DET-HURLEY-05/Shared/ESShare/DCS Analysis and Reporting/FY21 Reports/FY21 Q2 12312020/"/>
    </mc:Choice>
  </mc:AlternateContent>
  <xr:revisionPtr revIDLastSave="0" documentId="11_C0D44FC92867F0196E64AF7DF85EABB492A9DD5A" xr6:coauthVersionLast="46" xr6:coauthVersionMax="46" xr10:uidLastSave="{00000000-0000-0000-0000-000000000000}"/>
  <bookViews>
    <workbookView xWindow="0" yWindow="0" windowWidth="19170" windowHeight="6165" tabRatio="899" firstSheet="1" activeTab="1"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41" l="1"/>
  <c r="D14" i="40"/>
  <c r="A24" i="42" l="1"/>
  <c r="A23" i="42"/>
  <c r="K22" i="42"/>
  <c r="H22" i="42"/>
  <c r="I22" i="42" s="1"/>
  <c r="D22" i="42"/>
  <c r="E22" i="42" s="1"/>
  <c r="K21" i="42"/>
  <c r="H21" i="42"/>
  <c r="I21" i="42" s="1"/>
  <c r="D21" i="42"/>
  <c r="E21" i="42" s="1"/>
  <c r="K20" i="42"/>
  <c r="H20" i="42"/>
  <c r="I20" i="42" s="1"/>
  <c r="D20" i="42"/>
  <c r="E20" i="42" s="1"/>
  <c r="K19" i="42"/>
  <c r="H19" i="42"/>
  <c r="I19" i="42" s="1"/>
  <c r="D19" i="42"/>
  <c r="E19" i="42" s="1"/>
  <c r="K18" i="42"/>
  <c r="H18" i="42"/>
  <c r="I18" i="42" s="1"/>
  <c r="D18" i="42"/>
  <c r="E18" i="42" s="1"/>
  <c r="K17" i="42"/>
  <c r="H17" i="42"/>
  <c r="I17" i="42" s="1"/>
  <c r="D17" i="42"/>
  <c r="E17" i="42" s="1"/>
  <c r="K16" i="42"/>
  <c r="H16" i="42"/>
  <c r="I16" i="42" s="1"/>
  <c r="D16" i="42"/>
  <c r="E16" i="42" s="1"/>
  <c r="K15" i="42"/>
  <c r="H15" i="42"/>
  <c r="I15" i="42" s="1"/>
  <c r="D15" i="42"/>
  <c r="E15" i="42" s="1"/>
  <c r="K14" i="42"/>
  <c r="H14" i="42"/>
  <c r="I14" i="42" s="1"/>
  <c r="D14" i="42"/>
  <c r="E14" i="42" s="1"/>
  <c r="K13" i="42"/>
  <c r="H13" i="42"/>
  <c r="I13" i="42" s="1"/>
  <c r="D13" i="42"/>
  <c r="E13" i="42" s="1"/>
  <c r="K12" i="42"/>
  <c r="H12" i="42"/>
  <c r="I12" i="42" s="1"/>
  <c r="D12" i="42"/>
  <c r="E12" i="42" s="1"/>
  <c r="K11" i="42"/>
  <c r="H11" i="42"/>
  <c r="I11" i="42" s="1"/>
  <c r="D11" i="42"/>
  <c r="E11" i="42" s="1"/>
  <c r="K10" i="42"/>
  <c r="H10" i="42"/>
  <c r="I10" i="42" s="1"/>
  <c r="D10" i="42"/>
  <c r="E10" i="42" s="1"/>
  <c r="K9" i="42"/>
  <c r="H9" i="42"/>
  <c r="I9" i="42" s="1"/>
  <c r="D9" i="42"/>
  <c r="E9" i="42" s="1"/>
  <c r="K8" i="42"/>
  <c r="H8" i="42"/>
  <c r="I8" i="42" s="1"/>
  <c r="D8" i="42"/>
  <c r="E8" i="42" s="1"/>
  <c r="K7" i="42"/>
  <c r="H7" i="42"/>
  <c r="I7" i="42" s="1"/>
  <c r="D7" i="42"/>
  <c r="E7" i="42" s="1"/>
  <c r="K6" i="42"/>
  <c r="H6" i="42"/>
  <c r="I6" i="42" s="1"/>
  <c r="D6" i="42"/>
  <c r="E6" i="42" s="1"/>
  <c r="A2" i="42"/>
  <c r="A1" i="42"/>
  <c r="K8" i="41" l="1"/>
  <c r="K9" i="41"/>
  <c r="K10" i="41"/>
  <c r="K11" i="41"/>
  <c r="K12" i="41"/>
  <c r="K13" i="41"/>
  <c r="K14" i="41"/>
  <c r="K15" i="41"/>
  <c r="K16" i="41"/>
  <c r="K17" i="41"/>
  <c r="K18" i="41"/>
  <c r="K19" i="41"/>
  <c r="K20" i="41"/>
  <c r="K21" i="41"/>
  <c r="K22" i="41"/>
  <c r="K7" i="41"/>
  <c r="K6" i="41"/>
  <c r="K8" i="40"/>
  <c r="K9" i="40"/>
  <c r="K10" i="40"/>
  <c r="K11" i="40"/>
  <c r="K12" i="40"/>
  <c r="K13" i="40"/>
  <c r="K14" i="40"/>
  <c r="K15" i="40"/>
  <c r="K16" i="40"/>
  <c r="K17" i="40"/>
  <c r="K18" i="40"/>
  <c r="K19" i="40"/>
  <c r="K20" i="40"/>
  <c r="K21" i="40"/>
  <c r="K22" i="40"/>
  <c r="K7" i="40"/>
  <c r="K6" i="40"/>
  <c r="K8" i="39"/>
  <c r="K9" i="39"/>
  <c r="K10" i="39"/>
  <c r="K11" i="39"/>
  <c r="K12" i="39"/>
  <c r="K13" i="39"/>
  <c r="K14" i="39"/>
  <c r="K15" i="39"/>
  <c r="K16" i="39"/>
  <c r="K17" i="39"/>
  <c r="K18" i="39"/>
  <c r="K19" i="39"/>
  <c r="K20" i="39"/>
  <c r="K21" i="39"/>
  <c r="K22" i="39"/>
  <c r="K7" i="39"/>
  <c r="K6" i="39"/>
  <c r="K8" i="29"/>
  <c r="K9" i="29"/>
  <c r="K10" i="29"/>
  <c r="K11" i="29"/>
  <c r="K12" i="29"/>
  <c r="K13" i="29"/>
  <c r="K14" i="29"/>
  <c r="K15" i="29"/>
  <c r="K16" i="29"/>
  <c r="K17" i="29"/>
  <c r="K18" i="29"/>
  <c r="K19" i="29"/>
  <c r="K20" i="29"/>
  <c r="K21" i="29"/>
  <c r="K22" i="29"/>
  <c r="K7" i="29"/>
  <c r="K6" i="29"/>
  <c r="K8" i="37"/>
  <c r="K9" i="37"/>
  <c r="K10" i="37"/>
  <c r="K11" i="37"/>
  <c r="K12" i="37"/>
  <c r="K13" i="37"/>
  <c r="K14" i="37"/>
  <c r="K15" i="37"/>
  <c r="K16" i="37"/>
  <c r="K17" i="37"/>
  <c r="K18" i="37"/>
  <c r="K19" i="37"/>
  <c r="K20" i="37"/>
  <c r="K21" i="37"/>
  <c r="K22" i="37"/>
  <c r="K7" i="37"/>
  <c r="K6" i="37"/>
  <c r="K9" i="18"/>
  <c r="K10" i="18"/>
  <c r="K11" i="18"/>
  <c r="K12" i="18"/>
  <c r="K13" i="18"/>
  <c r="K14" i="18"/>
  <c r="K15" i="18"/>
  <c r="K16" i="18"/>
  <c r="K17" i="18"/>
  <c r="K18" i="18"/>
  <c r="K19" i="18"/>
  <c r="K20" i="18"/>
  <c r="K21" i="18"/>
  <c r="K22" i="18"/>
  <c r="K23" i="18"/>
  <c r="K24" i="18"/>
  <c r="K8" i="18"/>
  <c r="D6" i="37"/>
  <c r="E6" i="37" s="1"/>
  <c r="D7" i="37"/>
  <c r="E7" i="37" s="1"/>
  <c r="D8" i="37"/>
  <c r="E8" i="37" s="1"/>
  <c r="D9" i="37"/>
  <c r="E9" i="37" s="1"/>
  <c r="D10" i="37"/>
  <c r="E10" i="37" s="1"/>
  <c r="D11" i="37"/>
  <c r="E11" i="37"/>
  <c r="D12" i="37"/>
  <c r="E12" i="37"/>
  <c r="D13" i="37"/>
  <c r="E13" i="37"/>
  <c r="D14" i="37"/>
  <c r="E14" i="37" s="1"/>
  <c r="D15" i="37"/>
  <c r="E15" i="37" s="1"/>
  <c r="D16" i="37"/>
  <c r="E16" i="37" s="1"/>
  <c r="D17" i="37"/>
  <c r="E17" i="37" s="1"/>
  <c r="D18" i="37"/>
  <c r="E18" i="37" s="1"/>
  <c r="D19" i="37"/>
  <c r="E19" i="37"/>
  <c r="D20" i="37"/>
  <c r="E20" i="37"/>
  <c r="D21" i="37"/>
  <c r="E21" i="37"/>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c r="H18" i="37"/>
  <c r="I18" i="37"/>
  <c r="H19" i="37"/>
  <c r="I19" i="37"/>
  <c r="H20" i="37"/>
  <c r="I20" i="37"/>
  <c r="H21" i="37"/>
  <c r="I21" i="37"/>
  <c r="H9" i="18"/>
  <c r="I9" i="18" s="1"/>
  <c r="H10" i="18"/>
  <c r="I10" i="18" s="1"/>
  <c r="H11" i="18"/>
  <c r="I11" i="18" s="1"/>
  <c r="H12" i="18"/>
  <c r="I12" i="18" s="1"/>
  <c r="H13" i="18"/>
  <c r="I13" i="18" s="1"/>
  <c r="H14" i="18"/>
  <c r="I14" i="18" s="1"/>
  <c r="H15" i="18"/>
  <c r="I15" i="18" s="1"/>
  <c r="H16" i="18"/>
  <c r="I16" i="18" s="1"/>
  <c r="H17" i="18"/>
  <c r="I17" i="18" s="1"/>
  <c r="H18" i="18"/>
  <c r="I18" i="18" s="1"/>
  <c r="H19" i="18"/>
  <c r="I19" i="18" s="1"/>
  <c r="H20" i="18"/>
  <c r="I20" i="18" s="1"/>
  <c r="H21" i="18"/>
  <c r="I21" i="18" s="1"/>
  <c r="H22" i="18"/>
  <c r="I22" i="18" s="1"/>
  <c r="H23" i="18"/>
  <c r="I23" i="18" s="1"/>
  <c r="H24" i="18"/>
  <c r="I24" i="18" s="1"/>
  <c r="D8" i="18"/>
  <c r="E8" i="18"/>
  <c r="D9" i="18"/>
  <c r="E9" i="18"/>
  <c r="D10" i="18"/>
  <c r="E10" i="18" s="1"/>
  <c r="D11" i="18"/>
  <c r="E11" i="18" s="1"/>
  <c r="D12" i="18"/>
  <c r="E12" i="18" s="1"/>
  <c r="D13" i="18"/>
  <c r="E13" i="18"/>
  <c r="D14" i="18"/>
  <c r="E14" i="18"/>
  <c r="D15" i="18"/>
  <c r="E15" i="18"/>
  <c r="D16" i="18"/>
  <c r="E16" i="18" s="1"/>
  <c r="D17" i="18"/>
  <c r="E17" i="18" s="1"/>
  <c r="D18" i="18"/>
  <c r="E18" i="18" s="1"/>
  <c r="D19" i="18"/>
  <c r="E19" i="18"/>
  <c r="D20" i="18"/>
  <c r="E20" i="18" s="1"/>
  <c r="D21" i="18"/>
  <c r="E21" i="18" s="1"/>
  <c r="D22" i="18"/>
  <c r="E22" i="18" s="1"/>
  <c r="D23" i="18"/>
  <c r="E23" i="18" s="1"/>
  <c r="D24" i="18"/>
  <c r="E24"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A23" i="40"/>
  <c r="H6" i="37"/>
  <c r="I6" i="37" s="1"/>
  <c r="A23" i="37"/>
  <c r="N13" i="14"/>
  <c r="L25" i="14"/>
  <c r="L24" i="14"/>
  <c r="L23" i="14"/>
  <c r="L22" i="14"/>
  <c r="L21" i="14"/>
  <c r="L20" i="14"/>
  <c r="L19" i="14"/>
  <c r="L18" i="14"/>
  <c r="L17" i="14"/>
  <c r="L16" i="14"/>
  <c r="L15" i="14"/>
  <c r="L14" i="14"/>
  <c r="L13" i="14"/>
  <c r="L12" i="14"/>
  <c r="L11" i="14"/>
  <c r="L10" i="14"/>
  <c r="L9" i="14"/>
  <c r="J11" i="14"/>
  <c r="J12" i="14"/>
  <c r="J13" i="14"/>
  <c r="J14" i="14"/>
  <c r="J15" i="14"/>
  <c r="J16" i="14"/>
  <c r="J17" i="14"/>
  <c r="J18" i="14"/>
  <c r="J19" i="14"/>
  <c r="J20" i="14"/>
  <c r="J21" i="14"/>
  <c r="J22" i="14"/>
  <c r="J23" i="14"/>
  <c r="J24" i="14"/>
  <c r="J25" i="14"/>
  <c r="J10" i="14"/>
  <c r="J9" i="14"/>
  <c r="H16" i="40"/>
  <c r="I16" i="40"/>
  <c r="H17" i="40"/>
  <c r="I17" i="40"/>
  <c r="D17" i="40"/>
  <c r="E17" i="40" s="1"/>
  <c r="H18" i="41"/>
  <c r="I18" i="41" s="1"/>
  <c r="H10" i="41"/>
  <c r="I10" i="41"/>
  <c r="H18" i="40"/>
  <c r="I18" i="40" s="1"/>
  <c r="H12" i="40"/>
  <c r="I12" i="40" s="1"/>
  <c r="H10" i="40"/>
  <c r="I10" i="40"/>
  <c r="A24" i="41"/>
  <c r="A23" i="41"/>
  <c r="H22" i="41"/>
  <c r="I22" i="41" s="1"/>
  <c r="D22" i="41"/>
  <c r="E22" i="41" s="1"/>
  <c r="H21" i="41"/>
  <c r="I21" i="41"/>
  <c r="D21" i="41"/>
  <c r="E21" i="41" s="1"/>
  <c r="H20" i="41"/>
  <c r="I20" i="41" s="1"/>
  <c r="D20" i="41"/>
  <c r="E20" i="41" s="1"/>
  <c r="H19" i="41"/>
  <c r="I19" i="41"/>
  <c r="D19" i="41"/>
  <c r="E19" i="41" s="1"/>
  <c r="D18" i="41"/>
  <c r="E18" i="41" s="1"/>
  <c r="H17" i="41"/>
  <c r="I17" i="41"/>
  <c r="D17" i="41"/>
  <c r="E17" i="41" s="1"/>
  <c r="H16" i="41"/>
  <c r="I16" i="41" s="1"/>
  <c r="D16" i="41"/>
  <c r="E16" i="41" s="1"/>
  <c r="H15" i="41"/>
  <c r="I15" i="41"/>
  <c r="D15" i="41"/>
  <c r="E15" i="41" s="1"/>
  <c r="H14" i="41"/>
  <c r="I14" i="41" s="1"/>
  <c r="E14" i="41"/>
  <c r="H13" i="41"/>
  <c r="I13" i="41" s="1"/>
  <c r="D13" i="41"/>
  <c r="E13" i="41" s="1"/>
  <c r="H12" i="41"/>
  <c r="I12" i="41" s="1"/>
  <c r="D12" i="41"/>
  <c r="E12" i="41" s="1"/>
  <c r="H11" i="41"/>
  <c r="I11" i="41"/>
  <c r="D11" i="41"/>
  <c r="E11" i="41" s="1"/>
  <c r="D10" i="41"/>
  <c r="E10" i="41" s="1"/>
  <c r="H9" i="41"/>
  <c r="I9" i="41"/>
  <c r="D9" i="41"/>
  <c r="E9" i="41" s="1"/>
  <c r="H8" i="41"/>
  <c r="I8" i="41" s="1"/>
  <c r="D8" i="41"/>
  <c r="E8" i="41" s="1"/>
  <c r="H7" i="41"/>
  <c r="I7" i="4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c r="D18" i="40"/>
  <c r="E18" i="40" s="1"/>
  <c r="D16" i="40"/>
  <c r="E16" i="40" s="1"/>
  <c r="H15" i="40"/>
  <c r="I15" i="40" s="1"/>
  <c r="D15" i="40"/>
  <c r="E15" i="40" s="1"/>
  <c r="H14" i="40"/>
  <c r="I14" i="40"/>
  <c r="E14" i="40"/>
  <c r="H13" i="40"/>
  <c r="I13" i="40" s="1"/>
  <c r="D13" i="40"/>
  <c r="E13" i="40" s="1"/>
  <c r="D12" i="40"/>
  <c r="E12" i="40" s="1"/>
  <c r="H11" i="40"/>
  <c r="I11" i="40" s="1"/>
  <c r="D11" i="40"/>
  <c r="E11" i="40" s="1"/>
  <c r="D10" i="40"/>
  <c r="E10" i="40" s="1"/>
  <c r="H9" i="40"/>
  <c r="I9" i="40" s="1"/>
  <c r="D9" i="40"/>
  <c r="E9" i="40" s="1"/>
  <c r="H8" i="40"/>
  <c r="I8" i="40"/>
  <c r="D8" i="40"/>
  <c r="E8" i="40" s="1"/>
  <c r="H7" i="40"/>
  <c r="I7" i="40" s="1"/>
  <c r="D7" i="40"/>
  <c r="E7" i="40" s="1"/>
  <c r="H6" i="40"/>
  <c r="I6" i="40"/>
  <c r="D6" i="40"/>
  <c r="E6" i="40"/>
  <c r="A24" i="39"/>
  <c r="A23" i="39"/>
  <c r="H22" i="39"/>
  <c r="I22" i="39" s="1"/>
  <c r="D22" i="39"/>
  <c r="E22" i="39" s="1"/>
  <c r="H21" i="39"/>
  <c r="I21" i="39"/>
  <c r="D21" i="39"/>
  <c r="E21" i="39"/>
  <c r="H20" i="39"/>
  <c r="I20" i="39"/>
  <c r="D20" i="39"/>
  <c r="E20" i="39"/>
  <c r="H19" i="39"/>
  <c r="I19" i="39"/>
  <c r="D19" i="39"/>
  <c r="E19" i="39" s="1"/>
  <c r="H18" i="39"/>
  <c r="I18" i="39" s="1"/>
  <c r="D18" i="39"/>
  <c r="E18" i="39" s="1"/>
  <c r="H17" i="39"/>
  <c r="I17" i="39"/>
  <c r="D17" i="39"/>
  <c r="E17" i="39" s="1"/>
  <c r="H16" i="39"/>
  <c r="I16" i="39" s="1"/>
  <c r="D16" i="39"/>
  <c r="E16" i="39" s="1"/>
  <c r="H15" i="39"/>
  <c r="I15" i="39"/>
  <c r="D15" i="39"/>
  <c r="E15" i="39" s="1"/>
  <c r="H14" i="39"/>
  <c r="I14" i="39" s="1"/>
  <c r="D14" i="39"/>
  <c r="E14" i="39" s="1"/>
  <c r="H13" i="39"/>
  <c r="I13" i="39"/>
  <c r="D13" i="39"/>
  <c r="E13" i="39" s="1"/>
  <c r="H12" i="39"/>
  <c r="I12" i="39" s="1"/>
  <c r="D12" i="39"/>
  <c r="E12" i="39" s="1"/>
  <c r="H11" i="39"/>
  <c r="I11" i="39"/>
  <c r="D11" i="39"/>
  <c r="E11" i="39" s="1"/>
  <c r="H10" i="39"/>
  <c r="I10" i="39" s="1"/>
  <c r="D10" i="39"/>
  <c r="E10" i="39"/>
  <c r="H9" i="39"/>
  <c r="I9" i="39" s="1"/>
  <c r="D9" i="39"/>
  <c r="E9" i="39"/>
  <c r="H8" i="39"/>
  <c r="I8" i="39" s="1"/>
  <c r="D8" i="39"/>
  <c r="E8" i="39"/>
  <c r="H7" i="39"/>
  <c r="I7" i="39" s="1"/>
  <c r="D7" i="39"/>
  <c r="E7" i="39" s="1"/>
  <c r="H6" i="39"/>
  <c r="I6" i="39"/>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3" i="29"/>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<sst xmlns="http://schemas.openxmlformats.org/spreadsheetml/2006/main" count="368" uniqueCount="90">
  <si>
    <t xml:space="preserve">TAB 10 - LABOR EXCHANGE PERFORMANCE SUMMARY </t>
  </si>
  <si>
    <t>FY21 QUARTER ENDING DECEMBER 31, 2020</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</si>
  <si>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</si>
  <si>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</si>
  <si>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</si>
  <si>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</si>
  <si>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</si>
  <si>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</si>
  <si>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</si>
  <si>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</si>
  <si>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</si>
  <si>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</si>
  <si>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</si>
  <si>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</si>
  <si>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</si>
  <si>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</si>
  <si>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</si>
  <si>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</si>
  <si>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</si>
  <si>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</si>
  <si>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</si>
  <si>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</si>
  <si>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</si>
  <si>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</si>
  <si>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</si>
  <si>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</si>
  <si>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</si>
  <si>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</si>
  <si>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</si>
  <si>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</si>
  <si>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</si>
  <si>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</si>
  <si>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</si>
  <si>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</si>
  <si>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</si>
  <si>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</si>
  <si>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</si>
  <si>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</si>
  <si>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</si>
  <si>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</si>
  <si>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</si>
  <si>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</si>
  <si>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</si>
  <si>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</si>
  <si>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</si>
  <si>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</si>
  <si>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</si>
  <si>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</si>
  <si>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</si>
  <si>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</si>
  <si>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</si>
  <si>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</si>
  <si>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</si>
  <si>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</si>
  <si>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</si>
  <si>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</si>
  <si>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</si>
  <si>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</si>
  <si>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</si>
  <si>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</si>
  <si>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</si>
  <si>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</si>
  <si>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</si>
  <si>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</si>
  <si>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</si>
  <si>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</si>
  <si>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</si>
  <si>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</si>
  <si>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</si>
  <si>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</si>
  <si>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</si>
  <si>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</si>
  <si>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</si>
  <si>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</si>
  <si>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</si>
  <si>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</si>
  <si>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</si>
  <si>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</si>
  <si>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</si>
  <si>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</si>
  <si>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</si>
  <si>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*State Labor Exchange Goals:   Q2 EE Rate = 65%    Q4 EE Rate = 65%    Median Earnings = $6400</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</si>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</sst>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3">
    <font>
      <sz val="10"/>
      <name val="Arial"/>
    </font>
    <font>
      <sz val="10"/>
      <name val="Arial"/>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charset val="1"/>
    </font>
    <font>
      <sz val="10"/>
      <color rgb="FF000000"/>
      <name val="ARIAL"/>
      <charset val="1"/>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222">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6" fillId="0" borderId="0" xfId="0" applyFont="1" applyAlignment="1">
      <alignment horizontal="center"/>
    </xf>
    <xf numFmtId="0" fontId="8" fillId="0" borderId="0" xfId="0" applyFont="1" applyAlignment="1"/>
    <xf numFmtId="0" fontId="8" fillId="0" borderId="0" xfId="0" applyFont="1" applyBorder="1" applyAlignme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applyAlignment="1"/>
    <xf numFmtId="0" fontId="5" fillId="0" borderId="4" xfId="0" applyFont="1" applyBorder="1" applyAlignment="1">
      <alignment vertical="center"/>
    </xf>
    <xf numFmtId="3" fontId="5" fillId="0" borderId="5" xfId="0" applyNumberFormat="1" applyFont="1" applyFill="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Fill="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Fill="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0"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Fill="1" applyBorder="1" applyAlignment="1">
      <alignment horizontal="center" vertical="center"/>
    </xf>
    <xf numFmtId="9" fontId="5" fillId="0" borderId="20" xfId="8" applyNumberFormat="1" applyFont="1" applyFill="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Fill="1" applyBorder="1" applyAlignment="1">
      <alignment horizontal="center" vertical="center"/>
    </xf>
    <xf numFmtId="3" fontId="10" fillId="0" borderId="22" xfId="0" applyNumberFormat="1" applyFont="1" applyFill="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Border="1" applyAlignment="1">
      <alignment horizontal="left"/>
    </xf>
    <xf numFmtId="0" fontId="8" fillId="0" borderId="0" xfId="0" applyFont="1" applyBorder="1" applyAlignment="1">
      <alignment horizontal="left" indent="15"/>
    </xf>
    <xf numFmtId="3" fontId="5" fillId="0" borderId="29" xfId="0" applyNumberFormat="1" applyFont="1" applyFill="1" applyBorder="1" applyAlignment="1">
      <alignment horizontal="center" vertical="center"/>
    </xf>
    <xf numFmtId="3" fontId="10" fillId="0" borderId="30" xfId="0" applyNumberFormat="1" applyFont="1" applyFill="1" applyBorder="1" applyAlignment="1">
      <alignment horizontal="center" vertical="center"/>
    </xf>
    <xf numFmtId="3" fontId="5" fillId="0" borderId="31" xfId="0" applyNumberFormat="1" applyFont="1" applyFill="1" applyBorder="1" applyAlignment="1">
      <alignment horizontal="center" vertical="center"/>
    </xf>
    <xf numFmtId="3" fontId="5" fillId="0" borderId="32" xfId="0" applyNumberFormat="1" applyFont="1" applyFill="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Border="1" applyAlignment="1">
      <alignment horizontal="left"/>
    </xf>
    <xf numFmtId="9" fontId="5" fillId="0" borderId="38" xfId="8" applyNumberFormat="1" applyFont="1" applyFill="1" applyBorder="1" applyAlignment="1">
      <alignment horizontal="center" vertical="center"/>
    </xf>
    <xf numFmtId="9" fontId="5" fillId="0" borderId="0" xfId="8" applyNumberFormat="1" applyFont="1" applyFill="1" applyBorder="1" applyAlignment="1">
      <alignment horizontal="center" vertical="center"/>
    </xf>
    <xf numFmtId="9" fontId="5" fillId="0" borderId="39" xfId="8" applyFont="1" applyFill="1" applyBorder="1" applyAlignment="1">
      <alignment horizontal="center" vertical="center"/>
    </xf>
    <xf numFmtId="9" fontId="5" fillId="0" borderId="40" xfId="8" applyFont="1" applyFill="1" applyBorder="1" applyAlignment="1">
      <alignment horizontal="center" vertical="center"/>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3" fontId="5" fillId="0" borderId="45"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3" fontId="10" fillId="0" borderId="11" xfId="0" applyNumberFormat="1" applyFont="1" applyFill="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Fill="1" applyBorder="1" applyAlignment="1">
      <alignment horizontal="center" vertical="center"/>
    </xf>
    <xf numFmtId="3" fontId="5" fillId="0" borderId="49" xfId="0" applyNumberFormat="1" applyFont="1" applyFill="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xf>
    <xf numFmtId="0" fontId="10" fillId="0" borderId="0" xfId="0" applyFont="1" applyBorder="1" applyAlignment="1">
      <alignment vertical="center"/>
    </xf>
    <xf numFmtId="0" fontId="10" fillId="0" borderId="0" xfId="0" applyFont="1" applyAlignment="1">
      <alignment vertical="center"/>
    </xf>
    <xf numFmtId="0" fontId="5" fillId="0" borderId="0" xfId="0" applyFont="1" applyAlignment="1">
      <alignment horizontal="left" wrapText="1"/>
    </xf>
    <xf numFmtId="9" fontId="10" fillId="0" borderId="30" xfId="8" applyNumberFormat="1" applyFont="1" applyFill="1" applyBorder="1" applyAlignment="1">
      <alignment horizontal="center" vertical="center"/>
    </xf>
    <xf numFmtId="0" fontId="8" fillId="0" borderId="17" xfId="0" applyFont="1" applyBorder="1"/>
    <xf numFmtId="0" fontId="8" fillId="0" borderId="0" xfId="0" applyFont="1" applyBorder="1"/>
    <xf numFmtId="0" fontId="5" fillId="0" borderId="60" xfId="0" applyFont="1" applyBorder="1" applyAlignment="1">
      <alignment vertical="center"/>
    </xf>
    <xf numFmtId="3" fontId="10" fillId="0" borderId="61" xfId="0" applyNumberFormat="1" applyFont="1" applyFill="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Border="1" applyAlignment="1">
      <alignment horizontal="right"/>
    </xf>
    <xf numFmtId="9" fontId="5" fillId="0" borderId="63" xfId="8" applyNumberFormat="1" applyFont="1" applyFill="1" applyBorder="1" applyAlignment="1">
      <alignment horizontal="center" vertical="center"/>
    </xf>
    <xf numFmtId="9" fontId="10" fillId="0" borderId="23" xfId="8" applyNumberFormat="1" applyFont="1" applyFill="1" applyBorder="1" applyAlignment="1">
      <alignment horizontal="center" vertical="center"/>
    </xf>
    <xf numFmtId="3" fontId="5" fillId="0" borderId="65" xfId="0" applyNumberFormat="1" applyFont="1" applyFill="1" applyBorder="1" applyAlignment="1">
      <alignment horizontal="center" vertical="center"/>
    </xf>
    <xf numFmtId="3" fontId="5" fillId="0" borderId="46" xfId="0" applyNumberFormat="1" applyFont="1" applyFill="1" applyBorder="1" applyAlignment="1">
      <alignment horizontal="center" vertical="center"/>
    </xf>
    <xf numFmtId="9" fontId="5" fillId="0" borderId="47" xfId="8" applyFont="1" applyFill="1" applyBorder="1" applyAlignment="1">
      <alignment horizontal="center" vertical="center"/>
    </xf>
    <xf numFmtId="9" fontId="5" fillId="0" borderId="56" xfId="8" applyFont="1" applyFill="1" applyBorder="1" applyAlignment="1">
      <alignment horizontal="center" vertical="center"/>
    </xf>
    <xf numFmtId="9" fontId="5" fillId="0" borderId="33" xfId="8" applyNumberFormat="1" applyFont="1" applyFill="1" applyBorder="1" applyAlignment="1">
      <alignment horizontal="center" vertical="center"/>
    </xf>
    <xf numFmtId="164" fontId="5" fillId="0" borderId="47" xfId="1" applyNumberFormat="1" applyFont="1" applyFill="1" applyBorder="1" applyAlignment="1">
      <alignment horizontal="center" vertical="center"/>
    </xf>
    <xf numFmtId="9" fontId="5" fillId="0" borderId="62" xfId="8" applyNumberFormat="1" applyFont="1" applyFill="1" applyBorder="1" applyAlignment="1">
      <alignment horizontal="center" vertical="center"/>
    </xf>
    <xf numFmtId="0" fontId="8" fillId="0" borderId="1" xfId="0" applyFont="1" applyBorder="1" applyAlignment="1"/>
    <xf numFmtId="0" fontId="20" fillId="0" borderId="0" xfId="0" applyFont="1" applyBorder="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5" fillId="0" borderId="26" xfId="0" applyFont="1" applyFill="1" applyBorder="1" applyAlignment="1">
      <alignment horizontal="center" vertical="center" wrapText="1"/>
    </xf>
    <xf numFmtId="9" fontId="10" fillId="0" borderId="62" xfId="8" applyNumberFormat="1" applyFont="1" applyFill="1" applyBorder="1" applyAlignment="1">
      <alignment horizontal="center" vertical="center"/>
    </xf>
    <xf numFmtId="0" fontId="10" fillId="0" borderId="0" xfId="0" applyFont="1" applyBorder="1"/>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Border="1" applyAlignment="1">
      <alignment horizontal="center" vertical="center"/>
    </xf>
    <xf numFmtId="0" fontId="7" fillId="0" borderId="1" xfId="0" applyFont="1" applyBorder="1" applyAlignment="1">
      <alignment horizontal="center"/>
    </xf>
    <xf numFmtId="0" fontId="7" fillId="0" borderId="0" xfId="0" applyFont="1" applyBorder="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Border="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Border="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Border="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Border="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8" fillId="0" borderId="68" xfId="0" applyFont="1" applyFill="1" applyBorder="1" applyAlignment="1">
      <alignment horizontal="center" vertical="center"/>
    </xf>
    <xf numFmtId="0" fontId="0" fillId="0" borderId="59" xfId="0" applyFill="1" applyBorder="1" applyAlignment="1">
      <alignment horizontal="center" vertical="center"/>
    </xf>
    <xf numFmtId="0" fontId="0" fillId="0" borderId="69" xfId="0" applyFill="1" applyBorder="1" applyAlignment="1">
      <alignment horizontal="center" vertical="center"/>
    </xf>
    <xf numFmtId="0" fontId="8" fillId="0" borderId="24" xfId="0" applyFont="1" applyFill="1" applyBorder="1" applyAlignment="1">
      <alignment horizontal="center" vertical="center"/>
    </xf>
    <xf numFmtId="0" fontId="0" fillId="0" borderId="0" xfId="0" applyFill="1" applyBorder="1" applyAlignment="1">
      <alignment horizontal="center" vertical="center"/>
    </xf>
    <xf numFmtId="0" fontId="0" fillId="0" borderId="51" xfId="0" applyFill="1" applyBorder="1" applyAlignment="1">
      <alignment horizontal="center" vertical="center"/>
    </xf>
    <xf numFmtId="0" fontId="4" fillId="0" borderId="69" xfId="0" applyFont="1" applyBorder="1" applyAlignment="1">
      <alignment vertical="center"/>
    </xf>
    <xf numFmtId="0" fontId="10" fillId="0" borderId="68"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Border="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workbookViewId="0">
      <selection activeCell="A33" sqref="A33"/>
    </sheetView>
  </sheetViews>
  <sheetFormatPr defaultRowHeight="12.75"/>
  <cols>
    <col min="9" max="9" width="9.28515625" customWidth="1"/>
  </cols>
  <sheetData>
    <row r="1" spans="1:14" ht="19.5" thickBot="1">
      <c r="A1" s="11"/>
      <c r="B1" s="29"/>
      <c r="C1" s="29"/>
      <c r="D1" s="29"/>
      <c r="E1" s="29"/>
      <c r="F1" s="29"/>
      <c r="G1" s="29"/>
      <c r="H1" s="29"/>
      <c r="I1" s="29"/>
      <c r="J1" s="29"/>
      <c r="K1" s="29"/>
      <c r="L1" s="29"/>
      <c r="M1" s="29"/>
    </row>
    <row r="2" spans="1:14" ht="19.5" thickTop="1">
      <c r="A2" s="17"/>
      <c r="B2" s="30"/>
      <c r="C2" s="30"/>
      <c r="D2" s="30"/>
      <c r="E2" s="30"/>
      <c r="F2" s="30"/>
      <c r="G2" s="30"/>
      <c r="H2" s="30"/>
      <c r="I2" s="30"/>
      <c r="J2" s="30"/>
      <c r="K2" s="30"/>
      <c r="L2" s="30"/>
      <c r="M2" s="31"/>
    </row>
    <row r="3" spans="1:14" ht="20.25" customHeight="1">
      <c r="A3" s="147"/>
      <c r="B3" s="148"/>
      <c r="C3" s="148"/>
      <c r="D3" s="148"/>
      <c r="E3" s="148"/>
      <c r="F3" s="148"/>
      <c r="G3" s="148"/>
      <c r="H3" s="148"/>
      <c r="I3" s="148"/>
      <c r="J3" s="148"/>
      <c r="K3" s="148"/>
      <c r="L3" s="148"/>
      <c r="M3" s="149"/>
    </row>
    <row r="4" spans="1:14" ht="18.75">
      <c r="A4" s="150" t="s">
        <v>0</v>
      </c>
      <c r="B4" s="151"/>
      <c r="C4" s="151"/>
      <c r="D4" s="151"/>
      <c r="E4" s="151"/>
      <c r="F4" s="151"/>
      <c r="G4" s="151"/>
      <c r="H4" s="151"/>
      <c r="I4" s="151"/>
      <c r="J4" s="151"/>
      <c r="K4" s="151"/>
      <c r="L4" s="151"/>
      <c r="M4" s="152"/>
    </row>
    <row r="5" spans="1:14" ht="18.75">
      <c r="A5" s="150" t="s">
        <v>1</v>
      </c>
      <c r="B5" s="151"/>
      <c r="C5" s="151"/>
      <c r="D5" s="151"/>
      <c r="E5" s="151"/>
      <c r="F5" s="151"/>
      <c r="G5" s="151"/>
      <c r="H5" s="151"/>
      <c r="I5" s="151"/>
      <c r="J5" s="151"/>
      <c r="K5" s="151"/>
      <c r="L5" s="151"/>
      <c r="M5" s="152"/>
    </row>
    <row r="6" spans="1:14" ht="18.75">
      <c r="A6" s="14"/>
      <c r="B6" s="34"/>
      <c r="C6" s="34"/>
      <c r="D6" s="34"/>
      <c r="E6" s="34"/>
      <c r="F6" s="34"/>
      <c r="G6" s="34"/>
      <c r="H6" s="34"/>
      <c r="I6" s="34"/>
      <c r="J6" s="34"/>
      <c r="K6" s="34"/>
      <c r="L6" s="34"/>
      <c r="M6" s="32"/>
    </row>
    <row r="7" spans="1:14">
      <c r="A7" s="33"/>
      <c r="B7" s="34"/>
      <c r="C7" s="34"/>
      <c r="F7" s="34"/>
      <c r="G7" s="34"/>
      <c r="H7" s="34"/>
      <c r="I7" s="34"/>
      <c r="J7" s="34"/>
      <c r="K7" s="34"/>
      <c r="L7" s="34"/>
      <c r="M7" s="32"/>
    </row>
    <row r="8" spans="1:14" ht="18.75">
      <c r="A8" s="15"/>
      <c r="B8" s="34"/>
      <c r="C8" s="34"/>
      <c r="D8" s="62" t="s">
        <v>2</v>
      </c>
      <c r="E8" s="34"/>
      <c r="F8" s="34"/>
      <c r="G8" s="34"/>
      <c r="H8" s="34"/>
      <c r="I8" s="34"/>
      <c r="J8" s="34"/>
      <c r="K8" s="34"/>
      <c r="L8" s="34"/>
      <c r="M8" s="32"/>
    </row>
    <row r="9" spans="1:14" ht="15.75">
      <c r="A9" s="33"/>
      <c r="B9" s="34"/>
      <c r="C9" s="34"/>
      <c r="D9" s="34"/>
      <c r="E9" s="34"/>
      <c r="F9" s="13"/>
      <c r="G9" s="13"/>
      <c r="H9" s="13"/>
      <c r="I9" s="13"/>
      <c r="J9" s="13"/>
      <c r="K9" s="13"/>
      <c r="L9" s="13"/>
      <c r="M9" s="18"/>
    </row>
    <row r="10" spans="1:14" ht="15.75">
      <c r="A10" s="15"/>
      <c r="B10" s="34"/>
      <c r="C10" s="34"/>
      <c r="D10" s="34"/>
      <c r="E10" s="13" t="s">
        <v>3</v>
      </c>
      <c r="F10" s="34"/>
      <c r="G10" s="34"/>
      <c r="H10" s="34"/>
      <c r="I10" s="34"/>
      <c r="J10" s="34"/>
      <c r="K10" s="34"/>
      <c r="L10" s="34"/>
      <c r="M10" s="32"/>
      <c r="N10" s="12"/>
    </row>
    <row r="11" spans="1:14">
      <c r="A11" s="33"/>
      <c r="B11" s="34"/>
      <c r="C11" s="34"/>
      <c r="D11" s="34"/>
      <c r="E11" s="34"/>
      <c r="F11" s="34"/>
      <c r="G11" s="34"/>
      <c r="H11" s="34"/>
      <c r="I11" s="34"/>
      <c r="J11" s="34"/>
      <c r="K11" s="34"/>
      <c r="L11" s="34"/>
      <c r="M11" s="32"/>
    </row>
    <row r="12" spans="1:14" ht="18.75">
      <c r="A12" s="15"/>
      <c r="B12" s="34"/>
      <c r="C12" s="34"/>
      <c r="D12" s="62" t="s">
        <v>4</v>
      </c>
      <c r="E12" s="34"/>
      <c r="F12" s="34"/>
      <c r="G12" s="34"/>
      <c r="H12" s="34"/>
      <c r="I12" s="34"/>
      <c r="J12" s="34"/>
      <c r="K12" s="34"/>
      <c r="L12" s="34"/>
      <c r="M12" s="32"/>
    </row>
    <row r="13" spans="1:14" ht="15.75" customHeight="1">
      <c r="A13" s="33"/>
      <c r="B13" s="46"/>
      <c r="C13" s="46"/>
      <c r="D13" s="131"/>
      <c r="E13" s="34"/>
      <c r="F13" s="46"/>
      <c r="G13" s="34"/>
      <c r="H13" s="34"/>
      <c r="I13" s="34"/>
      <c r="J13" s="34"/>
      <c r="K13" s="34"/>
      <c r="L13" s="34"/>
      <c r="M13" s="32"/>
    </row>
    <row r="14" spans="1:14" ht="12.75" customHeight="1">
      <c r="A14" s="33"/>
      <c r="B14" s="46"/>
      <c r="C14" s="46"/>
      <c r="D14" s="131"/>
      <c r="E14" s="34"/>
      <c r="F14" s="46"/>
      <c r="G14" s="34"/>
      <c r="H14" s="34"/>
      <c r="I14" s="34"/>
      <c r="J14" s="34"/>
      <c r="K14" s="34"/>
      <c r="L14" s="34"/>
      <c r="M14" s="32"/>
    </row>
    <row r="15" spans="1:14" ht="15.75">
      <c r="A15" s="33"/>
      <c r="B15" s="47"/>
      <c r="C15" s="34"/>
      <c r="D15" s="46"/>
      <c r="E15" s="46" t="s">
        <v>5</v>
      </c>
      <c r="F15" s="34"/>
      <c r="G15" s="34"/>
      <c r="H15" s="34"/>
      <c r="I15" s="34"/>
      <c r="J15" s="34"/>
      <c r="K15" s="34"/>
      <c r="L15" s="34"/>
      <c r="M15" s="32"/>
    </row>
    <row r="16" spans="1:14" ht="12.75" customHeight="1">
      <c r="A16" s="33"/>
      <c r="B16" s="13"/>
      <c r="C16" s="13"/>
      <c r="D16" s="34"/>
      <c r="E16" s="34"/>
      <c r="F16" s="34"/>
      <c r="G16" s="34"/>
      <c r="H16" s="34"/>
      <c r="I16" s="34"/>
      <c r="J16" s="34"/>
      <c r="K16" s="34"/>
      <c r="L16" s="34"/>
      <c r="M16" s="32"/>
    </row>
    <row r="17" spans="1:13" ht="15.75">
      <c r="A17" s="33"/>
      <c r="B17" s="47"/>
      <c r="C17" s="34"/>
      <c r="D17" s="13"/>
      <c r="E17" s="13" t="s">
        <v>6</v>
      </c>
      <c r="F17" s="34"/>
      <c r="G17" s="34"/>
      <c r="H17" s="34"/>
      <c r="I17" s="34"/>
      <c r="J17" s="34"/>
      <c r="K17" s="34"/>
      <c r="L17" s="34"/>
      <c r="M17" s="32"/>
    </row>
    <row r="18" spans="1:13" ht="12.75" customHeight="1">
      <c r="A18" s="33"/>
      <c r="B18" s="13"/>
      <c r="C18" s="13"/>
      <c r="D18" s="34"/>
      <c r="E18" s="34"/>
      <c r="F18" s="34"/>
      <c r="G18" s="34"/>
      <c r="H18" s="34"/>
      <c r="I18" s="34"/>
      <c r="J18" s="34"/>
      <c r="K18" s="34"/>
      <c r="L18" s="34"/>
      <c r="M18" s="32"/>
    </row>
    <row r="19" spans="1:13" ht="15.75">
      <c r="A19" s="33"/>
      <c r="B19" s="47"/>
      <c r="C19" s="34"/>
      <c r="D19" s="13"/>
      <c r="E19" s="13" t="s">
        <v>7</v>
      </c>
      <c r="F19" s="34"/>
      <c r="G19" s="34"/>
      <c r="H19" s="34"/>
      <c r="I19" s="34"/>
      <c r="J19" s="34"/>
      <c r="K19" s="34"/>
      <c r="L19" s="34"/>
      <c r="M19" s="32"/>
    </row>
    <row r="20" spans="1:13" ht="12.75" customHeight="1">
      <c r="A20" s="33"/>
      <c r="B20" s="13"/>
      <c r="C20" s="13"/>
      <c r="D20" s="34"/>
      <c r="E20" s="34"/>
      <c r="F20" s="34"/>
      <c r="G20" s="34"/>
      <c r="H20" s="34"/>
      <c r="I20" s="34"/>
      <c r="J20" s="34"/>
      <c r="K20" s="34"/>
      <c r="L20" s="34"/>
      <c r="M20" s="32"/>
    </row>
    <row r="21" spans="1:13" ht="15.75">
      <c r="A21" s="33"/>
      <c r="B21" s="47"/>
      <c r="C21" s="34"/>
      <c r="D21" s="13"/>
      <c r="E21" s="13" t="s">
        <v>8</v>
      </c>
      <c r="F21" s="34"/>
      <c r="G21" s="34"/>
      <c r="H21" s="34"/>
      <c r="I21" s="34"/>
      <c r="J21" s="34"/>
      <c r="K21" s="34"/>
      <c r="L21" s="34"/>
      <c r="M21" s="32"/>
    </row>
    <row r="22" spans="1:13" ht="12.75" customHeight="1">
      <c r="A22" s="33"/>
      <c r="B22" s="13"/>
      <c r="C22" s="13"/>
      <c r="D22" s="34"/>
      <c r="E22" s="34"/>
      <c r="F22" s="34"/>
      <c r="G22" s="34"/>
      <c r="H22" s="34"/>
      <c r="I22" s="34"/>
      <c r="J22" s="34"/>
      <c r="K22" s="34"/>
      <c r="L22" s="34"/>
      <c r="M22" s="32"/>
    </row>
    <row r="23" spans="1:13" ht="15.75">
      <c r="A23" s="33"/>
      <c r="B23" s="47"/>
      <c r="C23" s="34"/>
      <c r="D23" s="13"/>
      <c r="E23" s="13" t="s">
        <v>9</v>
      </c>
      <c r="F23" s="34"/>
      <c r="G23" s="34"/>
      <c r="H23" s="34"/>
      <c r="I23" s="34"/>
      <c r="J23" s="34"/>
      <c r="K23" s="34"/>
      <c r="L23" s="34"/>
      <c r="M23" s="32"/>
    </row>
    <row r="24" spans="1:13" ht="12.75" customHeight="1">
      <c r="A24" s="33"/>
      <c r="B24" s="13"/>
      <c r="C24" s="13"/>
      <c r="D24" s="34"/>
      <c r="E24" s="34"/>
      <c r="F24" s="34"/>
      <c r="G24" s="34"/>
      <c r="H24" s="34"/>
      <c r="I24" s="34"/>
      <c r="J24" s="34"/>
      <c r="K24" s="34"/>
      <c r="L24" s="34"/>
      <c r="M24" s="32"/>
    </row>
    <row r="25" spans="1:13" ht="15.75">
      <c r="A25" s="33"/>
      <c r="B25" s="47"/>
      <c r="C25" s="34"/>
      <c r="D25" s="13"/>
      <c r="E25" s="13" t="s">
        <v>10</v>
      </c>
      <c r="F25" s="34"/>
      <c r="G25" s="34"/>
      <c r="H25" s="34"/>
      <c r="I25" s="34"/>
      <c r="J25" s="34"/>
      <c r="K25" s="34"/>
      <c r="L25" s="34"/>
      <c r="M25" s="32"/>
    </row>
    <row r="26" spans="1:13" ht="15.75">
      <c r="A26" s="15"/>
      <c r="B26" s="34"/>
      <c r="C26" s="34"/>
      <c r="D26" s="34"/>
      <c r="E26" s="34"/>
      <c r="F26" s="34"/>
      <c r="G26" s="34"/>
      <c r="H26" s="34"/>
      <c r="I26" s="34"/>
      <c r="J26" s="34"/>
      <c r="K26" s="34"/>
      <c r="L26" s="34"/>
      <c r="M26" s="32"/>
    </row>
    <row r="27" spans="1:13" ht="15.75">
      <c r="A27" s="130"/>
      <c r="B27" s="34"/>
      <c r="C27" s="34"/>
      <c r="D27" s="34"/>
      <c r="E27" s="115" t="s">
        <v>11</v>
      </c>
      <c r="F27" s="137"/>
      <c r="G27" s="34"/>
      <c r="H27" s="34"/>
      <c r="I27" s="34"/>
      <c r="J27" s="34"/>
      <c r="K27" s="34"/>
      <c r="L27" s="34"/>
      <c r="M27" s="32"/>
    </row>
    <row r="28" spans="1:13">
      <c r="A28" s="16"/>
      <c r="B28" s="34"/>
      <c r="C28" s="34"/>
      <c r="D28" s="34"/>
      <c r="L28" s="34"/>
      <c r="M28" s="32"/>
    </row>
    <row r="29" spans="1:13">
      <c r="A29" s="16"/>
      <c r="B29" s="34"/>
      <c r="C29" s="34"/>
      <c r="D29" s="34"/>
      <c r="E29" s="34"/>
      <c r="F29" s="34"/>
      <c r="G29" s="34"/>
      <c r="H29" s="34"/>
      <c r="I29" s="34"/>
      <c r="J29" s="34"/>
      <c r="L29" s="34"/>
      <c r="M29" s="32"/>
    </row>
    <row r="30" spans="1:13">
      <c r="A30" s="132" t="s">
        <v>12</v>
      </c>
      <c r="B30" s="34"/>
      <c r="C30" s="34"/>
      <c r="D30" s="34"/>
      <c r="F30" s="34"/>
      <c r="G30" s="34"/>
      <c r="H30" s="34"/>
      <c r="I30" s="34"/>
      <c r="J30" s="34"/>
      <c r="L30" s="34"/>
      <c r="M30" s="32"/>
    </row>
    <row r="31" spans="1:13" ht="15.75">
      <c r="A31" s="132" t="s">
        <v>13</v>
      </c>
      <c r="B31" s="34"/>
      <c r="C31" s="34"/>
      <c r="D31" s="34"/>
      <c r="E31" s="115"/>
      <c r="F31" s="34"/>
      <c r="G31" s="34"/>
      <c r="H31" s="34"/>
      <c r="I31" s="34"/>
      <c r="J31" s="34"/>
      <c r="L31" s="34"/>
      <c r="M31" s="32"/>
    </row>
    <row r="32" spans="1:13" ht="16.5" thickBot="1">
      <c r="A32" s="35"/>
      <c r="B32" s="36"/>
      <c r="C32" s="36"/>
      <c r="D32" s="36"/>
      <c r="E32" s="114"/>
      <c r="F32" s="36"/>
      <c r="G32" s="36"/>
      <c r="H32" s="36"/>
      <c r="I32" s="36"/>
      <c r="J32" s="36"/>
      <c r="K32" s="36"/>
      <c r="L32" s="36"/>
      <c r="M32" s="37"/>
    </row>
    <row r="33" spans="13:13" ht="13.5" thickTop="1"/>
    <row r="35" spans="13:13">
      <c r="M35" s="120"/>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tabSelected="1" zoomScaleNormal="100" workbookViewId="0">
      <selection activeCell="A27" sqref="A27"/>
    </sheetView>
  </sheetViews>
  <sheetFormatPr defaultColWidth="9.140625" defaultRowHeight="12.75"/>
  <cols>
    <col min="1" max="1" width="14" style="2" customWidth="1"/>
    <col min="2" max="2" width="9.140625" style="2"/>
    <col min="3" max="3" width="8.140625" style="2" customWidth="1"/>
    <col min="4" max="6" width="7.7109375" style="2" customWidth="1"/>
    <col min="7" max="7" width="7.7109375" style="4" customWidth="1"/>
    <col min="8" max="14" width="7.7109375" style="2" customWidth="1"/>
    <col min="15" max="15" width="0" style="2" hidden="1" customWidth="1"/>
    <col min="16" max="16384" width="9.140625" style="2"/>
  </cols>
  <sheetData>
    <row r="1" spans="1:14" ht="15.75">
      <c r="A1" s="159" t="s">
        <v>0</v>
      </c>
      <c r="B1" s="160"/>
      <c r="C1" s="160"/>
      <c r="D1" s="160"/>
      <c r="E1" s="160"/>
      <c r="F1" s="160"/>
      <c r="G1" s="160"/>
      <c r="H1" s="160"/>
      <c r="I1" s="160"/>
      <c r="J1" s="160"/>
      <c r="K1" s="160"/>
      <c r="L1" s="160"/>
      <c r="M1" s="160"/>
      <c r="N1" s="161"/>
    </row>
    <row r="2" spans="1:14" ht="15.75">
      <c r="A2" s="156" t="s">
        <v>1</v>
      </c>
      <c r="B2" s="157"/>
      <c r="C2" s="157"/>
      <c r="D2" s="157"/>
      <c r="E2" s="157"/>
      <c r="F2" s="157"/>
      <c r="G2" s="157"/>
      <c r="H2" s="157"/>
      <c r="I2" s="157"/>
      <c r="J2" s="157"/>
      <c r="K2" s="157"/>
      <c r="L2" s="157"/>
      <c r="M2" s="157"/>
      <c r="N2" s="158"/>
    </row>
    <row r="3" spans="1:14" ht="16.5" thickBot="1">
      <c r="A3" s="153" t="s">
        <v>14</v>
      </c>
      <c r="B3" s="154"/>
      <c r="C3" s="154"/>
      <c r="D3" s="154"/>
      <c r="E3" s="154"/>
      <c r="F3" s="154"/>
      <c r="G3" s="154"/>
      <c r="H3" s="154"/>
      <c r="I3" s="154"/>
      <c r="J3" s="154"/>
      <c r="K3" s="154"/>
      <c r="L3" s="154"/>
      <c r="M3" s="154"/>
      <c r="N3" s="155"/>
    </row>
    <row r="4" spans="1:14">
      <c r="A4" s="52" t="s">
        <v>15</v>
      </c>
      <c r="B4" s="55" t="s">
        <v>16</v>
      </c>
      <c r="C4" s="56" t="s">
        <v>17</v>
      </c>
      <c r="D4" s="57" t="s">
        <v>18</v>
      </c>
      <c r="E4" s="59" t="s">
        <v>19</v>
      </c>
      <c r="F4" s="78" t="s">
        <v>20</v>
      </c>
      <c r="G4" s="98" t="s">
        <v>21</v>
      </c>
      <c r="H4" s="99" t="s">
        <v>22</v>
      </c>
      <c r="I4" s="58" t="s">
        <v>23</v>
      </c>
      <c r="J4" s="78" t="s">
        <v>24</v>
      </c>
      <c r="K4" s="79" t="s">
        <v>25</v>
      </c>
      <c r="L4" s="57" t="s">
        <v>26</v>
      </c>
      <c r="M4" s="58" t="s">
        <v>27</v>
      </c>
      <c r="N4" s="55" t="s">
        <v>28</v>
      </c>
    </row>
    <row r="5" spans="1:14">
      <c r="A5" s="162" t="s">
        <v>29</v>
      </c>
      <c r="B5" s="87"/>
      <c r="C5" s="88"/>
      <c r="D5" s="89"/>
      <c r="E5" s="100"/>
      <c r="F5" s="90"/>
      <c r="G5" s="103"/>
      <c r="H5" s="104"/>
      <c r="I5" s="88"/>
      <c r="J5" s="90"/>
      <c r="K5" s="91" t="s">
        <v>30</v>
      </c>
      <c r="L5" s="89"/>
      <c r="M5" s="88" t="s">
        <v>31</v>
      </c>
      <c r="N5" s="92"/>
    </row>
    <row r="6" spans="1:14">
      <c r="A6" s="163"/>
      <c r="B6" s="87" t="s">
        <v>32</v>
      </c>
      <c r="C6" s="88"/>
      <c r="D6" s="89" t="s">
        <v>33</v>
      </c>
      <c r="E6" s="100"/>
      <c r="F6" s="90" t="s">
        <v>33</v>
      </c>
      <c r="G6" s="102"/>
      <c r="H6" s="89" t="s">
        <v>33</v>
      </c>
      <c r="I6" s="88" t="s">
        <v>34</v>
      </c>
      <c r="J6" s="90" t="s">
        <v>33</v>
      </c>
      <c r="K6" s="91" t="s">
        <v>34</v>
      </c>
      <c r="L6" s="89" t="s">
        <v>33</v>
      </c>
      <c r="M6" s="88" t="s">
        <v>34</v>
      </c>
      <c r="N6" s="92" t="s">
        <v>33</v>
      </c>
    </row>
    <row r="7" spans="1:14">
      <c r="A7" s="163"/>
      <c r="B7" s="87" t="s">
        <v>35</v>
      </c>
      <c r="C7" s="88" t="s">
        <v>36</v>
      </c>
      <c r="D7" s="89" t="s">
        <v>37</v>
      </c>
      <c r="E7" s="100"/>
      <c r="F7" s="90" t="s">
        <v>37</v>
      </c>
      <c r="G7" s="102" t="s">
        <v>30</v>
      </c>
      <c r="H7" s="89" t="s">
        <v>32</v>
      </c>
      <c r="I7" s="88" t="s">
        <v>38</v>
      </c>
      <c r="J7" s="90" t="s">
        <v>32</v>
      </c>
      <c r="K7" s="91" t="s">
        <v>38</v>
      </c>
      <c r="L7" s="89" t="s">
        <v>30</v>
      </c>
      <c r="M7" s="88" t="s">
        <v>39</v>
      </c>
      <c r="N7" s="92" t="s">
        <v>31</v>
      </c>
    </row>
    <row r="8" spans="1:14" ht="13.5" thickBot="1">
      <c r="A8" s="164"/>
      <c r="B8" s="93" t="s">
        <v>40</v>
      </c>
      <c r="C8" s="86" t="s">
        <v>41</v>
      </c>
      <c r="D8" s="94" t="s">
        <v>40</v>
      </c>
      <c r="E8" s="101" t="s">
        <v>34</v>
      </c>
      <c r="F8" s="95" t="s">
        <v>40</v>
      </c>
      <c r="G8" s="96" t="s">
        <v>34</v>
      </c>
      <c r="H8" s="94" t="s">
        <v>34</v>
      </c>
      <c r="I8" s="86" t="s">
        <v>31</v>
      </c>
      <c r="J8" s="95" t="s">
        <v>34</v>
      </c>
      <c r="K8" s="96" t="s">
        <v>31</v>
      </c>
      <c r="L8" s="94" t="s">
        <v>34</v>
      </c>
      <c r="M8" s="86" t="s">
        <v>42</v>
      </c>
      <c r="N8" s="97" t="s">
        <v>34</v>
      </c>
    </row>
    <row r="9" spans="1:14" ht="17.25" customHeight="1">
      <c r="A9" s="19" t="s">
        <v>43</v>
      </c>
      <c r="B9" s="73">
        <v>2639</v>
      </c>
      <c r="C9" s="38">
        <v>1869</v>
      </c>
      <c r="D9" s="21">
        <f>+C9/B9</f>
        <v>0.70822281167108758</v>
      </c>
      <c r="E9" s="51">
        <v>153</v>
      </c>
      <c r="F9" s="83">
        <f t="shared" ref="F9:F25" si="0">+E9/B9</f>
        <v>5.7976506252368325E-2</v>
      </c>
      <c r="G9" s="51">
        <v>31</v>
      </c>
      <c r="H9" s="21">
        <f>+G9/E9</f>
        <v>0.20261437908496732</v>
      </c>
      <c r="I9" s="51">
        <v>48</v>
      </c>
      <c r="J9" s="82">
        <f>I9/E9</f>
        <v>0.31372549019607843</v>
      </c>
      <c r="K9" s="51">
        <v>15</v>
      </c>
      <c r="L9" s="21">
        <f t="shared" ref="L9:L25" si="1">+K9/G9</f>
        <v>0.4838709677419355</v>
      </c>
      <c r="M9" s="51">
        <v>41</v>
      </c>
      <c r="N9" s="119">
        <f>M9/I9</f>
        <v>0.85416666666666663</v>
      </c>
    </row>
    <row r="10" spans="1:14" ht="17.25" customHeight="1">
      <c r="A10" s="22" t="s">
        <v>44</v>
      </c>
      <c r="B10" s="74">
        <v>7866</v>
      </c>
      <c r="C10" s="38">
        <v>4415</v>
      </c>
      <c r="D10" s="21">
        <f t="shared" ref="D10:D23" si="2">+C10/B10</f>
        <v>0.56127637935418251</v>
      </c>
      <c r="E10" s="51">
        <v>413</v>
      </c>
      <c r="F10" s="83">
        <f t="shared" si="0"/>
        <v>5.2504449529621154E-2</v>
      </c>
      <c r="G10" s="51">
        <v>205</v>
      </c>
      <c r="H10" s="21">
        <f t="shared" ref="H10:H25" si="3">+G10/E10</f>
        <v>0.49636803874092011</v>
      </c>
      <c r="I10" s="51">
        <v>197</v>
      </c>
      <c r="J10" s="83">
        <f>I10/E10</f>
        <v>0.47699757869249393</v>
      </c>
      <c r="K10" s="51">
        <v>166</v>
      </c>
      <c r="L10" s="21">
        <f t="shared" si="1"/>
        <v>0.80975609756097566</v>
      </c>
      <c r="M10" s="51">
        <v>175</v>
      </c>
      <c r="N10" s="40">
        <f>M10/I10</f>
        <v>0.8883248730964467</v>
      </c>
    </row>
    <row r="11" spans="1:14" ht="17.25" customHeight="1">
      <c r="A11" s="22" t="s">
        <v>45</v>
      </c>
      <c r="B11" s="74">
        <v>5277</v>
      </c>
      <c r="C11" s="38">
        <v>3510</v>
      </c>
      <c r="D11" s="21">
        <f t="shared" si="2"/>
        <v>0.66515065378055716</v>
      </c>
      <c r="E11" s="51">
        <v>374</v>
      </c>
      <c r="F11" s="83">
        <f t="shared" si="0"/>
        <v>7.0873602425620616E-2</v>
      </c>
      <c r="G11" s="51">
        <v>78</v>
      </c>
      <c r="H11" s="21">
        <f t="shared" si="3"/>
        <v>0.20855614973262032</v>
      </c>
      <c r="I11" s="51">
        <v>153</v>
      </c>
      <c r="J11" s="133">
        <f t="shared" ref="J11:J25" si="4">I11/E11</f>
        <v>0.40909090909090912</v>
      </c>
      <c r="K11" s="51">
        <v>49</v>
      </c>
      <c r="L11" s="21">
        <f t="shared" si="1"/>
        <v>0.62820512820512819</v>
      </c>
      <c r="M11" s="51">
        <v>146</v>
      </c>
      <c r="N11" s="40">
        <f t="shared" ref="N11:N23" si="5">M11/I11</f>
        <v>0.95424836601307195</v>
      </c>
    </row>
    <row r="12" spans="1:14" ht="17.25" customHeight="1">
      <c r="A12" s="22" t="s">
        <v>46</v>
      </c>
      <c r="B12" s="74">
        <v>3242</v>
      </c>
      <c r="C12" s="38">
        <v>2352</v>
      </c>
      <c r="D12" s="21">
        <f t="shared" si="2"/>
        <v>0.7254780999383097</v>
      </c>
      <c r="E12" s="51">
        <v>181</v>
      </c>
      <c r="F12" s="83">
        <f t="shared" si="0"/>
        <v>5.5829734731647131E-2</v>
      </c>
      <c r="G12" s="51">
        <v>42</v>
      </c>
      <c r="H12" s="21">
        <f t="shared" si="3"/>
        <v>0.23204419889502761</v>
      </c>
      <c r="I12" s="51">
        <v>21</v>
      </c>
      <c r="J12" s="133">
        <f t="shared" si="4"/>
        <v>0.11602209944751381</v>
      </c>
      <c r="K12" s="51">
        <v>15</v>
      </c>
      <c r="L12" s="21">
        <f t="shared" si="1"/>
        <v>0.35714285714285715</v>
      </c>
      <c r="M12" s="51">
        <v>21</v>
      </c>
      <c r="N12" s="40">
        <f t="shared" si="5"/>
        <v>1</v>
      </c>
    </row>
    <row r="13" spans="1:14" ht="17.25" customHeight="1">
      <c r="A13" s="22" t="s">
        <v>47</v>
      </c>
      <c r="B13" s="74">
        <v>2241</v>
      </c>
      <c r="C13" s="38">
        <v>1473</v>
      </c>
      <c r="D13" s="21">
        <f t="shared" si="2"/>
        <v>0.65729585006693436</v>
      </c>
      <c r="E13" s="51">
        <v>180</v>
      </c>
      <c r="F13" s="83">
        <f t="shared" si="0"/>
        <v>8.0321285140562249E-2</v>
      </c>
      <c r="G13" s="51">
        <v>47</v>
      </c>
      <c r="H13" s="21">
        <f t="shared" si="3"/>
        <v>0.26111111111111113</v>
      </c>
      <c r="I13" s="51">
        <v>74</v>
      </c>
      <c r="J13" s="133">
        <f t="shared" si="4"/>
        <v>0.41111111111111109</v>
      </c>
      <c r="K13" s="51">
        <v>33</v>
      </c>
      <c r="L13" s="21">
        <f t="shared" si="1"/>
        <v>0.7021276595744681</v>
      </c>
      <c r="M13" s="51">
        <v>71</v>
      </c>
      <c r="N13" s="40">
        <f t="shared" si="5"/>
        <v>0.95945945945945943</v>
      </c>
    </row>
    <row r="14" spans="1:14" ht="17.25" customHeight="1">
      <c r="A14" s="22" t="s">
        <v>48</v>
      </c>
      <c r="B14" s="74">
        <v>5839</v>
      </c>
      <c r="C14" s="75">
        <v>4774</v>
      </c>
      <c r="D14" s="21">
        <f t="shared" si="2"/>
        <v>0.81760575441000172</v>
      </c>
      <c r="E14" s="80">
        <v>312</v>
      </c>
      <c r="F14" s="83">
        <f t="shared" si="0"/>
        <v>5.343380715876006E-2</v>
      </c>
      <c r="G14" s="80">
        <v>38</v>
      </c>
      <c r="H14" s="21">
        <f t="shared" si="3"/>
        <v>0.12179487179487179</v>
      </c>
      <c r="I14" s="80">
        <v>65</v>
      </c>
      <c r="J14" s="133">
        <f t="shared" si="4"/>
        <v>0.20833333333333334</v>
      </c>
      <c r="K14" s="80">
        <v>20</v>
      </c>
      <c r="L14" s="21">
        <f t="shared" si="1"/>
        <v>0.52631578947368418</v>
      </c>
      <c r="M14" s="80">
        <v>56</v>
      </c>
      <c r="N14" s="40">
        <f t="shared" si="5"/>
        <v>0.86153846153846159</v>
      </c>
    </row>
    <row r="15" spans="1:14" ht="17.25" customHeight="1">
      <c r="A15" s="19" t="s">
        <v>49</v>
      </c>
      <c r="B15" s="73">
        <v>3362</v>
      </c>
      <c r="C15" s="38">
        <v>2734</v>
      </c>
      <c r="D15" s="21">
        <f t="shared" si="2"/>
        <v>0.81320642474717431</v>
      </c>
      <c r="E15" s="51">
        <v>136</v>
      </c>
      <c r="F15" s="83">
        <f t="shared" si="0"/>
        <v>4.045211183819155E-2</v>
      </c>
      <c r="G15" s="51">
        <v>26</v>
      </c>
      <c r="H15" s="21">
        <f t="shared" si="3"/>
        <v>0.19117647058823528</v>
      </c>
      <c r="I15" s="51">
        <v>42</v>
      </c>
      <c r="J15" s="133">
        <f t="shared" si="4"/>
        <v>0.30882352941176472</v>
      </c>
      <c r="K15" s="51">
        <v>15</v>
      </c>
      <c r="L15" s="21">
        <f t="shared" si="1"/>
        <v>0.57692307692307687</v>
      </c>
      <c r="M15" s="51">
        <v>37</v>
      </c>
      <c r="N15" s="40">
        <f t="shared" si="5"/>
        <v>0.88095238095238093</v>
      </c>
    </row>
    <row r="16" spans="1:14" ht="17.25" customHeight="1">
      <c r="A16" s="22" t="s">
        <v>50</v>
      </c>
      <c r="B16" s="74">
        <v>3516</v>
      </c>
      <c r="C16" s="38">
        <v>2314</v>
      </c>
      <c r="D16" s="21">
        <f t="shared" si="2"/>
        <v>0.65813424345847549</v>
      </c>
      <c r="E16" s="51">
        <v>133</v>
      </c>
      <c r="F16" s="83">
        <f t="shared" si="0"/>
        <v>3.7827076222980663E-2</v>
      </c>
      <c r="G16" s="51">
        <v>38</v>
      </c>
      <c r="H16" s="21">
        <f t="shared" si="3"/>
        <v>0.2857142857142857</v>
      </c>
      <c r="I16" s="51">
        <v>24</v>
      </c>
      <c r="J16" s="133">
        <f t="shared" si="4"/>
        <v>0.18045112781954886</v>
      </c>
      <c r="K16" s="51">
        <v>14</v>
      </c>
      <c r="L16" s="21">
        <f t="shared" si="1"/>
        <v>0.36842105263157893</v>
      </c>
      <c r="M16" s="51">
        <v>11</v>
      </c>
      <c r="N16" s="40">
        <f t="shared" si="5"/>
        <v>0.45833333333333331</v>
      </c>
    </row>
    <row r="17" spans="1:14" ht="17.25" customHeight="1">
      <c r="A17" s="22" t="s">
        <v>51</v>
      </c>
      <c r="B17" s="74">
        <v>2518</v>
      </c>
      <c r="C17" s="38">
        <v>1362</v>
      </c>
      <c r="D17" s="21">
        <f t="shared" si="2"/>
        <v>0.54090548054011123</v>
      </c>
      <c r="E17" s="51">
        <v>140</v>
      </c>
      <c r="F17" s="83">
        <f t="shared" si="0"/>
        <v>5.5599682287529782E-2</v>
      </c>
      <c r="G17" s="51">
        <v>13</v>
      </c>
      <c r="H17" s="21">
        <f t="shared" si="3"/>
        <v>9.285714285714286E-2</v>
      </c>
      <c r="I17" s="51">
        <v>58</v>
      </c>
      <c r="J17" s="133">
        <f t="shared" si="4"/>
        <v>0.41428571428571431</v>
      </c>
      <c r="K17" s="51">
        <v>7</v>
      </c>
      <c r="L17" s="21">
        <f t="shared" si="1"/>
        <v>0.53846153846153844</v>
      </c>
      <c r="M17" s="51">
        <v>57</v>
      </c>
      <c r="N17" s="40">
        <f>IF(M17&gt;0,M17/I17,0)</f>
        <v>0.98275862068965514</v>
      </c>
    </row>
    <row r="18" spans="1:14" ht="17.25" customHeight="1">
      <c r="A18" s="22" t="s">
        <v>52</v>
      </c>
      <c r="B18" s="74">
        <v>11115</v>
      </c>
      <c r="C18" s="38">
        <v>5505</v>
      </c>
      <c r="D18" s="21">
        <f t="shared" si="2"/>
        <v>0.49527665317139002</v>
      </c>
      <c r="E18" s="51">
        <v>393</v>
      </c>
      <c r="F18" s="83">
        <f t="shared" si="0"/>
        <v>3.535762483130904E-2</v>
      </c>
      <c r="G18" s="51">
        <v>44</v>
      </c>
      <c r="H18" s="21">
        <f t="shared" si="3"/>
        <v>0.11195928753180662</v>
      </c>
      <c r="I18" s="51">
        <v>41</v>
      </c>
      <c r="J18" s="133">
        <f t="shared" si="4"/>
        <v>0.10432569974554708</v>
      </c>
      <c r="K18" s="51">
        <v>14</v>
      </c>
      <c r="L18" s="21">
        <f t="shared" si="1"/>
        <v>0.31818181818181818</v>
      </c>
      <c r="M18" s="51">
        <v>41</v>
      </c>
      <c r="N18" s="40">
        <f t="shared" si="5"/>
        <v>1</v>
      </c>
    </row>
    <row r="19" spans="1:14" ht="17.25" customHeight="1">
      <c r="A19" s="22" t="s">
        <v>53</v>
      </c>
      <c r="B19" s="74">
        <v>5211</v>
      </c>
      <c r="C19" s="38">
        <v>4075</v>
      </c>
      <c r="D19" s="21">
        <f t="shared" si="2"/>
        <v>0.78199961619650737</v>
      </c>
      <c r="E19" s="51">
        <v>148</v>
      </c>
      <c r="F19" s="83">
        <f t="shared" si="0"/>
        <v>2.8401458453271924E-2</v>
      </c>
      <c r="G19" s="51">
        <v>30</v>
      </c>
      <c r="H19" s="21">
        <f t="shared" si="3"/>
        <v>0.20270270270270271</v>
      </c>
      <c r="I19" s="51">
        <v>26</v>
      </c>
      <c r="J19" s="133">
        <f t="shared" si="4"/>
        <v>0.17567567567567569</v>
      </c>
      <c r="K19" s="51">
        <v>14</v>
      </c>
      <c r="L19" s="21">
        <f t="shared" si="1"/>
        <v>0.46666666666666667</v>
      </c>
      <c r="M19" s="51">
        <v>23</v>
      </c>
      <c r="N19" s="40">
        <f t="shared" si="5"/>
        <v>0.88461538461538458</v>
      </c>
    </row>
    <row r="20" spans="1:14" ht="17.25" customHeight="1">
      <c r="A20" s="22" t="s">
        <v>54</v>
      </c>
      <c r="B20" s="74">
        <v>6732</v>
      </c>
      <c r="C20" s="38">
        <v>5560</v>
      </c>
      <c r="D20" s="21">
        <f t="shared" si="2"/>
        <v>0.82590612002376707</v>
      </c>
      <c r="E20" s="51">
        <v>330</v>
      </c>
      <c r="F20" s="83">
        <f t="shared" si="0"/>
        <v>4.9019607843137254E-2</v>
      </c>
      <c r="G20" s="51">
        <v>72</v>
      </c>
      <c r="H20" s="21">
        <f t="shared" si="3"/>
        <v>0.21818181818181817</v>
      </c>
      <c r="I20" s="51">
        <v>155</v>
      </c>
      <c r="J20" s="133">
        <f t="shared" si="4"/>
        <v>0.46969696969696972</v>
      </c>
      <c r="K20" s="51">
        <v>45</v>
      </c>
      <c r="L20" s="21">
        <f t="shared" si="1"/>
        <v>0.625</v>
      </c>
      <c r="M20" s="51">
        <v>39</v>
      </c>
      <c r="N20" s="40">
        <f t="shared" si="5"/>
        <v>0.25161290322580643</v>
      </c>
    </row>
    <row r="21" spans="1:14" ht="17.25" customHeight="1">
      <c r="A21" s="22" t="s">
        <v>55</v>
      </c>
      <c r="B21" s="74">
        <v>4824</v>
      </c>
      <c r="C21" s="38">
        <v>4222</v>
      </c>
      <c r="D21" s="21">
        <f t="shared" si="2"/>
        <v>0.87520729684908793</v>
      </c>
      <c r="E21" s="51">
        <v>241</v>
      </c>
      <c r="F21" s="83">
        <f t="shared" si="0"/>
        <v>4.9958540630182423E-2</v>
      </c>
      <c r="G21" s="51">
        <v>52</v>
      </c>
      <c r="H21" s="21">
        <f t="shared" si="3"/>
        <v>0.21576763485477179</v>
      </c>
      <c r="I21" s="51">
        <v>61</v>
      </c>
      <c r="J21" s="133">
        <f t="shared" si="4"/>
        <v>0.25311203319502074</v>
      </c>
      <c r="K21" s="51">
        <v>39</v>
      </c>
      <c r="L21" s="21">
        <f t="shared" si="1"/>
        <v>0.75</v>
      </c>
      <c r="M21" s="51">
        <v>57</v>
      </c>
      <c r="N21" s="40">
        <f t="shared" si="5"/>
        <v>0.93442622950819676</v>
      </c>
    </row>
    <row r="22" spans="1:14" ht="17.25" customHeight="1">
      <c r="A22" s="22" t="s">
        <v>56</v>
      </c>
      <c r="B22" s="74">
        <v>2664</v>
      </c>
      <c r="C22" s="38">
        <v>1929</v>
      </c>
      <c r="D22" s="21">
        <f t="shared" si="2"/>
        <v>0.72409909909909909</v>
      </c>
      <c r="E22" s="51">
        <v>180</v>
      </c>
      <c r="F22" s="83">
        <f t="shared" si="0"/>
        <v>6.7567567567567571E-2</v>
      </c>
      <c r="G22" s="51">
        <v>31</v>
      </c>
      <c r="H22" s="21">
        <f t="shared" si="3"/>
        <v>0.17222222222222222</v>
      </c>
      <c r="I22" s="51">
        <v>60</v>
      </c>
      <c r="J22" s="133">
        <f t="shared" si="4"/>
        <v>0.33333333333333331</v>
      </c>
      <c r="K22" s="51">
        <v>22</v>
      </c>
      <c r="L22" s="21">
        <f t="shared" si="1"/>
        <v>0.70967741935483875</v>
      </c>
      <c r="M22" s="51">
        <v>46</v>
      </c>
      <c r="N22" s="40">
        <f t="shared" si="5"/>
        <v>0.76666666666666672</v>
      </c>
    </row>
    <row r="23" spans="1:14" ht="17.25" customHeight="1">
      <c r="A23" s="22" t="s">
        <v>57</v>
      </c>
      <c r="B23" s="74">
        <v>3865</v>
      </c>
      <c r="C23" s="38">
        <v>2731</v>
      </c>
      <c r="D23" s="21">
        <f t="shared" si="2"/>
        <v>0.70659767141009056</v>
      </c>
      <c r="E23" s="51">
        <v>317</v>
      </c>
      <c r="F23" s="83">
        <f t="shared" si="0"/>
        <v>8.2018111254851228E-2</v>
      </c>
      <c r="G23" s="51">
        <v>41</v>
      </c>
      <c r="H23" s="21">
        <f t="shared" si="3"/>
        <v>0.12933753943217666</v>
      </c>
      <c r="I23" s="51">
        <v>91</v>
      </c>
      <c r="J23" s="133">
        <f t="shared" si="4"/>
        <v>0.28706624605678233</v>
      </c>
      <c r="K23" s="51">
        <v>32</v>
      </c>
      <c r="L23" s="21">
        <f t="shared" si="1"/>
        <v>0.78048780487804881</v>
      </c>
      <c r="M23" s="51">
        <v>82</v>
      </c>
      <c r="N23" s="40">
        <f t="shared" si="5"/>
        <v>0.90109890109890112</v>
      </c>
    </row>
    <row r="24" spans="1:14" ht="17.25" customHeight="1" thickBot="1">
      <c r="A24" s="22" t="s">
        <v>58</v>
      </c>
      <c r="B24" s="76">
        <v>3280</v>
      </c>
      <c r="C24" s="41">
        <v>2574</v>
      </c>
      <c r="D24" s="25">
        <f>+C24/B24</f>
        <v>0.78475609756097564</v>
      </c>
      <c r="E24" s="81">
        <v>181</v>
      </c>
      <c r="F24" s="84">
        <f t="shared" si="0"/>
        <v>5.5182926829268293E-2</v>
      </c>
      <c r="G24" s="81">
        <v>35</v>
      </c>
      <c r="H24" s="25">
        <f t="shared" si="3"/>
        <v>0.19337016574585636</v>
      </c>
      <c r="I24" s="81">
        <v>56</v>
      </c>
      <c r="J24" s="134">
        <f t="shared" si="4"/>
        <v>0.30939226519337015</v>
      </c>
      <c r="K24" s="81">
        <v>24</v>
      </c>
      <c r="L24" s="25">
        <f t="shared" si="1"/>
        <v>0.68571428571428572</v>
      </c>
      <c r="M24" s="81">
        <v>46</v>
      </c>
      <c r="N24" s="40">
        <f>M24/I24</f>
        <v>0.8214285714285714</v>
      </c>
    </row>
    <row r="25" spans="1:14" ht="17.25" customHeight="1" thickBot="1">
      <c r="A25" s="105" t="s">
        <v>59</v>
      </c>
      <c r="B25" s="77">
        <v>74191</v>
      </c>
      <c r="C25" s="42">
        <v>51399</v>
      </c>
      <c r="D25" s="28">
        <f>+C25/B25</f>
        <v>0.69279292636573164</v>
      </c>
      <c r="E25" s="49">
        <v>3812</v>
      </c>
      <c r="F25" s="85">
        <f t="shared" si="0"/>
        <v>5.1380895256837082E-2</v>
      </c>
      <c r="G25" s="49">
        <v>823</v>
      </c>
      <c r="H25" s="28">
        <f t="shared" si="3"/>
        <v>0.215897166841553</v>
      </c>
      <c r="I25" s="49">
        <v>1172</v>
      </c>
      <c r="J25" s="85">
        <f t="shared" si="4"/>
        <v>0.30745015739769149</v>
      </c>
      <c r="K25" s="49">
        <v>524</v>
      </c>
      <c r="L25" s="28">
        <f t="shared" si="1"/>
        <v>0.63669501822600238</v>
      </c>
      <c r="M25" s="49">
        <v>949</v>
      </c>
      <c r="N25" s="43">
        <f>+M25/I25</f>
        <v>0.80972696245733788</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Normal="75" workbookViewId="0">
      <pane ySplit="7" topLeftCell="A8" activePane="bottomLeft" state="frozen"/>
      <selection pane="bottomLeft" activeCell="A27" sqref="A27"/>
      <selection activeCell="C1" sqref="C1"/>
    </sheetView>
  </sheetViews>
  <sheetFormatPr defaultColWidth="9.140625" defaultRowHeight="12.75"/>
  <cols>
    <col min="1" max="1" width="21.140625" style="2" customWidth="1"/>
    <col min="2" max="2" width="12.140625" style="2" customWidth="1"/>
    <col min="3" max="4" width="11.28515625" style="2" bestFit="1" customWidth="1"/>
    <col min="5" max="5" width="9.42578125" style="2" bestFit="1" customWidth="1"/>
    <col min="6" max="8" width="11.28515625" style="2" bestFit="1" customWidth="1"/>
    <col min="9" max="9" width="9.42578125" style="2" bestFit="1" customWidth="1"/>
    <col min="10" max="10" width="10.42578125" style="2" bestFit="1" customWidth="1"/>
    <col min="11" max="11" width="9.42578125" style="2" bestFit="1" customWidth="1"/>
    <col min="12" max="12" width="11" style="2" customWidth="1"/>
    <col min="13" max="13" width="0" style="2" hidden="1" customWidth="1"/>
    <col min="14" max="16384" width="9.140625" style="2"/>
  </cols>
  <sheetData>
    <row r="1" spans="1:14" s="1" customFormat="1" ht="18.75" customHeight="1">
      <c r="A1" s="168" t="str">
        <f>'1- Populations in Cohort'!A1:N1</f>
        <v xml:space="preserve">TAB 10 - LABOR EXCHANGE PERFORMANCE SUMMARY </v>
      </c>
      <c r="B1" s="169"/>
      <c r="C1" s="169"/>
      <c r="D1" s="169"/>
      <c r="E1" s="169"/>
      <c r="F1" s="169"/>
      <c r="G1" s="169"/>
      <c r="H1" s="169"/>
      <c r="I1" s="169"/>
      <c r="J1" s="169"/>
      <c r="K1" s="170"/>
      <c r="L1" s="8"/>
      <c r="M1" s="8"/>
      <c r="N1" s="8"/>
    </row>
    <row r="2" spans="1:14" s="1" customFormat="1" ht="18.75" customHeight="1">
      <c r="A2" s="156" t="str">
        <f>'1- Populations in Cohort'!A2:N2</f>
        <v>FY21 QUARTER ENDING DECEMBER 31, 2020</v>
      </c>
      <c r="B2" s="171"/>
      <c r="C2" s="171"/>
      <c r="D2" s="171"/>
      <c r="E2" s="171"/>
      <c r="F2" s="171"/>
      <c r="G2" s="171"/>
      <c r="H2" s="171"/>
      <c r="I2" s="171"/>
      <c r="J2" s="171"/>
      <c r="K2" s="172"/>
      <c r="L2" s="8"/>
      <c r="M2" s="8"/>
      <c r="N2" s="8"/>
    </row>
    <row r="3" spans="1:14" s="1" customFormat="1" ht="18.75" customHeight="1" thickBot="1">
      <c r="A3" s="173" t="s">
        <v>60</v>
      </c>
      <c r="B3" s="174"/>
      <c r="C3" s="174"/>
      <c r="D3" s="174"/>
      <c r="E3" s="174"/>
      <c r="F3" s="174"/>
      <c r="G3" s="174"/>
      <c r="H3" s="174"/>
      <c r="I3" s="174"/>
      <c r="J3" s="174"/>
      <c r="K3" s="175"/>
      <c r="L3" s="8"/>
      <c r="M3" s="8"/>
      <c r="N3" s="8"/>
    </row>
    <row r="4" spans="1:14" s="1" customFormat="1">
      <c r="A4" s="52" t="s">
        <v>15</v>
      </c>
      <c r="B4" s="60" t="s">
        <v>16</v>
      </c>
      <c r="C4" s="53" t="s">
        <v>17</v>
      </c>
      <c r="D4" s="53" t="s">
        <v>18</v>
      </c>
      <c r="E4" s="54" t="s">
        <v>19</v>
      </c>
      <c r="F4" s="61" t="s">
        <v>61</v>
      </c>
      <c r="G4" s="53" t="s">
        <v>21</v>
      </c>
      <c r="H4" s="53" t="s">
        <v>62</v>
      </c>
      <c r="I4" s="54" t="s">
        <v>23</v>
      </c>
      <c r="J4" s="59" t="s">
        <v>63</v>
      </c>
      <c r="K4" s="69" t="s">
        <v>25</v>
      </c>
      <c r="L4" s="7"/>
      <c r="M4" s="7"/>
    </row>
    <row r="5" spans="1:14" s="3" customFormat="1">
      <c r="A5" s="183" t="s">
        <v>64</v>
      </c>
      <c r="B5" s="186" t="s">
        <v>65</v>
      </c>
      <c r="C5" s="189" t="s">
        <v>66</v>
      </c>
      <c r="D5" s="189" t="s">
        <v>67</v>
      </c>
      <c r="E5" s="165" t="s">
        <v>68</v>
      </c>
      <c r="F5" s="186" t="s">
        <v>69</v>
      </c>
      <c r="G5" s="189" t="s">
        <v>70</v>
      </c>
      <c r="H5" s="189" t="s">
        <v>71</v>
      </c>
      <c r="I5" s="165" t="s">
        <v>68</v>
      </c>
      <c r="J5" s="192" t="s">
        <v>72</v>
      </c>
      <c r="K5" s="165" t="s">
        <v>68</v>
      </c>
    </row>
    <row r="6" spans="1:14" s="3" customFormat="1">
      <c r="A6" s="184"/>
      <c r="B6" s="187"/>
      <c r="C6" s="190"/>
      <c r="D6" s="190"/>
      <c r="E6" s="166"/>
      <c r="F6" s="187"/>
      <c r="G6" s="190"/>
      <c r="H6" s="190"/>
      <c r="I6" s="166"/>
      <c r="J6" s="193"/>
      <c r="K6" s="166"/>
    </row>
    <row r="7" spans="1:14" s="3" customFormat="1" ht="13.5" thickBot="1">
      <c r="A7" s="185"/>
      <c r="B7" s="188"/>
      <c r="C7" s="191"/>
      <c r="D7" s="191"/>
      <c r="E7" s="167"/>
      <c r="F7" s="188"/>
      <c r="G7" s="191"/>
      <c r="H7" s="191"/>
      <c r="I7" s="167"/>
      <c r="J7" s="194"/>
      <c r="K7" s="167"/>
    </row>
    <row r="8" spans="1:14" s="3" customFormat="1" ht="17.25" customHeight="1">
      <c r="A8" s="19" t="s">
        <v>43</v>
      </c>
      <c r="B8" s="20">
        <v>4009</v>
      </c>
      <c r="C8" s="38">
        <v>2528</v>
      </c>
      <c r="D8" s="65">
        <f>+C8/B8</f>
        <v>0.63058119231728615</v>
      </c>
      <c r="E8" s="21">
        <f>D8/0.65</f>
        <v>0.97012491125736333</v>
      </c>
      <c r="F8" s="38">
        <v>3490</v>
      </c>
      <c r="G8" s="50">
        <v>2133</v>
      </c>
      <c r="H8" s="63">
        <f>+G8/F8</f>
        <v>0.61117478510028656</v>
      </c>
      <c r="I8" s="21">
        <f>H8/0.65</f>
        <v>0.94026890015428699</v>
      </c>
      <c r="J8" s="71">
        <v>6558.89</v>
      </c>
      <c r="K8" s="39">
        <f>(J8/6400)</f>
        <v>1.0248265625000001</v>
      </c>
    </row>
    <row r="9" spans="1:14" s="3" customFormat="1" ht="17.25" customHeight="1">
      <c r="A9" s="22" t="s">
        <v>44</v>
      </c>
      <c r="B9" s="20">
        <v>14002</v>
      </c>
      <c r="C9" s="38">
        <v>8815</v>
      </c>
      <c r="D9" s="65">
        <f t="shared" ref="D9:D24" si="0">+C9/B9</f>
        <v>0.62955292101128413</v>
      </c>
      <c r="E9" s="21">
        <f t="shared" ref="E9:E24" si="1">D9/0.65</f>
        <v>0.96854295540197555</v>
      </c>
      <c r="F9" s="38">
        <v>13504</v>
      </c>
      <c r="G9" s="51">
        <v>8884</v>
      </c>
      <c r="H9" s="63">
        <f t="shared" ref="H9:H24" si="2">+G9/F9</f>
        <v>0.65787914691943128</v>
      </c>
      <c r="I9" s="21">
        <f t="shared" ref="I9:I24" si="3">H9/0.65</f>
        <v>1.0121217644914327</v>
      </c>
      <c r="J9" s="72">
        <v>7990.86</v>
      </c>
      <c r="K9" s="39">
        <f t="shared" ref="K9:K24" si="4">(J9/6400)</f>
        <v>1.2485718749999999</v>
      </c>
    </row>
    <row r="10" spans="1:14" s="3" customFormat="1" ht="17.25" customHeight="1">
      <c r="A10" s="22" t="s">
        <v>45</v>
      </c>
      <c r="B10" s="20">
        <v>10635</v>
      </c>
      <c r="C10" s="38">
        <v>7203</v>
      </c>
      <c r="D10" s="65">
        <f t="shared" si="0"/>
        <v>0.67729196050775742</v>
      </c>
      <c r="E10" s="21">
        <f t="shared" si="1"/>
        <v>1.041987631550396</v>
      </c>
      <c r="F10" s="38">
        <v>9533</v>
      </c>
      <c r="G10" s="51">
        <v>6571</v>
      </c>
      <c r="H10" s="63">
        <f t="shared" si="2"/>
        <v>0.68928983530892685</v>
      </c>
      <c r="I10" s="21">
        <f t="shared" si="3"/>
        <v>1.060445900475272</v>
      </c>
      <c r="J10" s="72">
        <v>7086.39</v>
      </c>
      <c r="K10" s="39">
        <f t="shared" si="4"/>
        <v>1.1072484375</v>
      </c>
    </row>
    <row r="11" spans="1:14" s="3" customFormat="1" ht="17.25" customHeight="1">
      <c r="A11" s="22" t="s">
        <v>46</v>
      </c>
      <c r="B11" s="20">
        <v>5742</v>
      </c>
      <c r="C11" s="38">
        <v>3808</v>
      </c>
      <c r="D11" s="65">
        <f t="shared" si="0"/>
        <v>0.66318355973528387</v>
      </c>
      <c r="E11" s="21">
        <f t="shared" si="1"/>
        <v>1.0202823995927444</v>
      </c>
      <c r="F11" s="38">
        <v>5595</v>
      </c>
      <c r="G11" s="51">
        <v>3884</v>
      </c>
      <c r="H11" s="63">
        <f t="shared" si="2"/>
        <v>0.69419124218051831</v>
      </c>
      <c r="I11" s="21">
        <f t="shared" si="3"/>
        <v>1.0679865264315667</v>
      </c>
      <c r="J11" s="72">
        <v>7969.46</v>
      </c>
      <c r="K11" s="39">
        <f t="shared" si="4"/>
        <v>1.2452281249999999</v>
      </c>
    </row>
    <row r="12" spans="1:14" s="3" customFormat="1" ht="17.25" customHeight="1">
      <c r="A12" s="22" t="s">
        <v>73</v>
      </c>
      <c r="B12" s="20">
        <v>3240</v>
      </c>
      <c r="C12" s="38">
        <v>2002</v>
      </c>
      <c r="D12" s="65">
        <f t="shared" si="0"/>
        <v>0.61790123456790125</v>
      </c>
      <c r="E12" s="21">
        <f t="shared" si="1"/>
        <v>0.95061728395061729</v>
      </c>
      <c r="F12" s="38">
        <v>3170</v>
      </c>
      <c r="G12" s="51">
        <v>1963</v>
      </c>
      <c r="H12" s="63">
        <f t="shared" si="2"/>
        <v>0.61924290220820188</v>
      </c>
      <c r="I12" s="21">
        <f t="shared" si="3"/>
        <v>0.95268138801261826</v>
      </c>
      <c r="J12" s="72">
        <v>7398.9750000000004</v>
      </c>
      <c r="K12" s="39">
        <f t="shared" si="4"/>
        <v>1.15608984375</v>
      </c>
    </row>
    <row r="13" spans="1:14" s="3" customFormat="1" ht="17.25" customHeight="1">
      <c r="A13" s="22" t="s">
        <v>48</v>
      </c>
      <c r="B13" s="20">
        <v>7562</v>
      </c>
      <c r="C13" s="38">
        <v>4829</v>
      </c>
      <c r="D13" s="65">
        <f t="shared" si="0"/>
        <v>0.63858767521819626</v>
      </c>
      <c r="E13" s="21">
        <f t="shared" si="1"/>
        <v>0.98244257725876349</v>
      </c>
      <c r="F13" s="38">
        <v>7667</v>
      </c>
      <c r="G13" s="51">
        <v>5165</v>
      </c>
      <c r="H13" s="63">
        <f t="shared" si="2"/>
        <v>0.67366636233207255</v>
      </c>
      <c r="I13" s="21">
        <f t="shared" si="3"/>
        <v>1.0364097882031884</v>
      </c>
      <c r="J13" s="72">
        <v>7920</v>
      </c>
      <c r="K13" s="39">
        <f t="shared" si="4"/>
        <v>1.2375</v>
      </c>
    </row>
    <row r="14" spans="1:14" s="3" customFormat="1" ht="17.25" customHeight="1">
      <c r="A14" s="19" t="s">
        <v>74</v>
      </c>
      <c r="B14" s="20">
        <v>2857</v>
      </c>
      <c r="C14" s="38">
        <v>1803</v>
      </c>
      <c r="D14" s="65">
        <f t="shared" si="0"/>
        <v>0.63108155407770383</v>
      </c>
      <c r="E14" s="21">
        <f t="shared" si="1"/>
        <v>0.97089469858108279</v>
      </c>
      <c r="F14" s="38">
        <v>3080</v>
      </c>
      <c r="G14" s="51">
        <v>1975</v>
      </c>
      <c r="H14" s="63">
        <f t="shared" si="2"/>
        <v>0.64123376623376627</v>
      </c>
      <c r="I14" s="21">
        <f t="shared" si="3"/>
        <v>0.98651348651348658</v>
      </c>
      <c r="J14" s="72">
        <v>7575.59</v>
      </c>
      <c r="K14" s="39">
        <f t="shared" si="4"/>
        <v>1.1836859375</v>
      </c>
    </row>
    <row r="15" spans="1:14" s="3" customFormat="1" ht="17.25" customHeight="1">
      <c r="A15" s="22" t="s">
        <v>75</v>
      </c>
      <c r="B15" s="20">
        <v>4717</v>
      </c>
      <c r="C15" s="38">
        <v>3099</v>
      </c>
      <c r="D15" s="65">
        <f t="shared" si="0"/>
        <v>0.65698537205851182</v>
      </c>
      <c r="E15" s="21">
        <f t="shared" si="1"/>
        <v>1.0107467262438643</v>
      </c>
      <c r="F15" s="38">
        <v>4991</v>
      </c>
      <c r="G15" s="51">
        <v>3493</v>
      </c>
      <c r="H15" s="63">
        <f t="shared" si="2"/>
        <v>0.699859747545582</v>
      </c>
      <c r="I15" s="21">
        <f t="shared" si="3"/>
        <v>1.07670730391628</v>
      </c>
      <c r="J15" s="72">
        <v>9360</v>
      </c>
      <c r="K15" s="39">
        <f t="shared" si="4"/>
        <v>1.4624999999999999</v>
      </c>
    </row>
    <row r="16" spans="1:14" s="3" customFormat="1" ht="17.25" customHeight="1">
      <c r="A16" s="22" t="s">
        <v>76</v>
      </c>
      <c r="B16" s="20">
        <v>3746</v>
      </c>
      <c r="C16" s="38">
        <v>2388</v>
      </c>
      <c r="D16" s="65">
        <f t="shared" si="0"/>
        <v>0.63747997864388684</v>
      </c>
      <c r="E16" s="21">
        <f t="shared" si="1"/>
        <v>0.98073842868290284</v>
      </c>
      <c r="F16" s="38">
        <v>3733</v>
      </c>
      <c r="G16" s="51">
        <v>2418</v>
      </c>
      <c r="H16" s="63">
        <f t="shared" si="2"/>
        <v>0.64773640503616392</v>
      </c>
      <c r="I16" s="21">
        <f t="shared" si="3"/>
        <v>0.99651754620948296</v>
      </c>
      <c r="J16" s="72">
        <v>5840.1850000000004</v>
      </c>
      <c r="K16" s="39">
        <f t="shared" si="4"/>
        <v>0.91252890625000005</v>
      </c>
    </row>
    <row r="17" spans="1:12" s="3" customFormat="1" ht="17.25" customHeight="1">
      <c r="A17" s="22" t="s">
        <v>52</v>
      </c>
      <c r="B17" s="20">
        <v>20699</v>
      </c>
      <c r="C17" s="38">
        <v>11766</v>
      </c>
      <c r="D17" s="65">
        <f t="shared" si="0"/>
        <v>0.56843325764529684</v>
      </c>
      <c r="E17" s="21">
        <f t="shared" si="1"/>
        <v>0.8745127040696874</v>
      </c>
      <c r="F17" s="38">
        <v>20288</v>
      </c>
      <c r="G17" s="51">
        <v>11842</v>
      </c>
      <c r="H17" s="63">
        <f t="shared" si="2"/>
        <v>0.5836947949526814</v>
      </c>
      <c r="I17" s="21">
        <f t="shared" si="3"/>
        <v>0.89799199223489445</v>
      </c>
      <c r="J17" s="72">
        <v>5917.57</v>
      </c>
      <c r="K17" s="39">
        <f t="shared" si="4"/>
        <v>0.92462031249999999</v>
      </c>
    </row>
    <row r="18" spans="1:12" s="3" customFormat="1" ht="17.25" customHeight="1">
      <c r="A18" s="22" t="s">
        <v>77</v>
      </c>
      <c r="B18" s="20">
        <v>6464</v>
      </c>
      <c r="C18" s="38">
        <v>4343</v>
      </c>
      <c r="D18" s="65">
        <f t="shared" si="0"/>
        <v>0.671875</v>
      </c>
      <c r="E18" s="21">
        <f t="shared" si="1"/>
        <v>1.033653846153846</v>
      </c>
      <c r="F18" s="38">
        <v>6900</v>
      </c>
      <c r="G18" s="51">
        <v>4815</v>
      </c>
      <c r="H18" s="63">
        <f t="shared" si="2"/>
        <v>0.69782608695652171</v>
      </c>
      <c r="I18" s="21">
        <f t="shared" si="3"/>
        <v>1.0735785953177257</v>
      </c>
      <c r="J18" s="72">
        <v>8253</v>
      </c>
      <c r="K18" s="39">
        <f t="shared" si="4"/>
        <v>1.28953125</v>
      </c>
    </row>
    <row r="19" spans="1:12" s="3" customFormat="1" ht="17.25" customHeight="1">
      <c r="A19" s="22" t="s">
        <v>54</v>
      </c>
      <c r="B19" s="20">
        <v>8123</v>
      </c>
      <c r="C19" s="38">
        <v>5271</v>
      </c>
      <c r="D19" s="65">
        <f t="shared" si="0"/>
        <v>0.64889819032377205</v>
      </c>
      <c r="E19" s="21">
        <f t="shared" si="1"/>
        <v>0.99830490819041851</v>
      </c>
      <c r="F19" s="38">
        <v>7107</v>
      </c>
      <c r="G19" s="51">
        <v>4847</v>
      </c>
      <c r="H19" s="63">
        <f t="shared" si="2"/>
        <v>0.68200365836499222</v>
      </c>
      <c r="I19" s="21">
        <f t="shared" si="3"/>
        <v>1.0492363974846033</v>
      </c>
      <c r="J19" s="72">
        <v>12028.51</v>
      </c>
      <c r="K19" s="39">
        <f t="shared" si="4"/>
        <v>1.8794546875</v>
      </c>
    </row>
    <row r="20" spans="1:12" s="3" customFormat="1" ht="17.25" customHeight="1">
      <c r="A20" s="22" t="s">
        <v>78</v>
      </c>
      <c r="B20" s="20">
        <v>8152</v>
      </c>
      <c r="C20" s="38">
        <v>5371</v>
      </c>
      <c r="D20" s="65">
        <f t="shared" si="0"/>
        <v>0.65885672227674186</v>
      </c>
      <c r="E20" s="21">
        <f t="shared" si="1"/>
        <v>1.0136257265796029</v>
      </c>
      <c r="F20" s="38">
        <v>8067</v>
      </c>
      <c r="G20" s="51">
        <v>5609</v>
      </c>
      <c r="H20" s="63">
        <f t="shared" si="2"/>
        <v>0.69530184703111442</v>
      </c>
      <c r="I20" s="21">
        <f t="shared" si="3"/>
        <v>1.0696951492786375</v>
      </c>
      <c r="J20" s="72">
        <v>13787.24</v>
      </c>
      <c r="K20" s="39">
        <f t="shared" si="4"/>
        <v>2.15425625</v>
      </c>
    </row>
    <row r="21" spans="1:12" s="3" customFormat="1" ht="17.25" customHeight="1">
      <c r="A21" s="22" t="s">
        <v>79</v>
      </c>
      <c r="B21" s="20">
        <v>4140</v>
      </c>
      <c r="C21" s="38">
        <v>2741</v>
      </c>
      <c r="D21" s="65">
        <f t="shared" si="0"/>
        <v>0.6620772946859903</v>
      </c>
      <c r="E21" s="21">
        <f t="shared" si="1"/>
        <v>1.018580453363062</v>
      </c>
      <c r="F21" s="38">
        <v>4363</v>
      </c>
      <c r="G21" s="51">
        <v>3007</v>
      </c>
      <c r="H21" s="63">
        <f t="shared" si="2"/>
        <v>0.68920467568187027</v>
      </c>
      <c r="I21" s="21">
        <f t="shared" si="3"/>
        <v>1.0603148856644158</v>
      </c>
      <c r="J21" s="72">
        <v>10082.48</v>
      </c>
      <c r="K21" s="39">
        <f t="shared" si="4"/>
        <v>1.5753874999999999</v>
      </c>
    </row>
    <row r="22" spans="1:12" s="3" customFormat="1" ht="17.25" customHeight="1">
      <c r="A22" s="22" t="s">
        <v>57</v>
      </c>
      <c r="B22" s="20">
        <v>5072</v>
      </c>
      <c r="C22" s="38">
        <v>3208</v>
      </c>
      <c r="D22" s="65">
        <f t="shared" si="0"/>
        <v>0.63249211356466872</v>
      </c>
      <c r="E22" s="21">
        <f t="shared" si="1"/>
        <v>0.97306479009949032</v>
      </c>
      <c r="F22" s="38">
        <v>5449</v>
      </c>
      <c r="G22" s="51">
        <v>3550</v>
      </c>
      <c r="H22" s="63">
        <f t="shared" si="2"/>
        <v>0.65149568728207008</v>
      </c>
      <c r="I22" s="21">
        <f t="shared" si="3"/>
        <v>1.0023010573570308</v>
      </c>
      <c r="J22" s="72">
        <v>7529.94</v>
      </c>
      <c r="K22" s="39">
        <f t="shared" si="4"/>
        <v>1.1765531249999999</v>
      </c>
    </row>
    <row r="23" spans="1:12" s="3" customFormat="1" ht="17.25" customHeight="1" thickBot="1">
      <c r="A23" s="23" t="s">
        <v>58</v>
      </c>
      <c r="B23" s="24">
        <v>5047</v>
      </c>
      <c r="C23" s="41">
        <v>3134</v>
      </c>
      <c r="D23" s="66">
        <f t="shared" si="0"/>
        <v>0.62096294828611054</v>
      </c>
      <c r="E23" s="25">
        <f t="shared" si="1"/>
        <v>0.95532761274786238</v>
      </c>
      <c r="F23" s="41">
        <v>6365</v>
      </c>
      <c r="G23" s="81">
        <v>4284</v>
      </c>
      <c r="H23" s="64">
        <f t="shared" si="2"/>
        <v>0.67305577376276515</v>
      </c>
      <c r="I23" s="25">
        <f t="shared" si="3"/>
        <v>1.0354704211734849</v>
      </c>
      <c r="J23" s="106">
        <v>9032.875</v>
      </c>
      <c r="K23" s="121">
        <f t="shared" si="4"/>
        <v>1.41138671875</v>
      </c>
      <c r="L23" s="67"/>
    </row>
    <row r="24" spans="1:12" s="10" customFormat="1" ht="17.25" customHeight="1" thickBot="1">
      <c r="A24" s="26" t="s">
        <v>80</v>
      </c>
      <c r="B24" s="27">
        <v>114207</v>
      </c>
      <c r="C24" s="49">
        <v>72309</v>
      </c>
      <c r="D24" s="85">
        <f t="shared" si="0"/>
        <v>0.63313982505450628</v>
      </c>
      <c r="E24" s="28">
        <f t="shared" si="1"/>
        <v>0.974061269314625</v>
      </c>
      <c r="F24" s="42">
        <v>113302</v>
      </c>
      <c r="G24" s="49">
        <v>74440</v>
      </c>
      <c r="H24" s="113">
        <f t="shared" si="2"/>
        <v>0.65700517201814623</v>
      </c>
      <c r="I24" s="28">
        <f t="shared" si="3"/>
        <v>1.010777187720225</v>
      </c>
      <c r="J24" s="118">
        <v>7863.76</v>
      </c>
      <c r="K24" s="136">
        <f t="shared" si="4"/>
        <v>1.2287125000000001</v>
      </c>
      <c r="L24" s="68"/>
    </row>
    <row r="25" spans="1:12" s="10" customFormat="1" ht="17.25" customHeight="1">
      <c r="A25" s="179" t="s">
        <v>81</v>
      </c>
      <c r="B25" s="180"/>
      <c r="C25" s="180"/>
      <c r="D25" s="180"/>
      <c r="E25" s="180"/>
      <c r="F25" s="180"/>
      <c r="G25" s="180"/>
      <c r="H25" s="180"/>
      <c r="I25" s="181"/>
      <c r="J25" s="180"/>
      <c r="K25" s="182"/>
      <c r="L25" s="9"/>
    </row>
    <row r="26" spans="1:12" s="6" customFormat="1" ht="122.25" customHeight="1" thickBot="1">
      <c r="A26" s="176" t="s">
        <v>82</v>
      </c>
      <c r="B26" s="177"/>
      <c r="C26" s="177"/>
      <c r="D26" s="177"/>
      <c r="E26" s="177"/>
      <c r="F26" s="177"/>
      <c r="G26" s="177"/>
      <c r="H26" s="177"/>
      <c r="I26" s="177"/>
      <c r="J26" s="177"/>
      <c r="K26" s="178"/>
      <c r="L26" s="5"/>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zoomScaleNormal="75" workbookViewId="0">
      <selection activeCell="A25" sqref="A25"/>
    </sheetView>
  </sheetViews>
  <sheetFormatPr defaultColWidth="9.140625" defaultRowHeight="12.75"/>
  <cols>
    <col min="1" max="1" width="21.140625" style="2" customWidth="1"/>
    <col min="2" max="2" width="12.140625" style="2" customWidth="1"/>
    <col min="3" max="4" width="11.28515625" style="2" bestFit="1" customWidth="1"/>
    <col min="5" max="5" width="9.42578125" style="2" bestFit="1" customWidth="1"/>
    <col min="6" max="8" width="11.28515625" style="2" bestFit="1" customWidth="1"/>
    <col min="9" max="9" width="9.42578125" style="2" bestFit="1" customWidth="1"/>
    <col min="10" max="10" width="10.42578125" style="2" bestFit="1" customWidth="1"/>
    <col min="11" max="11" width="9.42578125" style="2" bestFit="1" customWidth="1"/>
    <col min="12" max="12" width="11" style="2" customWidth="1"/>
    <col min="13" max="13" width="0" style="2" hidden="1" customWidth="1"/>
    <col min="14" max="16384" width="9.140625" style="2"/>
  </cols>
  <sheetData>
    <row r="1" spans="1:14" s="1" customFormat="1" ht="18.75" customHeight="1">
      <c r="A1" s="195" t="str">
        <f>'1- Populations in Cohort'!A1:N1</f>
        <v xml:space="preserve">TAB 10 - LABOR EXCHANGE PERFORMANCE SUMMARY </v>
      </c>
      <c r="B1" s="196"/>
      <c r="C1" s="196"/>
      <c r="D1" s="196"/>
      <c r="E1" s="196"/>
      <c r="F1" s="196"/>
      <c r="G1" s="196"/>
      <c r="H1" s="196"/>
      <c r="I1" s="196"/>
      <c r="J1" s="196"/>
      <c r="K1" s="197"/>
      <c r="L1" s="8"/>
      <c r="M1" s="8"/>
      <c r="N1" s="8"/>
    </row>
    <row r="2" spans="1:14" s="1" customFormat="1" ht="18.75" customHeight="1">
      <c r="A2" s="198" t="str">
        <f>'1- Populations in Cohort'!A2:N2</f>
        <v>FY21 QUARTER ENDING DECEMBER 31, 2020</v>
      </c>
      <c r="B2" s="199"/>
      <c r="C2" s="199"/>
      <c r="D2" s="199"/>
      <c r="E2" s="199"/>
      <c r="F2" s="199"/>
      <c r="G2" s="199"/>
      <c r="H2" s="199"/>
      <c r="I2" s="199"/>
      <c r="J2" s="199"/>
      <c r="K2" s="200"/>
      <c r="L2" s="8"/>
      <c r="M2" s="8"/>
      <c r="N2" s="8"/>
    </row>
    <row r="3" spans="1:14" s="1" customFormat="1" ht="18.75" customHeight="1" thickBot="1">
      <c r="A3" s="198" t="s">
        <v>83</v>
      </c>
      <c r="B3" s="199"/>
      <c r="C3" s="199"/>
      <c r="D3" s="199"/>
      <c r="E3" s="199"/>
      <c r="F3" s="199"/>
      <c r="G3" s="199"/>
      <c r="H3" s="199"/>
      <c r="I3" s="199"/>
      <c r="J3" s="199"/>
      <c r="K3" s="200"/>
      <c r="L3" s="8"/>
      <c r="M3" s="8"/>
      <c r="N3" s="8"/>
    </row>
    <row r="4" spans="1:14" s="1" customFormat="1">
      <c r="A4" s="52" t="s">
        <v>15</v>
      </c>
      <c r="B4" s="60" t="s">
        <v>16</v>
      </c>
      <c r="C4" s="53" t="s">
        <v>17</v>
      </c>
      <c r="D4" s="53" t="s">
        <v>18</v>
      </c>
      <c r="E4" s="54" t="s">
        <v>19</v>
      </c>
      <c r="F4" s="61" t="s">
        <v>61</v>
      </c>
      <c r="G4" s="53" t="s">
        <v>21</v>
      </c>
      <c r="H4" s="53" t="s">
        <v>62</v>
      </c>
      <c r="I4" s="54" t="s">
        <v>23</v>
      </c>
      <c r="J4" s="59" t="s">
        <v>63</v>
      </c>
      <c r="K4" s="69" t="s">
        <v>25</v>
      </c>
      <c r="L4" s="7"/>
      <c r="M4" s="7"/>
    </row>
    <row r="5" spans="1:14" s="3" customFormat="1" ht="39" thickBot="1">
      <c r="A5" s="140" t="s">
        <v>64</v>
      </c>
      <c r="B5" s="141" t="s">
        <v>65</v>
      </c>
      <c r="C5" s="143" t="s">
        <v>66</v>
      </c>
      <c r="D5" s="142" t="s">
        <v>67</v>
      </c>
      <c r="E5" s="138" t="s">
        <v>68</v>
      </c>
      <c r="F5" s="44" t="s">
        <v>69</v>
      </c>
      <c r="G5" s="143" t="s">
        <v>70</v>
      </c>
      <c r="H5" s="142" t="s">
        <v>71</v>
      </c>
      <c r="I5" s="138" t="s">
        <v>68</v>
      </c>
      <c r="J5" s="144" t="s">
        <v>72</v>
      </c>
      <c r="K5" s="70" t="s">
        <v>68</v>
      </c>
    </row>
    <row r="6" spans="1:14" s="3" customFormat="1" ht="17.25" customHeight="1">
      <c r="A6" s="45" t="s">
        <v>43</v>
      </c>
      <c r="B6" s="123">
        <v>2338</v>
      </c>
      <c r="C6" s="124">
        <v>1642</v>
      </c>
      <c r="D6" s="125">
        <f>+C6/B6</f>
        <v>0.7023096663815227</v>
      </c>
      <c r="E6" s="126">
        <f>D6/0.65</f>
        <v>1.0804764098177273</v>
      </c>
      <c r="F6" s="124">
        <v>2056</v>
      </c>
      <c r="G6" s="50">
        <v>1405</v>
      </c>
      <c r="H6" s="127">
        <f>+G6/F6</f>
        <v>0.68336575875486383</v>
      </c>
      <c r="I6" s="126">
        <f>H6/0.65</f>
        <v>1.0513319365459444</v>
      </c>
      <c r="J6" s="128">
        <v>7482.1949999999997</v>
      </c>
      <c r="K6" s="129">
        <f>(J6/6400)</f>
        <v>1.16909296875</v>
      </c>
    </row>
    <row r="7" spans="1:14" s="3" customFormat="1" ht="17.25" customHeight="1">
      <c r="A7" s="22" t="s">
        <v>44</v>
      </c>
      <c r="B7" s="20">
        <v>6607</v>
      </c>
      <c r="C7" s="38">
        <v>4470</v>
      </c>
      <c r="D7" s="65">
        <f t="shared" ref="D7:D22" si="0">+C7/B7</f>
        <v>0.67655516876040567</v>
      </c>
      <c r="E7" s="21">
        <f>D7/0.65</f>
        <v>1.0408541057852394</v>
      </c>
      <c r="F7" s="38">
        <v>6450</v>
      </c>
      <c r="G7" s="51">
        <v>4616</v>
      </c>
      <c r="H7" s="63">
        <f t="shared" ref="H7:H22" si="1">+G7/F7</f>
        <v>0.71565891472868215</v>
      </c>
      <c r="I7" s="21">
        <f>H7/0.65</f>
        <v>1.1010137149672032</v>
      </c>
      <c r="J7" s="72">
        <v>9953.6</v>
      </c>
      <c r="K7" s="39">
        <f>(J7/6400)</f>
        <v>1.55525</v>
      </c>
    </row>
    <row r="8" spans="1:14" s="3" customFormat="1" ht="17.25" customHeight="1">
      <c r="A8" s="22" t="s">
        <v>45</v>
      </c>
      <c r="B8" s="20">
        <v>6213</v>
      </c>
      <c r="C8" s="38">
        <v>4259</v>
      </c>
      <c r="D8" s="65">
        <f t="shared" si="0"/>
        <v>0.68549814904233064</v>
      </c>
      <c r="E8" s="21">
        <f t="shared" ref="E8:E22" si="2">D8/0.65</f>
        <v>1.0546125369882009</v>
      </c>
      <c r="F8" s="38">
        <v>5764</v>
      </c>
      <c r="G8" s="51">
        <v>4101</v>
      </c>
      <c r="H8" s="63">
        <f t="shared" si="1"/>
        <v>0.71148507980569053</v>
      </c>
      <c r="I8" s="21">
        <f t="shared" ref="I8:I22" si="3">H8/0.65</f>
        <v>1.0945924304702932</v>
      </c>
      <c r="J8" s="72">
        <v>8777.35</v>
      </c>
      <c r="K8" s="39">
        <f t="shared" ref="K8:K22" si="4">(J8/6400)</f>
        <v>1.3714609375</v>
      </c>
    </row>
    <row r="9" spans="1:14" s="3" customFormat="1" ht="17.25" customHeight="1">
      <c r="A9" s="22" t="s">
        <v>46</v>
      </c>
      <c r="B9" s="20">
        <v>3437</v>
      </c>
      <c r="C9" s="38">
        <v>2287</v>
      </c>
      <c r="D9" s="65">
        <f t="shared" si="0"/>
        <v>0.66540587721850453</v>
      </c>
      <c r="E9" s="21">
        <f t="shared" si="2"/>
        <v>1.02370134956693</v>
      </c>
      <c r="F9" s="38">
        <v>3456</v>
      </c>
      <c r="G9" s="51">
        <v>2459</v>
      </c>
      <c r="H9" s="63">
        <f t="shared" si="1"/>
        <v>0.71151620370370372</v>
      </c>
      <c r="I9" s="21">
        <f t="shared" si="3"/>
        <v>1.0946403133903133</v>
      </c>
      <c r="J9" s="72">
        <v>8564.7999999999993</v>
      </c>
      <c r="K9" s="39">
        <f t="shared" si="4"/>
        <v>1.3382499999999999</v>
      </c>
    </row>
    <row r="10" spans="1:14" s="3" customFormat="1" ht="17.25" customHeight="1">
      <c r="A10" s="22" t="s">
        <v>73</v>
      </c>
      <c r="B10" s="20">
        <v>2129</v>
      </c>
      <c r="C10" s="38">
        <v>1399</v>
      </c>
      <c r="D10" s="65">
        <f t="shared" si="0"/>
        <v>0.65711601690934707</v>
      </c>
      <c r="E10" s="21">
        <f t="shared" si="2"/>
        <v>1.0109477183220723</v>
      </c>
      <c r="F10" s="38">
        <v>2084</v>
      </c>
      <c r="G10" s="51">
        <v>1348</v>
      </c>
      <c r="H10" s="63">
        <f t="shared" si="1"/>
        <v>0.64683301343570054</v>
      </c>
      <c r="I10" s="21">
        <f t="shared" si="3"/>
        <v>0.99512771297800084</v>
      </c>
      <c r="J10" s="72">
        <v>8572.9</v>
      </c>
      <c r="K10" s="39">
        <f t="shared" si="4"/>
        <v>1.339515625</v>
      </c>
    </row>
    <row r="11" spans="1:14" s="3" customFormat="1" ht="17.25" customHeight="1">
      <c r="A11" s="22" t="s">
        <v>48</v>
      </c>
      <c r="B11" s="20">
        <v>5296</v>
      </c>
      <c r="C11" s="38">
        <v>3552</v>
      </c>
      <c r="D11" s="65">
        <f t="shared" si="0"/>
        <v>0.67069486404833834</v>
      </c>
      <c r="E11" s="21">
        <f t="shared" si="2"/>
        <v>1.0318382523820588</v>
      </c>
      <c r="F11" s="38">
        <v>5582</v>
      </c>
      <c r="G11" s="51">
        <v>3971</v>
      </c>
      <c r="H11" s="63">
        <f t="shared" si="1"/>
        <v>0.71139376567538515</v>
      </c>
      <c r="I11" s="21">
        <f t="shared" si="3"/>
        <v>1.0944519471929002</v>
      </c>
      <c r="J11" s="72">
        <v>9263.75</v>
      </c>
      <c r="K11" s="39">
        <f t="shared" si="4"/>
        <v>1.4474609375</v>
      </c>
    </row>
    <row r="12" spans="1:14" s="3" customFormat="1" ht="17.25" customHeight="1">
      <c r="A12" s="19" t="s">
        <v>74</v>
      </c>
      <c r="B12" s="20">
        <v>1941</v>
      </c>
      <c r="C12" s="38">
        <v>1340</v>
      </c>
      <c r="D12" s="65">
        <f t="shared" si="0"/>
        <v>0.69036579082946936</v>
      </c>
      <c r="E12" s="21">
        <f t="shared" si="2"/>
        <v>1.062101216660722</v>
      </c>
      <c r="F12" s="38">
        <v>2011</v>
      </c>
      <c r="G12" s="51">
        <v>1412</v>
      </c>
      <c r="H12" s="63">
        <f t="shared" si="1"/>
        <v>0.70213823968175038</v>
      </c>
      <c r="I12" s="21">
        <f t="shared" si="3"/>
        <v>1.0802126764334621</v>
      </c>
      <c r="J12" s="72">
        <v>8208</v>
      </c>
      <c r="K12" s="39">
        <f t="shared" si="4"/>
        <v>1.2825</v>
      </c>
    </row>
    <row r="13" spans="1:14" s="3" customFormat="1" ht="17.25" customHeight="1">
      <c r="A13" s="22" t="s">
        <v>75</v>
      </c>
      <c r="B13" s="20">
        <v>3125</v>
      </c>
      <c r="C13" s="38">
        <v>2135</v>
      </c>
      <c r="D13" s="65">
        <f t="shared" si="0"/>
        <v>0.68320000000000003</v>
      </c>
      <c r="E13" s="21">
        <f t="shared" si="2"/>
        <v>1.051076923076923</v>
      </c>
      <c r="F13" s="38">
        <v>3532</v>
      </c>
      <c r="G13" s="51">
        <v>2604</v>
      </c>
      <c r="H13" s="63">
        <f t="shared" si="1"/>
        <v>0.73725934314835784</v>
      </c>
      <c r="I13" s="21">
        <f t="shared" si="3"/>
        <v>1.1342451433051659</v>
      </c>
      <c r="J13" s="72">
        <v>11769.26</v>
      </c>
      <c r="K13" s="39">
        <f t="shared" si="4"/>
        <v>1.838946875</v>
      </c>
    </row>
    <row r="14" spans="1:14" s="3" customFormat="1" ht="17.25" customHeight="1">
      <c r="A14" s="22" t="s">
        <v>76</v>
      </c>
      <c r="B14" s="20">
        <v>2088</v>
      </c>
      <c r="C14" s="38">
        <v>1438</v>
      </c>
      <c r="D14" s="65">
        <f t="shared" si="0"/>
        <v>0.68869731800766287</v>
      </c>
      <c r="E14" s="21">
        <f t="shared" si="2"/>
        <v>1.0595343353964044</v>
      </c>
      <c r="F14" s="38">
        <v>2098</v>
      </c>
      <c r="G14" s="51">
        <v>1432</v>
      </c>
      <c r="H14" s="63">
        <f t="shared" si="1"/>
        <v>0.68255481410867491</v>
      </c>
      <c r="I14" s="21">
        <f t="shared" si="3"/>
        <v>1.0500843293979614</v>
      </c>
      <c r="J14" s="72">
        <v>7521.95</v>
      </c>
      <c r="K14" s="39">
        <f t="shared" si="4"/>
        <v>1.1753046874999999</v>
      </c>
    </row>
    <row r="15" spans="1:14" s="3" customFormat="1" ht="17.25" customHeight="1">
      <c r="A15" s="22" t="s">
        <v>52</v>
      </c>
      <c r="B15" s="20">
        <v>8687</v>
      </c>
      <c r="C15" s="38">
        <v>5986</v>
      </c>
      <c r="D15" s="65">
        <f t="shared" si="0"/>
        <v>0.68907563025210083</v>
      </c>
      <c r="E15" s="21">
        <f t="shared" si="2"/>
        <v>1.0601163542340013</v>
      </c>
      <c r="F15" s="38">
        <v>8400</v>
      </c>
      <c r="G15" s="51">
        <v>5950</v>
      </c>
      <c r="H15" s="63">
        <f t="shared" si="1"/>
        <v>0.70833333333333337</v>
      </c>
      <c r="I15" s="21">
        <f t="shared" si="3"/>
        <v>1.0897435897435899</v>
      </c>
      <c r="J15" s="72">
        <v>6609.01</v>
      </c>
      <c r="K15" s="39">
        <f t="shared" si="4"/>
        <v>1.0326578125000001</v>
      </c>
    </row>
    <row r="16" spans="1:14" s="3" customFormat="1" ht="17.25" customHeight="1">
      <c r="A16" s="22" t="s">
        <v>77</v>
      </c>
      <c r="B16" s="20">
        <v>4368</v>
      </c>
      <c r="C16" s="38">
        <v>2972</v>
      </c>
      <c r="D16" s="65">
        <f t="shared" si="0"/>
        <v>0.68040293040293043</v>
      </c>
      <c r="E16" s="21">
        <f t="shared" si="2"/>
        <v>1.0467737390814313</v>
      </c>
      <c r="F16" s="38">
        <v>4681</v>
      </c>
      <c r="G16" s="51">
        <v>3355</v>
      </c>
      <c r="H16" s="63">
        <f t="shared" si="1"/>
        <v>0.71672719504379401</v>
      </c>
      <c r="I16" s="21">
        <f t="shared" si="3"/>
        <v>1.1026572231442984</v>
      </c>
      <c r="J16" s="72">
        <v>9461.5149999999994</v>
      </c>
      <c r="K16" s="39">
        <f t="shared" si="4"/>
        <v>1.47836171875</v>
      </c>
    </row>
    <row r="17" spans="1:12" s="3" customFormat="1" ht="17.25" customHeight="1">
      <c r="A17" s="22" t="s">
        <v>54</v>
      </c>
      <c r="B17" s="20">
        <v>6534</v>
      </c>
      <c r="C17" s="38">
        <v>4298</v>
      </c>
      <c r="D17" s="65">
        <f t="shared" si="0"/>
        <v>0.6577900214263851</v>
      </c>
      <c r="E17" s="21">
        <f t="shared" si="2"/>
        <v>1.0119846483482848</v>
      </c>
      <c r="F17" s="38">
        <v>5708</v>
      </c>
      <c r="G17" s="51">
        <v>3978</v>
      </c>
      <c r="H17" s="63">
        <f t="shared" si="1"/>
        <v>0.69691660826909596</v>
      </c>
      <c r="I17" s="21">
        <f t="shared" si="3"/>
        <v>1.0721793973370706</v>
      </c>
      <c r="J17" s="72">
        <v>13750.01</v>
      </c>
      <c r="K17" s="39">
        <f t="shared" si="4"/>
        <v>2.1484390625000001</v>
      </c>
    </row>
    <row r="18" spans="1:12" s="3" customFormat="1" ht="17.25" customHeight="1">
      <c r="A18" s="22" t="s">
        <v>78</v>
      </c>
      <c r="B18" s="20">
        <v>7209</v>
      </c>
      <c r="C18" s="38">
        <v>4801</v>
      </c>
      <c r="D18" s="65">
        <f t="shared" si="0"/>
        <v>0.66597308919406295</v>
      </c>
      <c r="E18" s="21">
        <f t="shared" si="2"/>
        <v>1.0245739833754814</v>
      </c>
      <c r="F18" s="38">
        <v>7157</v>
      </c>
      <c r="G18" s="51">
        <v>5035</v>
      </c>
      <c r="H18" s="63">
        <f t="shared" si="1"/>
        <v>0.70350705602906249</v>
      </c>
      <c r="I18" s="21">
        <f t="shared" si="3"/>
        <v>1.0823185477370192</v>
      </c>
      <c r="J18" s="72">
        <v>15000.06</v>
      </c>
      <c r="K18" s="39">
        <f t="shared" si="4"/>
        <v>2.3437593749999999</v>
      </c>
    </row>
    <row r="19" spans="1:12" s="3" customFormat="1" ht="17.25" customHeight="1">
      <c r="A19" s="22" t="s">
        <v>79</v>
      </c>
      <c r="B19" s="20">
        <v>2783</v>
      </c>
      <c r="C19" s="38">
        <v>1866</v>
      </c>
      <c r="D19" s="65">
        <f t="shared" si="0"/>
        <v>0.67049946101329505</v>
      </c>
      <c r="E19" s="21">
        <f t="shared" si="2"/>
        <v>1.0315376323281462</v>
      </c>
      <c r="F19" s="38">
        <v>2859</v>
      </c>
      <c r="G19" s="51">
        <v>2011</v>
      </c>
      <c r="H19" s="63">
        <f t="shared" si="1"/>
        <v>0.70339279468345572</v>
      </c>
      <c r="I19" s="21">
        <f t="shared" si="3"/>
        <v>1.0821427610514702</v>
      </c>
      <c r="J19" s="72">
        <v>10193.014999999999</v>
      </c>
      <c r="K19" s="39">
        <f t="shared" si="4"/>
        <v>1.59265859375</v>
      </c>
    </row>
    <row r="20" spans="1:12" s="3" customFormat="1" ht="17.25" customHeight="1">
      <c r="A20" s="22" t="s">
        <v>57</v>
      </c>
      <c r="B20" s="20">
        <v>2935</v>
      </c>
      <c r="C20" s="38">
        <v>1866</v>
      </c>
      <c r="D20" s="65">
        <f t="shared" si="0"/>
        <v>0.63577512776831346</v>
      </c>
      <c r="E20" s="21">
        <f t="shared" si="2"/>
        <v>0.97811558118202069</v>
      </c>
      <c r="F20" s="38">
        <v>3366</v>
      </c>
      <c r="G20" s="51">
        <v>2299</v>
      </c>
      <c r="H20" s="63">
        <f t="shared" si="1"/>
        <v>0.68300653594771243</v>
      </c>
      <c r="I20" s="21">
        <f t="shared" si="3"/>
        <v>1.0507792860734038</v>
      </c>
      <c r="J20" s="72">
        <v>9040</v>
      </c>
      <c r="K20" s="39">
        <f t="shared" si="4"/>
        <v>1.4125000000000001</v>
      </c>
    </row>
    <row r="21" spans="1:12" s="3" customFormat="1" ht="17.25" customHeight="1" thickBot="1">
      <c r="A21" s="23" t="s">
        <v>58</v>
      </c>
      <c r="B21" s="24">
        <v>3554</v>
      </c>
      <c r="C21" s="41">
        <v>2319</v>
      </c>
      <c r="D21" s="66">
        <f t="shared" si="0"/>
        <v>0.65250422059651092</v>
      </c>
      <c r="E21" s="25">
        <f t="shared" si="2"/>
        <v>1.0038526470715552</v>
      </c>
      <c r="F21" s="41">
        <v>4947</v>
      </c>
      <c r="G21" s="81">
        <v>3495</v>
      </c>
      <c r="H21" s="63">
        <f t="shared" si="1"/>
        <v>0.70648878107944213</v>
      </c>
      <c r="I21" s="25">
        <f t="shared" si="3"/>
        <v>1.0869058170452957</v>
      </c>
      <c r="J21" s="106">
        <v>10256.48</v>
      </c>
      <c r="K21" s="121">
        <f t="shared" si="4"/>
        <v>1.6025749999999999</v>
      </c>
      <c r="L21" s="67"/>
    </row>
    <row r="22" spans="1:12" s="10" customFormat="1" ht="17.25" customHeight="1" thickBot="1">
      <c r="A22" s="26" t="s">
        <v>80</v>
      </c>
      <c r="B22" s="27">
        <v>69244</v>
      </c>
      <c r="C22" s="49">
        <v>46630</v>
      </c>
      <c r="D22" s="85">
        <f t="shared" si="0"/>
        <v>0.67341574721275488</v>
      </c>
      <c r="E22" s="28">
        <f t="shared" si="2"/>
        <v>1.0360242264811612</v>
      </c>
      <c r="F22" s="117">
        <v>70151</v>
      </c>
      <c r="G22" s="49">
        <v>49471</v>
      </c>
      <c r="H22" s="113">
        <f t="shared" si="1"/>
        <v>0.70520733845561712</v>
      </c>
      <c r="I22" s="28">
        <f t="shared" si="3"/>
        <v>1.0849343668547955</v>
      </c>
      <c r="J22" s="118">
        <v>9382.2250000000004</v>
      </c>
      <c r="K22" s="122">
        <f t="shared" si="4"/>
        <v>1.46597265625</v>
      </c>
      <c r="L22" s="68"/>
    </row>
    <row r="23" spans="1:12" s="10" customFormat="1" ht="17.25" customHeight="1">
      <c r="A23" s="179" t="str">
        <f>'2 - Job Seeker'!A25:K25</f>
        <v>*State Labor Exchange Goals:   Q2 EE Rate = 65%    Q4 EE Rate = 65%    Median Earnings = $6400</v>
      </c>
      <c r="B23" s="180"/>
      <c r="C23" s="180"/>
      <c r="D23" s="180"/>
      <c r="E23" s="180"/>
      <c r="F23" s="180"/>
      <c r="G23" s="180"/>
      <c r="H23" s="180"/>
      <c r="I23" s="180"/>
      <c r="J23" s="180"/>
      <c r="K23" s="201"/>
      <c r="L23" s="9"/>
    </row>
    <row r="24" spans="1:12" s="6" customFormat="1" ht="122.25" customHeight="1" thickBot="1">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c r="L24" s="5"/>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zoomScaleNormal="100" workbookViewId="0">
      <selection activeCell="A25" sqref="A25"/>
    </sheetView>
  </sheetViews>
  <sheetFormatPr defaultColWidth="9.140625" defaultRowHeight="12.75"/>
  <cols>
    <col min="1" max="1" width="19.140625" style="29" customWidth="1"/>
    <col min="2" max="4" width="11.7109375" style="29" customWidth="1"/>
    <col min="5" max="5" width="10.85546875" style="29" customWidth="1"/>
    <col min="6" max="8" width="11.7109375" style="29" customWidth="1"/>
    <col min="9" max="9" width="10.85546875" style="29" customWidth="1"/>
    <col min="10" max="10" width="11.5703125" style="29" customWidth="1"/>
    <col min="11" max="11" width="10.85546875" style="29" customWidth="1"/>
    <col min="12" max="12" width="0" style="29" hidden="1" customWidth="1"/>
    <col min="13" max="16384" width="9.140625" style="29"/>
  </cols>
  <sheetData>
    <row r="1" spans="1:13" ht="20.100000000000001" customHeight="1">
      <c r="A1" s="202" t="str">
        <f>'1- Populations in Cohort'!A1:N1</f>
        <v xml:space="preserve">TAB 10 - LABOR EXCHANGE PERFORMANCE SUMMARY </v>
      </c>
      <c r="B1" s="203"/>
      <c r="C1" s="203"/>
      <c r="D1" s="203"/>
      <c r="E1" s="203"/>
      <c r="F1" s="203"/>
      <c r="G1" s="203"/>
      <c r="H1" s="203"/>
      <c r="I1" s="203"/>
      <c r="J1" s="203"/>
      <c r="K1" s="204"/>
    </row>
    <row r="2" spans="1:13" ht="20.100000000000001" customHeight="1" thickBot="1">
      <c r="A2" s="205" t="str">
        <f>'1- Populations in Cohort'!A2:N2</f>
        <v>FY21 QUARTER ENDING DECEMBER 31, 2020</v>
      </c>
      <c r="B2" s="206"/>
      <c r="C2" s="206"/>
      <c r="D2" s="206"/>
      <c r="E2" s="206"/>
      <c r="F2" s="206"/>
      <c r="G2" s="206"/>
      <c r="H2" s="206"/>
      <c r="I2" s="206"/>
      <c r="J2" s="206"/>
      <c r="K2" s="207"/>
    </row>
    <row r="3" spans="1:13" s="107" customFormat="1" ht="20.100000000000001" customHeight="1" thickBot="1">
      <c r="A3" s="208" t="s">
        <v>84</v>
      </c>
      <c r="B3" s="209"/>
      <c r="C3" s="209"/>
      <c r="D3" s="209"/>
      <c r="E3" s="209"/>
      <c r="F3" s="209"/>
      <c r="G3" s="209"/>
      <c r="H3" s="209"/>
      <c r="I3" s="209"/>
      <c r="J3" s="209"/>
      <c r="K3" s="210"/>
      <c r="L3" s="145"/>
      <c r="M3" s="146"/>
    </row>
    <row r="4" spans="1:13" s="107" customFormat="1">
      <c r="A4" s="52" t="s">
        <v>15</v>
      </c>
      <c r="B4" s="60" t="s">
        <v>16</v>
      </c>
      <c r="C4" s="53" t="s">
        <v>17</v>
      </c>
      <c r="D4" s="53" t="s">
        <v>18</v>
      </c>
      <c r="E4" s="54" t="s">
        <v>19</v>
      </c>
      <c r="F4" s="53" t="s">
        <v>61</v>
      </c>
      <c r="G4" s="53" t="s">
        <v>21</v>
      </c>
      <c r="H4" s="53" t="s">
        <v>62</v>
      </c>
      <c r="I4" s="53" t="s">
        <v>23</v>
      </c>
      <c r="J4" s="59" t="s">
        <v>63</v>
      </c>
      <c r="K4" s="55" t="s">
        <v>25</v>
      </c>
      <c r="L4" s="108"/>
      <c r="M4" s="108"/>
    </row>
    <row r="5" spans="1:13" s="109" customFormat="1" ht="39" thickBot="1">
      <c r="A5" s="140" t="s">
        <v>64</v>
      </c>
      <c r="B5" s="141" t="s">
        <v>65</v>
      </c>
      <c r="C5" s="143" t="s">
        <v>66</v>
      </c>
      <c r="D5" s="143" t="s">
        <v>67</v>
      </c>
      <c r="E5" s="139" t="s">
        <v>68</v>
      </c>
      <c r="F5" s="143" t="s">
        <v>69</v>
      </c>
      <c r="G5" s="143" t="s">
        <v>70</v>
      </c>
      <c r="H5" s="143" t="s">
        <v>71</v>
      </c>
      <c r="I5" s="143" t="s">
        <v>68</v>
      </c>
      <c r="J5" s="44" t="s">
        <v>72</v>
      </c>
      <c r="K5" s="70" t="s">
        <v>85</v>
      </c>
    </row>
    <row r="6" spans="1:13" s="109" customFormat="1" ht="16.5" customHeight="1">
      <c r="A6" s="45" t="s">
        <v>43</v>
      </c>
      <c r="B6" s="123">
        <v>171</v>
      </c>
      <c r="C6" s="124">
        <v>106</v>
      </c>
      <c r="D6" s="125">
        <f>+C6/B6</f>
        <v>0.61988304093567248</v>
      </c>
      <c r="E6" s="126">
        <f>D6/0.65</f>
        <v>0.95366621682411146</v>
      </c>
      <c r="F6" s="124">
        <v>179</v>
      </c>
      <c r="G6" s="50">
        <v>104</v>
      </c>
      <c r="H6" s="127">
        <f>+G6/F6</f>
        <v>0.58100558659217882</v>
      </c>
      <c r="I6" s="126">
        <f>H6/0.65</f>
        <v>0.89385474860335201</v>
      </c>
      <c r="J6" s="128">
        <v>7443.8249999999998</v>
      </c>
      <c r="K6" s="129">
        <f>(J6/6400)</f>
        <v>1.1630976562499999</v>
      </c>
    </row>
    <row r="7" spans="1:13" s="109" customFormat="1" ht="16.5" customHeight="1">
      <c r="A7" s="22" t="s">
        <v>44</v>
      </c>
      <c r="B7" s="20">
        <v>421</v>
      </c>
      <c r="C7" s="38">
        <v>215</v>
      </c>
      <c r="D7" s="65">
        <f t="shared" ref="D7:D22" si="0">+C7/B7</f>
        <v>0.5106888361045131</v>
      </c>
      <c r="E7" s="21">
        <f>D7/0.65</f>
        <v>0.78567513246848164</v>
      </c>
      <c r="F7" s="38">
        <v>404</v>
      </c>
      <c r="G7" s="51">
        <v>207</v>
      </c>
      <c r="H7" s="63">
        <f t="shared" ref="H7:H22" si="1">+G7/F7</f>
        <v>0.51237623762376239</v>
      </c>
      <c r="I7" s="21">
        <f>H7/0.65</f>
        <v>0.78827113480578825</v>
      </c>
      <c r="J7" s="72">
        <v>8755.2000000000007</v>
      </c>
      <c r="K7" s="39">
        <f>(J7/6400)</f>
        <v>1.3680000000000001</v>
      </c>
    </row>
    <row r="8" spans="1:13" s="109" customFormat="1" ht="16.5" customHeight="1">
      <c r="A8" s="22" t="s">
        <v>45</v>
      </c>
      <c r="B8" s="20">
        <v>445</v>
      </c>
      <c r="C8" s="38">
        <v>293</v>
      </c>
      <c r="D8" s="65">
        <f t="shared" si="0"/>
        <v>0.65842696629213482</v>
      </c>
      <c r="E8" s="21">
        <f t="shared" ref="E8:E22" si="2">D8/0.65</f>
        <v>1.0129645635263613</v>
      </c>
      <c r="F8" s="38">
        <v>432</v>
      </c>
      <c r="G8" s="51">
        <v>281</v>
      </c>
      <c r="H8" s="63">
        <f t="shared" si="1"/>
        <v>0.65046296296296291</v>
      </c>
      <c r="I8" s="21">
        <f t="shared" ref="I8:I22" si="3">H8/0.65</f>
        <v>1.0007122507122506</v>
      </c>
      <c r="J8" s="72">
        <v>8664.02</v>
      </c>
      <c r="K8" s="39">
        <f t="shared" ref="K8:K22" si="4">(J8/6400)</f>
        <v>1.3537531250000001</v>
      </c>
    </row>
    <row r="9" spans="1:13" s="109" customFormat="1" ht="16.5" customHeight="1">
      <c r="A9" s="22" t="s">
        <v>46</v>
      </c>
      <c r="B9" s="20">
        <v>325</v>
      </c>
      <c r="C9" s="38">
        <v>166</v>
      </c>
      <c r="D9" s="65">
        <f t="shared" si="0"/>
        <v>0.51076923076923075</v>
      </c>
      <c r="E9" s="21">
        <f t="shared" si="2"/>
        <v>0.78579881656804729</v>
      </c>
      <c r="F9" s="38">
        <v>296</v>
      </c>
      <c r="G9" s="51">
        <v>166</v>
      </c>
      <c r="H9" s="63">
        <f t="shared" si="1"/>
        <v>0.56081081081081086</v>
      </c>
      <c r="I9" s="21">
        <f t="shared" si="3"/>
        <v>0.86278586278586278</v>
      </c>
      <c r="J9" s="72">
        <v>9977.2950000000001</v>
      </c>
      <c r="K9" s="39">
        <f t="shared" si="4"/>
        <v>1.5589523437499999</v>
      </c>
    </row>
    <row r="10" spans="1:13" s="109" customFormat="1" ht="16.5" customHeight="1">
      <c r="A10" s="22" t="s">
        <v>73</v>
      </c>
      <c r="B10" s="20">
        <v>193</v>
      </c>
      <c r="C10" s="38">
        <v>115</v>
      </c>
      <c r="D10" s="65">
        <f>IF(B10&gt;0,C10/B10,0)</f>
        <v>0.59585492227979275</v>
      </c>
      <c r="E10" s="21">
        <f t="shared" si="2"/>
        <v>0.91669988043045036</v>
      </c>
      <c r="F10" s="38">
        <v>173</v>
      </c>
      <c r="G10" s="51">
        <v>103</v>
      </c>
      <c r="H10" s="63">
        <f t="shared" si="1"/>
        <v>0.59537572254335258</v>
      </c>
      <c r="I10" s="21">
        <f t="shared" si="3"/>
        <v>0.91596265006669619</v>
      </c>
      <c r="J10" s="72">
        <v>6180.49</v>
      </c>
      <c r="K10" s="39">
        <f t="shared" si="4"/>
        <v>0.96570156249999994</v>
      </c>
    </row>
    <row r="11" spans="1:13" s="109" customFormat="1" ht="16.5" customHeight="1">
      <c r="A11" s="22" t="s">
        <v>48</v>
      </c>
      <c r="B11" s="20">
        <v>374</v>
      </c>
      <c r="C11" s="38">
        <v>214</v>
      </c>
      <c r="D11" s="65">
        <f t="shared" si="0"/>
        <v>0.57219251336898391</v>
      </c>
      <c r="E11" s="21">
        <f t="shared" si="2"/>
        <v>0.88029617441382135</v>
      </c>
      <c r="F11" s="38">
        <v>441</v>
      </c>
      <c r="G11" s="51">
        <v>263</v>
      </c>
      <c r="H11" s="63">
        <f t="shared" si="1"/>
        <v>0.59637188208616776</v>
      </c>
      <c r="I11" s="21">
        <f t="shared" si="3"/>
        <v>0.91749520320948885</v>
      </c>
      <c r="J11" s="72">
        <v>9923.85</v>
      </c>
      <c r="K11" s="39">
        <f t="shared" si="4"/>
        <v>1.5506015625</v>
      </c>
    </row>
    <row r="12" spans="1:13" s="109" customFormat="1" ht="16.5" customHeight="1">
      <c r="A12" s="19" t="s">
        <v>74</v>
      </c>
      <c r="B12" s="20">
        <v>193</v>
      </c>
      <c r="C12" s="38">
        <v>125</v>
      </c>
      <c r="D12" s="65">
        <f t="shared" si="0"/>
        <v>0.64766839378238339</v>
      </c>
      <c r="E12" s="21">
        <f t="shared" si="2"/>
        <v>0.99641291351135908</v>
      </c>
      <c r="F12" s="38">
        <v>210</v>
      </c>
      <c r="G12" s="51">
        <v>124</v>
      </c>
      <c r="H12" s="63">
        <f t="shared" si="1"/>
        <v>0.59047619047619049</v>
      </c>
      <c r="I12" s="21">
        <f t="shared" si="3"/>
        <v>0.90842490842490842</v>
      </c>
      <c r="J12" s="72">
        <v>7743.76</v>
      </c>
      <c r="K12" s="39">
        <f t="shared" si="4"/>
        <v>1.2099625000000001</v>
      </c>
    </row>
    <row r="13" spans="1:13" s="109" customFormat="1" ht="16.5" customHeight="1">
      <c r="A13" s="22" t="s">
        <v>75</v>
      </c>
      <c r="B13" s="20">
        <v>192</v>
      </c>
      <c r="C13" s="38">
        <v>125</v>
      </c>
      <c r="D13" s="65">
        <f t="shared" si="0"/>
        <v>0.65104166666666663</v>
      </c>
      <c r="E13" s="21">
        <f t="shared" si="2"/>
        <v>1.0016025641025641</v>
      </c>
      <c r="F13" s="38">
        <v>239</v>
      </c>
      <c r="G13" s="51">
        <v>141</v>
      </c>
      <c r="H13" s="63">
        <f t="shared" si="1"/>
        <v>0.58995815899581594</v>
      </c>
      <c r="I13" s="21">
        <f t="shared" si="3"/>
        <v>0.9076279369166399</v>
      </c>
      <c r="J13" s="72">
        <v>9523.3700000000008</v>
      </c>
      <c r="K13" s="39">
        <f t="shared" si="4"/>
        <v>1.4880265625000002</v>
      </c>
    </row>
    <row r="14" spans="1:13" s="109" customFormat="1" ht="16.5" customHeight="1">
      <c r="A14" s="22" t="s">
        <v>76</v>
      </c>
      <c r="B14" s="20">
        <v>121</v>
      </c>
      <c r="C14" s="38">
        <v>74</v>
      </c>
      <c r="D14" s="65">
        <f t="shared" si="0"/>
        <v>0.61157024793388426</v>
      </c>
      <c r="E14" s="21">
        <f t="shared" si="2"/>
        <v>0.94087730451366802</v>
      </c>
      <c r="F14" s="38">
        <v>123</v>
      </c>
      <c r="G14" s="51">
        <v>69</v>
      </c>
      <c r="H14" s="63">
        <f t="shared" si="1"/>
        <v>0.56097560975609762</v>
      </c>
      <c r="I14" s="21">
        <f t="shared" si="3"/>
        <v>0.8630393996247655</v>
      </c>
      <c r="J14" s="72">
        <v>7284.5</v>
      </c>
      <c r="K14" s="39">
        <f t="shared" si="4"/>
        <v>1.138203125</v>
      </c>
    </row>
    <row r="15" spans="1:13" s="109" customFormat="1" ht="16.5" customHeight="1">
      <c r="A15" s="22" t="s">
        <v>52</v>
      </c>
      <c r="B15" s="20">
        <v>554</v>
      </c>
      <c r="C15" s="38">
        <v>343</v>
      </c>
      <c r="D15" s="65">
        <f t="shared" si="0"/>
        <v>0.61913357400722024</v>
      </c>
      <c r="E15" s="21">
        <f t="shared" si="2"/>
        <v>0.9525131907803388</v>
      </c>
      <c r="F15" s="38">
        <v>565</v>
      </c>
      <c r="G15" s="51">
        <v>345</v>
      </c>
      <c r="H15" s="63">
        <f t="shared" si="1"/>
        <v>0.61061946902654862</v>
      </c>
      <c r="I15" s="21">
        <f t="shared" si="3"/>
        <v>0.93941456773315168</v>
      </c>
      <c r="J15" s="72">
        <v>7917</v>
      </c>
      <c r="K15" s="39">
        <f t="shared" si="4"/>
        <v>1.23703125</v>
      </c>
    </row>
    <row r="16" spans="1:13" s="109" customFormat="1" ht="16.5" customHeight="1">
      <c r="A16" s="22" t="s">
        <v>77</v>
      </c>
      <c r="B16" s="20">
        <v>259</v>
      </c>
      <c r="C16" s="38">
        <v>147</v>
      </c>
      <c r="D16" s="65">
        <f t="shared" si="0"/>
        <v>0.56756756756756754</v>
      </c>
      <c r="E16" s="21">
        <f t="shared" si="2"/>
        <v>0.87318087318087312</v>
      </c>
      <c r="F16" s="38">
        <v>254</v>
      </c>
      <c r="G16" s="51">
        <v>159</v>
      </c>
      <c r="H16" s="63">
        <f t="shared" si="1"/>
        <v>0.62598425196850394</v>
      </c>
      <c r="I16" s="21">
        <f t="shared" si="3"/>
        <v>0.96305269533615989</v>
      </c>
      <c r="J16" s="72">
        <v>12813.97</v>
      </c>
      <c r="K16" s="39">
        <f t="shared" si="4"/>
        <v>2.0021828125000001</v>
      </c>
    </row>
    <row r="17" spans="1:13" s="109" customFormat="1" ht="16.5" customHeight="1">
      <c r="A17" s="22" t="s">
        <v>54</v>
      </c>
      <c r="B17" s="20">
        <v>356</v>
      </c>
      <c r="C17" s="38">
        <v>219</v>
      </c>
      <c r="D17" s="65">
        <f t="shared" si="0"/>
        <v>0.6151685393258427</v>
      </c>
      <c r="E17" s="21">
        <f t="shared" si="2"/>
        <v>0.94641313742437339</v>
      </c>
      <c r="F17" s="38">
        <v>314</v>
      </c>
      <c r="G17" s="51">
        <v>185</v>
      </c>
      <c r="H17" s="63">
        <f t="shared" si="1"/>
        <v>0.58917197452229297</v>
      </c>
      <c r="I17" s="21">
        <f t="shared" si="3"/>
        <v>0.90641842234198911</v>
      </c>
      <c r="J17" s="72">
        <v>10187.77</v>
      </c>
      <c r="K17" s="39">
        <f t="shared" si="4"/>
        <v>1.5918390625000001</v>
      </c>
    </row>
    <row r="18" spans="1:13" s="109" customFormat="1" ht="16.5" customHeight="1">
      <c r="A18" s="22" t="s">
        <v>78</v>
      </c>
      <c r="B18" s="20">
        <v>317</v>
      </c>
      <c r="C18" s="38">
        <v>208</v>
      </c>
      <c r="D18" s="65">
        <f>IF(B18&gt;0,C18/B18,0)</f>
        <v>0.65615141955835965</v>
      </c>
      <c r="E18" s="21">
        <f t="shared" si="2"/>
        <v>1.0094637223974763</v>
      </c>
      <c r="F18" s="38">
        <v>330</v>
      </c>
      <c r="G18" s="51">
        <v>210</v>
      </c>
      <c r="H18" s="63">
        <f t="shared" si="1"/>
        <v>0.63636363636363635</v>
      </c>
      <c r="I18" s="21">
        <f t="shared" si="3"/>
        <v>0.97902097902097895</v>
      </c>
      <c r="J18" s="72">
        <v>11464.605</v>
      </c>
      <c r="K18" s="39">
        <f t="shared" si="4"/>
        <v>1.79134453125</v>
      </c>
    </row>
    <row r="19" spans="1:13" s="109" customFormat="1" ht="16.5" customHeight="1">
      <c r="A19" s="22" t="s">
        <v>79</v>
      </c>
      <c r="B19" s="20">
        <v>251</v>
      </c>
      <c r="C19" s="38">
        <v>140</v>
      </c>
      <c r="D19" s="65">
        <f t="shared" si="0"/>
        <v>0.55776892430278879</v>
      </c>
      <c r="E19" s="21">
        <f t="shared" si="2"/>
        <v>0.85810603738890578</v>
      </c>
      <c r="F19" s="38">
        <v>250</v>
      </c>
      <c r="G19" s="51">
        <v>154</v>
      </c>
      <c r="H19" s="63">
        <f t="shared" si="1"/>
        <v>0.61599999999999999</v>
      </c>
      <c r="I19" s="21">
        <f t="shared" si="3"/>
        <v>0.94769230769230761</v>
      </c>
      <c r="J19" s="72">
        <v>11338.965</v>
      </c>
      <c r="K19" s="39">
        <f t="shared" si="4"/>
        <v>1.77171328125</v>
      </c>
    </row>
    <row r="20" spans="1:13" s="109" customFormat="1" ht="16.5" customHeight="1">
      <c r="A20" s="22" t="s">
        <v>57</v>
      </c>
      <c r="B20" s="20">
        <v>235</v>
      </c>
      <c r="C20" s="38">
        <v>127</v>
      </c>
      <c r="D20" s="65">
        <f t="shared" si="0"/>
        <v>0.54042553191489362</v>
      </c>
      <c r="E20" s="21">
        <f t="shared" si="2"/>
        <v>0.83142389525368243</v>
      </c>
      <c r="F20" s="38">
        <v>249</v>
      </c>
      <c r="G20" s="51">
        <v>142</v>
      </c>
      <c r="H20" s="63">
        <f t="shared" si="1"/>
        <v>0.57028112449799195</v>
      </c>
      <c r="I20" s="21">
        <f t="shared" si="3"/>
        <v>0.87735557615075677</v>
      </c>
      <c r="J20" s="72">
        <v>9311.9599999999991</v>
      </c>
      <c r="K20" s="39">
        <f t="shared" si="4"/>
        <v>1.4549937499999999</v>
      </c>
    </row>
    <row r="21" spans="1:13" s="109" customFormat="1" ht="16.5" customHeight="1" thickBot="1">
      <c r="A21" s="23" t="s">
        <v>58</v>
      </c>
      <c r="B21" s="24">
        <v>290</v>
      </c>
      <c r="C21" s="48">
        <v>162</v>
      </c>
      <c r="D21" s="66">
        <f t="shared" si="0"/>
        <v>0.55862068965517242</v>
      </c>
      <c r="E21" s="25">
        <f t="shared" si="2"/>
        <v>0.85941644562334218</v>
      </c>
      <c r="F21" s="41">
        <v>332</v>
      </c>
      <c r="G21" s="81">
        <v>196</v>
      </c>
      <c r="H21" s="64">
        <f t="shared" si="1"/>
        <v>0.59036144578313254</v>
      </c>
      <c r="I21" s="25">
        <f t="shared" si="3"/>
        <v>0.90824837812789616</v>
      </c>
      <c r="J21" s="106">
        <v>9887.4349999999995</v>
      </c>
      <c r="K21" s="121">
        <f t="shared" si="4"/>
        <v>1.5449117187499999</v>
      </c>
    </row>
    <row r="22" spans="1:13" s="111" customFormat="1" ht="16.5" customHeight="1" thickBot="1">
      <c r="A22" s="26" t="s">
        <v>80</v>
      </c>
      <c r="B22" s="27">
        <v>4697</v>
      </c>
      <c r="C22" s="49">
        <v>2779</v>
      </c>
      <c r="D22" s="85">
        <f t="shared" si="0"/>
        <v>0.59165424739195227</v>
      </c>
      <c r="E22" s="28">
        <f t="shared" si="2"/>
        <v>0.9102373036799265</v>
      </c>
      <c r="F22" s="117">
        <v>4791</v>
      </c>
      <c r="G22" s="49">
        <v>2849</v>
      </c>
      <c r="H22" s="113">
        <f t="shared" si="1"/>
        <v>0.59465664788144434</v>
      </c>
      <c r="I22" s="28">
        <f t="shared" si="3"/>
        <v>0.91485638135606817</v>
      </c>
      <c r="J22" s="118">
        <v>9233.06</v>
      </c>
      <c r="K22" s="122">
        <f t="shared" si="4"/>
        <v>1.4426656249999998</v>
      </c>
    </row>
    <row r="23" spans="1:13" s="111" customFormat="1" ht="16.5" customHeight="1">
      <c r="A23" s="179" t="str">
        <f>'2 - Job Seeker'!A25:K25</f>
        <v>*State Labor Exchange Goals:   Q2 EE Rate = 65%    Q4 EE Rate = 65%    Median Earnings = $6400</v>
      </c>
      <c r="B23" s="211"/>
      <c r="C23" s="211"/>
      <c r="D23" s="211"/>
      <c r="E23" s="211"/>
      <c r="F23" s="211"/>
      <c r="G23" s="211"/>
      <c r="H23" s="211"/>
      <c r="I23" s="211"/>
      <c r="J23" s="211"/>
      <c r="K23" s="212"/>
      <c r="L23" s="116"/>
      <c r="M23" s="110"/>
    </row>
    <row r="24" spans="1:13" s="112" customFormat="1" ht="123" customHeight="1" thickBot="1">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zoomScaleNormal="100" workbookViewId="0">
      <selection activeCell="A25" sqref="A25"/>
    </sheetView>
  </sheetViews>
  <sheetFormatPr defaultColWidth="9.140625" defaultRowHeight="12.75"/>
  <cols>
    <col min="1" max="1" width="19.140625" style="29" customWidth="1"/>
    <col min="2" max="4" width="11.7109375" style="29" customWidth="1"/>
    <col min="5" max="5" width="10.85546875" style="29" customWidth="1"/>
    <col min="6" max="8" width="11.7109375" style="29" customWidth="1"/>
    <col min="9" max="9" width="10.85546875" style="29" customWidth="1"/>
    <col min="10" max="10" width="11.5703125" style="29" customWidth="1"/>
    <col min="11" max="11" width="10.85546875" style="29" customWidth="1"/>
    <col min="12" max="12" width="0" style="29" hidden="1" customWidth="1"/>
    <col min="13" max="16384" width="9.140625" style="29"/>
  </cols>
  <sheetData>
    <row r="1" spans="1:13" ht="20.100000000000001" customHeight="1">
      <c r="A1" s="202" t="str">
        <f>'1- Populations in Cohort'!A1:N1</f>
        <v xml:space="preserve">TAB 10 - LABOR EXCHANGE PERFORMANCE SUMMARY </v>
      </c>
      <c r="B1" s="203"/>
      <c r="C1" s="203"/>
      <c r="D1" s="203"/>
      <c r="E1" s="203"/>
      <c r="F1" s="203"/>
      <c r="G1" s="203"/>
      <c r="H1" s="203"/>
      <c r="I1" s="203"/>
      <c r="J1" s="203"/>
      <c r="K1" s="204"/>
    </row>
    <row r="2" spans="1:13" ht="20.100000000000001" customHeight="1" thickBot="1">
      <c r="A2" s="205" t="str">
        <f>'1- Populations in Cohort'!A2:N2</f>
        <v>FY21 QUARTER ENDING DECEMBER 31, 2020</v>
      </c>
      <c r="B2" s="206"/>
      <c r="C2" s="206"/>
      <c r="D2" s="206"/>
      <c r="E2" s="206"/>
      <c r="F2" s="206"/>
      <c r="G2" s="206"/>
      <c r="H2" s="206"/>
      <c r="I2" s="206"/>
      <c r="J2" s="206"/>
      <c r="K2" s="207"/>
    </row>
    <row r="3" spans="1:13" s="107" customFormat="1" ht="20.100000000000001" customHeight="1" thickBot="1">
      <c r="A3" s="208" t="s">
        <v>86</v>
      </c>
      <c r="B3" s="209"/>
      <c r="C3" s="209"/>
      <c r="D3" s="209"/>
      <c r="E3" s="209"/>
      <c r="F3" s="209"/>
      <c r="G3" s="209"/>
      <c r="H3" s="209"/>
      <c r="I3" s="209"/>
      <c r="J3" s="209"/>
      <c r="K3" s="210"/>
      <c r="L3" s="145"/>
      <c r="M3" s="146"/>
    </row>
    <row r="4" spans="1:13" s="107" customFormat="1">
      <c r="A4" s="52" t="s">
        <v>15</v>
      </c>
      <c r="B4" s="60" t="s">
        <v>16</v>
      </c>
      <c r="C4" s="53" t="s">
        <v>17</v>
      </c>
      <c r="D4" s="53" t="s">
        <v>18</v>
      </c>
      <c r="E4" s="54" t="s">
        <v>19</v>
      </c>
      <c r="F4" s="53" t="s">
        <v>61</v>
      </c>
      <c r="G4" s="53" t="s">
        <v>21</v>
      </c>
      <c r="H4" s="53" t="s">
        <v>62</v>
      </c>
      <c r="I4" s="53" t="s">
        <v>23</v>
      </c>
      <c r="J4" s="59" t="s">
        <v>63</v>
      </c>
      <c r="K4" s="55" t="s">
        <v>25</v>
      </c>
      <c r="L4" s="108"/>
      <c r="M4" s="108"/>
    </row>
    <row r="5" spans="1:13" s="109" customFormat="1" ht="39" thickBot="1">
      <c r="A5" s="140" t="s">
        <v>64</v>
      </c>
      <c r="B5" s="141" t="s">
        <v>65</v>
      </c>
      <c r="C5" s="143" t="s">
        <v>66</v>
      </c>
      <c r="D5" s="143" t="s">
        <v>67</v>
      </c>
      <c r="E5" s="139" t="s">
        <v>68</v>
      </c>
      <c r="F5" s="143" t="s">
        <v>69</v>
      </c>
      <c r="G5" s="143" t="s">
        <v>70</v>
      </c>
      <c r="H5" s="143" t="s">
        <v>71</v>
      </c>
      <c r="I5" s="143" t="s">
        <v>68</v>
      </c>
      <c r="J5" s="44" t="s">
        <v>72</v>
      </c>
      <c r="K5" s="70" t="s">
        <v>85</v>
      </c>
    </row>
    <row r="6" spans="1:13" s="109" customFormat="1" ht="16.5" customHeight="1">
      <c r="A6" s="45" t="s">
        <v>43</v>
      </c>
      <c r="B6" s="123">
        <v>23</v>
      </c>
      <c r="C6" s="124">
        <v>13</v>
      </c>
      <c r="D6" s="125">
        <f>+C6/B6</f>
        <v>0.56521739130434778</v>
      </c>
      <c r="E6" s="126">
        <f>D6/0.65</f>
        <v>0.86956521739130421</v>
      </c>
      <c r="F6" s="124">
        <v>16</v>
      </c>
      <c r="G6" s="50">
        <v>7</v>
      </c>
      <c r="H6" s="127">
        <f>+G6/F6</f>
        <v>0.4375</v>
      </c>
      <c r="I6" s="126">
        <f>H6/0.65</f>
        <v>0.67307692307692302</v>
      </c>
      <c r="J6" s="128">
        <v>5920</v>
      </c>
      <c r="K6" s="129">
        <f>(J6/6400)</f>
        <v>0.92500000000000004</v>
      </c>
    </row>
    <row r="7" spans="1:13" s="109" customFormat="1" ht="16.5" customHeight="1">
      <c r="A7" s="22" t="s">
        <v>44</v>
      </c>
      <c r="B7" s="20">
        <v>126</v>
      </c>
      <c r="C7" s="38">
        <v>63</v>
      </c>
      <c r="D7" s="65">
        <f t="shared" ref="D7:D22" si="0">+C7/B7</f>
        <v>0.5</v>
      </c>
      <c r="E7" s="21">
        <f>D7/0.65</f>
        <v>0.76923076923076916</v>
      </c>
      <c r="F7" s="38">
        <v>142</v>
      </c>
      <c r="G7" s="51">
        <v>71</v>
      </c>
      <c r="H7" s="63">
        <f t="shared" ref="H7:H22" si="1">+G7/F7</f>
        <v>0.5</v>
      </c>
      <c r="I7" s="21">
        <f>H7/0.64</f>
        <v>0.78125</v>
      </c>
      <c r="J7" s="72">
        <v>10385.56</v>
      </c>
      <c r="K7" s="39">
        <f>(J7/6400)</f>
        <v>1.6227437499999999</v>
      </c>
    </row>
    <row r="8" spans="1:13" s="109" customFormat="1" ht="16.5" customHeight="1">
      <c r="A8" s="22" t="s">
        <v>45</v>
      </c>
      <c r="B8" s="20">
        <v>63</v>
      </c>
      <c r="C8" s="38">
        <v>35</v>
      </c>
      <c r="D8" s="65">
        <f t="shared" si="0"/>
        <v>0.55555555555555558</v>
      </c>
      <c r="E8" s="21">
        <f t="shared" ref="E8:E22" si="2">D8/0.65</f>
        <v>0.85470085470085466</v>
      </c>
      <c r="F8" s="38">
        <v>63</v>
      </c>
      <c r="G8" s="51">
        <v>37</v>
      </c>
      <c r="H8" s="63">
        <f t="shared" si="1"/>
        <v>0.58730158730158732</v>
      </c>
      <c r="I8" s="21">
        <f t="shared" ref="I8:I22" si="3">H8/0.64</f>
        <v>0.91765873015873023</v>
      </c>
      <c r="J8" s="72">
        <v>8483.64</v>
      </c>
      <c r="K8" s="39">
        <f t="shared" ref="K8:K22" si="4">(J8/6400)</f>
        <v>1.32556875</v>
      </c>
    </row>
    <row r="9" spans="1:13" s="109" customFormat="1" ht="16.5" customHeight="1">
      <c r="A9" s="22" t="s">
        <v>46</v>
      </c>
      <c r="B9" s="20">
        <v>83</v>
      </c>
      <c r="C9" s="38">
        <v>25</v>
      </c>
      <c r="D9" s="65">
        <f t="shared" si="0"/>
        <v>0.30120481927710846</v>
      </c>
      <c r="E9" s="21">
        <f t="shared" si="2"/>
        <v>0.46339202965708992</v>
      </c>
      <c r="F9" s="38">
        <v>66</v>
      </c>
      <c r="G9" s="51">
        <v>25</v>
      </c>
      <c r="H9" s="63">
        <f t="shared" si="1"/>
        <v>0.37878787878787878</v>
      </c>
      <c r="I9" s="21">
        <f t="shared" si="3"/>
        <v>0.59185606060606055</v>
      </c>
      <c r="J9" s="72">
        <v>9949.59</v>
      </c>
      <c r="K9" s="39">
        <f t="shared" si="4"/>
        <v>1.5546234375000001</v>
      </c>
    </row>
    <row r="10" spans="1:13" s="109" customFormat="1" ht="16.5" customHeight="1">
      <c r="A10" s="22" t="s">
        <v>73</v>
      </c>
      <c r="B10" s="20">
        <v>44</v>
      </c>
      <c r="C10" s="38">
        <v>28</v>
      </c>
      <c r="D10" s="65">
        <f>IF(B10&gt;0,C10/B10,0)</f>
        <v>0.63636363636363635</v>
      </c>
      <c r="E10" s="21">
        <f t="shared" si="2"/>
        <v>0.97902097902097895</v>
      </c>
      <c r="F10" s="38">
        <v>38</v>
      </c>
      <c r="G10" s="51">
        <v>20</v>
      </c>
      <c r="H10" s="63">
        <f t="shared" si="1"/>
        <v>0.52631578947368418</v>
      </c>
      <c r="I10" s="21">
        <f t="shared" si="3"/>
        <v>0.82236842105263153</v>
      </c>
      <c r="J10" s="72">
        <v>7919.7950000000001</v>
      </c>
      <c r="K10" s="39">
        <f t="shared" si="4"/>
        <v>1.2374679687500001</v>
      </c>
    </row>
    <row r="11" spans="1:13" s="109" customFormat="1" ht="16.5" customHeight="1">
      <c r="A11" s="22" t="s">
        <v>48</v>
      </c>
      <c r="B11" s="20">
        <v>64</v>
      </c>
      <c r="C11" s="38">
        <v>41</v>
      </c>
      <c r="D11" s="65">
        <f t="shared" si="0"/>
        <v>0.640625</v>
      </c>
      <c r="E11" s="21">
        <f t="shared" si="2"/>
        <v>0.98557692307692302</v>
      </c>
      <c r="F11" s="38">
        <v>76</v>
      </c>
      <c r="G11" s="51">
        <v>41</v>
      </c>
      <c r="H11" s="63">
        <f t="shared" si="1"/>
        <v>0.53947368421052633</v>
      </c>
      <c r="I11" s="21">
        <f t="shared" si="3"/>
        <v>0.84292763157894735</v>
      </c>
      <c r="J11" s="72">
        <v>10518</v>
      </c>
      <c r="K11" s="39">
        <f t="shared" si="4"/>
        <v>1.6434375000000001</v>
      </c>
    </row>
    <row r="12" spans="1:13" s="109" customFormat="1" ht="16.5" customHeight="1">
      <c r="A12" s="19" t="s">
        <v>74</v>
      </c>
      <c r="B12" s="20">
        <v>42</v>
      </c>
      <c r="C12" s="38">
        <v>28</v>
      </c>
      <c r="D12" s="65">
        <f t="shared" si="0"/>
        <v>0.66666666666666663</v>
      </c>
      <c r="E12" s="21">
        <f t="shared" si="2"/>
        <v>1.0256410256410255</v>
      </c>
      <c r="F12" s="38">
        <v>37</v>
      </c>
      <c r="G12" s="51">
        <v>23</v>
      </c>
      <c r="H12" s="63">
        <f t="shared" si="1"/>
        <v>0.6216216216216216</v>
      </c>
      <c r="I12" s="21">
        <f t="shared" si="3"/>
        <v>0.97128378378378377</v>
      </c>
      <c r="J12" s="72">
        <v>9245.17</v>
      </c>
      <c r="K12" s="39">
        <f t="shared" si="4"/>
        <v>1.4445578125</v>
      </c>
    </row>
    <row r="13" spans="1:13" s="109" customFormat="1" ht="16.5" customHeight="1">
      <c r="A13" s="22" t="s">
        <v>75</v>
      </c>
      <c r="B13" s="20">
        <v>48</v>
      </c>
      <c r="C13" s="38">
        <v>37</v>
      </c>
      <c r="D13" s="65">
        <f t="shared" si="0"/>
        <v>0.77083333333333337</v>
      </c>
      <c r="E13" s="21">
        <f t="shared" si="2"/>
        <v>1.1858974358974359</v>
      </c>
      <c r="F13" s="38">
        <v>50</v>
      </c>
      <c r="G13" s="51">
        <v>33</v>
      </c>
      <c r="H13" s="63">
        <f t="shared" si="1"/>
        <v>0.66</v>
      </c>
      <c r="I13" s="21">
        <f t="shared" si="3"/>
        <v>1.03125</v>
      </c>
      <c r="J13" s="72">
        <v>11454.24</v>
      </c>
      <c r="K13" s="39">
        <f t="shared" si="4"/>
        <v>1.789725</v>
      </c>
    </row>
    <row r="14" spans="1:13" s="109" customFormat="1" ht="16.5" customHeight="1">
      <c r="A14" s="22" t="s">
        <v>76</v>
      </c>
      <c r="B14" s="20">
        <v>9</v>
      </c>
      <c r="C14" s="38">
        <v>6</v>
      </c>
      <c r="D14" s="65">
        <f t="shared" si="0"/>
        <v>0.66666666666666663</v>
      </c>
      <c r="E14" s="21">
        <f t="shared" si="2"/>
        <v>1.0256410256410255</v>
      </c>
      <c r="F14" s="38">
        <v>18</v>
      </c>
      <c r="G14" s="51">
        <v>11</v>
      </c>
      <c r="H14" s="63">
        <f t="shared" si="1"/>
        <v>0.61111111111111116</v>
      </c>
      <c r="I14" s="21">
        <f t="shared" si="3"/>
        <v>0.95486111111111116</v>
      </c>
      <c r="J14" s="72">
        <v>3955.915</v>
      </c>
      <c r="K14" s="39">
        <f t="shared" si="4"/>
        <v>0.61811171875000004</v>
      </c>
    </row>
    <row r="15" spans="1:13" s="109" customFormat="1" ht="16.5" customHeight="1">
      <c r="A15" s="22" t="s">
        <v>52</v>
      </c>
      <c r="B15" s="20">
        <v>77</v>
      </c>
      <c r="C15" s="38">
        <v>43</v>
      </c>
      <c r="D15" s="65">
        <f t="shared" si="0"/>
        <v>0.55844155844155841</v>
      </c>
      <c r="E15" s="21">
        <f t="shared" si="2"/>
        <v>0.85914085914085903</v>
      </c>
      <c r="F15" s="38">
        <v>61</v>
      </c>
      <c r="G15" s="51">
        <v>33</v>
      </c>
      <c r="H15" s="63">
        <f t="shared" si="1"/>
        <v>0.54098360655737709</v>
      </c>
      <c r="I15" s="21">
        <f t="shared" si="3"/>
        <v>0.84528688524590168</v>
      </c>
      <c r="J15" s="72">
        <v>7065.85</v>
      </c>
      <c r="K15" s="39">
        <f t="shared" si="4"/>
        <v>1.1040390625000001</v>
      </c>
    </row>
    <row r="16" spans="1:13" s="109" customFormat="1" ht="16.5" customHeight="1">
      <c r="A16" s="22" t="s">
        <v>77</v>
      </c>
      <c r="B16" s="20">
        <v>41</v>
      </c>
      <c r="C16" s="38">
        <v>20</v>
      </c>
      <c r="D16" s="65">
        <f t="shared" si="0"/>
        <v>0.48780487804878048</v>
      </c>
      <c r="E16" s="21">
        <f t="shared" si="2"/>
        <v>0.75046904315196994</v>
      </c>
      <c r="F16" s="38">
        <v>43</v>
      </c>
      <c r="G16" s="51">
        <v>30</v>
      </c>
      <c r="H16" s="63">
        <f t="shared" si="1"/>
        <v>0.69767441860465118</v>
      </c>
      <c r="I16" s="21">
        <f t="shared" si="3"/>
        <v>1.0901162790697674</v>
      </c>
      <c r="J16" s="72">
        <v>12709.86</v>
      </c>
      <c r="K16" s="39">
        <f t="shared" si="4"/>
        <v>1.9859156250000001</v>
      </c>
    </row>
    <row r="17" spans="1:13" s="109" customFormat="1" ht="16.5" customHeight="1">
      <c r="A17" s="22" t="s">
        <v>54</v>
      </c>
      <c r="B17" s="20">
        <v>90</v>
      </c>
      <c r="C17" s="38">
        <v>53</v>
      </c>
      <c r="D17" s="65">
        <f t="shared" si="0"/>
        <v>0.58888888888888891</v>
      </c>
      <c r="E17" s="21">
        <f t="shared" si="2"/>
        <v>0.90598290598290598</v>
      </c>
      <c r="F17" s="38">
        <v>81</v>
      </c>
      <c r="G17" s="51">
        <v>44</v>
      </c>
      <c r="H17" s="63">
        <f t="shared" si="1"/>
        <v>0.54320987654320985</v>
      </c>
      <c r="I17" s="21">
        <f t="shared" si="3"/>
        <v>0.84876543209876532</v>
      </c>
      <c r="J17" s="72">
        <v>10010</v>
      </c>
      <c r="K17" s="39">
        <f t="shared" si="4"/>
        <v>1.5640624999999999</v>
      </c>
    </row>
    <row r="18" spans="1:13" s="109" customFormat="1" ht="16.5" customHeight="1">
      <c r="A18" s="22" t="s">
        <v>78</v>
      </c>
      <c r="B18" s="20">
        <v>57</v>
      </c>
      <c r="C18" s="38">
        <v>35</v>
      </c>
      <c r="D18" s="65">
        <f>IF(B18&gt;0,C18/B18,0)</f>
        <v>0.61403508771929827</v>
      </c>
      <c r="E18" s="21">
        <f t="shared" si="2"/>
        <v>0.94466936572199733</v>
      </c>
      <c r="F18" s="38">
        <v>62</v>
      </c>
      <c r="G18" s="51">
        <v>37</v>
      </c>
      <c r="H18" s="63">
        <f t="shared" si="1"/>
        <v>0.59677419354838712</v>
      </c>
      <c r="I18" s="21">
        <f t="shared" si="3"/>
        <v>0.93245967741935487</v>
      </c>
      <c r="J18" s="72">
        <v>10120.32</v>
      </c>
      <c r="K18" s="39">
        <f t="shared" si="4"/>
        <v>1.5812999999999999</v>
      </c>
    </row>
    <row r="19" spans="1:13" s="109" customFormat="1" ht="16.5" customHeight="1">
      <c r="A19" s="22" t="s">
        <v>79</v>
      </c>
      <c r="B19" s="20">
        <v>46</v>
      </c>
      <c r="C19" s="38">
        <v>25</v>
      </c>
      <c r="D19" s="65">
        <f t="shared" si="0"/>
        <v>0.54347826086956519</v>
      </c>
      <c r="E19" s="21">
        <f t="shared" si="2"/>
        <v>0.83612040133779253</v>
      </c>
      <c r="F19" s="38">
        <v>31</v>
      </c>
      <c r="G19" s="51">
        <v>18</v>
      </c>
      <c r="H19" s="63">
        <f t="shared" si="1"/>
        <v>0.58064516129032262</v>
      </c>
      <c r="I19" s="21">
        <f t="shared" si="3"/>
        <v>0.90725806451612911</v>
      </c>
      <c r="J19" s="72">
        <v>10392.52</v>
      </c>
      <c r="K19" s="39">
        <f t="shared" si="4"/>
        <v>1.6238312500000001</v>
      </c>
    </row>
    <row r="20" spans="1:13" s="109" customFormat="1" ht="16.5" customHeight="1">
      <c r="A20" s="22" t="s">
        <v>57</v>
      </c>
      <c r="B20" s="20">
        <v>34</v>
      </c>
      <c r="C20" s="38">
        <v>20</v>
      </c>
      <c r="D20" s="65">
        <f t="shared" si="0"/>
        <v>0.58823529411764708</v>
      </c>
      <c r="E20" s="21">
        <f t="shared" si="2"/>
        <v>0.90497737556561086</v>
      </c>
      <c r="F20" s="38">
        <v>33</v>
      </c>
      <c r="G20" s="51">
        <v>19</v>
      </c>
      <c r="H20" s="63">
        <f t="shared" si="1"/>
        <v>0.5757575757575758</v>
      </c>
      <c r="I20" s="21">
        <f t="shared" si="3"/>
        <v>0.89962121212121215</v>
      </c>
      <c r="J20" s="72">
        <v>7057.1750000000002</v>
      </c>
      <c r="K20" s="39">
        <f t="shared" si="4"/>
        <v>1.1026835937500001</v>
      </c>
    </row>
    <row r="21" spans="1:13" s="109" customFormat="1" ht="16.5" customHeight="1" thickBot="1">
      <c r="A21" s="23" t="s">
        <v>58</v>
      </c>
      <c r="B21" s="24">
        <v>59</v>
      </c>
      <c r="C21" s="48">
        <v>29</v>
      </c>
      <c r="D21" s="66">
        <f t="shared" si="0"/>
        <v>0.49152542372881358</v>
      </c>
      <c r="E21" s="25">
        <f t="shared" si="2"/>
        <v>0.75619295958279009</v>
      </c>
      <c r="F21" s="41">
        <v>59</v>
      </c>
      <c r="G21" s="81">
        <v>34</v>
      </c>
      <c r="H21" s="64">
        <f t="shared" si="1"/>
        <v>0.57627118644067798</v>
      </c>
      <c r="I21" s="25">
        <f t="shared" si="3"/>
        <v>0.90042372881355937</v>
      </c>
      <c r="J21" s="106">
        <v>9046.92</v>
      </c>
      <c r="K21" s="121">
        <f t="shared" si="4"/>
        <v>1.41358125</v>
      </c>
    </row>
    <row r="22" spans="1:13" s="111" customFormat="1" ht="16.5" customHeight="1" thickBot="1">
      <c r="A22" s="26" t="s">
        <v>80</v>
      </c>
      <c r="B22" s="27">
        <v>906</v>
      </c>
      <c r="C22" s="49">
        <v>501</v>
      </c>
      <c r="D22" s="85">
        <f t="shared" si="0"/>
        <v>0.55298013245033117</v>
      </c>
      <c r="E22" s="28">
        <f t="shared" si="2"/>
        <v>0.85073866530820175</v>
      </c>
      <c r="F22" s="117">
        <v>876</v>
      </c>
      <c r="G22" s="49">
        <v>483</v>
      </c>
      <c r="H22" s="113">
        <f t="shared" si="1"/>
        <v>0.55136986301369861</v>
      </c>
      <c r="I22" s="28">
        <f t="shared" si="3"/>
        <v>0.86151541095890405</v>
      </c>
      <c r="J22" s="118">
        <v>9533.0499999999993</v>
      </c>
      <c r="K22" s="122">
        <f t="shared" si="4"/>
        <v>1.4895390624999998</v>
      </c>
    </row>
    <row r="23" spans="1:13" s="111" customFormat="1" ht="16.5" customHeight="1">
      <c r="A23" s="179" t="str">
        <f>'2 - Job Seeker'!A25:K25</f>
        <v>*State Labor Exchange Goals:   Q2 EE Rate = 65%    Q4 EE Rate = 65%    Median Earnings = $6400</v>
      </c>
      <c r="B23" s="211"/>
      <c r="C23" s="211"/>
      <c r="D23" s="211"/>
      <c r="E23" s="211"/>
      <c r="F23" s="211"/>
      <c r="G23" s="211"/>
      <c r="H23" s="211"/>
      <c r="I23" s="211"/>
      <c r="J23" s="211"/>
      <c r="K23" s="212"/>
      <c r="L23" s="116"/>
      <c r="M23" s="110"/>
    </row>
    <row r="24" spans="1:13" s="112" customFormat="1" ht="123" customHeight="1" thickBot="1">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zoomScaleNormal="100" workbookViewId="0">
      <selection activeCell="A25" sqref="A25"/>
    </sheetView>
  </sheetViews>
  <sheetFormatPr defaultColWidth="9.140625" defaultRowHeight="12.75"/>
  <cols>
    <col min="1" max="1" width="19.140625" style="29" customWidth="1"/>
    <col min="2" max="4" width="11.7109375" style="29" customWidth="1"/>
    <col min="5" max="5" width="10.85546875" style="29" customWidth="1"/>
    <col min="6" max="8" width="11.7109375" style="29" customWidth="1"/>
    <col min="9" max="9" width="10.85546875" style="29" customWidth="1"/>
    <col min="10" max="10" width="11.5703125" style="29" customWidth="1"/>
    <col min="11" max="11" width="10.85546875" style="29" customWidth="1"/>
    <col min="12" max="12" width="0" style="29" hidden="1" customWidth="1"/>
    <col min="13" max="16384" width="9.140625" style="29"/>
  </cols>
  <sheetData>
    <row r="1" spans="1:13" ht="20.100000000000001" customHeight="1">
      <c r="A1" s="202" t="str">
        <f>'1- Populations in Cohort'!A1:N1</f>
        <v xml:space="preserve">TAB 10 - LABOR EXCHANGE PERFORMANCE SUMMARY </v>
      </c>
      <c r="B1" s="203"/>
      <c r="C1" s="203"/>
      <c r="D1" s="203"/>
      <c r="E1" s="203"/>
      <c r="F1" s="203"/>
      <c r="G1" s="203"/>
      <c r="H1" s="203"/>
      <c r="I1" s="203"/>
      <c r="J1" s="203"/>
      <c r="K1" s="204"/>
    </row>
    <row r="2" spans="1:13" ht="20.100000000000001" customHeight="1" thickBot="1">
      <c r="A2" s="205" t="str">
        <f>'1- Populations in Cohort'!A2:N2</f>
        <v>FY21 QUARTER ENDING DECEMBER 31, 2020</v>
      </c>
      <c r="B2" s="206"/>
      <c r="C2" s="206"/>
      <c r="D2" s="206"/>
      <c r="E2" s="206"/>
      <c r="F2" s="206"/>
      <c r="G2" s="206"/>
      <c r="H2" s="206"/>
      <c r="I2" s="206"/>
      <c r="J2" s="206"/>
      <c r="K2" s="207"/>
    </row>
    <row r="3" spans="1:13" s="107" customFormat="1" ht="20.100000000000001" customHeight="1" thickBot="1">
      <c r="A3" s="208" t="s">
        <v>87</v>
      </c>
      <c r="B3" s="209"/>
      <c r="C3" s="209"/>
      <c r="D3" s="209"/>
      <c r="E3" s="209"/>
      <c r="F3" s="209"/>
      <c r="G3" s="209"/>
      <c r="H3" s="209"/>
      <c r="I3" s="209"/>
      <c r="J3" s="209"/>
      <c r="K3" s="210"/>
      <c r="L3" s="145"/>
      <c r="M3" s="146"/>
    </row>
    <row r="4" spans="1:13" s="107" customFormat="1">
      <c r="A4" s="52" t="s">
        <v>15</v>
      </c>
      <c r="B4" s="60" t="s">
        <v>16</v>
      </c>
      <c r="C4" s="53" t="s">
        <v>17</v>
      </c>
      <c r="D4" s="53" t="s">
        <v>18</v>
      </c>
      <c r="E4" s="54" t="s">
        <v>19</v>
      </c>
      <c r="F4" s="53" t="s">
        <v>61</v>
      </c>
      <c r="G4" s="53" t="s">
        <v>21</v>
      </c>
      <c r="H4" s="53" t="s">
        <v>62</v>
      </c>
      <c r="I4" s="53" t="s">
        <v>23</v>
      </c>
      <c r="J4" s="59" t="s">
        <v>63</v>
      </c>
      <c r="K4" s="55" t="s">
        <v>25</v>
      </c>
      <c r="L4" s="108"/>
      <c r="M4" s="108"/>
    </row>
    <row r="5" spans="1:13" s="109" customFormat="1" ht="39" thickBot="1">
      <c r="A5" s="140" t="s">
        <v>64</v>
      </c>
      <c r="B5" s="141" t="s">
        <v>65</v>
      </c>
      <c r="C5" s="143" t="s">
        <v>66</v>
      </c>
      <c r="D5" s="143" t="s">
        <v>67</v>
      </c>
      <c r="E5" s="139" t="s">
        <v>68</v>
      </c>
      <c r="F5" s="143" t="s">
        <v>69</v>
      </c>
      <c r="G5" s="143" t="s">
        <v>70</v>
      </c>
      <c r="H5" s="143" t="s">
        <v>71</v>
      </c>
      <c r="I5" s="143" t="s">
        <v>68</v>
      </c>
      <c r="J5" s="44" t="s">
        <v>72</v>
      </c>
      <c r="K5" s="70" t="s">
        <v>85</v>
      </c>
    </row>
    <row r="6" spans="1:13" s="109" customFormat="1" ht="16.5" customHeight="1">
      <c r="A6" s="45" t="s">
        <v>43</v>
      </c>
      <c r="B6" s="123">
        <v>6</v>
      </c>
      <c r="C6" s="124">
        <v>2</v>
      </c>
      <c r="D6" s="125">
        <f>+C6/B6</f>
        <v>0.33333333333333331</v>
      </c>
      <c r="E6" s="126">
        <f>D6/0.65</f>
        <v>0.51282051282051277</v>
      </c>
      <c r="F6" s="124">
        <v>2</v>
      </c>
      <c r="G6" s="50">
        <v>1</v>
      </c>
      <c r="H6" s="127">
        <f>+G6/F6</f>
        <v>0.5</v>
      </c>
      <c r="I6" s="126">
        <f>H6/0.65</f>
        <v>0.76923076923076916</v>
      </c>
      <c r="J6" s="128">
        <v>13337.56</v>
      </c>
      <c r="K6" s="129">
        <f>(J6/6400)</f>
        <v>2.0839937499999999</v>
      </c>
    </row>
    <row r="7" spans="1:13" s="109" customFormat="1" ht="16.5" customHeight="1">
      <c r="A7" s="22" t="s">
        <v>44</v>
      </c>
      <c r="B7" s="20">
        <v>67</v>
      </c>
      <c r="C7" s="38">
        <v>34</v>
      </c>
      <c r="D7" s="65">
        <f t="shared" ref="D7:D22" si="0">+C7/B7</f>
        <v>0.5074626865671642</v>
      </c>
      <c r="E7" s="21">
        <f>D7/0.65</f>
        <v>0.78071182548794493</v>
      </c>
      <c r="F7" s="38">
        <v>90</v>
      </c>
      <c r="G7" s="51">
        <v>47</v>
      </c>
      <c r="H7" s="63">
        <f t="shared" ref="H7:H22" si="1">+G7/F7</f>
        <v>0.52222222222222225</v>
      </c>
      <c r="I7" s="21">
        <f>H7/0.65</f>
        <v>0.80341880341880345</v>
      </c>
      <c r="J7" s="72">
        <v>9758.26</v>
      </c>
      <c r="K7" s="39">
        <f>(J7/6400)</f>
        <v>1.524728125</v>
      </c>
    </row>
    <row r="8" spans="1:13" s="109" customFormat="1" ht="16.5" customHeight="1">
      <c r="A8" s="22" t="s">
        <v>45</v>
      </c>
      <c r="B8" s="20">
        <v>29</v>
      </c>
      <c r="C8" s="38">
        <v>17</v>
      </c>
      <c r="D8" s="65">
        <f t="shared" si="0"/>
        <v>0.58620689655172409</v>
      </c>
      <c r="E8" s="21">
        <f t="shared" ref="E8:E22" si="2">D8/0.65</f>
        <v>0.90185676392572933</v>
      </c>
      <c r="F8" s="38">
        <v>35</v>
      </c>
      <c r="G8" s="51">
        <v>23</v>
      </c>
      <c r="H8" s="63">
        <f t="shared" si="1"/>
        <v>0.65714285714285714</v>
      </c>
      <c r="I8" s="21">
        <f t="shared" ref="I8:I22" si="3">H8/0.65</f>
        <v>1.0109890109890109</v>
      </c>
      <c r="J8" s="72">
        <v>10511.69</v>
      </c>
      <c r="K8" s="39">
        <f t="shared" ref="K8:K22" si="4">(J8/6400)</f>
        <v>1.6424515625</v>
      </c>
    </row>
    <row r="9" spans="1:13" s="109" customFormat="1" ht="16.5" customHeight="1">
      <c r="A9" s="22" t="s">
        <v>46</v>
      </c>
      <c r="B9" s="20">
        <v>11</v>
      </c>
      <c r="C9" s="38">
        <v>7</v>
      </c>
      <c r="D9" s="65">
        <f t="shared" si="0"/>
        <v>0.63636363636363635</v>
      </c>
      <c r="E9" s="21">
        <f t="shared" si="2"/>
        <v>0.97902097902097895</v>
      </c>
      <c r="F9" s="38">
        <v>12</v>
      </c>
      <c r="G9" s="51">
        <v>5</v>
      </c>
      <c r="H9" s="63">
        <f t="shared" si="1"/>
        <v>0.41666666666666669</v>
      </c>
      <c r="I9" s="21">
        <f t="shared" si="3"/>
        <v>0.64102564102564108</v>
      </c>
      <c r="J9" s="72">
        <v>11437.35</v>
      </c>
      <c r="K9" s="39">
        <f t="shared" si="4"/>
        <v>1.7870859375000001</v>
      </c>
    </row>
    <row r="10" spans="1:13" s="109" customFormat="1" ht="16.5" customHeight="1">
      <c r="A10" s="22" t="s">
        <v>73</v>
      </c>
      <c r="B10" s="20">
        <v>7</v>
      </c>
      <c r="C10" s="38">
        <v>5</v>
      </c>
      <c r="D10" s="65">
        <f>IF(B10&gt;0,C10/B10,0)</f>
        <v>0.7142857142857143</v>
      </c>
      <c r="E10" s="21">
        <f t="shared" si="2"/>
        <v>1.098901098901099</v>
      </c>
      <c r="F10" s="38">
        <v>1</v>
      </c>
      <c r="G10" s="51">
        <v>0</v>
      </c>
      <c r="H10" s="63">
        <f>IF(F10&gt;0,G10/F10,0)</f>
        <v>0</v>
      </c>
      <c r="I10" s="21">
        <f t="shared" si="3"/>
        <v>0</v>
      </c>
      <c r="J10" s="72">
        <v>3724</v>
      </c>
      <c r="K10" s="39">
        <f t="shared" si="4"/>
        <v>0.58187500000000003</v>
      </c>
    </row>
    <row r="11" spans="1:13" s="109" customFormat="1" ht="16.5" customHeight="1">
      <c r="A11" s="22" t="s">
        <v>48</v>
      </c>
      <c r="B11" s="20">
        <v>37</v>
      </c>
      <c r="C11" s="38">
        <v>24</v>
      </c>
      <c r="D11" s="65">
        <f t="shared" si="0"/>
        <v>0.64864864864864868</v>
      </c>
      <c r="E11" s="21">
        <f t="shared" si="2"/>
        <v>0.99792099792099798</v>
      </c>
      <c r="F11" s="38">
        <v>47</v>
      </c>
      <c r="G11" s="51">
        <v>26</v>
      </c>
      <c r="H11" s="63">
        <f t="shared" si="1"/>
        <v>0.55319148936170215</v>
      </c>
      <c r="I11" s="21">
        <f t="shared" si="3"/>
        <v>0.85106382978723405</v>
      </c>
      <c r="J11" s="72">
        <v>10137</v>
      </c>
      <c r="K11" s="39">
        <f t="shared" si="4"/>
        <v>1.5839062500000001</v>
      </c>
    </row>
    <row r="12" spans="1:13" s="109" customFormat="1" ht="16.5" customHeight="1">
      <c r="A12" s="19" t="s">
        <v>74</v>
      </c>
      <c r="B12" s="20">
        <v>29</v>
      </c>
      <c r="C12" s="38">
        <v>19</v>
      </c>
      <c r="D12" s="65">
        <f t="shared" si="0"/>
        <v>0.65517241379310343</v>
      </c>
      <c r="E12" s="21">
        <f t="shared" si="2"/>
        <v>1.0079575596816976</v>
      </c>
      <c r="F12" s="38">
        <v>20</v>
      </c>
      <c r="G12" s="51">
        <v>13</v>
      </c>
      <c r="H12" s="63">
        <f>IF(F12&gt;0,G12/F12,0)</f>
        <v>0.65</v>
      </c>
      <c r="I12" s="21">
        <f t="shared" si="3"/>
        <v>1</v>
      </c>
      <c r="J12" s="72">
        <v>8888.24</v>
      </c>
      <c r="K12" s="39">
        <f t="shared" si="4"/>
        <v>1.3887875000000001</v>
      </c>
    </row>
    <row r="13" spans="1:13" s="109" customFormat="1" ht="16.5" customHeight="1">
      <c r="A13" s="22" t="s">
        <v>75</v>
      </c>
      <c r="B13" s="20">
        <v>19</v>
      </c>
      <c r="C13" s="38">
        <v>17</v>
      </c>
      <c r="D13" s="65">
        <f t="shared" si="0"/>
        <v>0.89473684210526316</v>
      </c>
      <c r="E13" s="21">
        <f t="shared" si="2"/>
        <v>1.3765182186234817</v>
      </c>
      <c r="F13" s="38">
        <v>16</v>
      </c>
      <c r="G13" s="51">
        <v>10</v>
      </c>
      <c r="H13" s="63">
        <f t="shared" si="1"/>
        <v>0.625</v>
      </c>
      <c r="I13" s="21">
        <f t="shared" si="3"/>
        <v>0.96153846153846145</v>
      </c>
      <c r="J13" s="72">
        <v>12230.76</v>
      </c>
      <c r="K13" s="39">
        <f t="shared" si="4"/>
        <v>1.9110562500000001</v>
      </c>
    </row>
    <row r="14" spans="1:13" s="109" customFormat="1" ht="16.5" customHeight="1">
      <c r="A14" s="22" t="s">
        <v>76</v>
      </c>
      <c r="B14" s="20">
        <v>0</v>
      </c>
      <c r="C14" s="38">
        <v>0</v>
      </c>
      <c r="D14" s="65">
        <f>IF(B14&gt;0,C14/B14,0)</f>
        <v>0</v>
      </c>
      <c r="E14" s="21">
        <f t="shared" si="2"/>
        <v>0</v>
      </c>
      <c r="F14" s="38">
        <v>2</v>
      </c>
      <c r="G14" s="51">
        <v>1</v>
      </c>
      <c r="H14" s="63">
        <f t="shared" si="1"/>
        <v>0.5</v>
      </c>
      <c r="I14" s="21">
        <f t="shared" si="3"/>
        <v>0.76923076923076916</v>
      </c>
      <c r="J14" s="72">
        <v>0</v>
      </c>
      <c r="K14" s="39">
        <f t="shared" si="4"/>
        <v>0</v>
      </c>
    </row>
    <row r="15" spans="1:13" s="109" customFormat="1" ht="16.5" customHeight="1">
      <c r="A15" s="22" t="s">
        <v>52</v>
      </c>
      <c r="B15" s="20">
        <v>23</v>
      </c>
      <c r="C15" s="38">
        <v>12</v>
      </c>
      <c r="D15" s="65">
        <f t="shared" si="0"/>
        <v>0.52173913043478259</v>
      </c>
      <c r="E15" s="21">
        <f t="shared" si="2"/>
        <v>0.80267558528428085</v>
      </c>
      <c r="F15" s="38">
        <v>15</v>
      </c>
      <c r="G15" s="51">
        <v>7</v>
      </c>
      <c r="H15" s="63">
        <f t="shared" si="1"/>
        <v>0.46666666666666667</v>
      </c>
      <c r="I15" s="21">
        <f t="shared" si="3"/>
        <v>0.71794871794871795</v>
      </c>
      <c r="J15" s="72">
        <v>11124.42</v>
      </c>
      <c r="K15" s="39">
        <f t="shared" si="4"/>
        <v>1.7381906250000001</v>
      </c>
    </row>
    <row r="16" spans="1:13" s="109" customFormat="1" ht="16.5" customHeight="1">
      <c r="A16" s="22" t="s">
        <v>77</v>
      </c>
      <c r="B16" s="20">
        <v>13</v>
      </c>
      <c r="C16" s="38">
        <v>7</v>
      </c>
      <c r="D16" s="65">
        <f t="shared" si="0"/>
        <v>0.53846153846153844</v>
      </c>
      <c r="E16" s="21">
        <f t="shared" si="2"/>
        <v>0.82840236686390523</v>
      </c>
      <c r="F16" s="38">
        <v>11</v>
      </c>
      <c r="G16" s="51">
        <v>7</v>
      </c>
      <c r="H16" s="63">
        <f>IF(F16&gt;0,G16/F16,0)</f>
        <v>0.63636363636363635</v>
      </c>
      <c r="I16" s="21">
        <f t="shared" si="3"/>
        <v>0.97902097902097895</v>
      </c>
      <c r="J16" s="72">
        <v>12716.28</v>
      </c>
      <c r="K16" s="39">
        <f t="shared" si="4"/>
        <v>1.9869187500000001</v>
      </c>
    </row>
    <row r="17" spans="1:13" s="109" customFormat="1" ht="16.5" customHeight="1">
      <c r="A17" s="22" t="s">
        <v>54</v>
      </c>
      <c r="B17" s="20">
        <v>62</v>
      </c>
      <c r="C17" s="38">
        <v>37</v>
      </c>
      <c r="D17" s="65">
        <f>IF(B17&gt;0,C17/B17,0)</f>
        <v>0.59677419354838712</v>
      </c>
      <c r="E17" s="21">
        <f t="shared" si="2"/>
        <v>0.91811414392059554</v>
      </c>
      <c r="F17" s="38">
        <v>53</v>
      </c>
      <c r="G17" s="51">
        <v>33</v>
      </c>
      <c r="H17" s="63">
        <f>IF(F17&gt;0,G17/F17,0)</f>
        <v>0.62264150943396224</v>
      </c>
      <c r="I17" s="21">
        <f t="shared" si="3"/>
        <v>0.95791001451378799</v>
      </c>
      <c r="J17" s="72">
        <v>11076.9</v>
      </c>
      <c r="K17" s="39">
        <f t="shared" si="4"/>
        <v>1.7307656249999999</v>
      </c>
    </row>
    <row r="18" spans="1:13" s="109" customFormat="1" ht="16.5" customHeight="1">
      <c r="A18" s="22" t="s">
        <v>78</v>
      </c>
      <c r="B18" s="20">
        <v>34</v>
      </c>
      <c r="C18" s="38">
        <v>20</v>
      </c>
      <c r="D18" s="65">
        <f>IF(B18&gt;0,C18/B18,0)</f>
        <v>0.58823529411764708</v>
      </c>
      <c r="E18" s="21">
        <f t="shared" si="2"/>
        <v>0.90497737556561086</v>
      </c>
      <c r="F18" s="38">
        <v>33</v>
      </c>
      <c r="G18" s="51">
        <v>19</v>
      </c>
      <c r="H18" s="63">
        <f>IF(F18&gt;0,G18/F18,0)</f>
        <v>0.5757575757575758</v>
      </c>
      <c r="I18" s="21">
        <f t="shared" si="3"/>
        <v>0.88578088578088576</v>
      </c>
      <c r="J18" s="72">
        <v>10353.65</v>
      </c>
      <c r="K18" s="39">
        <f t="shared" si="4"/>
        <v>1.6177578124999998</v>
      </c>
    </row>
    <row r="19" spans="1:13" s="109" customFormat="1" ht="16.5" customHeight="1">
      <c r="A19" s="22" t="s">
        <v>79</v>
      </c>
      <c r="B19" s="20">
        <v>34</v>
      </c>
      <c r="C19" s="38">
        <v>21</v>
      </c>
      <c r="D19" s="65">
        <f t="shared" si="0"/>
        <v>0.61764705882352944</v>
      </c>
      <c r="E19" s="21">
        <f t="shared" si="2"/>
        <v>0.95022624434389136</v>
      </c>
      <c r="F19" s="38">
        <v>18</v>
      </c>
      <c r="G19" s="51">
        <v>11</v>
      </c>
      <c r="H19" s="63">
        <f t="shared" si="1"/>
        <v>0.61111111111111116</v>
      </c>
      <c r="I19" s="21">
        <f t="shared" si="3"/>
        <v>0.94017094017094016</v>
      </c>
      <c r="J19" s="72">
        <v>10392.52</v>
      </c>
      <c r="K19" s="39">
        <f t="shared" si="4"/>
        <v>1.6238312500000001</v>
      </c>
    </row>
    <row r="20" spans="1:13" s="109" customFormat="1" ht="16.5" customHeight="1">
      <c r="A20" s="22" t="s">
        <v>57</v>
      </c>
      <c r="B20" s="20">
        <v>18</v>
      </c>
      <c r="C20" s="38">
        <v>12</v>
      </c>
      <c r="D20" s="65">
        <f t="shared" si="0"/>
        <v>0.66666666666666663</v>
      </c>
      <c r="E20" s="21">
        <f t="shared" si="2"/>
        <v>1.0256410256410255</v>
      </c>
      <c r="F20" s="38">
        <v>17</v>
      </c>
      <c r="G20" s="51">
        <v>10</v>
      </c>
      <c r="H20" s="63">
        <f t="shared" si="1"/>
        <v>0.58823529411764708</v>
      </c>
      <c r="I20" s="21">
        <f t="shared" si="3"/>
        <v>0.90497737556561086</v>
      </c>
      <c r="J20" s="72">
        <v>7921.7749999999996</v>
      </c>
      <c r="K20" s="39">
        <f t="shared" si="4"/>
        <v>1.2377773437499999</v>
      </c>
    </row>
    <row r="21" spans="1:13" s="109" customFormat="1" ht="16.5" customHeight="1" thickBot="1">
      <c r="A21" s="23" t="s">
        <v>58</v>
      </c>
      <c r="B21" s="24">
        <v>35</v>
      </c>
      <c r="C21" s="48">
        <v>14</v>
      </c>
      <c r="D21" s="66">
        <f t="shared" si="0"/>
        <v>0.4</v>
      </c>
      <c r="E21" s="25">
        <f t="shared" si="2"/>
        <v>0.61538461538461542</v>
      </c>
      <c r="F21" s="41">
        <v>34</v>
      </c>
      <c r="G21" s="81">
        <v>18</v>
      </c>
      <c r="H21" s="64">
        <f t="shared" si="1"/>
        <v>0.52941176470588236</v>
      </c>
      <c r="I21" s="25">
        <f t="shared" si="3"/>
        <v>0.81447963800904977</v>
      </c>
      <c r="J21" s="106">
        <v>9159.3050000000003</v>
      </c>
      <c r="K21" s="121">
        <f t="shared" si="4"/>
        <v>1.4311414062500001</v>
      </c>
    </row>
    <row r="22" spans="1:13" s="111" customFormat="1" ht="16.5" customHeight="1" thickBot="1">
      <c r="A22" s="26" t="s">
        <v>80</v>
      </c>
      <c r="B22" s="27">
        <v>424</v>
      </c>
      <c r="C22" s="49">
        <v>248</v>
      </c>
      <c r="D22" s="85">
        <f t="shared" si="0"/>
        <v>0.58490566037735847</v>
      </c>
      <c r="E22" s="28">
        <f t="shared" si="2"/>
        <v>0.899854862119013</v>
      </c>
      <c r="F22" s="117">
        <v>406</v>
      </c>
      <c r="G22" s="49">
        <v>231</v>
      </c>
      <c r="H22" s="113">
        <f t="shared" si="1"/>
        <v>0.56896551724137934</v>
      </c>
      <c r="I22" s="28">
        <f t="shared" si="3"/>
        <v>0.87533156498673736</v>
      </c>
      <c r="J22" s="118">
        <v>10514.844999999999</v>
      </c>
      <c r="K22" s="122">
        <f t="shared" si="4"/>
        <v>1.64294453125</v>
      </c>
    </row>
    <row r="23" spans="1:13" s="111" customFormat="1" ht="16.5" customHeight="1">
      <c r="A23" s="179" t="str">
        <f>'2 - Job Seeker'!A25:K25</f>
        <v>*State Labor Exchange Goals:   Q2 EE Rate = 65%    Q4 EE Rate = 65%    Median Earnings = $6400</v>
      </c>
      <c r="B23" s="211"/>
      <c r="C23" s="211"/>
      <c r="D23" s="211"/>
      <c r="E23" s="211"/>
      <c r="F23" s="211"/>
      <c r="G23" s="211"/>
      <c r="H23" s="211"/>
      <c r="I23" s="211"/>
      <c r="J23" s="211"/>
      <c r="K23" s="212"/>
      <c r="L23" s="116"/>
      <c r="M23" s="110"/>
    </row>
    <row r="24" spans="1:13" s="112" customFormat="1" ht="123" customHeight="1" thickBot="1">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Normal="100" workbookViewId="0">
      <selection activeCell="A25" sqref="A25"/>
    </sheetView>
  </sheetViews>
  <sheetFormatPr defaultColWidth="9.140625" defaultRowHeight="12.75"/>
  <cols>
    <col min="1" max="1" width="19.140625" style="29" customWidth="1"/>
    <col min="2" max="4" width="11.7109375" style="29" customWidth="1"/>
    <col min="5" max="5" width="10.85546875" style="29" customWidth="1"/>
    <col min="6" max="8" width="11.7109375" style="29" customWidth="1"/>
    <col min="9" max="9" width="10.85546875" style="29" customWidth="1"/>
    <col min="10" max="10" width="11.5703125" style="29" customWidth="1"/>
    <col min="11" max="11" width="10.85546875" style="29" customWidth="1"/>
    <col min="12" max="12" width="0" style="29" hidden="1" customWidth="1"/>
    <col min="13" max="16384" width="9.140625" style="29"/>
  </cols>
  <sheetData>
    <row r="1" spans="1:13" ht="20.100000000000001" customHeight="1">
      <c r="A1" s="213" t="str">
        <f>'1- Populations in Cohort'!A1:N1</f>
        <v xml:space="preserve">TAB 10 - LABOR EXCHANGE PERFORMANCE SUMMARY </v>
      </c>
      <c r="B1" s="214"/>
      <c r="C1" s="214"/>
      <c r="D1" s="214"/>
      <c r="E1" s="214"/>
      <c r="F1" s="214"/>
      <c r="G1" s="214"/>
      <c r="H1" s="214"/>
      <c r="I1" s="214"/>
      <c r="J1" s="214"/>
      <c r="K1" s="215"/>
    </row>
    <row r="2" spans="1:13" ht="20.100000000000001" customHeight="1" thickBot="1">
      <c r="A2" s="216" t="str">
        <f>'1- Populations in Cohort'!A2:N2</f>
        <v>FY21 QUARTER ENDING DECEMBER 31, 2020</v>
      </c>
      <c r="B2" s="217"/>
      <c r="C2" s="217"/>
      <c r="D2" s="217"/>
      <c r="E2" s="217"/>
      <c r="F2" s="217"/>
      <c r="G2" s="217"/>
      <c r="H2" s="217"/>
      <c r="I2" s="217"/>
      <c r="J2" s="217"/>
      <c r="K2" s="218"/>
    </row>
    <row r="3" spans="1:13" s="107" customFormat="1" ht="20.100000000000001" customHeight="1" thickBot="1">
      <c r="A3" s="219" t="s">
        <v>88</v>
      </c>
      <c r="B3" s="220"/>
      <c r="C3" s="220"/>
      <c r="D3" s="220"/>
      <c r="E3" s="220"/>
      <c r="F3" s="220"/>
      <c r="G3" s="220"/>
      <c r="H3" s="220"/>
      <c r="I3" s="220"/>
      <c r="J3" s="220"/>
      <c r="K3" s="221"/>
      <c r="L3" s="145"/>
      <c r="M3" s="146"/>
    </row>
    <row r="4" spans="1:13" s="107" customFormat="1">
      <c r="A4" s="52" t="s">
        <v>15</v>
      </c>
      <c r="B4" s="60" t="s">
        <v>16</v>
      </c>
      <c r="C4" s="53" t="s">
        <v>17</v>
      </c>
      <c r="D4" s="53" t="s">
        <v>18</v>
      </c>
      <c r="E4" s="54" t="s">
        <v>19</v>
      </c>
      <c r="F4" s="53" t="s">
        <v>61</v>
      </c>
      <c r="G4" s="53" t="s">
        <v>21</v>
      </c>
      <c r="H4" s="53" t="s">
        <v>62</v>
      </c>
      <c r="I4" s="53" t="s">
        <v>23</v>
      </c>
      <c r="J4" s="59" t="s">
        <v>63</v>
      </c>
      <c r="K4" s="55" t="s">
        <v>25</v>
      </c>
      <c r="L4" s="108"/>
      <c r="M4" s="108"/>
    </row>
    <row r="5" spans="1:13" s="109" customFormat="1" ht="39" thickBot="1">
      <c r="A5" s="140" t="s">
        <v>64</v>
      </c>
      <c r="B5" s="141" t="s">
        <v>65</v>
      </c>
      <c r="C5" s="143" t="s">
        <v>66</v>
      </c>
      <c r="D5" s="143" t="s">
        <v>67</v>
      </c>
      <c r="E5" s="139" t="s">
        <v>68</v>
      </c>
      <c r="F5" s="143" t="s">
        <v>69</v>
      </c>
      <c r="G5" s="143" t="s">
        <v>70</v>
      </c>
      <c r="H5" s="143" t="s">
        <v>71</v>
      </c>
      <c r="I5" s="143" t="s">
        <v>68</v>
      </c>
      <c r="J5" s="135" t="s">
        <v>72</v>
      </c>
      <c r="K5" s="70" t="s">
        <v>85</v>
      </c>
    </row>
    <row r="6" spans="1:13" s="109" customFormat="1" ht="16.5" customHeight="1">
      <c r="A6" s="45" t="s">
        <v>43</v>
      </c>
      <c r="B6" s="123">
        <v>33</v>
      </c>
      <c r="C6" s="124">
        <v>18</v>
      </c>
      <c r="D6" s="125">
        <f>+C6/B6</f>
        <v>0.54545454545454541</v>
      </c>
      <c r="E6" s="126">
        <f>D6/0.65</f>
        <v>0.83916083916083906</v>
      </c>
      <c r="F6" s="124">
        <v>37</v>
      </c>
      <c r="G6" s="50">
        <v>23</v>
      </c>
      <c r="H6" s="127">
        <f>+G6/F6</f>
        <v>0.6216216216216216</v>
      </c>
      <c r="I6" s="126">
        <f>H6/0.65</f>
        <v>0.95634095634095628</v>
      </c>
      <c r="J6" s="128">
        <v>8472.0049999999992</v>
      </c>
      <c r="K6" s="129">
        <f>(J6/6400)</f>
        <v>1.3237507812499998</v>
      </c>
    </row>
    <row r="7" spans="1:13" s="109" customFormat="1" ht="16.5" customHeight="1">
      <c r="A7" s="22" t="s">
        <v>44</v>
      </c>
      <c r="B7" s="20">
        <v>111</v>
      </c>
      <c r="C7" s="38">
        <v>64</v>
      </c>
      <c r="D7" s="65">
        <f t="shared" ref="D7:D22" si="0">+C7/B7</f>
        <v>0.57657657657657657</v>
      </c>
      <c r="E7" s="21">
        <f>D7/0.65</f>
        <v>0.88704088704088702</v>
      </c>
      <c r="F7" s="38">
        <v>131</v>
      </c>
      <c r="G7" s="51">
        <v>67</v>
      </c>
      <c r="H7" s="63">
        <f t="shared" ref="H7:H22" si="1">+G7/F7</f>
        <v>0.51145038167938928</v>
      </c>
      <c r="I7" s="21">
        <f>H7/0.65</f>
        <v>0.78684674104521424</v>
      </c>
      <c r="J7" s="72">
        <v>9003.81</v>
      </c>
      <c r="K7" s="39">
        <f>(J7/6400)</f>
        <v>1.4068453125</v>
      </c>
    </row>
    <row r="8" spans="1:13" s="109" customFormat="1" ht="16.5" customHeight="1">
      <c r="A8" s="22" t="s">
        <v>45</v>
      </c>
      <c r="B8" s="20">
        <v>70</v>
      </c>
      <c r="C8" s="38">
        <v>39</v>
      </c>
      <c r="D8" s="65">
        <f t="shared" si="0"/>
        <v>0.55714285714285716</v>
      </c>
      <c r="E8" s="21">
        <f t="shared" ref="E8:E22" si="2">D8/0.65</f>
        <v>0.8571428571428571</v>
      </c>
      <c r="F8" s="38">
        <v>64</v>
      </c>
      <c r="G8" s="51">
        <v>35</v>
      </c>
      <c r="H8" s="63">
        <f t="shared" si="1"/>
        <v>0.546875</v>
      </c>
      <c r="I8" s="21">
        <f t="shared" ref="I8:I22" si="3">H8/0.65</f>
        <v>0.84134615384615385</v>
      </c>
      <c r="J8" s="72">
        <v>6807.42</v>
      </c>
      <c r="K8" s="39">
        <f t="shared" ref="K8:K22" si="4">(J8/6400)</f>
        <v>1.0636593750000001</v>
      </c>
    </row>
    <row r="9" spans="1:13" s="109" customFormat="1" ht="16.5" customHeight="1">
      <c r="A9" s="22" t="s">
        <v>46</v>
      </c>
      <c r="B9" s="20">
        <v>15</v>
      </c>
      <c r="C9" s="38">
        <v>10</v>
      </c>
      <c r="D9" s="65">
        <f t="shared" si="0"/>
        <v>0.66666666666666663</v>
      </c>
      <c r="E9" s="21">
        <f t="shared" si="2"/>
        <v>1.0256410256410255</v>
      </c>
      <c r="F9" s="38">
        <v>18</v>
      </c>
      <c r="G9" s="51">
        <v>6</v>
      </c>
      <c r="H9" s="63">
        <f t="shared" si="1"/>
        <v>0.33333333333333331</v>
      </c>
      <c r="I9" s="21">
        <f t="shared" si="3"/>
        <v>0.51282051282051277</v>
      </c>
      <c r="J9" s="72">
        <v>9026.0450000000001</v>
      </c>
      <c r="K9" s="39">
        <f t="shared" si="4"/>
        <v>1.4103195312500001</v>
      </c>
    </row>
    <row r="10" spans="1:13" s="109" customFormat="1" ht="16.5" customHeight="1">
      <c r="A10" s="22" t="s">
        <v>73</v>
      </c>
      <c r="B10" s="20">
        <v>17</v>
      </c>
      <c r="C10" s="38">
        <v>12</v>
      </c>
      <c r="D10" s="65">
        <f>IF(B10&gt;0,C10/B10,0)</f>
        <v>0.70588235294117652</v>
      </c>
      <c r="E10" s="21">
        <f t="shared" si="2"/>
        <v>1.0859728506787332</v>
      </c>
      <c r="F10" s="38">
        <v>1</v>
      </c>
      <c r="G10" s="51">
        <v>0</v>
      </c>
      <c r="H10" s="63">
        <f>IF(F10&gt;0,G10/F10,0)</f>
        <v>0</v>
      </c>
      <c r="I10" s="21">
        <f t="shared" si="3"/>
        <v>0</v>
      </c>
      <c r="J10" s="72">
        <v>3835.98</v>
      </c>
      <c r="K10" s="39">
        <f t="shared" si="4"/>
        <v>0.599371875</v>
      </c>
    </row>
    <row r="11" spans="1:13" s="109" customFormat="1" ht="16.5" customHeight="1">
      <c r="A11" s="22" t="s">
        <v>48</v>
      </c>
      <c r="B11" s="20">
        <v>111</v>
      </c>
      <c r="C11" s="38">
        <v>61</v>
      </c>
      <c r="D11" s="65">
        <f t="shared" si="0"/>
        <v>0.5495495495495496</v>
      </c>
      <c r="E11" s="21">
        <f t="shared" si="2"/>
        <v>0.84546084546084554</v>
      </c>
      <c r="F11" s="38">
        <v>140</v>
      </c>
      <c r="G11" s="51">
        <v>73</v>
      </c>
      <c r="H11" s="63">
        <f t="shared" si="1"/>
        <v>0.52142857142857146</v>
      </c>
      <c r="I11" s="21">
        <f t="shared" si="3"/>
        <v>0.80219780219780223</v>
      </c>
      <c r="J11" s="72">
        <v>8016</v>
      </c>
      <c r="K11" s="39">
        <f t="shared" si="4"/>
        <v>1.2524999999999999</v>
      </c>
    </row>
    <row r="12" spans="1:13" s="109" customFormat="1" ht="16.5" customHeight="1">
      <c r="A12" s="19" t="s">
        <v>74</v>
      </c>
      <c r="B12" s="20">
        <v>71</v>
      </c>
      <c r="C12" s="38">
        <v>45</v>
      </c>
      <c r="D12" s="65">
        <f t="shared" si="0"/>
        <v>0.63380281690140849</v>
      </c>
      <c r="E12" s="21">
        <f t="shared" si="2"/>
        <v>0.97508125677139768</v>
      </c>
      <c r="F12" s="38">
        <v>54</v>
      </c>
      <c r="G12" s="51">
        <v>32</v>
      </c>
      <c r="H12" s="63">
        <f t="shared" si="1"/>
        <v>0.59259259259259256</v>
      </c>
      <c r="I12" s="21">
        <f t="shared" si="3"/>
        <v>0.91168091168091159</v>
      </c>
      <c r="J12" s="72">
        <v>6990</v>
      </c>
      <c r="K12" s="39">
        <f t="shared" si="4"/>
        <v>1.0921875000000001</v>
      </c>
    </row>
    <row r="13" spans="1:13" s="109" customFormat="1" ht="16.5" customHeight="1">
      <c r="A13" s="22" t="s">
        <v>75</v>
      </c>
      <c r="B13" s="20">
        <v>31</v>
      </c>
      <c r="C13" s="38">
        <v>24</v>
      </c>
      <c r="D13" s="65">
        <f t="shared" si="0"/>
        <v>0.77419354838709675</v>
      </c>
      <c r="E13" s="21">
        <f t="shared" si="2"/>
        <v>1.1910669975186103</v>
      </c>
      <c r="F13" s="38">
        <v>25</v>
      </c>
      <c r="G13" s="51">
        <v>15</v>
      </c>
      <c r="H13" s="63">
        <f t="shared" si="1"/>
        <v>0.6</v>
      </c>
      <c r="I13" s="21">
        <f t="shared" si="3"/>
        <v>0.92307692307692302</v>
      </c>
      <c r="J13" s="72">
        <v>11780.88</v>
      </c>
      <c r="K13" s="39">
        <f t="shared" si="4"/>
        <v>1.8407624999999999</v>
      </c>
    </row>
    <row r="14" spans="1:13" s="109" customFormat="1" ht="16.5" customHeight="1">
      <c r="A14" s="22" t="s">
        <v>76</v>
      </c>
      <c r="B14" s="20">
        <v>0</v>
      </c>
      <c r="C14" s="38">
        <v>0</v>
      </c>
      <c r="D14" s="65">
        <f>IF(B14&gt;0,C14/B14,0)</f>
        <v>0</v>
      </c>
      <c r="E14" s="21">
        <f t="shared" si="2"/>
        <v>0</v>
      </c>
      <c r="F14" s="38">
        <v>4</v>
      </c>
      <c r="G14" s="51">
        <v>2</v>
      </c>
      <c r="H14" s="63">
        <f t="shared" si="1"/>
        <v>0.5</v>
      </c>
      <c r="I14" s="21">
        <f t="shared" si="3"/>
        <v>0.76923076923076916</v>
      </c>
      <c r="J14" s="72">
        <v>0</v>
      </c>
      <c r="K14" s="39">
        <f t="shared" si="4"/>
        <v>0</v>
      </c>
    </row>
    <row r="15" spans="1:13" s="109" customFormat="1" ht="16.5" customHeight="1">
      <c r="A15" s="22" t="s">
        <v>52</v>
      </c>
      <c r="B15" s="20">
        <v>70</v>
      </c>
      <c r="C15" s="38">
        <v>41</v>
      </c>
      <c r="D15" s="65">
        <f t="shared" si="0"/>
        <v>0.58571428571428574</v>
      </c>
      <c r="E15" s="21">
        <f t="shared" si="2"/>
        <v>0.90109890109890112</v>
      </c>
      <c r="F15" s="38">
        <v>47</v>
      </c>
      <c r="G15" s="51">
        <v>20</v>
      </c>
      <c r="H15" s="63">
        <f t="shared" si="1"/>
        <v>0.42553191489361702</v>
      </c>
      <c r="I15" s="21">
        <f t="shared" si="3"/>
        <v>0.65466448445171843</v>
      </c>
      <c r="J15" s="72">
        <v>7550.77</v>
      </c>
      <c r="K15" s="39">
        <f t="shared" si="4"/>
        <v>1.1798078125</v>
      </c>
    </row>
    <row r="16" spans="1:13" s="109" customFormat="1" ht="16.5" customHeight="1">
      <c r="A16" s="22" t="s">
        <v>77</v>
      </c>
      <c r="B16" s="20">
        <v>32</v>
      </c>
      <c r="C16" s="38">
        <v>17</v>
      </c>
      <c r="D16" s="65">
        <f t="shared" si="0"/>
        <v>0.53125</v>
      </c>
      <c r="E16" s="21">
        <f t="shared" si="2"/>
        <v>0.81730769230769229</v>
      </c>
      <c r="F16" s="38">
        <v>25</v>
      </c>
      <c r="G16" s="51">
        <v>15</v>
      </c>
      <c r="H16" s="63">
        <f t="shared" si="1"/>
        <v>0.6</v>
      </c>
      <c r="I16" s="21">
        <f t="shared" si="3"/>
        <v>0.92307692307692302</v>
      </c>
      <c r="J16" s="72">
        <v>12716.28</v>
      </c>
      <c r="K16" s="39">
        <f t="shared" si="4"/>
        <v>1.9869187500000001</v>
      </c>
    </row>
    <row r="17" spans="1:13" s="109" customFormat="1" ht="16.5" customHeight="1">
      <c r="A17" s="22" t="s">
        <v>54</v>
      </c>
      <c r="B17" s="20">
        <v>153</v>
      </c>
      <c r="C17" s="38">
        <v>94</v>
      </c>
      <c r="D17" s="65">
        <f t="shared" si="0"/>
        <v>0.6143790849673203</v>
      </c>
      <c r="E17" s="21">
        <f t="shared" si="2"/>
        <v>0.94519859225741576</v>
      </c>
      <c r="F17" s="38">
        <v>118</v>
      </c>
      <c r="G17" s="51">
        <v>76</v>
      </c>
      <c r="H17" s="63">
        <f t="shared" si="1"/>
        <v>0.64406779661016944</v>
      </c>
      <c r="I17" s="21">
        <f t="shared" si="3"/>
        <v>0.99087353324641447</v>
      </c>
      <c r="J17" s="72">
        <v>9353.2000000000007</v>
      </c>
      <c r="K17" s="39">
        <f t="shared" si="4"/>
        <v>1.4614375000000002</v>
      </c>
    </row>
    <row r="18" spans="1:13" s="109" customFormat="1" ht="16.5" customHeight="1">
      <c r="A18" s="22" t="s">
        <v>78</v>
      </c>
      <c r="B18" s="20">
        <v>58</v>
      </c>
      <c r="C18" s="38">
        <v>37</v>
      </c>
      <c r="D18" s="65">
        <f>IF(B18&gt;0,C18/B18,0)</f>
        <v>0.63793103448275867</v>
      </c>
      <c r="E18" s="21">
        <f t="shared" si="2"/>
        <v>0.98143236074270557</v>
      </c>
      <c r="F18" s="38">
        <v>63</v>
      </c>
      <c r="G18" s="51">
        <v>38</v>
      </c>
      <c r="H18" s="63">
        <f>IF(F18&gt;0,G18/F18,0)</f>
        <v>0.60317460317460314</v>
      </c>
      <c r="I18" s="21">
        <f t="shared" si="3"/>
        <v>0.92796092796092788</v>
      </c>
      <c r="J18" s="72">
        <v>8354.49</v>
      </c>
      <c r="K18" s="39">
        <f t="shared" si="4"/>
        <v>1.3053890625</v>
      </c>
    </row>
    <row r="19" spans="1:13" s="109" customFormat="1" ht="16.5" customHeight="1">
      <c r="A19" s="22" t="s">
        <v>79</v>
      </c>
      <c r="B19" s="20">
        <v>73</v>
      </c>
      <c r="C19" s="38">
        <v>41</v>
      </c>
      <c r="D19" s="65">
        <f t="shared" si="0"/>
        <v>0.56164383561643838</v>
      </c>
      <c r="E19" s="21">
        <f t="shared" si="2"/>
        <v>0.86406743940990516</v>
      </c>
      <c r="F19" s="38">
        <v>56</v>
      </c>
      <c r="G19" s="51">
        <v>28</v>
      </c>
      <c r="H19" s="63">
        <f t="shared" si="1"/>
        <v>0.5</v>
      </c>
      <c r="I19" s="21">
        <f t="shared" si="3"/>
        <v>0.76923076923076916</v>
      </c>
      <c r="J19" s="72">
        <v>7161</v>
      </c>
      <c r="K19" s="39">
        <f t="shared" si="4"/>
        <v>1.11890625</v>
      </c>
    </row>
    <row r="20" spans="1:13" s="109" customFormat="1" ht="16.5" customHeight="1">
      <c r="A20" s="22" t="s">
        <v>57</v>
      </c>
      <c r="B20" s="20">
        <v>55</v>
      </c>
      <c r="C20" s="38">
        <v>29</v>
      </c>
      <c r="D20" s="65">
        <f t="shared" si="0"/>
        <v>0.52727272727272723</v>
      </c>
      <c r="E20" s="21">
        <f t="shared" si="2"/>
        <v>0.81118881118881114</v>
      </c>
      <c r="F20" s="38">
        <v>59</v>
      </c>
      <c r="G20" s="51">
        <v>33</v>
      </c>
      <c r="H20" s="63">
        <f t="shared" si="1"/>
        <v>0.55932203389830504</v>
      </c>
      <c r="I20" s="21">
        <f t="shared" si="3"/>
        <v>0.8604954367666231</v>
      </c>
      <c r="J20" s="72">
        <v>7921.9</v>
      </c>
      <c r="K20" s="39">
        <f t="shared" si="4"/>
        <v>1.2377968749999999</v>
      </c>
    </row>
    <row r="21" spans="1:13" s="109" customFormat="1" ht="16.5" customHeight="1" thickBot="1">
      <c r="A21" s="23" t="s">
        <v>58</v>
      </c>
      <c r="B21" s="24">
        <v>84</v>
      </c>
      <c r="C21" s="48">
        <v>38</v>
      </c>
      <c r="D21" s="66">
        <f t="shared" si="0"/>
        <v>0.45238095238095238</v>
      </c>
      <c r="E21" s="25">
        <f t="shared" si="2"/>
        <v>0.69597069597069594</v>
      </c>
      <c r="F21" s="41">
        <v>88</v>
      </c>
      <c r="G21" s="81">
        <v>42</v>
      </c>
      <c r="H21" s="64">
        <f t="shared" si="1"/>
        <v>0.47727272727272729</v>
      </c>
      <c r="I21" s="25">
        <f t="shared" si="3"/>
        <v>0.73426573426573427</v>
      </c>
      <c r="J21" s="106">
        <v>5816.34</v>
      </c>
      <c r="K21" s="121">
        <f t="shared" si="4"/>
        <v>0.90880312500000004</v>
      </c>
    </row>
    <row r="22" spans="1:13" s="111" customFormat="1" ht="16.5" customHeight="1" thickBot="1">
      <c r="A22" s="26" t="s">
        <v>80</v>
      </c>
      <c r="B22" s="27">
        <v>984</v>
      </c>
      <c r="C22" s="49">
        <v>570</v>
      </c>
      <c r="D22" s="85">
        <f t="shared" si="0"/>
        <v>0.57926829268292679</v>
      </c>
      <c r="E22" s="28">
        <f t="shared" si="2"/>
        <v>0.89118198874296428</v>
      </c>
      <c r="F22" s="117">
        <v>930</v>
      </c>
      <c r="G22" s="49">
        <v>505</v>
      </c>
      <c r="H22" s="113">
        <f t="shared" si="1"/>
        <v>0.543010752688172</v>
      </c>
      <c r="I22" s="28">
        <f t="shared" si="3"/>
        <v>0.83540115798180303</v>
      </c>
      <c r="J22" s="118">
        <v>8350.9850000000006</v>
      </c>
      <c r="K22" s="122">
        <f t="shared" si="4"/>
        <v>1.30484140625</v>
      </c>
    </row>
    <row r="23" spans="1:13" s="111" customFormat="1" ht="16.5" customHeight="1">
      <c r="A23" s="179" t="str">
        <f>'2 - Job Seeker'!A25:K25</f>
        <v>*State Labor Exchange Goals:   Q2 EE Rate = 65%    Q4 EE Rate = 65%    Median Earnings = $6400</v>
      </c>
      <c r="B23" s="211"/>
      <c r="C23" s="211"/>
      <c r="D23" s="211"/>
      <c r="E23" s="211"/>
      <c r="F23" s="211"/>
      <c r="G23" s="211"/>
      <c r="H23" s="211"/>
      <c r="I23" s="211"/>
      <c r="J23" s="211"/>
      <c r="K23" s="212"/>
      <c r="L23" s="116"/>
      <c r="M23" s="110"/>
    </row>
    <row r="24" spans="1:13" s="112" customFormat="1" ht="123" customHeight="1" thickBot="1">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zoomScaleNormal="100" workbookViewId="0">
      <selection activeCell="A25" sqref="A25"/>
    </sheetView>
  </sheetViews>
  <sheetFormatPr defaultColWidth="9.140625" defaultRowHeight="12.75"/>
  <cols>
    <col min="1" max="1" width="19.140625" style="29" customWidth="1"/>
    <col min="2" max="4" width="11.7109375" style="29" customWidth="1"/>
    <col min="5" max="5" width="10.85546875" style="29" customWidth="1"/>
    <col min="6" max="8" width="11.7109375" style="29" customWidth="1"/>
    <col min="9" max="9" width="10.85546875" style="29" customWidth="1"/>
    <col min="10" max="10" width="11.5703125" style="29" customWidth="1"/>
    <col min="11" max="11" width="10.85546875" style="29" customWidth="1"/>
    <col min="12" max="12" width="0" style="29" hidden="1" customWidth="1"/>
    <col min="13" max="16384" width="9.140625" style="29"/>
  </cols>
  <sheetData>
    <row r="1" spans="1:13" ht="20.100000000000001" customHeight="1">
      <c r="A1" s="213" t="str">
        <f>'1- Populations in Cohort'!A1:N1</f>
        <v xml:space="preserve">TAB 10 - LABOR EXCHANGE PERFORMANCE SUMMARY </v>
      </c>
      <c r="B1" s="214"/>
      <c r="C1" s="214"/>
      <c r="D1" s="214"/>
      <c r="E1" s="214"/>
      <c r="F1" s="214"/>
      <c r="G1" s="214"/>
      <c r="H1" s="214"/>
      <c r="I1" s="214"/>
      <c r="J1" s="214"/>
      <c r="K1" s="215"/>
    </row>
    <row r="2" spans="1:13" ht="20.100000000000001" customHeight="1" thickBot="1">
      <c r="A2" s="216" t="str">
        <f>'1- Populations in Cohort'!A2:N2</f>
        <v>FY21 QUARTER ENDING DECEMBER 31, 2020</v>
      </c>
      <c r="B2" s="217"/>
      <c r="C2" s="217"/>
      <c r="D2" s="217"/>
      <c r="E2" s="217"/>
      <c r="F2" s="217"/>
      <c r="G2" s="217"/>
      <c r="H2" s="217"/>
      <c r="I2" s="217"/>
      <c r="J2" s="217"/>
      <c r="K2" s="218"/>
    </row>
    <row r="3" spans="1:13" s="107" customFormat="1" ht="20.100000000000001" customHeight="1" thickBot="1">
      <c r="A3" s="219" t="s">
        <v>89</v>
      </c>
      <c r="B3" s="220"/>
      <c r="C3" s="220"/>
      <c r="D3" s="220"/>
      <c r="E3" s="220"/>
      <c r="F3" s="220"/>
      <c r="G3" s="220"/>
      <c r="H3" s="220"/>
      <c r="I3" s="220"/>
      <c r="J3" s="220"/>
      <c r="K3" s="221"/>
      <c r="L3" s="145"/>
      <c r="M3" s="146"/>
    </row>
    <row r="4" spans="1:13" s="107" customFormat="1">
      <c r="A4" s="52" t="s">
        <v>15</v>
      </c>
      <c r="B4" s="60" t="s">
        <v>16</v>
      </c>
      <c r="C4" s="53" t="s">
        <v>17</v>
      </c>
      <c r="D4" s="53" t="s">
        <v>18</v>
      </c>
      <c r="E4" s="54" t="s">
        <v>19</v>
      </c>
      <c r="F4" s="53" t="s">
        <v>61</v>
      </c>
      <c r="G4" s="53" t="s">
        <v>21</v>
      </c>
      <c r="H4" s="53" t="s">
        <v>62</v>
      </c>
      <c r="I4" s="53" t="s">
        <v>23</v>
      </c>
      <c r="J4" s="59" t="s">
        <v>63</v>
      </c>
      <c r="K4" s="55" t="s">
        <v>25</v>
      </c>
      <c r="L4" s="108"/>
      <c r="M4" s="108"/>
    </row>
    <row r="5" spans="1:13" s="109" customFormat="1" ht="39" thickBot="1">
      <c r="A5" s="140" t="s">
        <v>64</v>
      </c>
      <c r="B5" s="141" t="s">
        <v>65</v>
      </c>
      <c r="C5" s="143" t="s">
        <v>66</v>
      </c>
      <c r="D5" s="143" t="s">
        <v>67</v>
      </c>
      <c r="E5" s="139" t="s">
        <v>68</v>
      </c>
      <c r="F5" s="143" t="s">
        <v>69</v>
      </c>
      <c r="G5" s="143" t="s">
        <v>70</v>
      </c>
      <c r="H5" s="143" t="s">
        <v>71</v>
      </c>
      <c r="I5" s="143" t="s">
        <v>68</v>
      </c>
      <c r="J5" s="135" t="s">
        <v>72</v>
      </c>
      <c r="K5" s="70" t="s">
        <v>85</v>
      </c>
    </row>
    <row r="6" spans="1:13" s="109" customFormat="1" ht="16.5" customHeight="1">
      <c r="A6" s="45" t="s">
        <v>43</v>
      </c>
      <c r="B6" s="123">
        <v>803</v>
      </c>
      <c r="C6" s="124">
        <v>492</v>
      </c>
      <c r="D6" s="125">
        <f>+C6/B6</f>
        <v>0.61270236612702367</v>
      </c>
      <c r="E6" s="126">
        <f>D6/0.65</f>
        <v>0.94261902481080562</v>
      </c>
      <c r="F6" s="124">
        <v>818</v>
      </c>
      <c r="G6" s="50">
        <v>523</v>
      </c>
      <c r="H6" s="127">
        <f>+G6/F6</f>
        <v>0.63936430317848414</v>
      </c>
      <c r="I6" s="126">
        <f>H6/0.65</f>
        <v>0.98363738950536017</v>
      </c>
      <c r="J6" s="128">
        <v>7194.375</v>
      </c>
      <c r="K6" s="129">
        <f>(J6/6400)</f>
        <v>1.1241210937499999</v>
      </c>
    </row>
    <row r="7" spans="1:13" s="109" customFormat="1" ht="16.5" customHeight="1">
      <c r="A7" s="22" t="s">
        <v>44</v>
      </c>
      <c r="B7" s="20">
        <v>5254</v>
      </c>
      <c r="C7" s="38">
        <v>3499</v>
      </c>
      <c r="D7" s="65">
        <f t="shared" ref="D7:D22" si="0">+C7/B7</f>
        <v>0.6659687856870955</v>
      </c>
      <c r="E7" s="21">
        <f>D7/0.65</f>
        <v>1.0245673625955316</v>
      </c>
      <c r="F7" s="38">
        <v>5128</v>
      </c>
      <c r="G7" s="51">
        <v>3634</v>
      </c>
      <c r="H7" s="63">
        <f t="shared" ref="H7:H22" si="1">+G7/F7</f>
        <v>0.70865834633385338</v>
      </c>
      <c r="I7" s="21">
        <f>H7/0.65</f>
        <v>1.0902436097443897</v>
      </c>
      <c r="J7" s="72">
        <v>11153.85</v>
      </c>
      <c r="K7" s="39">
        <f>(J7/6400)</f>
        <v>1.7427890625</v>
      </c>
    </row>
    <row r="8" spans="1:13" s="109" customFormat="1" ht="16.5" customHeight="1">
      <c r="A8" s="22" t="s">
        <v>45</v>
      </c>
      <c r="B8" s="20">
        <v>4525</v>
      </c>
      <c r="C8" s="38">
        <v>3005</v>
      </c>
      <c r="D8" s="65">
        <f t="shared" si="0"/>
        <v>0.66408839779005524</v>
      </c>
      <c r="E8" s="21">
        <f t="shared" ref="E8:E22" si="2">D8/0.65</f>
        <v>1.0216744581385464</v>
      </c>
      <c r="F8" s="38">
        <v>4435</v>
      </c>
      <c r="G8" s="51">
        <v>3105</v>
      </c>
      <c r="H8" s="63">
        <f t="shared" si="1"/>
        <v>0.70011273957158959</v>
      </c>
      <c r="I8" s="21">
        <f t="shared" ref="I8:I22" si="3">H8/0.65</f>
        <v>1.0770965224178302</v>
      </c>
      <c r="J8" s="72">
        <v>9244.2900000000009</v>
      </c>
      <c r="K8" s="39">
        <f t="shared" ref="K8:K22" si="4">(J8/6400)</f>
        <v>1.4444203125000001</v>
      </c>
    </row>
    <row r="9" spans="1:13" s="109" customFormat="1" ht="16.5" customHeight="1">
      <c r="A9" s="22" t="s">
        <v>46</v>
      </c>
      <c r="B9" s="20">
        <v>2709</v>
      </c>
      <c r="C9" s="38">
        <v>1751</v>
      </c>
      <c r="D9" s="65">
        <f t="shared" si="0"/>
        <v>0.64636397194536732</v>
      </c>
      <c r="E9" s="21">
        <f t="shared" si="2"/>
        <v>0.99440611068518048</v>
      </c>
      <c r="F9" s="38">
        <v>2723</v>
      </c>
      <c r="G9" s="51">
        <v>1907</v>
      </c>
      <c r="H9" s="63">
        <f t="shared" si="1"/>
        <v>0.70033051781123756</v>
      </c>
      <c r="I9" s="21">
        <f t="shared" si="3"/>
        <v>1.0774315658634424</v>
      </c>
      <c r="J9" s="72">
        <v>8896.41</v>
      </c>
      <c r="K9" s="39">
        <f t="shared" si="4"/>
        <v>1.3900640625</v>
      </c>
    </row>
    <row r="10" spans="1:13" s="109" customFormat="1" ht="16.5" customHeight="1">
      <c r="A10" s="22" t="s">
        <v>73</v>
      </c>
      <c r="B10" s="20">
        <v>1430</v>
      </c>
      <c r="C10" s="38">
        <v>905</v>
      </c>
      <c r="D10" s="65">
        <f>IF(B10&gt;0,C10/B10,0)</f>
        <v>0.63286713286713292</v>
      </c>
      <c r="E10" s="21">
        <f t="shared" si="2"/>
        <v>0.97364174287251215</v>
      </c>
      <c r="F10" s="38">
        <v>1366</v>
      </c>
      <c r="G10" s="51">
        <v>861</v>
      </c>
      <c r="H10" s="63">
        <f>IF(F10&gt;0,G10/F10,0)</f>
        <v>0.63030746705710106</v>
      </c>
      <c r="I10" s="21">
        <f t="shared" si="3"/>
        <v>0.9697037954724631</v>
      </c>
      <c r="J10" s="72">
        <v>9292</v>
      </c>
      <c r="K10" s="39">
        <f t="shared" si="4"/>
        <v>1.451875</v>
      </c>
    </row>
    <row r="11" spans="1:13" s="109" customFormat="1" ht="16.5" customHeight="1">
      <c r="A11" s="22" t="s">
        <v>48</v>
      </c>
      <c r="B11" s="20">
        <v>4243</v>
      </c>
      <c r="C11" s="38">
        <v>2799</v>
      </c>
      <c r="D11" s="65">
        <f t="shared" si="0"/>
        <v>0.65967475842564227</v>
      </c>
      <c r="E11" s="21">
        <f t="shared" si="2"/>
        <v>1.0148842437317573</v>
      </c>
      <c r="F11" s="38">
        <v>4538</v>
      </c>
      <c r="G11" s="51">
        <v>3188</v>
      </c>
      <c r="H11" s="63">
        <f t="shared" si="1"/>
        <v>0.70251211987659767</v>
      </c>
      <c r="I11" s="21">
        <f t="shared" si="3"/>
        <v>1.0807878767332271</v>
      </c>
      <c r="J11" s="72">
        <v>9849.1299999999992</v>
      </c>
      <c r="K11" s="39">
        <f t="shared" si="4"/>
        <v>1.5389265624999999</v>
      </c>
    </row>
    <row r="12" spans="1:13" s="109" customFormat="1" ht="16.5" customHeight="1">
      <c r="A12" s="19" t="s">
        <v>74</v>
      </c>
      <c r="B12" s="20">
        <v>1071</v>
      </c>
      <c r="C12" s="38">
        <v>682</v>
      </c>
      <c r="D12" s="65">
        <f t="shared" si="0"/>
        <v>0.63678804855275439</v>
      </c>
      <c r="E12" s="21">
        <f t="shared" si="2"/>
        <v>0.97967392085039129</v>
      </c>
      <c r="F12" s="38">
        <v>1101</v>
      </c>
      <c r="G12" s="51">
        <v>749</v>
      </c>
      <c r="H12" s="63">
        <f t="shared" si="1"/>
        <v>0.6802906448683016</v>
      </c>
      <c r="I12" s="21">
        <f t="shared" si="3"/>
        <v>1.0466009921050794</v>
      </c>
      <c r="J12" s="72">
        <v>8302.16</v>
      </c>
      <c r="K12" s="39">
        <f t="shared" si="4"/>
        <v>1.2972124999999999</v>
      </c>
    </row>
    <row r="13" spans="1:13" s="109" customFormat="1" ht="16.5" customHeight="1">
      <c r="A13" s="22" t="s">
        <v>75</v>
      </c>
      <c r="B13" s="20">
        <v>2548</v>
      </c>
      <c r="C13" s="38">
        <v>1719</v>
      </c>
      <c r="D13" s="65">
        <f t="shared" si="0"/>
        <v>0.67464678178963888</v>
      </c>
      <c r="E13" s="21">
        <f t="shared" si="2"/>
        <v>1.0379181258302137</v>
      </c>
      <c r="F13" s="38">
        <v>2887</v>
      </c>
      <c r="G13" s="51">
        <v>2107</v>
      </c>
      <c r="H13" s="63">
        <f t="shared" si="1"/>
        <v>0.72982334603394527</v>
      </c>
      <c r="I13" s="21">
        <f t="shared" si="3"/>
        <v>1.1228051477445311</v>
      </c>
      <c r="J13" s="72">
        <v>12332.38</v>
      </c>
      <c r="K13" s="39">
        <f t="shared" si="4"/>
        <v>1.9269343749999999</v>
      </c>
    </row>
    <row r="14" spans="1:13" s="109" customFormat="1" ht="16.5" customHeight="1">
      <c r="A14" s="22" t="s">
        <v>76</v>
      </c>
      <c r="B14" s="20">
        <v>1572</v>
      </c>
      <c r="C14" s="38">
        <v>1052</v>
      </c>
      <c r="D14" s="65">
        <f t="shared" si="0"/>
        <v>0.66921119592875322</v>
      </c>
      <c r="E14" s="21">
        <f t="shared" si="2"/>
        <v>1.0295556860442356</v>
      </c>
      <c r="F14" s="38">
        <v>1559</v>
      </c>
      <c r="G14" s="51">
        <v>1022</v>
      </c>
      <c r="H14" s="63">
        <f t="shared" si="1"/>
        <v>0.65554842847979478</v>
      </c>
      <c r="I14" s="21">
        <f t="shared" si="3"/>
        <v>1.0085360438150688</v>
      </c>
      <c r="J14" s="72">
        <v>8045.1949999999997</v>
      </c>
      <c r="K14" s="39">
        <f t="shared" si="4"/>
        <v>1.2570617187499999</v>
      </c>
    </row>
    <row r="15" spans="1:13" s="109" customFormat="1" ht="16.5" customHeight="1">
      <c r="A15" s="22" t="s">
        <v>52</v>
      </c>
      <c r="B15" s="20">
        <v>4185</v>
      </c>
      <c r="C15" s="38">
        <v>2699</v>
      </c>
      <c r="D15" s="65">
        <f t="shared" si="0"/>
        <v>0.64492234169653528</v>
      </c>
      <c r="E15" s="21">
        <f t="shared" si="2"/>
        <v>0.99218821799466961</v>
      </c>
      <c r="F15" s="38">
        <v>4237</v>
      </c>
      <c r="G15" s="51">
        <v>2904</v>
      </c>
      <c r="H15" s="63">
        <f t="shared" si="1"/>
        <v>0.68539060656124617</v>
      </c>
      <c r="I15" s="21">
        <f t="shared" si="3"/>
        <v>1.0544470870173017</v>
      </c>
      <c r="J15" s="72">
        <v>7030.4</v>
      </c>
      <c r="K15" s="39">
        <f t="shared" si="4"/>
        <v>1.0985</v>
      </c>
    </row>
    <row r="16" spans="1:13" s="109" customFormat="1" ht="16.5" customHeight="1">
      <c r="A16" s="22" t="s">
        <v>77</v>
      </c>
      <c r="B16" s="20">
        <v>3396</v>
      </c>
      <c r="C16" s="38">
        <v>2277</v>
      </c>
      <c r="D16" s="65">
        <f t="shared" si="0"/>
        <v>0.6704946996466431</v>
      </c>
      <c r="E16" s="21">
        <f t="shared" si="2"/>
        <v>1.0315303071486817</v>
      </c>
      <c r="F16" s="38">
        <v>3650</v>
      </c>
      <c r="G16" s="51">
        <v>2586</v>
      </c>
      <c r="H16" s="63">
        <f t="shared" si="1"/>
        <v>0.70849315068493146</v>
      </c>
      <c r="I16" s="21">
        <f t="shared" si="3"/>
        <v>1.0899894625922022</v>
      </c>
      <c r="J16" s="72">
        <v>10045.69</v>
      </c>
      <c r="K16" s="39">
        <f t="shared" si="4"/>
        <v>1.5696390625000001</v>
      </c>
    </row>
    <row r="17" spans="1:13" s="109" customFormat="1" ht="16.5" customHeight="1">
      <c r="A17" s="22" t="s">
        <v>54</v>
      </c>
      <c r="B17" s="20">
        <v>5528</v>
      </c>
      <c r="C17" s="38">
        <v>3596</v>
      </c>
      <c r="D17" s="65">
        <f t="shared" si="0"/>
        <v>0.65050651230101297</v>
      </c>
      <c r="E17" s="21">
        <f t="shared" si="2"/>
        <v>1.0007792496938661</v>
      </c>
      <c r="F17" s="38">
        <v>4868</v>
      </c>
      <c r="G17" s="51">
        <v>3366</v>
      </c>
      <c r="H17" s="63">
        <f t="shared" si="1"/>
        <v>0.69145439605587511</v>
      </c>
      <c r="I17" s="21">
        <f t="shared" si="3"/>
        <v>1.0637759939321154</v>
      </c>
      <c r="J17" s="72">
        <v>14432.825000000001</v>
      </c>
      <c r="K17" s="39">
        <f t="shared" si="4"/>
        <v>2.25512890625</v>
      </c>
    </row>
    <row r="18" spans="1:13" s="109" customFormat="1" ht="16.5" customHeight="1">
      <c r="A18" s="22" t="s">
        <v>78</v>
      </c>
      <c r="B18" s="20">
        <v>6182</v>
      </c>
      <c r="C18" s="38">
        <v>4084</v>
      </c>
      <c r="D18" s="65">
        <f>IF(B18&gt;0,C18/B18,0)</f>
        <v>0.6606276285991588</v>
      </c>
      <c r="E18" s="21">
        <f t="shared" si="2"/>
        <v>1.0163501978448597</v>
      </c>
      <c r="F18" s="38">
        <v>6168</v>
      </c>
      <c r="G18" s="51">
        <v>4296</v>
      </c>
      <c r="H18" s="63">
        <f>IF(F18&gt;0,G18/F18,0)</f>
        <v>0.69649805447470814</v>
      </c>
      <c r="I18" s="21">
        <f t="shared" si="3"/>
        <v>1.0715354684226279</v>
      </c>
      <c r="J18" s="72">
        <v>15615.39</v>
      </c>
      <c r="K18" s="39">
        <f t="shared" si="4"/>
        <v>2.4399046874999999</v>
      </c>
    </row>
    <row r="19" spans="1:13" s="109" customFormat="1" ht="16.5" customHeight="1">
      <c r="A19" s="22" t="s">
        <v>79</v>
      </c>
      <c r="B19" s="20">
        <v>2128</v>
      </c>
      <c r="C19" s="38">
        <v>1396</v>
      </c>
      <c r="D19" s="65">
        <f t="shared" si="0"/>
        <v>0.65601503759398494</v>
      </c>
      <c r="E19" s="21">
        <f t="shared" si="2"/>
        <v>1.009253903990746</v>
      </c>
      <c r="F19" s="38">
        <v>2222</v>
      </c>
      <c r="G19" s="51">
        <v>1547</v>
      </c>
      <c r="H19" s="63">
        <f t="shared" si="1"/>
        <v>0.69621962196219622</v>
      </c>
      <c r="I19" s="21">
        <f t="shared" si="3"/>
        <v>1.071107110711071</v>
      </c>
      <c r="J19" s="72">
        <v>10518.514999999999</v>
      </c>
      <c r="K19" s="39">
        <f t="shared" si="4"/>
        <v>1.6435179687499999</v>
      </c>
    </row>
    <row r="20" spans="1:13" s="109" customFormat="1" ht="16.5" customHeight="1">
      <c r="A20" s="22" t="s">
        <v>57</v>
      </c>
      <c r="B20" s="20">
        <v>2183</v>
      </c>
      <c r="C20" s="38">
        <v>1335</v>
      </c>
      <c r="D20" s="65">
        <f t="shared" si="0"/>
        <v>0.61154374713696746</v>
      </c>
      <c r="E20" s="21">
        <f t="shared" si="2"/>
        <v>0.94083653405687295</v>
      </c>
      <c r="F20" s="38">
        <v>2622</v>
      </c>
      <c r="G20" s="51">
        <v>1775</v>
      </c>
      <c r="H20" s="63">
        <f t="shared" si="1"/>
        <v>0.67696414950419526</v>
      </c>
      <c r="I20" s="21">
        <f t="shared" si="3"/>
        <v>1.0414833069295311</v>
      </c>
      <c r="J20" s="72">
        <v>9720</v>
      </c>
      <c r="K20" s="39">
        <f t="shared" si="4"/>
        <v>1.51875</v>
      </c>
    </row>
    <row r="21" spans="1:13" s="109" customFormat="1" ht="16.5" customHeight="1" thickBot="1">
      <c r="A21" s="23" t="s">
        <v>58</v>
      </c>
      <c r="B21" s="24">
        <v>2689</v>
      </c>
      <c r="C21" s="48">
        <v>1712</v>
      </c>
      <c r="D21" s="66">
        <f t="shared" si="0"/>
        <v>0.63666790628486425</v>
      </c>
      <c r="E21" s="25">
        <f t="shared" si="2"/>
        <v>0.97948908659209877</v>
      </c>
      <c r="F21" s="41">
        <v>3908</v>
      </c>
      <c r="G21" s="81">
        <v>2737</v>
      </c>
      <c r="H21" s="64">
        <f t="shared" si="1"/>
        <v>0.70035823950870013</v>
      </c>
      <c r="I21" s="25">
        <f t="shared" si="3"/>
        <v>1.0774742146287695</v>
      </c>
      <c r="J21" s="106">
        <v>11123.48</v>
      </c>
      <c r="K21" s="121">
        <f t="shared" si="4"/>
        <v>1.7380437499999999</v>
      </c>
    </row>
    <row r="22" spans="1:13" s="111" customFormat="1" ht="16.5" customHeight="1" thickBot="1">
      <c r="A22" s="26" t="s">
        <v>80</v>
      </c>
      <c r="B22" s="27">
        <v>50446</v>
      </c>
      <c r="C22" s="49">
        <v>33003</v>
      </c>
      <c r="D22" s="85">
        <f t="shared" si="0"/>
        <v>0.65422431907386114</v>
      </c>
      <c r="E22" s="28">
        <f t="shared" si="2"/>
        <v>1.0064989524213248</v>
      </c>
      <c r="F22" s="117">
        <v>52230</v>
      </c>
      <c r="G22" s="49">
        <v>36307</v>
      </c>
      <c r="H22" s="113">
        <f t="shared" si="1"/>
        <v>0.69513689450507377</v>
      </c>
      <c r="I22" s="28">
        <f t="shared" si="3"/>
        <v>1.0694413761616519</v>
      </c>
      <c r="J22" s="118">
        <v>10388.89</v>
      </c>
      <c r="K22" s="122">
        <f t="shared" si="4"/>
        <v>1.6232640624999999</v>
      </c>
    </row>
    <row r="23" spans="1:13" s="111" customFormat="1" ht="16.5" customHeight="1">
      <c r="A23" s="179" t="str">
        <f>'2 - Job Seeker'!A25:K25</f>
        <v>*State Labor Exchange Goals:   Q2 EE Rate = 65%    Q4 EE Rate = 65%    Median Earnings = $6400</v>
      </c>
      <c r="B23" s="211"/>
      <c r="C23" s="211"/>
      <c r="D23" s="211"/>
      <c r="E23" s="211"/>
      <c r="F23" s="211"/>
      <c r="G23" s="211"/>
      <c r="H23" s="211"/>
      <c r="I23" s="211"/>
      <c r="J23" s="211"/>
      <c r="K23" s="212"/>
      <c r="L23" s="116"/>
      <c r="M23" s="110"/>
    </row>
    <row r="24" spans="1:13" s="112" customFormat="1" ht="123" customHeight="1" thickBot="1">
      <c r="A24" s="176"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7"/>
      <c r="C24" s="177"/>
      <c r="D24" s="177"/>
      <c r="E24" s="177"/>
      <c r="F24" s="177"/>
      <c r="G24" s="177"/>
      <c r="H24" s="177"/>
      <c r="I24" s="177"/>
      <c r="J24" s="177"/>
      <c r="K24" s="178"/>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39B83D9EC05746835EEFEAC1333386" ma:contentTypeVersion="9" ma:contentTypeDescription="Create a new document." ma:contentTypeScope="" ma:versionID="006ba3e599dabd0635471657cdb3bfc3">
  <xsd:schema xmlns:xsd="http://www.w3.org/2001/XMLSchema" xmlns:xs="http://www.w3.org/2001/XMLSchema" xmlns:p="http://schemas.microsoft.com/office/2006/metadata/properties" xmlns:ns2="a543ae4e-6060-48c8-a421-709023b87e3c" xmlns:ns3="b72976aa-e7d9-498e-b08a-d3d9e47e4056" targetNamespace="http://schemas.microsoft.com/office/2006/metadata/properties" ma:root="true" ma:fieldsID="4314587907e6f5a278d5334c3fd06d7f" ns2:_="" ns3:_="">
    <xsd:import namespace="a543ae4e-6060-48c8-a421-709023b87e3c"/>
    <xsd:import namespace="b72976aa-e7d9-498e-b08a-d3d9e47e4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3ae4e-6060-48c8-a421-709023b8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2976aa-e7d9-498e-b08a-d3d9e47e40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DF2DB92-CCA1-4144-81AB-C018EBF2FD0E}"/>
</file>

<file path=customXml/itemProps2.xml><?xml version="1.0" encoding="utf-8"?>
<ds:datastoreItem xmlns:ds="http://schemas.openxmlformats.org/officeDocument/2006/customXml" ds:itemID="{11388747-ADF0-4514-929B-D05696B94FC7}"/>
</file>

<file path=customXml/itemProps3.xml><?xml version="1.0" encoding="utf-8"?>
<ds:datastoreItem xmlns:ds="http://schemas.openxmlformats.org/officeDocument/2006/customXml" ds:itemID="{81F2A91D-FC84-4293-82DB-FF68CD9722DA}"/>
</file>

<file path=customXml/itemProps4.xml><?xml version="1.0" encoding="utf-8"?>
<ds:datastoreItem xmlns:ds="http://schemas.openxmlformats.org/officeDocument/2006/customXml" ds:itemID="{5970324A-6472-4C98-B66D-322CB3D6BA22}"/>
</file>

<file path=docProps/app.xml><?xml version="1.0" encoding="utf-8"?>
<Properties xmlns="http://schemas.openxmlformats.org/officeDocument/2006/extended-properties" xmlns:vt="http://schemas.openxmlformats.org/officeDocument/2006/docPropsVTypes">
  <Application>Microsoft Excel Online</Application>
  <Manager/>
  <Company>DCS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Boucher, Joan (DWD)</cp:lastModifiedBy>
  <cp:revision/>
  <dcterms:created xsi:type="dcterms:W3CDTF">2002-02-12T20:34:33Z</dcterms:created>
  <dcterms:modified xsi:type="dcterms:W3CDTF">2021-04-08T15:54:19Z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ies>
</file>