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4 06302021/"/>
    </mc:Choice>
  </mc:AlternateContent>
  <xr:revisionPtr revIDLastSave="392" documentId="11_30DBEAEF30D00F12F88D1FCE18B0C523BEF8D600" xr6:coauthVersionLast="46" xr6:coauthVersionMax="46" xr10:uidLastSave="{D6BE3A3D-4ECC-4922-AEAD-A1A7BD0480D8}"/>
  <bookViews>
    <workbookView xWindow="14055" yWindow="420" windowWidth="14685" windowHeight="14625" tabRatio="938" xr2:uid="{00000000-000D-0000-FFFF-FFFF00000000}"/>
  </bookViews>
  <sheets>
    <sheet name="Cover Sheet" sheetId="10" r:id="rId1"/>
    <sheet name="1. Plan and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and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7" l="1"/>
  <c r="L26" i="7"/>
  <c r="K26" i="7"/>
  <c r="M23" i="7"/>
  <c r="L23" i="7"/>
  <c r="K23" i="7"/>
  <c r="M20" i="7"/>
  <c r="L20" i="7"/>
  <c r="K20" i="7"/>
  <c r="M17" i="7"/>
  <c r="L17" i="7"/>
  <c r="K17" i="7"/>
  <c r="M14" i="7"/>
  <c r="L14" i="7"/>
  <c r="K14" i="7"/>
  <c r="K15" i="2"/>
  <c r="J26" i="7"/>
  <c r="I26" i="7"/>
  <c r="H26" i="7"/>
  <c r="J23" i="7"/>
  <c r="J20" i="7"/>
  <c r="J17" i="7"/>
  <c r="J14" i="7"/>
  <c r="I23" i="7"/>
  <c r="I20" i="7"/>
  <c r="I17" i="7"/>
  <c r="I14" i="7"/>
  <c r="H23" i="7"/>
  <c r="H20" i="7"/>
  <c r="H17" i="7"/>
  <c r="H14" i="7"/>
  <c r="G26" i="7"/>
  <c r="F26" i="7"/>
  <c r="E26" i="7"/>
  <c r="G23" i="7"/>
  <c r="G20" i="7"/>
  <c r="G17" i="7"/>
  <c r="G14" i="7"/>
  <c r="F23" i="7"/>
  <c r="F20" i="7"/>
  <c r="F17" i="7"/>
  <c r="F14" i="7"/>
  <c r="E23" i="7"/>
  <c r="E20" i="7"/>
  <c r="E17" i="7"/>
  <c r="E14" i="7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/>
  <c r="K10" i="2"/>
  <c r="L10" i="2" s="1"/>
  <c r="K11" i="2"/>
  <c r="K12" i="2"/>
  <c r="K13" i="2"/>
  <c r="L13" i="2" s="1"/>
  <c r="K14" i="2"/>
  <c r="L15" i="2"/>
  <c r="K16" i="2"/>
  <c r="K17" i="2"/>
  <c r="K18" i="2"/>
  <c r="L18" i="2" s="1"/>
  <c r="K19" i="2"/>
  <c r="K20" i="2"/>
  <c r="K21" i="2"/>
  <c r="L21" i="2" s="1"/>
  <c r="K22" i="2"/>
  <c r="L22" i="2" s="1"/>
  <c r="K23" i="2"/>
  <c r="L23" i="2" s="1"/>
  <c r="K24" i="2"/>
  <c r="K25" i="2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15" i="5"/>
  <c r="D26" i="4"/>
  <c r="N19" i="5"/>
  <c r="F16" i="6"/>
  <c r="N16" i="6"/>
  <c r="P19" i="6"/>
  <c r="D16" i="6"/>
  <c r="J15" i="5"/>
  <c r="H9" i="4"/>
  <c r="P10" i="4"/>
  <c r="L17" i="4"/>
  <c r="H19" i="6"/>
  <c r="J18" i="5"/>
  <c r="F17" i="4"/>
  <c r="N17" i="4"/>
  <c r="J15" i="4"/>
  <c r="D11" i="6"/>
  <c r="L21" i="6"/>
  <c r="H25" i="6"/>
  <c r="J22" i="5"/>
  <c r="J20" i="4"/>
  <c r="J24" i="6"/>
  <c r="F18" i="5"/>
  <c r="D12" i="6"/>
  <c r="L16" i="6"/>
  <c r="P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L25" i="2"/>
  <c r="H16" i="5"/>
  <c r="N13" i="4"/>
  <c r="D13" i="4"/>
  <c r="L13" i="4"/>
  <c r="L23" i="4"/>
  <c r="F13" i="4"/>
  <c r="N21" i="6"/>
  <c r="H24" i="6"/>
  <c r="L22" i="5"/>
  <c r="P22" i="4"/>
  <c r="F17" i="5"/>
  <c r="J25" i="4" l="1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<sst xmlns="http://schemas.openxmlformats.org/spreadsheetml/2006/main" count="416" uniqueCount="152">
  <si>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</si>
  <si>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</si>
  <si>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</si>
  <si>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</si>
  <si>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</si>
  <si>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</si>
  <si>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</si>
  <si>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</si>
  <si>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</si>
  <si>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</si>
  <si>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</si>
  <si>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</si>
  <si>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</si>
  <si>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</si>
  <si>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</si>
  <si>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</si>
  <si>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</si>
  <si>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</si>
  <si>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</si>
  <si>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</si>
  <si>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</si>
  <si>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</si>
  <si>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</si>
  <si>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</si>
  <si>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</si>
  <si>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</si>
  <si>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</si>
  <si>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</si>
  <si>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</si>
  <si>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</si>
  <si>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</si>
  <si>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</si>
  <si>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</si>
  <si>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</si>
  <si>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</si>
  <si>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</si>
  <si>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</si>
  <si>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</si>
  <si>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</si>
  <si>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</si>
  <si>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</si>
  <si>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</si>
  <si>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</si>
  <si>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</si>
  <si>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</si>
  <si>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</si>
  <si>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</si>
  <si>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</si>
  <si>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</si>
  <si>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</si>
  <si>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</si>
  <si>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</si>
  <si>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</si>
  <si>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</si>
  <si>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</si>
  <si>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</si>
  <si>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</si>
  <si>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</si>
  <si>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</si>
  <si>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</si>
  <si>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</si>
  <si>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</si>
  <si>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</si>
  <si>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</si>
  <si>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</si>
  <si>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</si>
  <si>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</si>
  <si>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</si>
  <si>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</si>
  <si>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</si>
  <si>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</si>
  <si>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</si>
  <si>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</si>
  <si>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</si>
  <si>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</si>
  <si>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</si>
  <si>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</si>
  <si>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</si>
  <si>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</si>
  <si>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</si>
  <si>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</si>
  <si>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</si>
  <si>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</si>
  <si>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</si>
  <si>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</si>
  <si>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</si>
  <si>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</si>
  <si>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</si>
  <si>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</si>
  <si>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</si>
  <si>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</si>
  <si>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</si>
  <si>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</si>
  <si>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</si>
  <si>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</si>
  <si>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</si>
  <si>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</si>
  <si>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</si>
  <si>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</si>
  <si>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</si>
  <si>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</si>
  <si>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</si>
  <si>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</si>
  <si>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</si>
  <si>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</si>
  <si>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</si>
  <si>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</si>
  <si>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</si>
  <si>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</si>
  <si>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</si>
  <si>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</si>
  <si>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</si>
  <si>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</si>
  <si>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</si>
  <si>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</si>
  <si>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</si>
  <si>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</si>
  <si>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</si>
  <si>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</si>
  <si>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</si>
  <si>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</si>
  <si>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</si>
  <si>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</si>
  <si>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</si>
  <si>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</si>
  <si>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</si>
  <si>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</si>
  <si>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</si>
  <si>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FY19 to FY20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</si>
  <si>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</si>
  <si>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</si>
  <si>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</si>
  <si>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</si>
  <si>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</si>
  <si>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</si>
  <si>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</si>
  <si>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</si>
  <si>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</si>
  <si>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</si>
  <si>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</si>
  <si>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</si>
  <si>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</si>
  <si>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</si>
  <si>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</si>
  <si>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</si>
  <si>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</si>
  <si>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</si>
  <si>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FY21 Quarter Ending June 30, 2021</t>
  </si>
  <si>
    <t>FY20 Qtr 4</t>
  </si>
  <si>
    <t>FY21 Qtr 4</t>
  </si>
  <si>
    <t>06/30/20
YTD Customers</t>
  </si>
  <si>
    <t>06/30/21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</si>
</sst>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5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1"/>
    </xf>
    <xf numFmtId="0" fontId="6" fillId="0" borderId="3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6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Fill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 applyAlignment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 applyAlignment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 applyAlignment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 applyAlignment="1"/>
    <xf numFmtId="0" fontId="19" fillId="3" borderId="49" xfId="0" applyFont="1" applyFill="1" applyBorder="1" applyAlignment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24" fillId="4" borderId="60" xfId="0" applyNumberFormat="1" applyFont="1" applyFill="1" applyBorder="1" applyAlignment="1">
      <alignment wrapText="1"/>
    </xf>
    <xf numFmtId="3" fontId="24" fillId="4" borderId="61" xfId="0" applyNumberFormat="1" applyFont="1" applyFill="1" applyBorder="1" applyAlignment="1">
      <alignment wrapText="1"/>
    </xf>
    <xf numFmtId="37" fontId="6" fillId="0" borderId="6" xfId="1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3" fontId="6" fillId="0" borderId="6" xfId="0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3" fontId="14" fillId="0" borderId="0" xfId="0" applyNumberFormat="1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/>
    <xf numFmtId="0" fontId="23" fillId="0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abSelected="1" workbookViewId="0">
      <selection activeCell="D7" sqref="D7:E7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60" t="s">
        <v>0</v>
      </c>
      <c r="D5" s="160"/>
      <c r="E5" s="160"/>
      <c r="F5" s="160"/>
      <c r="G5" s="6"/>
    </row>
    <row r="6" spans="2:20" ht="23.25" customHeight="1" thickTop="1" thickBot="1" x14ac:dyDescent="0.3">
      <c r="B6" s="2"/>
      <c r="C6" s="7"/>
      <c r="D6" s="161" t="s">
        <v>1</v>
      </c>
      <c r="E6" s="162"/>
      <c r="F6" s="8"/>
      <c r="G6" s="6"/>
    </row>
    <row r="7" spans="2:20" ht="17.25" thickTop="1" thickBot="1" x14ac:dyDescent="0.3">
      <c r="B7" s="2"/>
      <c r="C7" s="7"/>
      <c r="D7" s="161" t="s">
        <v>147</v>
      </c>
      <c r="E7" s="162"/>
      <c r="F7" s="8"/>
      <c r="G7" s="6"/>
    </row>
    <row r="8" spans="2:20" ht="16.5" customHeight="1" thickTop="1" thickBot="1" x14ac:dyDescent="0.35">
      <c r="B8" s="2"/>
      <c r="C8" s="7"/>
      <c r="D8" s="9"/>
      <c r="E8" s="10"/>
      <c r="F8" s="8"/>
      <c r="G8" s="6"/>
    </row>
    <row r="9" spans="2:20" ht="20.25" thickTop="1" thickBot="1" x14ac:dyDescent="0.35">
      <c r="B9" s="2"/>
      <c r="C9" s="7"/>
      <c r="D9" s="9"/>
      <c r="E9" s="11" t="s">
        <v>2</v>
      </c>
      <c r="F9" s="8"/>
      <c r="G9" s="6"/>
    </row>
    <row r="10" spans="2:20" ht="20.25" thickTop="1" thickBot="1" x14ac:dyDescent="0.35">
      <c r="B10" s="2"/>
      <c r="C10" s="7"/>
      <c r="D10" s="9"/>
      <c r="E10" s="11"/>
      <c r="F10" s="8"/>
      <c r="G10" s="6"/>
    </row>
    <row r="11" spans="2:20" ht="20.25" thickTop="1" thickBot="1" x14ac:dyDescent="0.35">
      <c r="B11" s="2"/>
      <c r="C11" s="7"/>
      <c r="D11" s="12"/>
      <c r="E11" s="11" t="s">
        <v>3</v>
      </c>
      <c r="F11" s="13"/>
      <c r="G11" s="6"/>
      <c r="S11" s="124"/>
      <c r="T11" s="124"/>
    </row>
    <row r="12" spans="2:20" ht="20.25" thickTop="1" thickBot="1" x14ac:dyDescent="0.35">
      <c r="B12" s="2"/>
      <c r="C12" s="7"/>
      <c r="D12" s="12"/>
      <c r="E12" s="11" t="s">
        <v>4</v>
      </c>
      <c r="F12" s="13"/>
      <c r="G12" s="6"/>
    </row>
    <row r="13" spans="2:20" ht="20.25" thickTop="1" thickBot="1" x14ac:dyDescent="0.35">
      <c r="B13" s="2"/>
      <c r="C13" s="7"/>
      <c r="D13" s="14"/>
      <c r="E13" s="11" t="s">
        <v>5</v>
      </c>
      <c r="F13" s="13"/>
      <c r="G13" s="6"/>
    </row>
    <row r="14" spans="2:20" ht="20.25" thickTop="1" thickBot="1" x14ac:dyDescent="0.35">
      <c r="B14" s="2"/>
      <c r="C14" s="7"/>
      <c r="D14" s="14"/>
      <c r="E14" s="11" t="s">
        <v>6</v>
      </c>
      <c r="F14" s="13"/>
      <c r="G14" s="6"/>
    </row>
    <row r="15" spans="2:20" ht="20.25" thickTop="1" thickBot="1" x14ac:dyDescent="0.35">
      <c r="B15" s="2"/>
      <c r="C15" s="7"/>
      <c r="D15" s="14"/>
      <c r="E15" s="11" t="s">
        <v>7</v>
      </c>
      <c r="F15" s="13"/>
      <c r="G15" s="6"/>
    </row>
    <row r="16" spans="2:20" ht="20.25" thickTop="1" thickBot="1" x14ac:dyDescent="0.35">
      <c r="B16" s="2"/>
      <c r="C16" s="7"/>
      <c r="D16" s="14"/>
      <c r="E16" s="11" t="s">
        <v>8</v>
      </c>
      <c r="F16" s="13"/>
      <c r="G16" s="6"/>
    </row>
    <row r="17" spans="1:9" ht="20.25" thickTop="1" thickBot="1" x14ac:dyDescent="0.35">
      <c r="B17" s="2"/>
      <c r="C17" s="7"/>
      <c r="D17" s="14"/>
      <c r="E17" s="11"/>
      <c r="F17" s="13"/>
      <c r="G17" s="6"/>
    </row>
    <row r="18" spans="1:9" ht="24.75" customHeight="1" thickTop="1" thickBot="1" x14ac:dyDescent="0.35">
      <c r="B18" s="2"/>
      <c r="C18" s="13"/>
      <c r="D18" s="12"/>
      <c r="E18" s="15" t="s">
        <v>9</v>
      </c>
      <c r="F18" s="16"/>
      <c r="G18" s="6"/>
    </row>
    <row r="19" spans="1:9" ht="24.75" customHeight="1" thickTop="1" thickBot="1" x14ac:dyDescent="0.35">
      <c r="B19" s="2"/>
      <c r="C19" s="13"/>
      <c r="D19" s="12"/>
      <c r="E19" s="15"/>
      <c r="F19" s="16"/>
      <c r="G19" s="6"/>
    </row>
    <row r="20" spans="1:9" ht="20.25" thickTop="1" thickBot="1" x14ac:dyDescent="0.35">
      <c r="B20" s="2"/>
      <c r="C20" s="7"/>
      <c r="D20" s="14"/>
      <c r="E20" s="11" t="s">
        <v>10</v>
      </c>
      <c r="F20" s="13"/>
      <c r="G20" s="6"/>
    </row>
    <row r="21" spans="1:9" ht="20.25" thickTop="1" thickBot="1" x14ac:dyDescent="0.35">
      <c r="B21" s="2"/>
      <c r="C21" s="7"/>
      <c r="D21" s="14"/>
      <c r="E21" s="11" t="s">
        <v>11</v>
      </c>
      <c r="F21" s="13"/>
      <c r="G21" s="6"/>
    </row>
    <row r="22" spans="1:9" ht="20.25" thickTop="1" thickBot="1" x14ac:dyDescent="0.35">
      <c r="B22" s="2"/>
      <c r="C22" s="7"/>
      <c r="D22" s="12"/>
      <c r="E22" s="11"/>
      <c r="F22" s="13"/>
      <c r="G22" s="6"/>
    </row>
    <row r="23" spans="1:9" ht="14.25" thickTop="1" thickBot="1" x14ac:dyDescent="0.25">
      <c r="B23" s="2"/>
      <c r="C23" s="13"/>
      <c r="D23" s="13"/>
      <c r="E23" s="17"/>
      <c r="F23" s="13"/>
      <c r="G23" s="6"/>
    </row>
    <row r="24" spans="1:9" ht="14.25" thickTop="1" thickBot="1" x14ac:dyDescent="0.25">
      <c r="B24" s="2"/>
      <c r="C24" s="18"/>
      <c r="D24" s="18"/>
      <c r="E24" s="18"/>
      <c r="F24" s="18"/>
      <c r="G24" s="6"/>
    </row>
    <row r="25" spans="1:9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1:9" s="13" customFormat="1" ht="12.75" customHeight="1" x14ac:dyDescent="0.2">
      <c r="C26" s="19" t="s">
        <v>13</v>
      </c>
    </row>
    <row r="27" spans="1:9" ht="26.25" customHeight="1" x14ac:dyDescent="0.2">
      <c r="A27" s="13"/>
      <c r="B27" s="13"/>
      <c r="C27" s="158" t="s">
        <v>14</v>
      </c>
      <c r="D27" s="159"/>
      <c r="E27" s="159"/>
      <c r="F27" s="159"/>
      <c r="G27" s="13"/>
      <c r="H27" s="13"/>
      <c r="I27" s="13"/>
    </row>
    <row r="28" spans="1:9" x14ac:dyDescent="0.2">
      <c r="A28" s="13"/>
      <c r="B28" s="13"/>
      <c r="C28" s="13"/>
      <c r="D28" s="13"/>
      <c r="E28" s="13"/>
      <c r="F28" s="20"/>
      <c r="G28" s="13"/>
      <c r="H28" s="13"/>
      <c r="I28" s="13"/>
    </row>
    <row r="29" spans="1:9" x14ac:dyDescent="0.2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workbookViewId="0">
      <selection activeCell="O26" sqref="O26"/>
    </sheetView>
  </sheetViews>
  <sheetFormatPr defaultColWidth="9.140625" defaultRowHeight="12.75" x14ac:dyDescent="0.2"/>
  <cols>
    <col min="1" max="1" width="18.7109375" style="21" customWidth="1"/>
    <col min="2" max="2" width="7.42578125" style="21" customWidth="1"/>
    <col min="3" max="3" width="7.28515625" style="21" customWidth="1"/>
    <col min="4" max="4" width="7" style="21" customWidth="1"/>
    <col min="5" max="6" width="7.28515625" style="21" customWidth="1"/>
    <col min="7" max="10" width="6.7109375" style="21" customWidth="1"/>
    <col min="11" max="12" width="7.28515625" style="21" customWidth="1"/>
    <col min="13" max="16" width="6.7109375" style="21" customWidth="1"/>
    <col min="17" max="16384" width="9.140625" style="2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39"/>
      <c r="R1" s="139"/>
    </row>
    <row r="2" spans="1:18" ht="15.75" x14ac:dyDescent="0.25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42"/>
      <c r="R2" s="142"/>
    </row>
    <row r="3" spans="1:18" ht="15.75" x14ac:dyDescent="0.25">
      <c r="A3" s="172" t="s">
        <v>147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22"/>
      <c r="R3" s="22"/>
    </row>
    <row r="5" spans="1:18" ht="18.75" x14ac:dyDescent="0.3">
      <c r="A5" s="171" t="s">
        <v>15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23"/>
      <c r="R5" s="23"/>
    </row>
    <row r="6" spans="1:18" ht="6.75" customHeight="1" thickBo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</row>
    <row r="7" spans="1:18" ht="13.5" thickTop="1" x14ac:dyDescent="0.2">
      <c r="A7" s="137" t="s">
        <v>16</v>
      </c>
      <c r="B7" s="176" t="s">
        <v>17</v>
      </c>
      <c r="C7" s="176"/>
      <c r="D7" s="176"/>
      <c r="E7" s="173" t="s">
        <v>18</v>
      </c>
      <c r="F7" s="174"/>
      <c r="G7" s="175"/>
      <c r="H7" s="173" t="s">
        <v>19</v>
      </c>
      <c r="I7" s="174"/>
      <c r="J7" s="175"/>
      <c r="K7" s="173" t="s">
        <v>20</v>
      </c>
      <c r="L7" s="174"/>
      <c r="M7" s="175"/>
      <c r="N7" s="176" t="s">
        <v>21</v>
      </c>
      <c r="O7" s="176"/>
      <c r="P7" s="177"/>
      <c r="Q7" s="139"/>
      <c r="R7" s="139"/>
    </row>
    <row r="8" spans="1:18" ht="25.5" customHeight="1" x14ac:dyDescent="0.2">
      <c r="A8" s="24"/>
      <c r="B8" s="163" t="s">
        <v>22</v>
      </c>
      <c r="C8" s="163"/>
      <c r="D8" s="163"/>
      <c r="E8" s="166" t="s">
        <v>23</v>
      </c>
      <c r="F8" s="167"/>
      <c r="G8" s="168"/>
      <c r="H8" s="164" t="s">
        <v>24</v>
      </c>
      <c r="I8" s="164"/>
      <c r="J8" s="164"/>
      <c r="K8" s="164" t="s">
        <v>25</v>
      </c>
      <c r="L8" s="164"/>
      <c r="M8" s="164"/>
      <c r="N8" s="163" t="s">
        <v>26</v>
      </c>
      <c r="O8" s="163"/>
      <c r="P8" s="170"/>
      <c r="Q8" s="139"/>
      <c r="R8" s="139"/>
    </row>
    <row r="9" spans="1:18" ht="25.5" x14ac:dyDescent="0.2">
      <c r="A9" s="138"/>
      <c r="B9" s="136" t="s">
        <v>27</v>
      </c>
      <c r="C9" s="136" t="s">
        <v>28</v>
      </c>
      <c r="D9" s="135" t="s">
        <v>29</v>
      </c>
      <c r="E9" s="136" t="s">
        <v>27</v>
      </c>
      <c r="F9" s="136" t="s">
        <v>28</v>
      </c>
      <c r="G9" s="135" t="s">
        <v>29</v>
      </c>
      <c r="H9" s="136" t="s">
        <v>27</v>
      </c>
      <c r="I9" s="136" t="s">
        <v>28</v>
      </c>
      <c r="J9" s="135" t="s">
        <v>29</v>
      </c>
      <c r="K9" s="136" t="s">
        <v>27</v>
      </c>
      <c r="L9" s="136" t="s">
        <v>28</v>
      </c>
      <c r="M9" s="135" t="s">
        <v>29</v>
      </c>
      <c r="N9" s="136" t="s">
        <v>27</v>
      </c>
      <c r="O9" s="136" t="s">
        <v>28</v>
      </c>
      <c r="P9" s="25" t="s">
        <v>29</v>
      </c>
      <c r="Q9" s="139"/>
      <c r="R9" s="139"/>
    </row>
    <row r="10" spans="1:18" ht="14.1" customHeight="1" x14ac:dyDescent="0.2">
      <c r="A10" s="26" t="s">
        <v>30</v>
      </c>
      <c r="B10" s="121">
        <v>3700</v>
      </c>
      <c r="C10" s="28">
        <v>2272</v>
      </c>
      <c r="D10" s="29">
        <f>C10/B10</f>
        <v>0.614054054054054</v>
      </c>
      <c r="E10" s="123">
        <v>3600</v>
      </c>
      <c r="F10" s="28">
        <v>2168</v>
      </c>
      <c r="G10" s="30">
        <f>F10/E10</f>
        <v>0.60222222222222221</v>
      </c>
      <c r="H10" s="123">
        <v>175</v>
      </c>
      <c r="I10" s="28">
        <v>138</v>
      </c>
      <c r="J10" s="30">
        <f>I10/H10</f>
        <v>0.78857142857142859</v>
      </c>
      <c r="K10" s="119">
        <v>2200</v>
      </c>
      <c r="L10" s="28">
        <v>1740</v>
      </c>
      <c r="M10" s="29">
        <f>L10/K10</f>
        <v>0.79090909090909089</v>
      </c>
      <c r="N10" s="119">
        <v>185</v>
      </c>
      <c r="O10" s="28">
        <v>136</v>
      </c>
      <c r="P10" s="31">
        <f>O10/N10</f>
        <v>0.73513513513513518</v>
      </c>
      <c r="Q10" s="139"/>
      <c r="R10" s="139"/>
    </row>
    <row r="11" spans="1:18" ht="14.1" customHeight="1" x14ac:dyDescent="0.2">
      <c r="A11" s="26" t="s">
        <v>31</v>
      </c>
      <c r="B11" s="121">
        <v>8500</v>
      </c>
      <c r="C11" s="28">
        <v>8065</v>
      </c>
      <c r="D11" s="29">
        <f t="shared" ref="D11:D25" si="0">C11/B11</f>
        <v>0.94882352941176473</v>
      </c>
      <c r="E11" s="123">
        <v>7000</v>
      </c>
      <c r="F11" s="28">
        <v>7174</v>
      </c>
      <c r="G11" s="30">
        <f t="shared" ref="G11:G25" si="1">F11/E11</f>
        <v>1.0248571428571429</v>
      </c>
      <c r="H11" s="123">
        <v>530</v>
      </c>
      <c r="I11" s="28">
        <v>506</v>
      </c>
      <c r="J11" s="30">
        <f t="shared" ref="J11:J25" si="2">I11/H11</f>
        <v>0.95471698113207548</v>
      </c>
      <c r="K11" s="119">
        <v>6000</v>
      </c>
      <c r="L11" s="28">
        <v>4923</v>
      </c>
      <c r="M11" s="29">
        <f>L11/K11</f>
        <v>0.82050000000000001</v>
      </c>
      <c r="N11" s="119">
        <v>275</v>
      </c>
      <c r="O11" s="28">
        <v>209</v>
      </c>
      <c r="P11" s="31">
        <f t="shared" ref="P11:P25" si="3">O11/N11</f>
        <v>0.76</v>
      </c>
      <c r="Q11" s="139"/>
      <c r="R11" s="139"/>
    </row>
    <row r="12" spans="1:18" ht="14.1" customHeight="1" x14ac:dyDescent="0.2">
      <c r="A12" s="26" t="s">
        <v>32</v>
      </c>
      <c r="B12" s="121">
        <v>10200</v>
      </c>
      <c r="C12" s="28">
        <v>4024</v>
      </c>
      <c r="D12" s="29">
        <f t="shared" si="0"/>
        <v>0.39450980392156865</v>
      </c>
      <c r="E12" s="139">
        <v>9180</v>
      </c>
      <c r="F12" s="28">
        <v>3739</v>
      </c>
      <c r="G12" s="30">
        <f t="shared" si="1"/>
        <v>0.40729847494553378</v>
      </c>
      <c r="H12" s="123">
        <v>714</v>
      </c>
      <c r="I12" s="28">
        <v>449</v>
      </c>
      <c r="J12" s="30">
        <f t="shared" si="2"/>
        <v>0.62885154061624648</v>
      </c>
      <c r="K12" s="119">
        <v>5610</v>
      </c>
      <c r="L12" s="28">
        <v>2984</v>
      </c>
      <c r="M12" s="29">
        <f t="shared" ref="M12:M25" si="4">L12/K12</f>
        <v>0.53190730837789657</v>
      </c>
      <c r="N12" s="119">
        <v>459</v>
      </c>
      <c r="O12" s="28">
        <v>301</v>
      </c>
      <c r="P12" s="31">
        <f t="shared" si="3"/>
        <v>0.65577342047930287</v>
      </c>
      <c r="Q12" s="139"/>
      <c r="R12" s="139"/>
    </row>
    <row r="13" spans="1:18" ht="14.1" customHeight="1" x14ac:dyDescent="0.2">
      <c r="A13" s="26" t="s">
        <v>33</v>
      </c>
      <c r="B13" s="121">
        <v>4400</v>
      </c>
      <c r="C13" s="28">
        <v>3517</v>
      </c>
      <c r="D13" s="29">
        <f t="shared" si="0"/>
        <v>0.79931818181818182</v>
      </c>
      <c r="E13" s="123">
        <v>4092</v>
      </c>
      <c r="F13" s="28">
        <v>3328</v>
      </c>
      <c r="G13" s="30">
        <f t="shared" si="1"/>
        <v>0.81329423264907141</v>
      </c>
      <c r="H13" s="123">
        <v>225</v>
      </c>
      <c r="I13" s="28">
        <v>224</v>
      </c>
      <c r="J13" s="30">
        <f t="shared" si="2"/>
        <v>0.99555555555555553</v>
      </c>
      <c r="K13" s="119">
        <v>2508</v>
      </c>
      <c r="L13" s="28">
        <v>2813</v>
      </c>
      <c r="M13" s="29">
        <f t="shared" si="4"/>
        <v>1.1216108452950557</v>
      </c>
      <c r="N13" s="119">
        <v>225</v>
      </c>
      <c r="O13" s="28">
        <v>197</v>
      </c>
      <c r="P13" s="31">
        <f t="shared" si="3"/>
        <v>0.87555555555555553</v>
      </c>
      <c r="Q13" s="139"/>
      <c r="R13" s="139"/>
    </row>
    <row r="14" spans="1:18" ht="14.1" customHeight="1" x14ac:dyDescent="0.2">
      <c r="A14" s="26" t="s">
        <v>34</v>
      </c>
      <c r="B14" s="121">
        <v>2900</v>
      </c>
      <c r="C14" s="28">
        <v>2491</v>
      </c>
      <c r="D14" s="29">
        <f t="shared" si="0"/>
        <v>0.85896551724137926</v>
      </c>
      <c r="E14" s="123">
        <v>2697</v>
      </c>
      <c r="F14" s="28">
        <v>2312</v>
      </c>
      <c r="G14" s="30">
        <f t="shared" si="1"/>
        <v>0.85724879495736006</v>
      </c>
      <c r="H14" s="123">
        <v>261</v>
      </c>
      <c r="I14" s="28">
        <v>185</v>
      </c>
      <c r="J14" s="30">
        <f t="shared" si="2"/>
        <v>0.70881226053639845</v>
      </c>
      <c r="K14" s="119">
        <v>1972</v>
      </c>
      <c r="L14" s="28">
        <v>1730</v>
      </c>
      <c r="M14" s="29">
        <f t="shared" si="4"/>
        <v>0.87728194726166331</v>
      </c>
      <c r="N14" s="119">
        <v>174</v>
      </c>
      <c r="O14" s="28">
        <v>147</v>
      </c>
      <c r="P14" s="31">
        <f t="shared" si="3"/>
        <v>0.84482758620689657</v>
      </c>
      <c r="Q14" s="139"/>
      <c r="R14" s="139"/>
    </row>
    <row r="15" spans="1:18" ht="14.1" customHeight="1" x14ac:dyDescent="0.2">
      <c r="A15" s="26" t="s">
        <v>35</v>
      </c>
      <c r="B15" s="121">
        <v>9774</v>
      </c>
      <c r="C15" s="28">
        <v>6412</v>
      </c>
      <c r="D15" s="29">
        <f t="shared" si="0"/>
        <v>0.6560261919377941</v>
      </c>
      <c r="E15" s="123">
        <v>9325</v>
      </c>
      <c r="F15" s="28">
        <v>6070</v>
      </c>
      <c r="G15" s="30">
        <f t="shared" si="1"/>
        <v>0.65093833780160859</v>
      </c>
      <c r="H15" s="123">
        <v>664</v>
      </c>
      <c r="I15" s="28">
        <v>413</v>
      </c>
      <c r="J15" s="30">
        <f t="shared" si="2"/>
        <v>0.62198795180722888</v>
      </c>
      <c r="K15" s="119">
        <v>7912</v>
      </c>
      <c r="L15" s="28">
        <v>5337</v>
      </c>
      <c r="M15" s="29">
        <f t="shared" si="4"/>
        <v>0.67454499494438824</v>
      </c>
      <c r="N15" s="119">
        <v>569</v>
      </c>
      <c r="O15" s="28">
        <v>327</v>
      </c>
      <c r="P15" s="31">
        <f t="shared" si="3"/>
        <v>0.57469244288224952</v>
      </c>
      <c r="Q15" s="139"/>
      <c r="R15" s="139"/>
    </row>
    <row r="16" spans="1:18" ht="14.1" customHeight="1" x14ac:dyDescent="0.2">
      <c r="A16" s="26" t="s">
        <v>36</v>
      </c>
      <c r="B16" s="121">
        <v>3460</v>
      </c>
      <c r="C16" s="28">
        <v>3365</v>
      </c>
      <c r="D16" s="29">
        <f t="shared" si="0"/>
        <v>0.9725433526011561</v>
      </c>
      <c r="E16" s="123">
        <v>3217</v>
      </c>
      <c r="F16" s="28">
        <v>3163</v>
      </c>
      <c r="G16" s="30">
        <f t="shared" si="1"/>
        <v>0.98321417469692263</v>
      </c>
      <c r="H16" s="123">
        <v>346</v>
      </c>
      <c r="I16" s="28">
        <v>366</v>
      </c>
      <c r="J16" s="30">
        <f t="shared" si="2"/>
        <v>1.0578034682080926</v>
      </c>
      <c r="K16" s="119">
        <v>2500</v>
      </c>
      <c r="L16" s="28">
        <v>2459</v>
      </c>
      <c r="M16" s="29">
        <f t="shared" si="4"/>
        <v>0.98360000000000003</v>
      </c>
      <c r="N16" s="119">
        <v>224</v>
      </c>
      <c r="O16" s="28">
        <v>170</v>
      </c>
      <c r="P16" s="31">
        <f t="shared" si="3"/>
        <v>0.7589285714285714</v>
      </c>
      <c r="Q16" s="139"/>
      <c r="R16" s="139"/>
    </row>
    <row r="17" spans="1:17" ht="14.1" customHeight="1" x14ac:dyDescent="0.2">
      <c r="A17" s="26" t="s">
        <v>37</v>
      </c>
      <c r="B17" s="121">
        <v>5800</v>
      </c>
      <c r="C17" s="28">
        <v>4791</v>
      </c>
      <c r="D17" s="29">
        <f t="shared" si="0"/>
        <v>0.82603448275862068</v>
      </c>
      <c r="E17" s="123">
        <v>5450</v>
      </c>
      <c r="F17" s="28">
        <v>4451</v>
      </c>
      <c r="G17" s="30">
        <f t="shared" si="1"/>
        <v>0.81669724770642205</v>
      </c>
      <c r="H17" s="123">
        <v>500</v>
      </c>
      <c r="I17" s="28">
        <v>449</v>
      </c>
      <c r="J17" s="30">
        <f t="shared" si="2"/>
        <v>0.89800000000000002</v>
      </c>
      <c r="K17" s="119">
        <v>4175</v>
      </c>
      <c r="L17" s="28">
        <v>3486</v>
      </c>
      <c r="M17" s="29">
        <f t="shared" si="4"/>
        <v>0.83497005988023953</v>
      </c>
      <c r="N17" s="119">
        <v>170</v>
      </c>
      <c r="O17" s="28">
        <v>186</v>
      </c>
      <c r="P17" s="31">
        <f t="shared" si="3"/>
        <v>1.0941176470588236</v>
      </c>
      <c r="Q17" s="139"/>
    </row>
    <row r="18" spans="1:17" ht="14.1" customHeight="1" x14ac:dyDescent="0.2">
      <c r="A18" s="26" t="s">
        <v>38</v>
      </c>
      <c r="B18" s="121">
        <v>4308</v>
      </c>
      <c r="C18" s="28">
        <v>2547</v>
      </c>
      <c r="D18" s="29">
        <f t="shared" si="0"/>
        <v>0.59122562674094703</v>
      </c>
      <c r="E18" s="123">
        <v>3999</v>
      </c>
      <c r="F18" s="28">
        <v>2369</v>
      </c>
      <c r="G18" s="30">
        <f t="shared" si="1"/>
        <v>0.59239809952488121</v>
      </c>
      <c r="H18" s="123">
        <v>296</v>
      </c>
      <c r="I18" s="28">
        <v>208</v>
      </c>
      <c r="J18" s="30">
        <f t="shared" si="2"/>
        <v>0.70270270270270274</v>
      </c>
      <c r="K18" s="119">
        <v>2233</v>
      </c>
      <c r="L18" s="28">
        <v>1553</v>
      </c>
      <c r="M18" s="29">
        <f t="shared" si="4"/>
        <v>0.69547693685624723</v>
      </c>
      <c r="N18" s="119">
        <v>200</v>
      </c>
      <c r="O18" s="28">
        <v>181</v>
      </c>
      <c r="P18" s="31">
        <f t="shared" si="3"/>
        <v>0.90500000000000003</v>
      </c>
      <c r="Q18" s="139"/>
    </row>
    <row r="19" spans="1:17" ht="14.1" customHeight="1" x14ac:dyDescent="0.2">
      <c r="A19" s="26" t="s">
        <v>39</v>
      </c>
      <c r="B19" s="121">
        <v>15000</v>
      </c>
      <c r="C19" s="28">
        <v>9444</v>
      </c>
      <c r="D19" s="29">
        <f t="shared" si="0"/>
        <v>0.62960000000000005</v>
      </c>
      <c r="E19" s="123">
        <v>13264</v>
      </c>
      <c r="F19" s="28">
        <v>8732</v>
      </c>
      <c r="G19" s="30">
        <f t="shared" si="1"/>
        <v>0.65832328106151994</v>
      </c>
      <c r="H19" s="123">
        <v>1379</v>
      </c>
      <c r="I19" s="28">
        <v>801</v>
      </c>
      <c r="J19" s="30">
        <f t="shared" si="2"/>
        <v>0.58085569253081948</v>
      </c>
      <c r="K19" s="119">
        <v>6997</v>
      </c>
      <c r="L19" s="28">
        <v>5222</v>
      </c>
      <c r="M19" s="29">
        <f t="shared" si="4"/>
        <v>0.74631985136487067</v>
      </c>
      <c r="N19" s="119">
        <v>461</v>
      </c>
      <c r="O19" s="28">
        <v>310</v>
      </c>
      <c r="P19" s="31">
        <f t="shared" si="3"/>
        <v>0.67245119305856837</v>
      </c>
      <c r="Q19" s="139"/>
    </row>
    <row r="20" spans="1:17" ht="14.1" customHeight="1" x14ac:dyDescent="0.2">
      <c r="A20" s="26" t="s">
        <v>40</v>
      </c>
      <c r="B20" s="121">
        <v>6260</v>
      </c>
      <c r="C20" s="28">
        <v>6317</v>
      </c>
      <c r="D20" s="29">
        <f t="shared" si="0"/>
        <v>1.0091054313099042</v>
      </c>
      <c r="E20" s="123">
        <v>5791</v>
      </c>
      <c r="F20" s="28">
        <v>5801</v>
      </c>
      <c r="G20" s="30">
        <f t="shared" si="1"/>
        <v>1.0017268174753928</v>
      </c>
      <c r="H20" s="123">
        <v>300</v>
      </c>
      <c r="I20" s="28">
        <v>252</v>
      </c>
      <c r="J20" s="30">
        <f t="shared" si="2"/>
        <v>0.84</v>
      </c>
      <c r="K20" s="119">
        <v>4523</v>
      </c>
      <c r="L20" s="28">
        <v>4909</v>
      </c>
      <c r="M20" s="29">
        <f t="shared" si="4"/>
        <v>1.0853415874419634</v>
      </c>
      <c r="N20" s="119">
        <v>271</v>
      </c>
      <c r="O20" s="28">
        <v>231</v>
      </c>
      <c r="P20" s="31">
        <f t="shared" si="3"/>
        <v>0.85239852398523985</v>
      </c>
      <c r="Q20" s="139"/>
    </row>
    <row r="21" spans="1:17" ht="14.1" customHeight="1" x14ac:dyDescent="0.2">
      <c r="A21" s="26" t="s">
        <v>41</v>
      </c>
      <c r="B21" s="121">
        <v>9600</v>
      </c>
      <c r="C21" s="28">
        <v>6729</v>
      </c>
      <c r="D21" s="29">
        <f t="shared" si="0"/>
        <v>0.70093749999999999</v>
      </c>
      <c r="E21" s="123">
        <v>8064</v>
      </c>
      <c r="F21" s="28">
        <v>6386</v>
      </c>
      <c r="G21" s="30">
        <f t="shared" si="1"/>
        <v>0.79191468253968256</v>
      </c>
      <c r="H21" s="123">
        <v>520</v>
      </c>
      <c r="I21" s="28">
        <v>388</v>
      </c>
      <c r="J21" s="30">
        <f t="shared" si="2"/>
        <v>0.74615384615384617</v>
      </c>
      <c r="K21" s="119">
        <v>7488</v>
      </c>
      <c r="L21" s="28">
        <v>5466</v>
      </c>
      <c r="M21" s="29">
        <f t="shared" si="4"/>
        <v>0.72996794871794868</v>
      </c>
      <c r="N21" s="119">
        <v>480</v>
      </c>
      <c r="O21" s="28">
        <v>368</v>
      </c>
      <c r="P21" s="31">
        <f t="shared" si="3"/>
        <v>0.76666666666666672</v>
      </c>
      <c r="Q21" s="139"/>
    </row>
    <row r="22" spans="1:17" ht="14.1" customHeight="1" x14ac:dyDescent="0.2">
      <c r="A22" s="26" t="s">
        <v>42</v>
      </c>
      <c r="B22" s="121">
        <v>10500</v>
      </c>
      <c r="C22" s="28">
        <v>5714</v>
      </c>
      <c r="D22" s="29">
        <f t="shared" si="0"/>
        <v>0.54419047619047622</v>
      </c>
      <c r="E22" s="123">
        <v>10000</v>
      </c>
      <c r="F22" s="28">
        <v>5425</v>
      </c>
      <c r="G22" s="30">
        <f t="shared" si="1"/>
        <v>0.54249999999999998</v>
      </c>
      <c r="H22" s="123">
        <v>475</v>
      </c>
      <c r="I22" s="28">
        <v>357</v>
      </c>
      <c r="J22" s="30">
        <f t="shared" si="2"/>
        <v>0.75157894736842101</v>
      </c>
      <c r="K22" s="119">
        <v>9500</v>
      </c>
      <c r="L22" s="28">
        <v>4680</v>
      </c>
      <c r="M22" s="29">
        <f t="shared" si="4"/>
        <v>0.49263157894736842</v>
      </c>
      <c r="N22" s="119">
        <v>500</v>
      </c>
      <c r="O22" s="28">
        <v>315</v>
      </c>
      <c r="P22" s="31">
        <f t="shared" si="3"/>
        <v>0.63</v>
      </c>
      <c r="Q22" s="139"/>
    </row>
    <row r="23" spans="1:17" ht="14.1" customHeight="1" x14ac:dyDescent="0.2">
      <c r="A23" s="26" t="s">
        <v>43</v>
      </c>
      <c r="B23" s="121">
        <v>3283</v>
      </c>
      <c r="C23" s="28">
        <v>2434</v>
      </c>
      <c r="D23" s="29">
        <f t="shared" si="0"/>
        <v>0.74139506548888212</v>
      </c>
      <c r="E23" s="123">
        <v>3017</v>
      </c>
      <c r="F23" s="28">
        <v>2209</v>
      </c>
      <c r="G23" s="30">
        <f t="shared" si="1"/>
        <v>0.73218428902883659</v>
      </c>
      <c r="H23" s="123">
        <v>182</v>
      </c>
      <c r="I23" s="28">
        <v>150</v>
      </c>
      <c r="J23" s="30">
        <f t="shared" si="2"/>
        <v>0.82417582417582413</v>
      </c>
      <c r="K23" s="119">
        <v>2537</v>
      </c>
      <c r="L23" s="28">
        <v>1881</v>
      </c>
      <c r="M23" s="29">
        <f t="shared" si="4"/>
        <v>0.74142688214426489</v>
      </c>
      <c r="N23" s="119">
        <v>208</v>
      </c>
      <c r="O23" s="28">
        <v>150</v>
      </c>
      <c r="P23" s="31">
        <f t="shared" si="3"/>
        <v>0.72115384615384615</v>
      </c>
      <c r="Q23" s="139"/>
    </row>
    <row r="24" spans="1:17" ht="14.1" customHeight="1" x14ac:dyDescent="0.2">
      <c r="A24" s="26" t="s">
        <v>44</v>
      </c>
      <c r="B24" s="121">
        <v>5000</v>
      </c>
      <c r="C24" s="28">
        <v>4334</v>
      </c>
      <c r="D24" s="29">
        <f t="shared" si="0"/>
        <v>0.86680000000000001</v>
      </c>
      <c r="E24" s="123">
        <v>4000</v>
      </c>
      <c r="F24" s="28">
        <v>3981</v>
      </c>
      <c r="G24" s="30">
        <f t="shared" si="1"/>
        <v>0.99524999999999997</v>
      </c>
      <c r="H24" s="123">
        <v>350</v>
      </c>
      <c r="I24" s="28">
        <v>243</v>
      </c>
      <c r="J24" s="30">
        <f t="shared" si="2"/>
        <v>0.69428571428571428</v>
      </c>
      <c r="K24" s="119">
        <v>3000</v>
      </c>
      <c r="L24" s="28">
        <v>3309</v>
      </c>
      <c r="M24" s="29">
        <f t="shared" si="4"/>
        <v>1.103</v>
      </c>
      <c r="N24" s="119">
        <v>300</v>
      </c>
      <c r="O24" s="28">
        <v>335</v>
      </c>
      <c r="P24" s="31">
        <f t="shared" si="3"/>
        <v>1.1166666666666667</v>
      </c>
      <c r="Q24" s="139"/>
    </row>
    <row r="25" spans="1:17" ht="14.1" customHeight="1" x14ac:dyDescent="0.2">
      <c r="A25" s="26" t="s">
        <v>45</v>
      </c>
      <c r="B25" s="122">
        <v>7686</v>
      </c>
      <c r="C25" s="28">
        <v>4492</v>
      </c>
      <c r="D25" s="29">
        <f t="shared" si="0"/>
        <v>0.58443924017694504</v>
      </c>
      <c r="E25" s="123">
        <v>7362</v>
      </c>
      <c r="F25" s="28">
        <v>4271</v>
      </c>
      <c r="G25" s="30">
        <f t="shared" si="1"/>
        <v>0.58014126596033688</v>
      </c>
      <c r="H25" s="123">
        <v>350</v>
      </c>
      <c r="I25" s="28">
        <v>259</v>
      </c>
      <c r="J25" s="30">
        <f t="shared" si="2"/>
        <v>0.74</v>
      </c>
      <c r="K25" s="119">
        <v>5914</v>
      </c>
      <c r="L25" s="28">
        <v>3600</v>
      </c>
      <c r="M25" s="29">
        <f t="shared" si="4"/>
        <v>0.60872505918160302</v>
      </c>
      <c r="N25" s="119">
        <v>448</v>
      </c>
      <c r="O25" s="28">
        <v>188</v>
      </c>
      <c r="P25" s="31">
        <f t="shared" si="3"/>
        <v>0.41964285714285715</v>
      </c>
      <c r="Q25" s="139"/>
    </row>
    <row r="26" spans="1:17" x14ac:dyDescent="0.2">
      <c r="A26" s="26" t="s">
        <v>46</v>
      </c>
      <c r="B26" s="119" t="s">
        <v>47</v>
      </c>
      <c r="C26" s="143">
        <v>1369</v>
      </c>
      <c r="D26" s="29" t="s">
        <v>47</v>
      </c>
      <c r="E26" s="123" t="s">
        <v>47</v>
      </c>
      <c r="F26" s="144">
        <v>1320</v>
      </c>
      <c r="G26" s="30" t="s">
        <v>47</v>
      </c>
      <c r="H26" s="123" t="s">
        <v>47</v>
      </c>
      <c r="I26" s="144">
        <v>20</v>
      </c>
      <c r="J26" s="30" t="s">
        <v>47</v>
      </c>
      <c r="K26" s="119" t="s">
        <v>47</v>
      </c>
      <c r="L26" s="143">
        <v>858</v>
      </c>
      <c r="M26" s="29" t="s">
        <v>47</v>
      </c>
      <c r="N26" s="119" t="s">
        <v>47</v>
      </c>
      <c r="O26" s="143">
        <v>38</v>
      </c>
      <c r="P26" s="31" t="s">
        <v>47</v>
      </c>
      <c r="Q26" s="139"/>
    </row>
    <row r="27" spans="1:17" ht="13.5" thickBot="1" x14ac:dyDescent="0.25">
      <c r="A27" s="32" t="s">
        <v>48</v>
      </c>
      <c r="B27" s="120">
        <f>SUM(B10:B26)</f>
        <v>110371</v>
      </c>
      <c r="C27" s="145">
        <v>68138</v>
      </c>
      <c r="D27" s="34">
        <f>C27/B27</f>
        <v>0.61735419630156474</v>
      </c>
      <c r="E27" s="120">
        <f>SUM(E10:E26)</f>
        <v>100058</v>
      </c>
      <c r="F27" s="145">
        <v>63132</v>
      </c>
      <c r="G27" s="35">
        <f>F27/E27</f>
        <v>0.6309540466529413</v>
      </c>
      <c r="H27" s="120">
        <f>SUM(H10:H26)</f>
        <v>7267</v>
      </c>
      <c r="I27" s="145">
        <v>4889</v>
      </c>
      <c r="J27" s="35">
        <f>I27/H27</f>
        <v>0.67276730425209852</v>
      </c>
      <c r="K27" s="120">
        <f>SUM(K10:K26)</f>
        <v>75069</v>
      </c>
      <c r="L27" s="145">
        <v>48921</v>
      </c>
      <c r="M27" s="34">
        <f>L27/K27</f>
        <v>0.65168045398233621</v>
      </c>
      <c r="N27" s="120">
        <f>SUM(N10:N26)</f>
        <v>5149</v>
      </c>
      <c r="O27" s="145">
        <v>3302</v>
      </c>
      <c r="P27" s="36">
        <f>O27/N27</f>
        <v>0.6412895707904448</v>
      </c>
      <c r="Q27" s="139"/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65" t="s">
        <v>51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28"/>
    </row>
    <row r="31" spans="1:17" ht="12.75" customHeight="1" x14ac:dyDescent="0.2">
      <c r="A31" s="165" t="s">
        <v>52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28"/>
    </row>
    <row r="32" spans="1:17" x14ac:dyDescent="0.2">
      <c r="A32" s="169" t="s">
        <v>53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4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4" workbookViewId="0">
      <selection activeCell="C26" sqref="C26"/>
    </sheetView>
  </sheetViews>
  <sheetFormatPr defaultColWidth="9.140625" defaultRowHeight="12.75" x14ac:dyDescent="0.2"/>
  <cols>
    <col min="1" max="1" width="21.85546875" style="21" customWidth="1"/>
    <col min="2" max="2" width="10.140625" style="21" customWidth="1"/>
    <col min="3" max="4" width="7.42578125" style="21" customWidth="1"/>
    <col min="5" max="5" width="11" style="21" customWidth="1"/>
    <col min="6" max="6" width="7.7109375" style="21" customWidth="1"/>
    <col min="7" max="7" width="10.85546875" style="21" customWidth="1"/>
    <col min="8" max="8" width="6.85546875" style="21" customWidth="1"/>
    <col min="9" max="9" width="9.5703125" style="21" customWidth="1"/>
    <col min="10" max="10" width="7" style="21" customWidth="1"/>
    <col min="11" max="11" width="8.140625" style="21" customWidth="1"/>
    <col min="12" max="12" width="6.85546875" style="21" customWidth="1"/>
    <col min="13" max="16384" width="9.140625" style="21"/>
  </cols>
  <sheetData>
    <row r="1" spans="1:16" ht="18.75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39"/>
      <c r="N1" s="139"/>
      <c r="O1" s="139"/>
      <c r="P1" s="139"/>
    </row>
    <row r="2" spans="1:16" ht="15.75" x14ac:dyDescent="0.25">
      <c r="A2" s="172" t="str">
        <f>'1. Plan and Actual'!A2</f>
        <v>OSCCAR Summary by Workforce Area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30"/>
      <c r="N2" s="130"/>
      <c r="O2" s="130"/>
      <c r="P2" s="130"/>
    </row>
    <row r="3" spans="1:16" ht="15.75" x14ac:dyDescent="0.25">
      <c r="A3" s="172" t="str">
        <f>'1. Plan and Actual'!A3</f>
        <v>FY21 Quarter Ending June 30, 2021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30"/>
      <c r="N3" s="130"/>
      <c r="O3" s="130"/>
      <c r="P3" s="130"/>
    </row>
    <row r="5" spans="1:16" ht="18.75" x14ac:dyDescent="0.3">
      <c r="A5" s="171" t="s">
        <v>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23"/>
      <c r="N5" s="139"/>
      <c r="O5" s="139"/>
      <c r="P5" s="139"/>
    </row>
    <row r="6" spans="1:16" ht="6.75" customHeight="1" thickBo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6" ht="13.5" thickTop="1" x14ac:dyDescent="0.2">
      <c r="A7" s="182" t="s">
        <v>16</v>
      </c>
      <c r="B7" s="176" t="s">
        <v>17</v>
      </c>
      <c r="C7" s="176" t="s">
        <v>18</v>
      </c>
      <c r="D7" s="176"/>
      <c r="E7" s="178" t="s">
        <v>54</v>
      </c>
      <c r="F7" s="178"/>
      <c r="G7" s="178"/>
      <c r="H7" s="178"/>
      <c r="I7" s="178"/>
      <c r="J7" s="178"/>
      <c r="K7" s="178"/>
      <c r="L7" s="179"/>
      <c r="M7" s="139"/>
      <c r="N7" s="139"/>
      <c r="O7" s="139"/>
      <c r="P7" s="139"/>
    </row>
    <row r="8" spans="1:16" x14ac:dyDescent="0.2">
      <c r="A8" s="183"/>
      <c r="B8" s="180"/>
      <c r="C8" s="180"/>
      <c r="D8" s="180"/>
      <c r="E8" s="180" t="s">
        <v>19</v>
      </c>
      <c r="F8" s="180"/>
      <c r="G8" s="180" t="s">
        <v>20</v>
      </c>
      <c r="H8" s="180"/>
      <c r="I8" s="180" t="s">
        <v>21</v>
      </c>
      <c r="J8" s="180"/>
      <c r="K8" s="180" t="s">
        <v>55</v>
      </c>
      <c r="L8" s="181"/>
      <c r="M8" s="139"/>
      <c r="N8" s="139"/>
      <c r="O8" s="139"/>
      <c r="P8" s="139"/>
    </row>
    <row r="9" spans="1:16" s="38" customFormat="1" ht="38.25" x14ac:dyDescent="0.2">
      <c r="A9" s="37"/>
      <c r="B9" s="135" t="s">
        <v>22</v>
      </c>
      <c r="C9" s="135" t="s">
        <v>56</v>
      </c>
      <c r="D9" s="135" t="s">
        <v>57</v>
      </c>
      <c r="E9" s="135" t="s">
        <v>58</v>
      </c>
      <c r="F9" s="135" t="s">
        <v>57</v>
      </c>
      <c r="G9" s="135" t="s">
        <v>59</v>
      </c>
      <c r="H9" s="135" t="s">
        <v>57</v>
      </c>
      <c r="I9" s="135" t="s">
        <v>60</v>
      </c>
      <c r="J9" s="135" t="s">
        <v>57</v>
      </c>
      <c r="K9" s="135" t="s">
        <v>26</v>
      </c>
      <c r="L9" s="25" t="s">
        <v>57</v>
      </c>
    </row>
    <row r="10" spans="1:16" ht="14.1" customHeight="1" x14ac:dyDescent="0.2">
      <c r="A10" s="26" t="s">
        <v>30</v>
      </c>
      <c r="B10" s="39">
        <f>'1. Plan and Actual'!C10</f>
        <v>2272</v>
      </c>
      <c r="C10" s="28">
        <v>1295</v>
      </c>
      <c r="D10" s="29">
        <f>C10/B10</f>
        <v>0.56998239436619713</v>
      </c>
      <c r="E10" s="28">
        <f>'1. Plan and Actual'!F10</f>
        <v>2168</v>
      </c>
      <c r="F10" s="29">
        <f>E10/B10</f>
        <v>0.95422535211267601</v>
      </c>
      <c r="G10" s="28">
        <f>'1. Plan and Actual'!I10</f>
        <v>138</v>
      </c>
      <c r="H10" s="29">
        <f>G10/B10</f>
        <v>6.0739436619718312E-2</v>
      </c>
      <c r="I10" s="39">
        <f>'1. Plan and Actual'!L10</f>
        <v>1740</v>
      </c>
      <c r="J10" s="29">
        <f>I10/B10</f>
        <v>0.76584507042253525</v>
      </c>
      <c r="K10" s="28">
        <f>'1. Plan and Actual'!O10</f>
        <v>136</v>
      </c>
      <c r="L10" s="31">
        <f>K10/B10</f>
        <v>5.9859154929577461E-2</v>
      </c>
      <c r="M10" s="139"/>
      <c r="N10" s="139"/>
      <c r="O10" s="139"/>
      <c r="P10" s="139"/>
    </row>
    <row r="11" spans="1:16" ht="14.1" customHeight="1" x14ac:dyDescent="0.2">
      <c r="A11" s="26" t="s">
        <v>31</v>
      </c>
      <c r="B11" s="39">
        <f>'1. Plan and Actual'!C11</f>
        <v>8065</v>
      </c>
      <c r="C11" s="28">
        <v>6212</v>
      </c>
      <c r="D11" s="29">
        <f t="shared" ref="D11:D27" si="0">C11/B11</f>
        <v>0.77024178549287048</v>
      </c>
      <c r="E11" s="28">
        <f>'1. Plan and Actual'!F11</f>
        <v>7174</v>
      </c>
      <c r="F11" s="29">
        <f t="shared" ref="F11:F27" si="1">E11/B11</f>
        <v>0.88952262864228149</v>
      </c>
      <c r="G11" s="28">
        <f>'1. Plan and Actual'!I11</f>
        <v>506</v>
      </c>
      <c r="H11" s="29">
        <f t="shared" ref="H11:H27" si="2">G11/B11</f>
        <v>6.2740235585864848E-2</v>
      </c>
      <c r="I11" s="39">
        <f>'1. Plan and Actual'!L11</f>
        <v>4923</v>
      </c>
      <c r="J11" s="29">
        <f t="shared" ref="J11:J27" si="3">I11/B11</f>
        <v>0.61041537507749533</v>
      </c>
      <c r="K11" s="28">
        <f>'1. Plan and Actual'!O11</f>
        <v>209</v>
      </c>
      <c r="L11" s="31">
        <f t="shared" ref="L11:L27" si="4">K11/B11</f>
        <v>2.5914445133292004E-2</v>
      </c>
      <c r="M11" s="139"/>
      <c r="N11" s="139"/>
      <c r="O11" s="139"/>
      <c r="P11" s="139"/>
    </row>
    <row r="12" spans="1:16" ht="14.1" customHeight="1" x14ac:dyDescent="0.2">
      <c r="A12" s="26" t="s">
        <v>32</v>
      </c>
      <c r="B12" s="39">
        <f>'1. Plan and Actual'!C12</f>
        <v>4024</v>
      </c>
      <c r="C12" s="28">
        <v>2845</v>
      </c>
      <c r="D12" s="29">
        <f t="shared" si="0"/>
        <v>0.70700795228628233</v>
      </c>
      <c r="E12" s="28">
        <f>'1. Plan and Actual'!F12</f>
        <v>3739</v>
      </c>
      <c r="F12" s="29">
        <f t="shared" si="1"/>
        <v>0.92917495029821073</v>
      </c>
      <c r="G12" s="28">
        <f>'1. Plan and Actual'!I12</f>
        <v>449</v>
      </c>
      <c r="H12" s="29">
        <f t="shared" si="2"/>
        <v>0.11158051689860835</v>
      </c>
      <c r="I12" s="39">
        <f>'1. Plan and Actual'!L12</f>
        <v>2984</v>
      </c>
      <c r="J12" s="29">
        <f t="shared" si="3"/>
        <v>0.74155069582504973</v>
      </c>
      <c r="K12" s="28">
        <f>'1. Plan and Actual'!O12</f>
        <v>301</v>
      </c>
      <c r="L12" s="31">
        <f t="shared" si="4"/>
        <v>7.4801192842942343E-2</v>
      </c>
      <c r="M12" s="139"/>
      <c r="N12" s="139"/>
      <c r="O12" s="139"/>
      <c r="P12" s="139"/>
    </row>
    <row r="13" spans="1:16" ht="14.1" customHeight="1" x14ac:dyDescent="0.2">
      <c r="A13" s="26" t="s">
        <v>33</v>
      </c>
      <c r="B13" s="39">
        <f>'1. Plan and Actual'!C13</f>
        <v>3517</v>
      </c>
      <c r="C13" s="28">
        <v>2533</v>
      </c>
      <c r="D13" s="29">
        <f t="shared" si="0"/>
        <v>0.7202160932613022</v>
      </c>
      <c r="E13" s="28">
        <f>'1. Plan and Actual'!F13</f>
        <v>3328</v>
      </c>
      <c r="F13" s="29">
        <f t="shared" si="1"/>
        <v>0.946261017912994</v>
      </c>
      <c r="G13" s="28">
        <f>'1. Plan and Actual'!I13</f>
        <v>224</v>
      </c>
      <c r="H13" s="29">
        <f t="shared" si="2"/>
        <v>6.3690645436451518E-2</v>
      </c>
      <c r="I13" s="39">
        <f>'1. Plan and Actual'!L13</f>
        <v>2813</v>
      </c>
      <c r="J13" s="29">
        <f t="shared" si="3"/>
        <v>0.79982940005686665</v>
      </c>
      <c r="K13" s="28">
        <f>'1. Plan and Actual'!O13</f>
        <v>197</v>
      </c>
      <c r="L13" s="31">
        <f t="shared" si="4"/>
        <v>5.6013647995450666E-2</v>
      </c>
      <c r="M13" s="139"/>
      <c r="N13" s="139"/>
      <c r="O13" s="139"/>
      <c r="P13" s="139"/>
    </row>
    <row r="14" spans="1:16" ht="14.1" customHeight="1" x14ac:dyDescent="0.2">
      <c r="A14" s="26" t="s">
        <v>34</v>
      </c>
      <c r="B14" s="39">
        <f>'1. Plan and Actual'!C14</f>
        <v>2491</v>
      </c>
      <c r="C14" s="28">
        <v>1337</v>
      </c>
      <c r="D14" s="29">
        <f t="shared" si="0"/>
        <v>0.53673223604977915</v>
      </c>
      <c r="E14" s="28">
        <f>'1. Plan and Actual'!F14</f>
        <v>2312</v>
      </c>
      <c r="F14" s="29">
        <f t="shared" si="1"/>
        <v>0.92814130871136091</v>
      </c>
      <c r="G14" s="28">
        <f>'1. Plan and Actual'!I14</f>
        <v>185</v>
      </c>
      <c r="H14" s="29">
        <f t="shared" si="2"/>
        <v>7.4267362505018059E-2</v>
      </c>
      <c r="I14" s="39">
        <f>'1. Plan and Actual'!L14</f>
        <v>1730</v>
      </c>
      <c r="J14" s="29">
        <f t="shared" si="3"/>
        <v>0.69450020072260132</v>
      </c>
      <c r="K14" s="28">
        <f>'1. Plan and Actual'!O14</f>
        <v>147</v>
      </c>
      <c r="L14" s="31">
        <f t="shared" si="4"/>
        <v>5.9012444801284626E-2</v>
      </c>
      <c r="M14" s="139"/>
      <c r="N14" s="139"/>
      <c r="O14" s="139"/>
      <c r="P14" s="139"/>
    </row>
    <row r="15" spans="1:16" ht="14.1" customHeight="1" x14ac:dyDescent="0.2">
      <c r="A15" s="26" t="s">
        <v>35</v>
      </c>
      <c r="B15" s="39">
        <f>'1. Plan and Actual'!C15</f>
        <v>6412</v>
      </c>
      <c r="C15" s="28">
        <v>4776</v>
      </c>
      <c r="D15" s="29">
        <f t="shared" si="0"/>
        <v>0.74485339987523391</v>
      </c>
      <c r="E15" s="28">
        <f>'1. Plan and Actual'!F15</f>
        <v>6070</v>
      </c>
      <c r="F15" s="29">
        <f t="shared" si="1"/>
        <v>0.94666250779787897</v>
      </c>
      <c r="G15" s="28">
        <f>'1. Plan and Actual'!I15</f>
        <v>413</v>
      </c>
      <c r="H15" s="29">
        <f t="shared" si="2"/>
        <v>6.4410480349344976E-2</v>
      </c>
      <c r="I15" s="39">
        <f>'1. Plan and Actual'!L15</f>
        <v>5337</v>
      </c>
      <c r="J15" s="29">
        <f t="shared" si="3"/>
        <v>0.83234560199625707</v>
      </c>
      <c r="K15" s="28" t="b">
        <f>C27='1. Plan and Actual'!O15</f>
        <v>0</v>
      </c>
      <c r="L15" s="31">
        <f t="shared" si="4"/>
        <v>0</v>
      </c>
      <c r="M15" s="139"/>
      <c r="N15" s="139"/>
      <c r="O15" s="139"/>
      <c r="P15" s="139"/>
    </row>
    <row r="16" spans="1:16" ht="14.1" customHeight="1" x14ac:dyDescent="0.2">
      <c r="A16" s="26" t="s">
        <v>36</v>
      </c>
      <c r="B16" s="39">
        <f>'1. Plan and Actual'!C16</f>
        <v>3365</v>
      </c>
      <c r="C16" s="28">
        <v>2088</v>
      </c>
      <c r="D16" s="29">
        <f t="shared" si="0"/>
        <v>0.62050520059435366</v>
      </c>
      <c r="E16" s="28">
        <f>'1. Plan and Actual'!F16</f>
        <v>3163</v>
      </c>
      <c r="F16" s="29">
        <f t="shared" si="1"/>
        <v>0.93997028231797919</v>
      </c>
      <c r="G16" s="28">
        <f>'1. Plan and Actual'!I16</f>
        <v>366</v>
      </c>
      <c r="H16" s="29">
        <f t="shared" si="2"/>
        <v>0.1087667161961367</v>
      </c>
      <c r="I16" s="39">
        <f>'1. Plan and Actual'!L16</f>
        <v>2459</v>
      </c>
      <c r="J16" s="29">
        <f t="shared" si="3"/>
        <v>0.73075780089153042</v>
      </c>
      <c r="K16" s="28">
        <f>'1. Plan and Actual'!O16</f>
        <v>170</v>
      </c>
      <c r="L16" s="31">
        <f t="shared" si="4"/>
        <v>5.0520059435364043E-2</v>
      </c>
      <c r="M16" s="139"/>
      <c r="N16" s="139"/>
      <c r="O16" s="139"/>
      <c r="P16" s="139"/>
    </row>
    <row r="17" spans="1:16" ht="14.1" customHeight="1" x14ac:dyDescent="0.2">
      <c r="A17" s="26" t="s">
        <v>37</v>
      </c>
      <c r="B17" s="39">
        <f>'1. Plan and Actual'!C17</f>
        <v>4791</v>
      </c>
      <c r="C17" s="28">
        <v>3177</v>
      </c>
      <c r="D17" s="29">
        <f t="shared" si="0"/>
        <v>0.66311834690043836</v>
      </c>
      <c r="E17" s="28">
        <f>'1. Plan and Actual'!F17</f>
        <v>4451</v>
      </c>
      <c r="F17" s="29">
        <f t="shared" si="1"/>
        <v>0.92903360467543306</v>
      </c>
      <c r="G17" s="28">
        <f>'1. Plan and Actual'!I17</f>
        <v>449</v>
      </c>
      <c r="H17" s="29">
        <f t="shared" si="2"/>
        <v>9.3717386766854524E-2</v>
      </c>
      <c r="I17" s="39">
        <f>'1. Plan and Actual'!L17</f>
        <v>3486</v>
      </c>
      <c r="J17" s="29">
        <f t="shared" si="3"/>
        <v>0.72761427676894175</v>
      </c>
      <c r="K17" s="28">
        <f>'1. Plan and Actual'!O17</f>
        <v>186</v>
      </c>
      <c r="L17" s="31">
        <f t="shared" si="4"/>
        <v>3.8822792736380715E-2</v>
      </c>
      <c r="M17" s="139"/>
      <c r="N17" s="139"/>
      <c r="O17" s="139"/>
      <c r="P17" s="139"/>
    </row>
    <row r="18" spans="1:16" ht="14.1" customHeight="1" x14ac:dyDescent="0.2">
      <c r="A18" s="26" t="s">
        <v>38</v>
      </c>
      <c r="B18" s="39">
        <f>'1. Plan and Actual'!C18</f>
        <v>2547</v>
      </c>
      <c r="C18" s="28">
        <v>1517</v>
      </c>
      <c r="D18" s="29">
        <f t="shared" si="0"/>
        <v>0.59560266980761678</v>
      </c>
      <c r="E18" s="28">
        <f>'1. Plan and Actual'!F18</f>
        <v>2369</v>
      </c>
      <c r="F18" s="29">
        <f t="shared" si="1"/>
        <v>0.93011385944248137</v>
      </c>
      <c r="G18" s="28">
        <f>'1. Plan and Actual'!I18</f>
        <v>208</v>
      </c>
      <c r="H18" s="29">
        <f t="shared" si="2"/>
        <v>8.1664703572830788E-2</v>
      </c>
      <c r="I18" s="39">
        <f>'1. Plan and Actual'!L18</f>
        <v>1553</v>
      </c>
      <c r="J18" s="29">
        <f t="shared" si="3"/>
        <v>0.60973694542599133</v>
      </c>
      <c r="K18" s="28">
        <f>'1. Plan and Actual'!O18</f>
        <v>181</v>
      </c>
      <c r="L18" s="31">
        <f t="shared" si="4"/>
        <v>7.1063996859049863E-2</v>
      </c>
      <c r="M18" s="139"/>
      <c r="N18" s="139"/>
      <c r="O18" s="139"/>
      <c r="P18" s="139"/>
    </row>
    <row r="19" spans="1:16" ht="14.1" customHeight="1" x14ac:dyDescent="0.2">
      <c r="A19" s="26" t="s">
        <v>39</v>
      </c>
      <c r="B19" s="39">
        <f>'1. Plan and Actual'!C19</f>
        <v>9444</v>
      </c>
      <c r="C19" s="28">
        <v>5173</v>
      </c>
      <c r="D19" s="29">
        <f t="shared" si="0"/>
        <v>0.54775518847945781</v>
      </c>
      <c r="E19" s="28">
        <f>'1. Plan and Actual'!F19</f>
        <v>8732</v>
      </c>
      <c r="F19" s="29">
        <f t="shared" si="1"/>
        <v>0.92460821685726391</v>
      </c>
      <c r="G19" s="28">
        <f>'1. Plan and Actual'!I19</f>
        <v>801</v>
      </c>
      <c r="H19" s="29">
        <f t="shared" si="2"/>
        <v>8.4815756035578144E-2</v>
      </c>
      <c r="I19" s="39">
        <f>'1. Plan and Actual'!L19</f>
        <v>5222</v>
      </c>
      <c r="J19" s="29">
        <f t="shared" si="3"/>
        <v>0.55294366793731464</v>
      </c>
      <c r="K19" s="28">
        <f>'1. Plan and Actual'!O19</f>
        <v>310</v>
      </c>
      <c r="L19" s="31">
        <f t="shared" si="4"/>
        <v>3.2825074121135112E-2</v>
      </c>
      <c r="M19" s="139"/>
      <c r="N19" s="139"/>
      <c r="O19" s="139"/>
      <c r="P19" s="139"/>
    </row>
    <row r="20" spans="1:16" ht="14.1" customHeight="1" x14ac:dyDescent="0.2">
      <c r="A20" s="26" t="s">
        <v>40</v>
      </c>
      <c r="B20" s="39">
        <f>'1. Plan and Actual'!C20</f>
        <v>6317</v>
      </c>
      <c r="C20" s="28">
        <v>4536</v>
      </c>
      <c r="D20" s="29">
        <f t="shared" si="0"/>
        <v>0.71806237137881901</v>
      </c>
      <c r="E20" s="28">
        <f>'1. Plan and Actual'!F20</f>
        <v>5801</v>
      </c>
      <c r="F20" s="29">
        <f t="shared" si="1"/>
        <v>0.91831565616590149</v>
      </c>
      <c r="G20" s="28">
        <f>'1. Plan and Actual'!I20</f>
        <v>252</v>
      </c>
      <c r="H20" s="29">
        <f t="shared" si="2"/>
        <v>3.989235396548995E-2</v>
      </c>
      <c r="I20" s="39">
        <f>'1. Plan and Actual'!L20</f>
        <v>4909</v>
      </c>
      <c r="J20" s="29">
        <f t="shared" si="3"/>
        <v>0.77710938736742119</v>
      </c>
      <c r="K20" s="28">
        <f>'1. Plan and Actual'!O20</f>
        <v>231</v>
      </c>
      <c r="L20" s="31">
        <f t="shared" si="4"/>
        <v>3.6567991135032452E-2</v>
      </c>
      <c r="M20" s="139"/>
      <c r="N20" s="139"/>
      <c r="O20" s="139"/>
      <c r="P20" s="139"/>
    </row>
    <row r="21" spans="1:16" ht="14.1" customHeight="1" x14ac:dyDescent="0.2">
      <c r="A21" s="26" t="s">
        <v>41</v>
      </c>
      <c r="B21" s="39">
        <f>'1. Plan and Actual'!C21</f>
        <v>6729</v>
      </c>
      <c r="C21" s="28">
        <v>5684</v>
      </c>
      <c r="D21" s="29">
        <f t="shared" si="0"/>
        <v>0.84470203596373905</v>
      </c>
      <c r="E21" s="28">
        <f>'1. Plan and Actual'!F21</f>
        <v>6386</v>
      </c>
      <c r="F21" s="29">
        <f t="shared" si="1"/>
        <v>0.94902660127805027</v>
      </c>
      <c r="G21" s="28">
        <f>'1. Plan and Actual'!I21</f>
        <v>388</v>
      </c>
      <c r="H21" s="29">
        <f t="shared" si="2"/>
        <v>5.7660870857482539E-2</v>
      </c>
      <c r="I21" s="39">
        <f>'1. Plan and Actual'!L21</f>
        <v>5466</v>
      </c>
      <c r="J21" s="29">
        <f t="shared" si="3"/>
        <v>0.81230494872938031</v>
      </c>
      <c r="K21" s="28">
        <f>'1. Plan and Actual'!O21</f>
        <v>368</v>
      </c>
      <c r="L21" s="31">
        <f t="shared" si="4"/>
        <v>5.4688661019467975E-2</v>
      </c>
      <c r="M21" s="139"/>
      <c r="N21" s="139"/>
      <c r="O21" s="139"/>
      <c r="P21" s="139"/>
    </row>
    <row r="22" spans="1:16" ht="14.1" customHeight="1" x14ac:dyDescent="0.2">
      <c r="A22" s="26" t="s">
        <v>42</v>
      </c>
      <c r="B22" s="39">
        <f>'1. Plan and Actual'!C22</f>
        <v>5714</v>
      </c>
      <c r="C22" s="28">
        <v>4805</v>
      </c>
      <c r="D22" s="29">
        <f t="shared" si="0"/>
        <v>0.84091704585229266</v>
      </c>
      <c r="E22" s="28">
        <f>'1. Plan and Actual'!F22</f>
        <v>5425</v>
      </c>
      <c r="F22" s="29">
        <f t="shared" si="1"/>
        <v>0.94942247112355616</v>
      </c>
      <c r="G22" s="28">
        <f>'1. Plan and Actual'!I22</f>
        <v>357</v>
      </c>
      <c r="H22" s="29">
        <f t="shared" si="2"/>
        <v>6.247812390619531E-2</v>
      </c>
      <c r="I22" s="39">
        <f>'1. Plan and Actual'!L22</f>
        <v>4680</v>
      </c>
      <c r="J22" s="29">
        <f t="shared" si="3"/>
        <v>0.81904095204760241</v>
      </c>
      <c r="K22" s="28">
        <f>'1. Plan and Actual'!O22</f>
        <v>315</v>
      </c>
      <c r="L22" s="31">
        <f t="shared" si="4"/>
        <v>5.5127756387819388E-2</v>
      </c>
      <c r="M22" s="139"/>
      <c r="N22" s="139"/>
      <c r="O22" s="139"/>
      <c r="P22" s="139"/>
    </row>
    <row r="23" spans="1:16" ht="14.1" customHeight="1" x14ac:dyDescent="0.2">
      <c r="A23" s="26" t="s">
        <v>43</v>
      </c>
      <c r="B23" s="39">
        <f>'1. Plan and Actual'!C23</f>
        <v>2434</v>
      </c>
      <c r="C23" s="28">
        <v>1476</v>
      </c>
      <c r="D23" s="29">
        <f t="shared" si="0"/>
        <v>0.60640920295809364</v>
      </c>
      <c r="E23" s="28">
        <f>'1. Plan and Actual'!F23</f>
        <v>2209</v>
      </c>
      <c r="F23" s="29">
        <f t="shared" si="1"/>
        <v>0.90755957271980281</v>
      </c>
      <c r="G23" s="28">
        <f>'1. Plan and Actual'!I23</f>
        <v>150</v>
      </c>
      <c r="H23" s="29">
        <f t="shared" si="2"/>
        <v>6.1626951520131472E-2</v>
      </c>
      <c r="I23" s="39">
        <f>'1. Plan and Actual'!L23</f>
        <v>1881</v>
      </c>
      <c r="J23" s="29">
        <f t="shared" si="3"/>
        <v>0.77280197206244861</v>
      </c>
      <c r="K23" s="28">
        <f>'1. Plan and Actual'!O23</f>
        <v>150</v>
      </c>
      <c r="L23" s="31">
        <f t="shared" si="4"/>
        <v>6.1626951520131472E-2</v>
      </c>
      <c r="M23" s="139"/>
      <c r="N23" s="139"/>
      <c r="O23" s="139"/>
      <c r="P23" s="139"/>
    </row>
    <row r="24" spans="1:16" ht="14.1" customHeight="1" x14ac:dyDescent="0.2">
      <c r="A24" s="26" t="s">
        <v>44</v>
      </c>
      <c r="B24" s="39">
        <f>'1. Plan and Actual'!C24</f>
        <v>4334</v>
      </c>
      <c r="C24" s="28">
        <v>2945</v>
      </c>
      <c r="D24" s="29">
        <f t="shared" si="0"/>
        <v>0.67951084448546373</v>
      </c>
      <c r="E24" s="28">
        <f>'1. Plan and Actual'!F24</f>
        <v>3981</v>
      </c>
      <c r="F24" s="29">
        <f t="shared" si="1"/>
        <v>0.91855099215505309</v>
      </c>
      <c r="G24" s="28">
        <f>'1. Plan and Actual'!I24</f>
        <v>243</v>
      </c>
      <c r="H24" s="29">
        <f t="shared" si="2"/>
        <v>5.6068297185048452E-2</v>
      </c>
      <c r="I24" s="39">
        <f>'1. Plan and Actual'!L24</f>
        <v>3309</v>
      </c>
      <c r="J24" s="29">
        <f t="shared" si="3"/>
        <v>0.76349792339640055</v>
      </c>
      <c r="K24" s="28">
        <f>'1. Plan and Actual'!O24</f>
        <v>335</v>
      </c>
      <c r="L24" s="31">
        <f t="shared" si="4"/>
        <v>7.7295800646054458E-2</v>
      </c>
      <c r="M24" s="139"/>
      <c r="N24" s="139"/>
      <c r="O24" s="139"/>
      <c r="P24" s="139"/>
    </row>
    <row r="25" spans="1:16" ht="14.1" customHeight="1" x14ac:dyDescent="0.2">
      <c r="A25" s="26" t="s">
        <v>45</v>
      </c>
      <c r="B25" s="39">
        <f>'1. Plan and Actual'!C25</f>
        <v>4492</v>
      </c>
      <c r="C25" s="28">
        <v>3300</v>
      </c>
      <c r="D25" s="29">
        <f t="shared" si="0"/>
        <v>0.73463935886019593</v>
      </c>
      <c r="E25" s="28">
        <f>'1. Plan and Actual'!F25</f>
        <v>4271</v>
      </c>
      <c r="F25" s="29">
        <f t="shared" si="1"/>
        <v>0.95080142475512019</v>
      </c>
      <c r="G25" s="28">
        <f>'1. Plan and Actual'!I25</f>
        <v>259</v>
      </c>
      <c r="H25" s="29">
        <f t="shared" si="2"/>
        <v>5.7658058771148706E-2</v>
      </c>
      <c r="I25" s="39">
        <f>'1. Plan and Actual'!L25</f>
        <v>3600</v>
      </c>
      <c r="J25" s="29">
        <f t="shared" si="3"/>
        <v>0.80142475512021372</v>
      </c>
      <c r="K25" s="28">
        <f>'1. Plan and Actual'!O25</f>
        <v>188</v>
      </c>
      <c r="L25" s="31">
        <f t="shared" si="4"/>
        <v>4.1852181656277826E-2</v>
      </c>
      <c r="M25" s="139"/>
      <c r="N25" s="139"/>
      <c r="O25" s="139"/>
      <c r="P25" s="139"/>
    </row>
    <row r="26" spans="1:16" x14ac:dyDescent="0.2">
      <c r="A26" s="26" t="s">
        <v>46</v>
      </c>
      <c r="B26" s="27">
        <f>'1. Plan and Actual'!C26</f>
        <v>1369</v>
      </c>
      <c r="C26" s="143">
        <v>1132</v>
      </c>
      <c r="D26" s="29">
        <f t="shared" si="0"/>
        <v>0.82688093498904314</v>
      </c>
      <c r="E26" s="28">
        <f>'1. Plan and Actual'!F26</f>
        <v>1320</v>
      </c>
      <c r="F26" s="29">
        <f t="shared" si="1"/>
        <v>0.96420745069393721</v>
      </c>
      <c r="G26" s="28">
        <f>'1. Plan and Actual'!I26</f>
        <v>20</v>
      </c>
      <c r="H26" s="29">
        <f t="shared" si="2"/>
        <v>1.4609203798392988E-2</v>
      </c>
      <c r="I26" s="27">
        <f>'1. Plan and Actual'!L26</f>
        <v>858</v>
      </c>
      <c r="J26" s="29">
        <f t="shared" si="3"/>
        <v>0.62673484295105919</v>
      </c>
      <c r="K26" s="27">
        <f>'1. Plan and Actual'!O26</f>
        <v>38</v>
      </c>
      <c r="L26" s="31">
        <f t="shared" si="4"/>
        <v>2.7757487216946677E-2</v>
      </c>
      <c r="M26" s="139"/>
      <c r="N26" s="139"/>
      <c r="O26" s="139"/>
      <c r="P26" s="139"/>
    </row>
    <row r="27" spans="1:16" ht="13.5" thickBot="1" x14ac:dyDescent="0.25">
      <c r="A27" s="32" t="s">
        <v>48</v>
      </c>
      <c r="B27" s="33">
        <f>'1. Plan and Actual'!C27</f>
        <v>68138</v>
      </c>
      <c r="C27" s="145">
        <v>46792</v>
      </c>
      <c r="D27" s="34">
        <f t="shared" si="0"/>
        <v>0.68672400129149669</v>
      </c>
      <c r="E27" s="40">
        <f>'1. Plan and Actual'!F27</f>
        <v>63132</v>
      </c>
      <c r="F27" s="34">
        <f t="shared" si="1"/>
        <v>0.92653145087909827</v>
      </c>
      <c r="G27" s="40">
        <f>'1. Plan and Actual'!I27</f>
        <v>4889</v>
      </c>
      <c r="H27" s="34">
        <f t="shared" si="2"/>
        <v>7.1751445595702845E-2</v>
      </c>
      <c r="I27" s="33">
        <f>+'1. Plan and Actual'!L27</f>
        <v>48921</v>
      </c>
      <c r="J27" s="34">
        <f t="shared" si="3"/>
        <v>0.71796941501071354</v>
      </c>
      <c r="K27" s="33">
        <f>+'1. Plan and Actual'!O27</f>
        <v>3302</v>
      </c>
      <c r="L27" s="36">
        <f t="shared" si="4"/>
        <v>4.8460477266723416E-2</v>
      </c>
      <c r="M27" s="139"/>
      <c r="N27" s="139"/>
      <c r="O27" s="139"/>
      <c r="P27" s="139"/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65" t="s">
        <v>51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1:16" ht="12.75" customHeight="1" x14ac:dyDescent="0.2">
      <c r="A31" s="165" t="s">
        <v>52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  <row r="32" spans="1:16" x14ac:dyDescent="0.2">
      <c r="A32" s="169" t="s">
        <v>53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I24" sqref="I24"/>
    </sheetView>
  </sheetViews>
  <sheetFormatPr defaultColWidth="9.140625" defaultRowHeight="12.75" x14ac:dyDescent="0.2"/>
  <cols>
    <col min="1" max="1" width="20.85546875" style="21" customWidth="1"/>
    <col min="2" max="2" width="10.7109375" style="21" customWidth="1"/>
    <col min="3" max="3" width="10.42578125" style="21" customWidth="1"/>
    <col min="4" max="4" width="10.7109375" style="21" customWidth="1"/>
    <col min="5" max="5" width="9.85546875" style="21" customWidth="1"/>
    <col min="6" max="6" width="9.140625" style="21"/>
    <col min="7" max="7" width="11.7109375" style="21" customWidth="1"/>
    <col min="8" max="8" width="10" style="21" customWidth="1"/>
    <col min="9" max="9" width="9.140625" style="21"/>
    <col min="10" max="10" width="11.85546875" style="21" customWidth="1"/>
    <col min="11" max="16384" width="9.140625" style="21"/>
  </cols>
  <sheetData>
    <row r="1" spans="1:10" ht="18.75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5.75" x14ac:dyDescent="0.25">
      <c r="A2" s="172" t="str">
        <f>'1. Plan and Actual'!A2</f>
        <v>OSCCAR Summary by Workforce Area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5.75" x14ac:dyDescent="0.25">
      <c r="A3" s="172" t="str">
        <f>'1. Plan and Actual'!A3</f>
        <v>FY21 Quarter Ending June 30, 2021</v>
      </c>
      <c r="B3" s="184"/>
      <c r="C3" s="184"/>
      <c r="D3" s="184"/>
      <c r="E3" s="184"/>
      <c r="F3" s="184"/>
      <c r="G3" s="184"/>
      <c r="H3" s="184"/>
      <c r="I3" s="184"/>
      <c r="J3" s="184"/>
    </row>
    <row r="5" spans="1:10" ht="18.75" x14ac:dyDescent="0.3">
      <c r="A5" s="185" t="s">
        <v>5</v>
      </c>
      <c r="B5" s="185"/>
      <c r="C5" s="185"/>
      <c r="D5" s="185"/>
      <c r="E5" s="185"/>
      <c r="F5" s="185"/>
      <c r="G5" s="185"/>
      <c r="H5" s="185"/>
      <c r="I5" s="185"/>
      <c r="J5" s="185"/>
    </row>
    <row r="6" spans="1:10" ht="6.75" customHeight="1" thickBo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0" ht="13.5" thickTop="1" x14ac:dyDescent="0.2">
      <c r="A7" s="137" t="s">
        <v>16</v>
      </c>
      <c r="B7" s="133" t="s">
        <v>17</v>
      </c>
      <c r="C7" s="133" t="s">
        <v>18</v>
      </c>
      <c r="D7" s="133" t="s">
        <v>19</v>
      </c>
      <c r="E7" s="133" t="s">
        <v>20</v>
      </c>
      <c r="F7" s="133" t="s">
        <v>21</v>
      </c>
      <c r="G7" s="133" t="s">
        <v>55</v>
      </c>
      <c r="H7" s="133" t="s">
        <v>61</v>
      </c>
      <c r="I7" s="133" t="s">
        <v>62</v>
      </c>
      <c r="J7" s="134" t="s">
        <v>63</v>
      </c>
    </row>
    <row r="8" spans="1:10" s="38" customFormat="1" ht="38.25" x14ac:dyDescent="0.2">
      <c r="A8" s="24"/>
      <c r="B8" s="135" t="s">
        <v>64</v>
      </c>
      <c r="C8" s="135" t="s">
        <v>65</v>
      </c>
      <c r="D8" s="135" t="s">
        <v>66</v>
      </c>
      <c r="E8" s="135" t="s">
        <v>67</v>
      </c>
      <c r="F8" s="135" t="s">
        <v>68</v>
      </c>
      <c r="G8" s="135" t="s">
        <v>69</v>
      </c>
      <c r="H8" s="135" t="s">
        <v>70</v>
      </c>
      <c r="I8" s="135" t="s">
        <v>71</v>
      </c>
      <c r="J8" s="25" t="s">
        <v>72</v>
      </c>
    </row>
    <row r="9" spans="1:10" ht="14.1" customHeight="1" x14ac:dyDescent="0.2">
      <c r="A9" s="26" t="s">
        <v>30</v>
      </c>
      <c r="B9" s="28">
        <v>898</v>
      </c>
      <c r="C9" s="28">
        <v>1179</v>
      </c>
      <c r="D9" s="28">
        <v>820</v>
      </c>
      <c r="E9" s="28">
        <v>1051</v>
      </c>
      <c r="F9" s="28">
        <v>1361</v>
      </c>
      <c r="G9" s="28">
        <v>317</v>
      </c>
      <c r="H9" s="28">
        <v>163</v>
      </c>
      <c r="I9" s="28">
        <v>40</v>
      </c>
      <c r="J9" s="41">
        <v>12</v>
      </c>
    </row>
    <row r="10" spans="1:10" ht="14.1" customHeight="1" x14ac:dyDescent="0.2">
      <c r="A10" s="26" t="s">
        <v>31</v>
      </c>
      <c r="B10" s="28">
        <v>2848</v>
      </c>
      <c r="C10" s="28">
        <v>5730</v>
      </c>
      <c r="D10" s="28">
        <v>5014</v>
      </c>
      <c r="E10" s="28">
        <v>270</v>
      </c>
      <c r="F10" s="28">
        <v>5079</v>
      </c>
      <c r="G10" s="28">
        <v>1756</v>
      </c>
      <c r="H10" s="28">
        <v>655</v>
      </c>
      <c r="I10" s="28">
        <v>214</v>
      </c>
      <c r="J10" s="41">
        <v>26</v>
      </c>
    </row>
    <row r="11" spans="1:10" ht="14.1" customHeight="1" x14ac:dyDescent="0.2">
      <c r="A11" s="26" t="s">
        <v>32</v>
      </c>
      <c r="B11" s="28">
        <v>2199</v>
      </c>
      <c r="C11" s="28">
        <v>2516</v>
      </c>
      <c r="D11" s="28">
        <v>2097</v>
      </c>
      <c r="E11" s="28">
        <v>394</v>
      </c>
      <c r="F11" s="28">
        <v>3137</v>
      </c>
      <c r="G11" s="28">
        <v>125</v>
      </c>
      <c r="H11" s="28">
        <v>805</v>
      </c>
      <c r="I11" s="28">
        <v>197</v>
      </c>
      <c r="J11" s="41">
        <v>5</v>
      </c>
    </row>
    <row r="12" spans="1:10" ht="14.1" customHeight="1" x14ac:dyDescent="0.2">
      <c r="A12" s="26" t="s">
        <v>33</v>
      </c>
      <c r="B12" s="28">
        <v>2309</v>
      </c>
      <c r="C12" s="28">
        <v>2833</v>
      </c>
      <c r="D12" s="28">
        <v>2468</v>
      </c>
      <c r="E12" s="28">
        <v>280</v>
      </c>
      <c r="F12" s="28">
        <v>2772</v>
      </c>
      <c r="G12" s="28">
        <v>229</v>
      </c>
      <c r="H12" s="28">
        <v>199</v>
      </c>
      <c r="I12" s="28">
        <v>100</v>
      </c>
      <c r="J12" s="41">
        <v>15</v>
      </c>
    </row>
    <row r="13" spans="1:10" ht="14.1" customHeight="1" x14ac:dyDescent="0.2">
      <c r="A13" s="26" t="s">
        <v>34</v>
      </c>
      <c r="B13" s="28">
        <v>946</v>
      </c>
      <c r="C13" s="28">
        <v>1220</v>
      </c>
      <c r="D13" s="28">
        <v>1738</v>
      </c>
      <c r="E13" s="28">
        <v>165</v>
      </c>
      <c r="F13" s="28">
        <v>1204</v>
      </c>
      <c r="G13" s="28">
        <v>40</v>
      </c>
      <c r="H13" s="28">
        <v>84</v>
      </c>
      <c r="I13" s="28">
        <v>37</v>
      </c>
      <c r="J13" s="41">
        <v>21</v>
      </c>
    </row>
    <row r="14" spans="1:10" ht="14.1" customHeight="1" x14ac:dyDescent="0.2">
      <c r="A14" s="26" t="s">
        <v>35</v>
      </c>
      <c r="B14" s="28">
        <v>4359</v>
      </c>
      <c r="C14" s="28">
        <v>4439</v>
      </c>
      <c r="D14" s="28">
        <v>4213</v>
      </c>
      <c r="E14" s="28">
        <v>315</v>
      </c>
      <c r="F14" s="28">
        <v>5717</v>
      </c>
      <c r="G14" s="28">
        <v>218</v>
      </c>
      <c r="H14" s="28">
        <v>488</v>
      </c>
      <c r="I14" s="28">
        <v>284</v>
      </c>
      <c r="J14" s="41">
        <v>26</v>
      </c>
    </row>
    <row r="15" spans="1:10" ht="14.1" customHeight="1" x14ac:dyDescent="0.2">
      <c r="A15" s="26" t="s">
        <v>36</v>
      </c>
      <c r="B15" s="28">
        <v>947</v>
      </c>
      <c r="C15" s="28">
        <v>1181</v>
      </c>
      <c r="D15" s="28">
        <v>1381</v>
      </c>
      <c r="E15" s="28">
        <v>1819</v>
      </c>
      <c r="F15" s="28">
        <v>1306</v>
      </c>
      <c r="G15" s="28">
        <v>91</v>
      </c>
      <c r="H15" s="28">
        <v>110</v>
      </c>
      <c r="I15" s="28">
        <v>156</v>
      </c>
      <c r="J15" s="41">
        <v>13</v>
      </c>
    </row>
    <row r="16" spans="1:10" ht="14.1" customHeight="1" x14ac:dyDescent="0.2">
      <c r="A16" s="26" t="s">
        <v>37</v>
      </c>
      <c r="B16" s="28">
        <v>2774</v>
      </c>
      <c r="C16" s="28">
        <v>3760</v>
      </c>
      <c r="D16" s="28">
        <v>2675</v>
      </c>
      <c r="E16" s="28">
        <v>244</v>
      </c>
      <c r="F16" s="28">
        <v>3997</v>
      </c>
      <c r="G16" s="28">
        <v>140</v>
      </c>
      <c r="H16" s="28">
        <v>285</v>
      </c>
      <c r="I16" s="28">
        <v>254</v>
      </c>
      <c r="J16" s="41">
        <v>50</v>
      </c>
    </row>
    <row r="17" spans="1:16" ht="14.1" customHeight="1" x14ac:dyDescent="0.2">
      <c r="A17" s="26" t="s">
        <v>38</v>
      </c>
      <c r="B17" s="28">
        <v>1601</v>
      </c>
      <c r="C17" s="28">
        <v>1875</v>
      </c>
      <c r="D17" s="28">
        <v>1435</v>
      </c>
      <c r="E17" s="28">
        <v>311</v>
      </c>
      <c r="F17" s="28">
        <v>1605</v>
      </c>
      <c r="G17" s="28">
        <v>325</v>
      </c>
      <c r="H17" s="28">
        <v>126</v>
      </c>
      <c r="I17" s="28">
        <v>96</v>
      </c>
      <c r="J17" s="41">
        <v>6</v>
      </c>
      <c r="K17" s="139"/>
      <c r="L17" s="139"/>
      <c r="M17" s="139"/>
      <c r="N17" s="139"/>
      <c r="O17" s="139"/>
      <c r="P17" s="139"/>
    </row>
    <row r="18" spans="1:16" ht="14.1" customHeight="1" x14ac:dyDescent="0.2">
      <c r="A18" s="26" t="s">
        <v>39</v>
      </c>
      <c r="B18" s="28">
        <v>4086</v>
      </c>
      <c r="C18" s="28">
        <v>5891</v>
      </c>
      <c r="D18" s="28">
        <v>7181</v>
      </c>
      <c r="E18" s="28">
        <v>483</v>
      </c>
      <c r="F18" s="28">
        <v>6434</v>
      </c>
      <c r="G18" s="28">
        <v>535</v>
      </c>
      <c r="H18" s="28">
        <v>233</v>
      </c>
      <c r="I18" s="28">
        <v>579</v>
      </c>
      <c r="J18" s="41">
        <v>61</v>
      </c>
      <c r="K18" s="139"/>
      <c r="L18" s="139"/>
      <c r="M18" s="139"/>
      <c r="N18" s="139"/>
      <c r="O18" s="139"/>
      <c r="P18" s="139"/>
    </row>
    <row r="19" spans="1:16" ht="14.1" customHeight="1" x14ac:dyDescent="0.2">
      <c r="A19" s="26" t="s">
        <v>40</v>
      </c>
      <c r="B19" s="28">
        <v>2642</v>
      </c>
      <c r="C19" s="28">
        <v>2878</v>
      </c>
      <c r="D19" s="28">
        <v>2721</v>
      </c>
      <c r="E19" s="28">
        <v>1376</v>
      </c>
      <c r="F19" s="28">
        <v>4689</v>
      </c>
      <c r="G19" s="28">
        <v>1155</v>
      </c>
      <c r="H19" s="28">
        <v>1124</v>
      </c>
      <c r="I19" s="28">
        <v>249</v>
      </c>
      <c r="J19" s="41">
        <v>3</v>
      </c>
      <c r="K19" s="139"/>
      <c r="L19" s="139"/>
      <c r="M19" s="139"/>
      <c r="N19" s="139"/>
      <c r="O19" s="139"/>
      <c r="P19" s="139"/>
    </row>
    <row r="20" spans="1:16" ht="14.1" customHeight="1" x14ac:dyDescent="0.2">
      <c r="A20" s="26" t="s">
        <v>41</v>
      </c>
      <c r="B20" s="28">
        <v>3912</v>
      </c>
      <c r="C20" s="28">
        <v>4516</v>
      </c>
      <c r="D20" s="28">
        <v>5117</v>
      </c>
      <c r="E20" s="28">
        <v>67</v>
      </c>
      <c r="F20" s="28">
        <v>5002</v>
      </c>
      <c r="G20" s="28">
        <v>481</v>
      </c>
      <c r="H20" s="28">
        <v>220</v>
      </c>
      <c r="I20" s="28">
        <v>151</v>
      </c>
      <c r="J20" s="41">
        <v>2</v>
      </c>
      <c r="K20" s="139"/>
      <c r="L20" s="139"/>
      <c r="M20" s="139"/>
      <c r="N20" s="139"/>
      <c r="O20" s="139"/>
      <c r="P20" s="139"/>
    </row>
    <row r="21" spans="1:16" ht="14.1" customHeight="1" x14ac:dyDescent="0.2">
      <c r="A21" s="26" t="s">
        <v>42</v>
      </c>
      <c r="B21" s="28">
        <v>3707</v>
      </c>
      <c r="C21" s="28">
        <v>4020</v>
      </c>
      <c r="D21" s="28">
        <v>3902</v>
      </c>
      <c r="E21" s="28">
        <v>519</v>
      </c>
      <c r="F21" s="28">
        <v>4638</v>
      </c>
      <c r="G21" s="28">
        <v>170</v>
      </c>
      <c r="H21" s="28">
        <v>458</v>
      </c>
      <c r="I21" s="28">
        <v>97</v>
      </c>
      <c r="J21" s="41">
        <v>1</v>
      </c>
      <c r="K21" s="139"/>
      <c r="L21" s="139"/>
      <c r="M21" s="139"/>
      <c r="N21" s="139"/>
      <c r="O21" s="139"/>
      <c r="P21" s="139"/>
    </row>
    <row r="22" spans="1:16" ht="14.1" customHeight="1" x14ac:dyDescent="0.2">
      <c r="A22" s="26" t="s">
        <v>43</v>
      </c>
      <c r="B22" s="28">
        <v>1446</v>
      </c>
      <c r="C22" s="28">
        <v>1677</v>
      </c>
      <c r="D22" s="28">
        <v>1812</v>
      </c>
      <c r="E22" s="28">
        <v>409</v>
      </c>
      <c r="F22" s="28">
        <v>1883</v>
      </c>
      <c r="G22" s="28">
        <v>314</v>
      </c>
      <c r="H22" s="28">
        <v>246</v>
      </c>
      <c r="I22" s="28">
        <v>162</v>
      </c>
      <c r="J22" s="41">
        <v>0</v>
      </c>
      <c r="K22" s="139"/>
      <c r="L22" s="139"/>
      <c r="M22" s="139"/>
      <c r="N22" s="139"/>
      <c r="O22" s="139"/>
      <c r="P22" s="139"/>
    </row>
    <row r="23" spans="1:16" ht="14.1" customHeight="1" x14ac:dyDescent="0.2">
      <c r="A23" s="26" t="s">
        <v>44</v>
      </c>
      <c r="B23" s="28">
        <v>2144</v>
      </c>
      <c r="C23" s="28">
        <v>2748</v>
      </c>
      <c r="D23" s="28">
        <v>3291</v>
      </c>
      <c r="E23" s="28">
        <v>124</v>
      </c>
      <c r="F23" s="28">
        <v>2864</v>
      </c>
      <c r="G23" s="28">
        <v>113</v>
      </c>
      <c r="H23" s="28">
        <v>273</v>
      </c>
      <c r="I23" s="28">
        <v>257</v>
      </c>
      <c r="J23" s="41">
        <v>4</v>
      </c>
      <c r="K23" s="139"/>
      <c r="L23" s="139"/>
      <c r="M23" s="139"/>
      <c r="N23" s="139"/>
      <c r="O23" s="139"/>
      <c r="P23" s="139"/>
    </row>
    <row r="24" spans="1:16" ht="14.1" customHeight="1" x14ac:dyDescent="0.2">
      <c r="A24" s="26" t="s">
        <v>45</v>
      </c>
      <c r="B24" s="28">
        <v>3286</v>
      </c>
      <c r="C24" s="28">
        <v>3410</v>
      </c>
      <c r="D24" s="28">
        <v>2373</v>
      </c>
      <c r="E24" s="28">
        <v>103</v>
      </c>
      <c r="F24" s="28">
        <v>3959</v>
      </c>
      <c r="G24" s="28">
        <v>613</v>
      </c>
      <c r="H24" s="28">
        <v>464</v>
      </c>
      <c r="I24" s="28">
        <v>94</v>
      </c>
      <c r="J24" s="41">
        <v>12</v>
      </c>
      <c r="K24" s="139"/>
      <c r="L24" s="139"/>
      <c r="M24" s="139"/>
      <c r="N24" s="139"/>
      <c r="O24" s="139"/>
      <c r="P24" s="139"/>
    </row>
    <row r="25" spans="1:16" x14ac:dyDescent="0.2">
      <c r="A25" s="26" t="s">
        <v>46</v>
      </c>
      <c r="B25" s="143">
        <v>252</v>
      </c>
      <c r="C25" s="143">
        <v>1116</v>
      </c>
      <c r="D25" s="143">
        <v>225</v>
      </c>
      <c r="E25" s="143">
        <v>40</v>
      </c>
      <c r="F25" s="143">
        <v>131</v>
      </c>
      <c r="G25" s="143">
        <v>31</v>
      </c>
      <c r="H25" s="143">
        <v>6</v>
      </c>
      <c r="I25" s="143">
        <v>0</v>
      </c>
      <c r="J25" s="146">
        <v>0</v>
      </c>
      <c r="K25" s="139"/>
      <c r="L25" s="139"/>
      <c r="M25" s="139"/>
      <c r="N25" s="139"/>
      <c r="O25" s="139"/>
      <c r="P25" s="139"/>
    </row>
    <row r="26" spans="1:16" ht="13.5" thickBot="1" x14ac:dyDescent="0.25">
      <c r="A26" s="32" t="s">
        <v>48</v>
      </c>
      <c r="B26" s="145">
        <v>39469</v>
      </c>
      <c r="C26" s="145">
        <v>45099</v>
      </c>
      <c r="D26" s="145">
        <v>45761</v>
      </c>
      <c r="E26" s="145">
        <v>7924</v>
      </c>
      <c r="F26" s="145">
        <v>51222</v>
      </c>
      <c r="G26" s="145">
        <v>6275</v>
      </c>
      <c r="H26" s="145">
        <v>5712</v>
      </c>
      <c r="I26" s="145">
        <v>2996</v>
      </c>
      <c r="J26" s="147">
        <v>258</v>
      </c>
      <c r="K26" s="139"/>
      <c r="L26" s="139"/>
      <c r="M26" s="139"/>
      <c r="N26" s="139"/>
      <c r="O26" s="139"/>
      <c r="P26" s="139"/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65" t="s">
        <v>51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1:16" ht="12.75" customHeight="1" x14ac:dyDescent="0.2">
      <c r="A30" s="165" t="s">
        <v>52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1:16" x14ac:dyDescent="0.2">
      <c r="A31" s="169" t="s">
        <v>53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O25" sqref="O25"/>
    </sheetView>
  </sheetViews>
  <sheetFormatPr defaultColWidth="9.140625" defaultRowHeight="12.75" x14ac:dyDescent="0.2"/>
  <cols>
    <col min="1" max="1" width="21" style="21" customWidth="1"/>
    <col min="2" max="2" width="9.85546875" style="21" customWidth="1"/>
    <col min="3" max="3" width="7.85546875" style="21" customWidth="1"/>
    <col min="4" max="4" width="6.42578125" style="21" customWidth="1"/>
    <col min="5" max="5" width="9.5703125" style="21" customWidth="1"/>
    <col min="6" max="6" width="6.42578125" style="21" customWidth="1"/>
    <col min="7" max="7" width="9.140625" style="21"/>
    <col min="8" max="8" width="6.42578125" style="21" customWidth="1"/>
    <col min="9" max="9" width="9.140625" style="21"/>
    <col min="10" max="10" width="6.42578125" style="21" customWidth="1"/>
    <col min="11" max="11" width="7" style="21" customWidth="1"/>
    <col min="12" max="12" width="6.42578125" style="21" customWidth="1"/>
    <col min="13" max="13" width="9.140625" style="21"/>
    <col min="14" max="14" width="6.42578125" style="21" customWidth="1"/>
    <col min="15" max="15" width="7" style="21" customWidth="1"/>
    <col min="16" max="16" width="6.42578125" style="21" customWidth="1"/>
    <col min="17" max="16384" width="9.140625" style="21"/>
  </cols>
  <sheetData>
    <row r="1" spans="1:16" ht="18.75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ht="15.75" x14ac:dyDescent="0.25">
      <c r="A2" s="172" t="str">
        <f>'1. Plan and Actual'!A2</f>
        <v>OSCCAR Summary by Workforce Area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.75" x14ac:dyDescent="0.25">
      <c r="A3" s="172" t="str">
        <f>'1. Plan and Actual'!A3</f>
        <v>FY21 Quarter Ending June 30, 2021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16" ht="8.25" customHeight="1" x14ac:dyDescent="0.2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ht="18.75" x14ac:dyDescent="0.3">
      <c r="A5" s="171" t="s">
        <v>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</row>
    <row r="6" spans="1:16" ht="6.75" customHeight="1" thickBo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6" ht="13.5" thickTop="1" x14ac:dyDescent="0.2">
      <c r="A7" s="137" t="s">
        <v>16</v>
      </c>
      <c r="B7" s="133" t="s">
        <v>17</v>
      </c>
      <c r="C7" s="133" t="s">
        <v>18</v>
      </c>
      <c r="D7" s="133" t="s">
        <v>19</v>
      </c>
      <c r="E7" s="133" t="s">
        <v>20</v>
      </c>
      <c r="F7" s="133" t="s">
        <v>21</v>
      </c>
      <c r="G7" s="133" t="s">
        <v>55</v>
      </c>
      <c r="H7" s="133" t="s">
        <v>61</v>
      </c>
      <c r="I7" s="133" t="s">
        <v>62</v>
      </c>
      <c r="J7" s="133" t="s">
        <v>63</v>
      </c>
      <c r="K7" s="133" t="s">
        <v>73</v>
      </c>
      <c r="L7" s="133" t="s">
        <v>74</v>
      </c>
      <c r="M7" s="133" t="s">
        <v>75</v>
      </c>
      <c r="N7" s="133" t="s">
        <v>76</v>
      </c>
      <c r="O7" s="133" t="s">
        <v>77</v>
      </c>
      <c r="P7" s="42" t="s">
        <v>78</v>
      </c>
    </row>
    <row r="8" spans="1:16" s="38" customFormat="1" ht="51" x14ac:dyDescent="0.2">
      <c r="A8" s="24"/>
      <c r="B8" s="135" t="s">
        <v>22</v>
      </c>
      <c r="C8" s="135" t="s">
        <v>79</v>
      </c>
      <c r="D8" s="135" t="s">
        <v>80</v>
      </c>
      <c r="E8" s="135" t="s">
        <v>81</v>
      </c>
      <c r="F8" s="135" t="s">
        <v>80</v>
      </c>
      <c r="G8" s="135" t="s">
        <v>82</v>
      </c>
      <c r="H8" s="135" t="s">
        <v>80</v>
      </c>
      <c r="I8" s="135" t="s">
        <v>83</v>
      </c>
      <c r="J8" s="135" t="s">
        <v>80</v>
      </c>
      <c r="K8" s="135" t="s">
        <v>84</v>
      </c>
      <c r="L8" s="135" t="s">
        <v>80</v>
      </c>
      <c r="M8" s="135" t="s">
        <v>85</v>
      </c>
      <c r="N8" s="135" t="s">
        <v>80</v>
      </c>
      <c r="O8" s="135" t="s">
        <v>86</v>
      </c>
      <c r="P8" s="43" t="s">
        <v>87</v>
      </c>
    </row>
    <row r="9" spans="1:16" ht="14.1" customHeight="1" x14ac:dyDescent="0.2">
      <c r="A9" s="26" t="s">
        <v>30</v>
      </c>
      <c r="B9" s="39">
        <f>'1. Plan and Actual'!C10</f>
        <v>2272</v>
      </c>
      <c r="C9" s="28">
        <v>1871</v>
      </c>
      <c r="D9" s="29">
        <f>C9/B9</f>
        <v>0.82350352112676062</v>
      </c>
      <c r="E9" s="28">
        <v>177</v>
      </c>
      <c r="F9" s="29">
        <f>E9/B9</f>
        <v>7.7904929577464782E-2</v>
      </c>
      <c r="G9" s="28">
        <v>155</v>
      </c>
      <c r="H9" s="29">
        <f>G9/B9</f>
        <v>6.8221830985915499E-2</v>
      </c>
      <c r="I9" s="28">
        <v>39</v>
      </c>
      <c r="J9" s="44">
        <f>I9/B9</f>
        <v>1.716549295774648E-2</v>
      </c>
      <c r="K9" s="28">
        <v>42</v>
      </c>
      <c r="L9" s="44">
        <f>K9/B9</f>
        <v>1.8485915492957746E-2</v>
      </c>
      <c r="M9" s="28">
        <v>10</v>
      </c>
      <c r="N9" s="44">
        <f>M9/B9</f>
        <v>4.4014084507042256E-3</v>
      </c>
      <c r="O9" s="28">
        <v>54</v>
      </c>
      <c r="P9" s="31">
        <f>O9/B9</f>
        <v>2.3767605633802816E-2</v>
      </c>
    </row>
    <row r="10" spans="1:16" ht="14.1" customHeight="1" x14ac:dyDescent="0.2">
      <c r="A10" s="26" t="s">
        <v>31</v>
      </c>
      <c r="B10" s="39">
        <f>'1. Plan and Actual'!C11</f>
        <v>8065</v>
      </c>
      <c r="C10" s="28">
        <v>3654</v>
      </c>
      <c r="D10" s="29">
        <f t="shared" ref="D10:D26" si="0">C10/B10</f>
        <v>0.45306881587104775</v>
      </c>
      <c r="E10" s="28">
        <v>2279</v>
      </c>
      <c r="F10" s="29">
        <f t="shared" ref="F10:F26" si="1">E10/B10</f>
        <v>0.28257904525728456</v>
      </c>
      <c r="G10" s="28">
        <v>1416</v>
      </c>
      <c r="H10" s="29">
        <f t="shared" ref="H10:H26" si="2">G10/B10</f>
        <v>0.17557346559206446</v>
      </c>
      <c r="I10" s="28">
        <v>114</v>
      </c>
      <c r="J10" s="44">
        <f t="shared" ref="J10:J26" si="3">I10/B10</f>
        <v>1.4135151890886547E-2</v>
      </c>
      <c r="K10" s="28">
        <v>663</v>
      </c>
      <c r="L10" s="29">
        <f t="shared" ref="L10:L26" si="4">K10/B10</f>
        <v>8.2207067575945439E-2</v>
      </c>
      <c r="M10" s="28">
        <v>25</v>
      </c>
      <c r="N10" s="44">
        <f t="shared" ref="N10:N26" si="5">M10/B10</f>
        <v>3.0998140111593306E-3</v>
      </c>
      <c r="O10" s="28">
        <v>612</v>
      </c>
      <c r="P10" s="31">
        <f t="shared" ref="P10:P26" si="6">O10/B10</f>
        <v>7.5883446993180406E-2</v>
      </c>
    </row>
    <row r="11" spans="1:16" ht="14.1" customHeight="1" x14ac:dyDescent="0.2">
      <c r="A11" s="26" t="s">
        <v>32</v>
      </c>
      <c r="B11" s="39">
        <f>'1. Plan and Actual'!C12</f>
        <v>4024</v>
      </c>
      <c r="C11" s="28">
        <v>2929</v>
      </c>
      <c r="D11" s="29">
        <f t="shared" si="0"/>
        <v>0.72788270377733599</v>
      </c>
      <c r="E11" s="28">
        <v>525</v>
      </c>
      <c r="F11" s="29">
        <f t="shared" si="1"/>
        <v>0.13046719681908547</v>
      </c>
      <c r="G11" s="28">
        <v>532</v>
      </c>
      <c r="H11" s="29">
        <f t="shared" si="2"/>
        <v>0.13220675944333996</v>
      </c>
      <c r="I11" s="28">
        <v>48</v>
      </c>
      <c r="J11" s="44">
        <f t="shared" si="3"/>
        <v>1.1928429423459244E-2</v>
      </c>
      <c r="K11" s="28">
        <v>108</v>
      </c>
      <c r="L11" s="29">
        <f t="shared" si="4"/>
        <v>2.6838966202783299E-2</v>
      </c>
      <c r="M11" s="28">
        <v>16</v>
      </c>
      <c r="N11" s="44">
        <f t="shared" si="5"/>
        <v>3.9761431411530811E-3</v>
      </c>
      <c r="O11" s="28">
        <v>176</v>
      </c>
      <c r="P11" s="31">
        <f t="shared" si="6"/>
        <v>4.37375745526839E-2</v>
      </c>
    </row>
    <row r="12" spans="1:16" ht="14.1" customHeight="1" x14ac:dyDescent="0.2">
      <c r="A12" s="26" t="s">
        <v>33</v>
      </c>
      <c r="B12" s="39">
        <f>'1. Plan and Actual'!C13</f>
        <v>3517</v>
      </c>
      <c r="C12" s="28">
        <v>2106</v>
      </c>
      <c r="D12" s="29">
        <f t="shared" si="0"/>
        <v>0.59880580039806652</v>
      </c>
      <c r="E12" s="28">
        <v>836</v>
      </c>
      <c r="F12" s="29">
        <f t="shared" si="1"/>
        <v>0.23770258743247086</v>
      </c>
      <c r="G12" s="28">
        <v>298</v>
      </c>
      <c r="H12" s="29">
        <f t="shared" si="2"/>
        <v>8.4731305089564973E-2</v>
      </c>
      <c r="I12" s="28">
        <v>37</v>
      </c>
      <c r="J12" s="44">
        <f t="shared" si="3"/>
        <v>1.0520329826556724E-2</v>
      </c>
      <c r="K12" s="28">
        <v>112</v>
      </c>
      <c r="L12" s="29">
        <f t="shared" si="4"/>
        <v>3.1845322718225759E-2</v>
      </c>
      <c r="M12" s="28">
        <v>15</v>
      </c>
      <c r="N12" s="44">
        <f t="shared" si="5"/>
        <v>4.2649985783338069E-3</v>
      </c>
      <c r="O12" s="28">
        <v>180</v>
      </c>
      <c r="P12" s="31">
        <f t="shared" si="6"/>
        <v>5.1179982940005683E-2</v>
      </c>
    </row>
    <row r="13" spans="1:16" ht="14.1" customHeight="1" x14ac:dyDescent="0.2">
      <c r="A13" s="26" t="s">
        <v>34</v>
      </c>
      <c r="B13" s="39">
        <f>'1. Plan and Actual'!C14</f>
        <v>2491</v>
      </c>
      <c r="C13" s="28">
        <v>2060</v>
      </c>
      <c r="D13" s="29">
        <f t="shared" si="0"/>
        <v>0.82697711762344439</v>
      </c>
      <c r="E13" s="28">
        <v>173</v>
      </c>
      <c r="F13" s="29">
        <f t="shared" si="1"/>
        <v>6.945002007226013E-2</v>
      </c>
      <c r="G13" s="28">
        <v>150</v>
      </c>
      <c r="H13" s="29">
        <f t="shared" si="2"/>
        <v>6.0216780409474105E-2</v>
      </c>
      <c r="I13" s="28">
        <v>66</v>
      </c>
      <c r="J13" s="44">
        <f t="shared" si="3"/>
        <v>2.6495383380168606E-2</v>
      </c>
      <c r="K13" s="28">
        <v>66</v>
      </c>
      <c r="L13" s="29">
        <f t="shared" si="4"/>
        <v>2.6495383380168606E-2</v>
      </c>
      <c r="M13" s="28">
        <v>6</v>
      </c>
      <c r="N13" s="44">
        <f t="shared" si="5"/>
        <v>2.4086712163789645E-3</v>
      </c>
      <c r="O13" s="28">
        <v>81</v>
      </c>
      <c r="P13" s="31">
        <f t="shared" si="6"/>
        <v>3.2517061421116017E-2</v>
      </c>
    </row>
    <row r="14" spans="1:16" ht="14.1" customHeight="1" x14ac:dyDescent="0.2">
      <c r="A14" s="26" t="s">
        <v>35</v>
      </c>
      <c r="B14" s="39">
        <f>'1. Plan and Actual'!C15</f>
        <v>6412</v>
      </c>
      <c r="C14" s="28">
        <v>4579</v>
      </c>
      <c r="D14" s="29">
        <f t="shared" si="0"/>
        <v>0.71412975670617596</v>
      </c>
      <c r="E14" s="28">
        <v>587</v>
      </c>
      <c r="F14" s="29">
        <f t="shared" si="1"/>
        <v>9.1547099189020584E-2</v>
      </c>
      <c r="G14" s="28">
        <v>1024</v>
      </c>
      <c r="H14" s="29">
        <f t="shared" si="2"/>
        <v>0.15970056144728634</v>
      </c>
      <c r="I14" s="28">
        <v>90</v>
      </c>
      <c r="J14" s="44">
        <f t="shared" si="3"/>
        <v>1.4036182158452901E-2</v>
      </c>
      <c r="K14" s="28">
        <v>271</v>
      </c>
      <c r="L14" s="29">
        <f t="shared" si="4"/>
        <v>4.2264504054897067E-2</v>
      </c>
      <c r="M14" s="28">
        <v>28</v>
      </c>
      <c r="N14" s="44">
        <f t="shared" si="5"/>
        <v>4.3668122270742356E-3</v>
      </c>
      <c r="O14" s="28">
        <v>236</v>
      </c>
      <c r="P14" s="31">
        <f t="shared" si="6"/>
        <v>3.6805988771054274E-2</v>
      </c>
    </row>
    <row r="15" spans="1:16" ht="14.1" customHeight="1" x14ac:dyDescent="0.2">
      <c r="A15" s="26" t="s">
        <v>36</v>
      </c>
      <c r="B15" s="39">
        <f>'1. Plan and Actual'!C16</f>
        <v>3365</v>
      </c>
      <c r="C15" s="28">
        <v>2742</v>
      </c>
      <c r="D15" s="29">
        <f t="shared" si="0"/>
        <v>0.81485884101040118</v>
      </c>
      <c r="E15" s="28">
        <v>210</v>
      </c>
      <c r="F15" s="29">
        <f t="shared" si="1"/>
        <v>6.2407132243684993E-2</v>
      </c>
      <c r="G15" s="28">
        <v>255</v>
      </c>
      <c r="H15" s="29">
        <f t="shared" si="2"/>
        <v>7.5780089153046057E-2</v>
      </c>
      <c r="I15" s="28">
        <v>59</v>
      </c>
      <c r="J15" s="44">
        <f t="shared" si="3"/>
        <v>1.7533432392273403E-2</v>
      </c>
      <c r="K15" s="28">
        <v>133</v>
      </c>
      <c r="L15" s="29">
        <f t="shared" si="4"/>
        <v>3.952451708766716E-2</v>
      </c>
      <c r="M15" s="28">
        <v>13</v>
      </c>
      <c r="N15" s="44">
        <f t="shared" si="5"/>
        <v>3.8632986627043092E-3</v>
      </c>
      <c r="O15" s="28">
        <v>89</v>
      </c>
      <c r="P15" s="31">
        <f t="shared" si="6"/>
        <v>2.6448736998514116E-2</v>
      </c>
    </row>
    <row r="16" spans="1:16" ht="14.1" customHeight="1" x14ac:dyDescent="0.2">
      <c r="A16" s="26" t="s">
        <v>37</v>
      </c>
      <c r="B16" s="39">
        <f>'1. Plan and Actual'!C17</f>
        <v>4791</v>
      </c>
      <c r="C16" s="28">
        <v>3221</v>
      </c>
      <c r="D16" s="29">
        <f t="shared" si="0"/>
        <v>0.6723022333542058</v>
      </c>
      <c r="E16" s="28">
        <v>378</v>
      </c>
      <c r="F16" s="29">
        <f t="shared" si="1"/>
        <v>7.8897933625547909E-2</v>
      </c>
      <c r="G16" s="28">
        <v>749</v>
      </c>
      <c r="H16" s="29">
        <f t="shared" si="2"/>
        <v>0.15633479440617826</v>
      </c>
      <c r="I16" s="28">
        <v>53</v>
      </c>
      <c r="J16" s="44">
        <f t="shared" si="3"/>
        <v>1.1062408682947193E-2</v>
      </c>
      <c r="K16" s="28">
        <v>553</v>
      </c>
      <c r="L16" s="29">
        <f t="shared" si="4"/>
        <v>0.11542475474848675</v>
      </c>
      <c r="M16" s="28">
        <v>12</v>
      </c>
      <c r="N16" s="44">
        <f t="shared" si="5"/>
        <v>2.5046963055729492E-3</v>
      </c>
      <c r="O16" s="28">
        <v>200</v>
      </c>
      <c r="P16" s="31">
        <f t="shared" si="6"/>
        <v>4.1744938426215822E-2</v>
      </c>
    </row>
    <row r="17" spans="1:16" ht="14.1" customHeight="1" x14ac:dyDescent="0.2">
      <c r="A17" s="26" t="s">
        <v>38</v>
      </c>
      <c r="B17" s="39">
        <f>'1. Plan and Actual'!C18</f>
        <v>2547</v>
      </c>
      <c r="C17" s="28">
        <v>1664</v>
      </c>
      <c r="D17" s="29">
        <f t="shared" si="0"/>
        <v>0.6533176285826463</v>
      </c>
      <c r="E17" s="28">
        <v>399</v>
      </c>
      <c r="F17" s="29">
        <f t="shared" si="1"/>
        <v>0.15665488810365136</v>
      </c>
      <c r="G17" s="28">
        <v>484</v>
      </c>
      <c r="H17" s="29">
        <f t="shared" si="2"/>
        <v>0.19002748331370239</v>
      </c>
      <c r="I17" s="28">
        <v>42</v>
      </c>
      <c r="J17" s="44">
        <f t="shared" si="3"/>
        <v>1.6489988221436984E-2</v>
      </c>
      <c r="K17" s="28">
        <v>49</v>
      </c>
      <c r="L17" s="29">
        <f t="shared" si="4"/>
        <v>1.9238319591676482E-2</v>
      </c>
      <c r="M17" s="28">
        <v>13</v>
      </c>
      <c r="N17" s="44">
        <f t="shared" si="5"/>
        <v>5.1040439733019242E-3</v>
      </c>
      <c r="O17" s="28">
        <v>318</v>
      </c>
      <c r="P17" s="31">
        <f t="shared" si="6"/>
        <v>0.1248527679623086</v>
      </c>
    </row>
    <row r="18" spans="1:16" ht="14.1" customHeight="1" x14ac:dyDescent="0.2">
      <c r="A18" s="26" t="s">
        <v>39</v>
      </c>
      <c r="B18" s="39">
        <f>'1. Plan and Actual'!C19</f>
        <v>9444</v>
      </c>
      <c r="C18" s="28">
        <v>5000</v>
      </c>
      <c r="D18" s="29">
        <f t="shared" si="0"/>
        <v>0.52943667937314698</v>
      </c>
      <c r="E18" s="28">
        <v>1327</v>
      </c>
      <c r="F18" s="29">
        <f t="shared" si="1"/>
        <v>0.14051249470563321</v>
      </c>
      <c r="G18" s="28">
        <v>3386</v>
      </c>
      <c r="H18" s="29">
        <f t="shared" si="2"/>
        <v>0.35853451927149516</v>
      </c>
      <c r="I18" s="28">
        <v>116</v>
      </c>
      <c r="J18" s="44">
        <f t="shared" si="3"/>
        <v>1.228293096145701E-2</v>
      </c>
      <c r="K18" s="28">
        <v>193</v>
      </c>
      <c r="L18" s="29">
        <f t="shared" si="4"/>
        <v>2.0436255823803474E-2</v>
      </c>
      <c r="M18" s="28">
        <v>42</v>
      </c>
      <c r="N18" s="44">
        <f t="shared" si="5"/>
        <v>4.4472681067344345E-3</v>
      </c>
      <c r="O18" s="28">
        <v>691</v>
      </c>
      <c r="P18" s="31">
        <f t="shared" si="6"/>
        <v>7.3168149089368917E-2</v>
      </c>
    </row>
    <row r="19" spans="1:16" ht="14.1" customHeight="1" x14ac:dyDescent="0.2">
      <c r="A19" s="26" t="s">
        <v>40</v>
      </c>
      <c r="B19" s="39">
        <f>'1. Plan and Actual'!C20</f>
        <v>6317</v>
      </c>
      <c r="C19" s="28">
        <v>3009</v>
      </c>
      <c r="D19" s="29">
        <f t="shared" si="0"/>
        <v>0.47633370270698117</v>
      </c>
      <c r="E19" s="28">
        <v>484</v>
      </c>
      <c r="F19" s="29">
        <f t="shared" si="1"/>
        <v>7.6618648092448949E-2</v>
      </c>
      <c r="G19" s="28">
        <v>2630</v>
      </c>
      <c r="H19" s="29">
        <f t="shared" si="2"/>
        <v>0.41633686876681969</v>
      </c>
      <c r="I19" s="28">
        <v>43</v>
      </c>
      <c r="J19" s="44">
        <f t="shared" si="3"/>
        <v>6.8070286528415383E-3</v>
      </c>
      <c r="K19" s="28">
        <v>266</v>
      </c>
      <c r="L19" s="29">
        <f t="shared" si="4"/>
        <v>4.2108595852461614E-2</v>
      </c>
      <c r="M19" s="28">
        <v>19</v>
      </c>
      <c r="N19" s="44">
        <f t="shared" si="5"/>
        <v>3.0077568466044006E-3</v>
      </c>
      <c r="O19" s="28">
        <v>357</v>
      </c>
      <c r="P19" s="31">
        <f t="shared" si="6"/>
        <v>5.6514168117777423E-2</v>
      </c>
    </row>
    <row r="20" spans="1:16" ht="14.1" customHeight="1" x14ac:dyDescent="0.2">
      <c r="A20" s="26" t="s">
        <v>41</v>
      </c>
      <c r="B20" s="39">
        <f>'1. Plan and Actual'!C21</f>
        <v>6729</v>
      </c>
      <c r="C20" s="28">
        <v>4508</v>
      </c>
      <c r="D20" s="29">
        <f t="shared" si="0"/>
        <v>0.66993609748848271</v>
      </c>
      <c r="E20" s="28">
        <v>689</v>
      </c>
      <c r="F20" s="29">
        <f t="shared" si="1"/>
        <v>0.10239262891960173</v>
      </c>
      <c r="G20" s="28">
        <v>850</v>
      </c>
      <c r="H20" s="29">
        <f t="shared" si="2"/>
        <v>0.12631891811561896</v>
      </c>
      <c r="I20" s="28">
        <v>58</v>
      </c>
      <c r="J20" s="44">
        <f t="shared" si="3"/>
        <v>8.6194085302422358E-3</v>
      </c>
      <c r="K20" s="28">
        <v>593</v>
      </c>
      <c r="L20" s="29">
        <f t="shared" si="4"/>
        <v>8.8126021697131823E-2</v>
      </c>
      <c r="M20" s="28">
        <v>14</v>
      </c>
      <c r="N20" s="44">
        <f t="shared" si="5"/>
        <v>2.0805468866101945E-3</v>
      </c>
      <c r="O20" s="28">
        <v>271</v>
      </c>
      <c r="P20" s="31">
        <f t="shared" si="6"/>
        <v>4.0273443305097342E-2</v>
      </c>
    </row>
    <row r="21" spans="1:16" ht="14.1" customHeight="1" x14ac:dyDescent="0.2">
      <c r="A21" s="26" t="s">
        <v>42</v>
      </c>
      <c r="B21" s="39">
        <f>'1. Plan and Actual'!C22</f>
        <v>5714</v>
      </c>
      <c r="C21" s="28">
        <v>4363</v>
      </c>
      <c r="D21" s="29">
        <f t="shared" si="0"/>
        <v>0.76356317815890795</v>
      </c>
      <c r="E21" s="28">
        <v>442</v>
      </c>
      <c r="F21" s="29">
        <f t="shared" si="1"/>
        <v>7.7353867693384676E-2</v>
      </c>
      <c r="G21" s="28">
        <v>487</v>
      </c>
      <c r="H21" s="29">
        <f t="shared" si="2"/>
        <v>8.522926146307315E-2</v>
      </c>
      <c r="I21" s="28">
        <v>50</v>
      </c>
      <c r="J21" s="44">
        <f t="shared" si="3"/>
        <v>8.7504375218760942E-3</v>
      </c>
      <c r="K21" s="28">
        <v>362</v>
      </c>
      <c r="L21" s="29">
        <f t="shared" si="4"/>
        <v>6.335316765838292E-2</v>
      </c>
      <c r="M21" s="28">
        <v>21</v>
      </c>
      <c r="N21" s="44">
        <f t="shared" si="5"/>
        <v>3.6751837591879593E-3</v>
      </c>
      <c r="O21" s="28">
        <v>155</v>
      </c>
      <c r="P21" s="31">
        <f t="shared" si="6"/>
        <v>2.7126356317815892E-2</v>
      </c>
    </row>
    <row r="22" spans="1:16" ht="14.1" customHeight="1" x14ac:dyDescent="0.2">
      <c r="A22" s="26" t="s">
        <v>43</v>
      </c>
      <c r="B22" s="39">
        <f>'1. Plan and Actual'!C23</f>
        <v>2434</v>
      </c>
      <c r="C22" s="28">
        <v>1875</v>
      </c>
      <c r="D22" s="29">
        <f t="shared" si="0"/>
        <v>0.7703368940016434</v>
      </c>
      <c r="E22" s="28">
        <v>158</v>
      </c>
      <c r="F22" s="29">
        <f t="shared" si="1"/>
        <v>6.4913722267871815E-2</v>
      </c>
      <c r="G22" s="28">
        <v>345</v>
      </c>
      <c r="H22" s="29">
        <f t="shared" si="2"/>
        <v>0.14174198849630237</v>
      </c>
      <c r="I22" s="28">
        <v>21</v>
      </c>
      <c r="J22" s="44">
        <f t="shared" si="3"/>
        <v>8.6277732128184053E-3</v>
      </c>
      <c r="K22" s="28">
        <v>93</v>
      </c>
      <c r="L22" s="29">
        <f t="shared" si="4"/>
        <v>3.820870994248151E-2</v>
      </c>
      <c r="M22" s="28">
        <v>7</v>
      </c>
      <c r="N22" s="44">
        <f t="shared" si="5"/>
        <v>2.8759244042728021E-3</v>
      </c>
      <c r="O22" s="28">
        <v>76</v>
      </c>
      <c r="P22" s="31">
        <f t="shared" si="6"/>
        <v>3.1224322103533278E-2</v>
      </c>
    </row>
    <row r="23" spans="1:16" ht="14.1" customHeight="1" x14ac:dyDescent="0.2">
      <c r="A23" s="26" t="s">
        <v>44</v>
      </c>
      <c r="B23" s="39">
        <f>'1. Plan and Actual'!C24</f>
        <v>4334</v>
      </c>
      <c r="C23" s="28">
        <v>3332</v>
      </c>
      <c r="D23" s="29">
        <f t="shared" si="0"/>
        <v>0.76880479926165202</v>
      </c>
      <c r="E23" s="28">
        <v>369</v>
      </c>
      <c r="F23" s="29">
        <f t="shared" si="1"/>
        <v>8.5140747577295797E-2</v>
      </c>
      <c r="G23" s="28">
        <v>706</v>
      </c>
      <c r="H23" s="29">
        <f t="shared" si="2"/>
        <v>0.16289801568989387</v>
      </c>
      <c r="I23" s="28">
        <v>65</v>
      </c>
      <c r="J23" s="44">
        <f t="shared" si="3"/>
        <v>1.4997692662667282E-2</v>
      </c>
      <c r="K23" s="28">
        <v>181</v>
      </c>
      <c r="L23" s="29">
        <f t="shared" si="4"/>
        <v>4.1762805722196587E-2</v>
      </c>
      <c r="M23" s="28">
        <v>27</v>
      </c>
      <c r="N23" s="44">
        <f t="shared" si="5"/>
        <v>6.2298107983387169E-3</v>
      </c>
      <c r="O23" s="28">
        <v>135</v>
      </c>
      <c r="P23" s="31">
        <f t="shared" si="6"/>
        <v>3.1149053991693584E-2</v>
      </c>
    </row>
    <row r="24" spans="1:16" ht="14.1" customHeight="1" x14ac:dyDescent="0.2">
      <c r="A24" s="26" t="s">
        <v>45</v>
      </c>
      <c r="B24" s="39">
        <f>'1. Plan and Actual'!C25</f>
        <v>4492</v>
      </c>
      <c r="C24" s="28">
        <v>3073</v>
      </c>
      <c r="D24" s="29">
        <f t="shared" si="0"/>
        <v>0.6841050756901158</v>
      </c>
      <c r="E24" s="28">
        <v>655</v>
      </c>
      <c r="F24" s="29">
        <f t="shared" si="1"/>
        <v>0.14581478183437221</v>
      </c>
      <c r="G24" s="28">
        <v>296</v>
      </c>
      <c r="H24" s="29">
        <f t="shared" si="2"/>
        <v>6.5894924309884237E-2</v>
      </c>
      <c r="I24" s="28">
        <v>56</v>
      </c>
      <c r="J24" s="44">
        <f t="shared" si="3"/>
        <v>1.2466607301869992E-2</v>
      </c>
      <c r="K24" s="28">
        <v>373</v>
      </c>
      <c r="L24" s="29">
        <f t="shared" si="4"/>
        <v>8.3036509349955476E-2</v>
      </c>
      <c r="M24" s="28">
        <v>15</v>
      </c>
      <c r="N24" s="44">
        <f t="shared" si="5"/>
        <v>3.3392698130008903E-3</v>
      </c>
      <c r="O24" s="28">
        <v>124</v>
      </c>
      <c r="P24" s="31">
        <f t="shared" si="6"/>
        <v>2.7604630454140695E-2</v>
      </c>
    </row>
    <row r="25" spans="1:16" x14ac:dyDescent="0.2">
      <c r="A25" s="26" t="s">
        <v>46</v>
      </c>
      <c r="B25" s="39">
        <f>'1. Plan and Actual'!C26</f>
        <v>1369</v>
      </c>
      <c r="C25" s="143">
        <v>794</v>
      </c>
      <c r="D25" s="29">
        <f t="shared" si="0"/>
        <v>0.57998539079620159</v>
      </c>
      <c r="E25" s="143">
        <v>90</v>
      </c>
      <c r="F25" s="29">
        <f t="shared" si="1"/>
        <v>6.5741417092768442E-2</v>
      </c>
      <c r="G25" s="143">
        <v>299</v>
      </c>
      <c r="H25" s="29">
        <f t="shared" si="2"/>
        <v>0.21840759678597516</v>
      </c>
      <c r="I25" s="143">
        <v>10</v>
      </c>
      <c r="J25" s="44">
        <f t="shared" si="3"/>
        <v>7.3046018991964941E-3</v>
      </c>
      <c r="K25" s="143">
        <v>211</v>
      </c>
      <c r="L25" s="29">
        <f t="shared" si="4"/>
        <v>0.15412710007304603</v>
      </c>
      <c r="M25" s="143">
        <v>4</v>
      </c>
      <c r="N25" s="44">
        <f t="shared" si="5"/>
        <v>2.9218407596785976E-3</v>
      </c>
      <c r="O25" s="143">
        <v>157</v>
      </c>
      <c r="P25" s="31">
        <f t="shared" si="6"/>
        <v>0.11468224981738495</v>
      </c>
    </row>
    <row r="26" spans="1:16" ht="13.5" thickBot="1" x14ac:dyDescent="0.25">
      <c r="A26" s="32" t="s">
        <v>48</v>
      </c>
      <c r="B26" s="33">
        <f>'1. Plan and Actual'!C27</f>
        <v>68138</v>
      </c>
      <c r="C26" s="145">
        <v>43410</v>
      </c>
      <c r="D26" s="34">
        <f t="shared" si="0"/>
        <v>0.63708943614429536</v>
      </c>
      <c r="E26" s="145">
        <v>8791</v>
      </c>
      <c r="F26" s="34">
        <f t="shared" si="1"/>
        <v>0.12901758196601015</v>
      </c>
      <c r="G26" s="145">
        <v>13130</v>
      </c>
      <c r="H26" s="34">
        <f t="shared" si="2"/>
        <v>0.19269717338342776</v>
      </c>
      <c r="I26" s="145">
        <v>845</v>
      </c>
      <c r="J26" s="45">
        <f t="shared" si="3"/>
        <v>1.240130323754733E-2</v>
      </c>
      <c r="K26" s="145">
        <v>3559</v>
      </c>
      <c r="L26" s="34">
        <f t="shared" si="4"/>
        <v>5.2232234582758517E-2</v>
      </c>
      <c r="M26" s="145">
        <v>233</v>
      </c>
      <c r="N26" s="45">
        <f t="shared" si="5"/>
        <v>3.4195309518917491E-3</v>
      </c>
      <c r="O26" s="145">
        <v>3510</v>
      </c>
      <c r="P26" s="36">
        <f t="shared" si="6"/>
        <v>5.1513105755965835E-2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65" t="s">
        <v>51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1:16" ht="12.75" customHeight="1" x14ac:dyDescent="0.2">
      <c r="A30" s="165" t="s">
        <v>52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1:16" x14ac:dyDescent="0.2">
      <c r="A31" s="169" t="s">
        <v>53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M25" sqref="M25"/>
    </sheetView>
  </sheetViews>
  <sheetFormatPr defaultColWidth="9.140625" defaultRowHeight="12.75" x14ac:dyDescent="0.2"/>
  <cols>
    <col min="1" max="1" width="21.28515625" style="21" customWidth="1"/>
    <col min="2" max="2" width="10.140625" style="21" customWidth="1"/>
    <col min="3" max="3" width="8.28515625" style="21" customWidth="1"/>
    <col min="4" max="4" width="7.42578125" style="21" customWidth="1"/>
    <col min="5" max="5" width="8.7109375" style="21" customWidth="1"/>
    <col min="6" max="6" width="6.28515625" style="21" customWidth="1"/>
    <col min="7" max="7" width="8.7109375" style="21" customWidth="1"/>
    <col min="8" max="8" width="6.42578125" style="21" customWidth="1"/>
    <col min="9" max="9" width="8.7109375" style="21" customWidth="1"/>
    <col min="10" max="10" width="6.42578125" style="21" customWidth="1"/>
    <col min="11" max="11" width="8.7109375" style="21" customWidth="1"/>
    <col min="12" max="12" width="6.42578125" style="21" customWidth="1"/>
    <col min="13" max="13" width="8.7109375" style="21" customWidth="1"/>
    <col min="14" max="14" width="6.42578125" style="21" customWidth="1"/>
    <col min="15" max="16384" width="9.140625" style="21"/>
  </cols>
  <sheetData>
    <row r="1" spans="1:15" ht="18.75" x14ac:dyDescent="0.3">
      <c r="A1" s="171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39"/>
    </row>
    <row r="2" spans="1:15" ht="15.75" x14ac:dyDescent="0.25">
      <c r="A2" s="172" t="str">
        <f>'1. Plan and Actual'!A2</f>
        <v>OSCCAR Summary by Workforce Area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39"/>
    </row>
    <row r="3" spans="1:15" ht="15.75" x14ac:dyDescent="0.25">
      <c r="A3" s="172" t="str">
        <f>'1. Plan and Actual'!A3</f>
        <v>FY21 Quarter Ending June 30, 2021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39"/>
    </row>
    <row r="5" spans="1:15" ht="18.75" x14ac:dyDescent="0.3">
      <c r="A5" s="171" t="s">
        <v>88</v>
      </c>
      <c r="B5" s="171"/>
      <c r="C5" s="171"/>
      <c r="D5" s="171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39"/>
    </row>
    <row r="6" spans="1:15" ht="6.75" customHeight="1" thickBo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 ht="13.5" thickTop="1" x14ac:dyDescent="0.2">
      <c r="A7" s="137" t="s">
        <v>16</v>
      </c>
      <c r="B7" s="131" t="s">
        <v>17</v>
      </c>
      <c r="C7" s="46" t="s">
        <v>18</v>
      </c>
      <c r="D7" s="47" t="s">
        <v>19</v>
      </c>
      <c r="E7" s="132" t="s">
        <v>20</v>
      </c>
      <c r="F7" s="131" t="s">
        <v>21</v>
      </c>
      <c r="G7" s="48" t="s">
        <v>55</v>
      </c>
      <c r="H7" s="49" t="s">
        <v>61</v>
      </c>
      <c r="I7" s="132" t="s">
        <v>62</v>
      </c>
      <c r="J7" s="131" t="s">
        <v>63</v>
      </c>
      <c r="K7" s="48" t="s">
        <v>73</v>
      </c>
      <c r="L7" s="49" t="s">
        <v>74</v>
      </c>
      <c r="M7" s="132" t="s">
        <v>75</v>
      </c>
      <c r="N7" s="134" t="s">
        <v>76</v>
      </c>
      <c r="O7" s="139"/>
    </row>
    <row r="8" spans="1:15" s="38" customFormat="1" ht="38.25" x14ac:dyDescent="0.2">
      <c r="A8" s="24"/>
      <c r="B8" s="126" t="s">
        <v>22</v>
      </c>
      <c r="C8" s="50" t="s">
        <v>89</v>
      </c>
      <c r="D8" s="25" t="s">
        <v>80</v>
      </c>
      <c r="E8" s="127" t="s">
        <v>90</v>
      </c>
      <c r="F8" s="126" t="s">
        <v>80</v>
      </c>
      <c r="G8" s="51" t="s">
        <v>91</v>
      </c>
      <c r="H8" s="52" t="s">
        <v>80</v>
      </c>
      <c r="I8" s="127" t="s">
        <v>92</v>
      </c>
      <c r="J8" s="126" t="s">
        <v>80</v>
      </c>
      <c r="K8" s="51" t="s">
        <v>93</v>
      </c>
      <c r="L8" s="52" t="s">
        <v>80</v>
      </c>
      <c r="M8" s="127" t="s">
        <v>94</v>
      </c>
      <c r="N8" s="25" t="s">
        <v>80</v>
      </c>
    </row>
    <row r="9" spans="1:15" ht="14.1" customHeight="1" x14ac:dyDescent="0.2">
      <c r="A9" s="26" t="s">
        <v>30</v>
      </c>
      <c r="B9" s="53">
        <f>'1. Plan and Actual'!C10</f>
        <v>2272</v>
      </c>
      <c r="C9" s="54">
        <v>1156</v>
      </c>
      <c r="D9" s="31">
        <f>C9/B9</f>
        <v>0.50880281690140849</v>
      </c>
      <c r="E9" s="55">
        <v>74</v>
      </c>
      <c r="F9" s="56">
        <f>E9/B9</f>
        <v>3.2570422535211266E-2</v>
      </c>
      <c r="G9" s="57">
        <v>54</v>
      </c>
      <c r="H9" s="58">
        <f t="shared" ref="H9:H26" si="0">G9/B9</f>
        <v>2.3767605633802816E-2</v>
      </c>
      <c r="I9" s="55">
        <v>931</v>
      </c>
      <c r="J9" s="56">
        <f>I9/B9</f>
        <v>0.40977112676056338</v>
      </c>
      <c r="K9" s="57">
        <v>402</v>
      </c>
      <c r="L9" s="58">
        <f>K9/B9</f>
        <v>0.17693661971830985</v>
      </c>
      <c r="M9" s="55">
        <v>811</v>
      </c>
      <c r="N9" s="31">
        <f>M9/B9</f>
        <v>0.35695422535211269</v>
      </c>
      <c r="O9" s="59"/>
    </row>
    <row r="10" spans="1:15" ht="14.1" customHeight="1" x14ac:dyDescent="0.2">
      <c r="A10" s="26" t="s">
        <v>31</v>
      </c>
      <c r="B10" s="53">
        <f>'1. Plan and Actual'!C11</f>
        <v>8065</v>
      </c>
      <c r="C10" s="54">
        <v>4818</v>
      </c>
      <c r="D10" s="31">
        <f t="shared" ref="D10:D24" si="1">C10/B10</f>
        <v>0.59739615623062614</v>
      </c>
      <c r="E10" s="55">
        <v>76</v>
      </c>
      <c r="F10" s="56">
        <f t="shared" ref="F10:F26" si="2">E10/B10</f>
        <v>9.4234345939243642E-3</v>
      </c>
      <c r="G10" s="57">
        <v>271</v>
      </c>
      <c r="H10" s="58">
        <f t="shared" si="0"/>
        <v>3.3601983880967141E-2</v>
      </c>
      <c r="I10" s="55">
        <v>4466</v>
      </c>
      <c r="J10" s="56">
        <f t="shared" ref="J10:J26" si="3">I10/B10</f>
        <v>0.55375077495350278</v>
      </c>
      <c r="K10" s="57">
        <v>1429</v>
      </c>
      <c r="L10" s="58">
        <f t="shared" ref="L10:L26" si="4">K10/B10</f>
        <v>0.17718536887786732</v>
      </c>
      <c r="M10" s="55">
        <v>1823</v>
      </c>
      <c r="N10" s="31">
        <f t="shared" ref="N10:N26" si="5">M10/B10</f>
        <v>0.22603843769373838</v>
      </c>
      <c r="O10" s="59"/>
    </row>
    <row r="11" spans="1:15" ht="14.1" customHeight="1" x14ac:dyDescent="0.2">
      <c r="A11" s="26" t="s">
        <v>32</v>
      </c>
      <c r="B11" s="53">
        <f>'1. Plan and Actual'!C12</f>
        <v>4024</v>
      </c>
      <c r="C11" s="54">
        <v>1934</v>
      </c>
      <c r="D11" s="31">
        <f t="shared" si="1"/>
        <v>0.48061630218687873</v>
      </c>
      <c r="E11" s="55">
        <v>249</v>
      </c>
      <c r="F11" s="56">
        <f t="shared" si="2"/>
        <v>6.187872763419483E-2</v>
      </c>
      <c r="G11" s="57">
        <v>252</v>
      </c>
      <c r="H11" s="58">
        <f t="shared" si="0"/>
        <v>6.2624254473161028E-2</v>
      </c>
      <c r="I11" s="55">
        <v>1937</v>
      </c>
      <c r="J11" s="56">
        <f t="shared" si="3"/>
        <v>0.48136182902584496</v>
      </c>
      <c r="K11" s="57">
        <v>658</v>
      </c>
      <c r="L11" s="58">
        <f t="shared" si="4"/>
        <v>0.16351888667992048</v>
      </c>
      <c r="M11" s="55">
        <v>928</v>
      </c>
      <c r="N11" s="31">
        <f t="shared" si="5"/>
        <v>0.23061630218687873</v>
      </c>
      <c r="O11" s="59"/>
    </row>
    <row r="12" spans="1:15" ht="14.1" customHeight="1" x14ac:dyDescent="0.2">
      <c r="A12" s="26" t="s">
        <v>33</v>
      </c>
      <c r="B12" s="53">
        <f>'1. Plan and Actual'!C13</f>
        <v>3517</v>
      </c>
      <c r="C12" s="54">
        <v>1858</v>
      </c>
      <c r="D12" s="31">
        <f t="shared" si="1"/>
        <v>0.52829115723628095</v>
      </c>
      <c r="E12" s="55">
        <v>33</v>
      </c>
      <c r="F12" s="56">
        <f t="shared" si="2"/>
        <v>9.382996872334376E-3</v>
      </c>
      <c r="G12" s="57">
        <v>103</v>
      </c>
      <c r="H12" s="58">
        <f t="shared" si="0"/>
        <v>2.9286323571225476E-2</v>
      </c>
      <c r="I12" s="55">
        <v>1666</v>
      </c>
      <c r="J12" s="56">
        <f t="shared" si="3"/>
        <v>0.47369917543360818</v>
      </c>
      <c r="K12" s="57">
        <v>685</v>
      </c>
      <c r="L12" s="58">
        <f t="shared" si="4"/>
        <v>0.19476826841057721</v>
      </c>
      <c r="M12" s="55">
        <v>1030</v>
      </c>
      <c r="N12" s="31">
        <f t="shared" si="5"/>
        <v>0.29286323571225475</v>
      </c>
      <c r="O12" s="59"/>
    </row>
    <row r="13" spans="1:15" ht="14.1" customHeight="1" x14ac:dyDescent="0.2">
      <c r="A13" s="26" t="s">
        <v>34</v>
      </c>
      <c r="B13" s="53">
        <f>'1. Plan and Actual'!C14</f>
        <v>2491</v>
      </c>
      <c r="C13" s="54">
        <v>1449</v>
      </c>
      <c r="D13" s="31">
        <f t="shared" si="1"/>
        <v>0.58169409875551992</v>
      </c>
      <c r="E13" s="55">
        <v>74</v>
      </c>
      <c r="F13" s="56">
        <f t="shared" si="2"/>
        <v>2.9706945002007226E-2</v>
      </c>
      <c r="G13" s="57">
        <v>59</v>
      </c>
      <c r="H13" s="58">
        <f t="shared" si="0"/>
        <v>2.3685266961059815E-2</v>
      </c>
      <c r="I13" s="55">
        <v>686</v>
      </c>
      <c r="J13" s="56">
        <f t="shared" si="3"/>
        <v>0.27539140907266157</v>
      </c>
      <c r="K13" s="57">
        <v>453</v>
      </c>
      <c r="L13" s="58">
        <f t="shared" si="4"/>
        <v>0.1818546768366118</v>
      </c>
      <c r="M13" s="55">
        <v>1219</v>
      </c>
      <c r="N13" s="31">
        <f t="shared" si="5"/>
        <v>0.48936170212765956</v>
      </c>
      <c r="O13" s="59"/>
    </row>
    <row r="14" spans="1:15" ht="14.1" customHeight="1" x14ac:dyDescent="0.2">
      <c r="A14" s="26" t="s">
        <v>35</v>
      </c>
      <c r="B14" s="53">
        <f>'1. Plan and Actual'!C15</f>
        <v>6412</v>
      </c>
      <c r="C14" s="54">
        <v>3265</v>
      </c>
      <c r="D14" s="31">
        <f t="shared" si="1"/>
        <v>0.50920149719276353</v>
      </c>
      <c r="E14" s="55">
        <v>90</v>
      </c>
      <c r="F14" s="56">
        <f t="shared" si="2"/>
        <v>1.4036182158452901E-2</v>
      </c>
      <c r="G14" s="57">
        <v>212</v>
      </c>
      <c r="H14" s="58">
        <f t="shared" si="0"/>
        <v>3.3063006862133502E-2</v>
      </c>
      <c r="I14" s="55">
        <v>2894</v>
      </c>
      <c r="J14" s="56">
        <f t="shared" si="3"/>
        <v>0.45134123518402997</v>
      </c>
      <c r="K14" s="57">
        <v>1242</v>
      </c>
      <c r="L14" s="58">
        <f t="shared" si="4"/>
        <v>0.19369931378665003</v>
      </c>
      <c r="M14" s="55">
        <v>1974</v>
      </c>
      <c r="N14" s="31">
        <f t="shared" si="5"/>
        <v>0.30786026200873362</v>
      </c>
      <c r="O14" s="59"/>
    </row>
    <row r="15" spans="1:15" ht="14.1" customHeight="1" x14ac:dyDescent="0.2">
      <c r="A15" s="26" t="s">
        <v>36</v>
      </c>
      <c r="B15" s="53">
        <f>'1. Plan and Actual'!C16</f>
        <v>3365</v>
      </c>
      <c r="C15" s="54">
        <v>1840</v>
      </c>
      <c r="D15" s="31">
        <f t="shared" si="1"/>
        <v>0.54680534918276369</v>
      </c>
      <c r="E15" s="55">
        <v>83</v>
      </c>
      <c r="F15" s="56">
        <f t="shared" si="2"/>
        <v>2.4665676077265972E-2</v>
      </c>
      <c r="G15" s="57">
        <v>136</v>
      </c>
      <c r="H15" s="58">
        <f t="shared" si="0"/>
        <v>4.0416047548291235E-2</v>
      </c>
      <c r="I15" s="55">
        <v>1366</v>
      </c>
      <c r="J15" s="56">
        <f t="shared" si="3"/>
        <v>0.40594353640416048</v>
      </c>
      <c r="K15" s="57">
        <v>596</v>
      </c>
      <c r="L15" s="58">
        <f t="shared" si="4"/>
        <v>0.17711738484398218</v>
      </c>
      <c r="M15" s="55">
        <v>1184</v>
      </c>
      <c r="N15" s="31">
        <f t="shared" si="5"/>
        <v>0.35185735512630018</v>
      </c>
      <c r="O15" s="59"/>
    </row>
    <row r="16" spans="1:15" ht="14.1" customHeight="1" x14ac:dyDescent="0.2">
      <c r="A16" s="26" t="s">
        <v>37</v>
      </c>
      <c r="B16" s="53">
        <f>'1. Plan and Actual'!C17</f>
        <v>4791</v>
      </c>
      <c r="C16" s="54">
        <v>2652</v>
      </c>
      <c r="D16" s="31">
        <f t="shared" si="1"/>
        <v>0.55353788353162181</v>
      </c>
      <c r="E16" s="55">
        <v>185</v>
      </c>
      <c r="F16" s="56">
        <f t="shared" si="2"/>
        <v>3.8614068044249633E-2</v>
      </c>
      <c r="G16" s="57">
        <v>180</v>
      </c>
      <c r="H16" s="58">
        <f t="shared" si="0"/>
        <v>3.7570444583594237E-2</v>
      </c>
      <c r="I16" s="55">
        <v>2079</v>
      </c>
      <c r="J16" s="56">
        <f t="shared" si="3"/>
        <v>0.43393863494051349</v>
      </c>
      <c r="K16" s="57">
        <v>820</v>
      </c>
      <c r="L16" s="58">
        <f t="shared" si="4"/>
        <v>0.17115424754748487</v>
      </c>
      <c r="M16" s="55">
        <v>1527</v>
      </c>
      <c r="N16" s="31">
        <f t="shared" si="5"/>
        <v>0.31872260488415782</v>
      </c>
      <c r="O16" s="59"/>
    </row>
    <row r="17" spans="1:17" ht="14.1" customHeight="1" x14ac:dyDescent="0.2">
      <c r="A17" s="26" t="s">
        <v>38</v>
      </c>
      <c r="B17" s="53">
        <f>'1. Plan and Actual'!C18</f>
        <v>2547</v>
      </c>
      <c r="C17" s="54">
        <v>1405</v>
      </c>
      <c r="D17" s="31">
        <f t="shared" si="1"/>
        <v>0.5516293678837848</v>
      </c>
      <c r="E17" s="55">
        <v>401</v>
      </c>
      <c r="F17" s="56">
        <f t="shared" si="2"/>
        <v>0.1574401256380055</v>
      </c>
      <c r="G17" s="57">
        <v>129</v>
      </c>
      <c r="H17" s="58">
        <f t="shared" si="0"/>
        <v>5.0647820965842166E-2</v>
      </c>
      <c r="I17" s="55">
        <v>1065</v>
      </c>
      <c r="J17" s="56">
        <f t="shared" si="3"/>
        <v>0.41813898704358066</v>
      </c>
      <c r="K17" s="57">
        <v>363</v>
      </c>
      <c r="L17" s="58">
        <f t="shared" si="4"/>
        <v>0.14252061248527681</v>
      </c>
      <c r="M17" s="55">
        <v>589</v>
      </c>
      <c r="N17" s="31">
        <f t="shared" si="5"/>
        <v>0.23125245386729484</v>
      </c>
      <c r="O17" s="59"/>
      <c r="P17" s="139"/>
      <c r="Q17" s="139"/>
    </row>
    <row r="18" spans="1:17" ht="14.1" customHeight="1" x14ac:dyDescent="0.2">
      <c r="A18" s="26" t="s">
        <v>39</v>
      </c>
      <c r="B18" s="53">
        <f>'1. Plan and Actual'!C19</f>
        <v>9444</v>
      </c>
      <c r="C18" s="54">
        <v>4962</v>
      </c>
      <c r="D18" s="31">
        <f t="shared" si="1"/>
        <v>0.52541296060991105</v>
      </c>
      <c r="E18" s="55">
        <v>759</v>
      </c>
      <c r="F18" s="56">
        <f t="shared" si="2"/>
        <v>8.0368487928843713E-2</v>
      </c>
      <c r="G18" s="57">
        <v>625</v>
      </c>
      <c r="H18" s="58">
        <f t="shared" si="0"/>
        <v>6.6179584921643372E-2</v>
      </c>
      <c r="I18" s="55">
        <v>4570</v>
      </c>
      <c r="J18" s="56">
        <f t="shared" si="3"/>
        <v>0.48390512494705634</v>
      </c>
      <c r="K18" s="57">
        <v>1529</v>
      </c>
      <c r="L18" s="58">
        <f t="shared" si="4"/>
        <v>0.16190173655230836</v>
      </c>
      <c r="M18" s="55">
        <v>1961</v>
      </c>
      <c r="N18" s="31">
        <f t="shared" si="5"/>
        <v>0.20764506565014823</v>
      </c>
      <c r="O18" s="59"/>
      <c r="P18" s="139"/>
      <c r="Q18" s="139"/>
    </row>
    <row r="19" spans="1:17" ht="14.1" customHeight="1" x14ac:dyDescent="0.2">
      <c r="A19" s="26" t="s">
        <v>40</v>
      </c>
      <c r="B19" s="53">
        <f>'1. Plan and Actual'!C20</f>
        <v>6317</v>
      </c>
      <c r="C19" s="54">
        <v>3440</v>
      </c>
      <c r="D19" s="31">
        <f t="shared" si="1"/>
        <v>0.54456229222732311</v>
      </c>
      <c r="E19" s="55">
        <v>101</v>
      </c>
      <c r="F19" s="56">
        <f t="shared" si="2"/>
        <v>1.5988602184581289E-2</v>
      </c>
      <c r="G19" s="57">
        <v>304</v>
      </c>
      <c r="H19" s="58">
        <f t="shared" si="0"/>
        <v>4.812410954567041E-2</v>
      </c>
      <c r="I19" s="55">
        <v>3030</v>
      </c>
      <c r="J19" s="56">
        <f t="shared" si="3"/>
        <v>0.47965806553743867</v>
      </c>
      <c r="K19" s="57">
        <v>1133</v>
      </c>
      <c r="L19" s="58">
        <f t="shared" si="4"/>
        <v>0.17935728985277821</v>
      </c>
      <c r="M19" s="55">
        <v>1749</v>
      </c>
      <c r="N19" s="31">
        <f t="shared" si="5"/>
        <v>0.27687193287953143</v>
      </c>
      <c r="O19" s="59"/>
      <c r="P19" s="139"/>
      <c r="Q19" s="139"/>
    </row>
    <row r="20" spans="1:17" ht="14.1" customHeight="1" x14ac:dyDescent="0.2">
      <c r="A20" s="26" t="s">
        <v>41</v>
      </c>
      <c r="B20" s="53">
        <f>'1. Plan and Actual'!C21</f>
        <v>6729</v>
      </c>
      <c r="C20" s="54">
        <v>3555</v>
      </c>
      <c r="D20" s="31">
        <f t="shared" si="1"/>
        <v>0.52831029870708868</v>
      </c>
      <c r="E20" s="55">
        <v>71</v>
      </c>
      <c r="F20" s="56">
        <f t="shared" si="2"/>
        <v>1.0551344924951701E-2</v>
      </c>
      <c r="G20" s="57">
        <v>160</v>
      </c>
      <c r="H20" s="58">
        <f t="shared" si="0"/>
        <v>2.3777678704116512E-2</v>
      </c>
      <c r="I20" s="55">
        <v>2917</v>
      </c>
      <c r="J20" s="56">
        <f t="shared" si="3"/>
        <v>0.43349680487442416</v>
      </c>
      <c r="K20" s="57">
        <v>1344</v>
      </c>
      <c r="L20" s="58">
        <f t="shared" si="4"/>
        <v>0.19973250111457869</v>
      </c>
      <c r="M20" s="55">
        <v>2237</v>
      </c>
      <c r="N20" s="31">
        <f t="shared" si="5"/>
        <v>0.33244167038192896</v>
      </c>
      <c r="O20" s="59"/>
      <c r="P20" s="139"/>
      <c r="Q20" s="139"/>
    </row>
    <row r="21" spans="1:17" ht="14.1" customHeight="1" x14ac:dyDescent="0.2">
      <c r="A21" s="26" t="s">
        <v>42</v>
      </c>
      <c r="B21" s="53">
        <f>'1. Plan and Actual'!C22</f>
        <v>5714</v>
      </c>
      <c r="C21" s="54">
        <v>2873</v>
      </c>
      <c r="D21" s="31">
        <f t="shared" si="1"/>
        <v>0.50280014000700035</v>
      </c>
      <c r="E21" s="55">
        <v>47</v>
      </c>
      <c r="F21" s="56">
        <f t="shared" si="2"/>
        <v>8.2254112705635284E-3</v>
      </c>
      <c r="G21" s="57">
        <v>134</v>
      </c>
      <c r="H21" s="58">
        <f t="shared" si="0"/>
        <v>2.3451172558627931E-2</v>
      </c>
      <c r="I21" s="55">
        <v>2067</v>
      </c>
      <c r="J21" s="56">
        <f t="shared" si="3"/>
        <v>0.36174308715435771</v>
      </c>
      <c r="K21" s="57">
        <v>1256</v>
      </c>
      <c r="L21" s="58">
        <f t="shared" si="4"/>
        <v>0.21981099054952746</v>
      </c>
      <c r="M21" s="55">
        <v>2210</v>
      </c>
      <c r="N21" s="31">
        <f t="shared" si="5"/>
        <v>0.38676933846692335</v>
      </c>
      <c r="O21" s="59"/>
      <c r="P21" s="139"/>
      <c r="Q21" s="139"/>
    </row>
    <row r="22" spans="1:17" ht="14.1" customHeight="1" x14ac:dyDescent="0.2">
      <c r="A22" s="26" t="s">
        <v>43</v>
      </c>
      <c r="B22" s="53">
        <f>'1. Plan and Actual'!C23</f>
        <v>2434</v>
      </c>
      <c r="C22" s="54">
        <v>1227</v>
      </c>
      <c r="D22" s="31">
        <f t="shared" si="1"/>
        <v>0.50410846343467541</v>
      </c>
      <c r="E22" s="55">
        <v>24</v>
      </c>
      <c r="F22" s="56">
        <f t="shared" si="2"/>
        <v>9.8603122432210349E-3</v>
      </c>
      <c r="G22" s="57">
        <v>93</v>
      </c>
      <c r="H22" s="58">
        <f t="shared" si="0"/>
        <v>3.820870994248151E-2</v>
      </c>
      <c r="I22" s="55">
        <v>990</v>
      </c>
      <c r="J22" s="56">
        <f t="shared" si="3"/>
        <v>0.4067378800328677</v>
      </c>
      <c r="K22" s="57">
        <v>464</v>
      </c>
      <c r="L22" s="58">
        <f t="shared" si="4"/>
        <v>0.19063270336894</v>
      </c>
      <c r="M22" s="55">
        <v>863</v>
      </c>
      <c r="N22" s="31">
        <f t="shared" si="5"/>
        <v>0.35456039441248971</v>
      </c>
      <c r="O22" s="59"/>
      <c r="P22" s="139"/>
      <c r="Q22" s="139"/>
    </row>
    <row r="23" spans="1:17" ht="14.1" customHeight="1" x14ac:dyDescent="0.2">
      <c r="A23" s="26" t="s">
        <v>44</v>
      </c>
      <c r="B23" s="53">
        <f>'1. Plan and Actual'!C24</f>
        <v>4334</v>
      </c>
      <c r="C23" s="54">
        <v>2238</v>
      </c>
      <c r="D23" s="31">
        <f t="shared" si="1"/>
        <v>0.51638209506229815</v>
      </c>
      <c r="E23" s="55">
        <v>72</v>
      </c>
      <c r="F23" s="56">
        <f t="shared" si="2"/>
        <v>1.6612828795569912E-2</v>
      </c>
      <c r="G23" s="57">
        <v>147</v>
      </c>
      <c r="H23" s="58">
        <f t="shared" si="0"/>
        <v>3.3917858790955241E-2</v>
      </c>
      <c r="I23" s="55">
        <v>1945</v>
      </c>
      <c r="J23" s="56">
        <f t="shared" si="3"/>
        <v>0.44877711121365943</v>
      </c>
      <c r="K23" s="57">
        <v>842</v>
      </c>
      <c r="L23" s="58">
        <f t="shared" si="4"/>
        <v>0.19427780341485926</v>
      </c>
      <c r="M23" s="55">
        <v>1328</v>
      </c>
      <c r="N23" s="31">
        <f t="shared" si="5"/>
        <v>0.30641439778495616</v>
      </c>
      <c r="O23" s="59"/>
      <c r="P23" s="139"/>
      <c r="Q23" s="139"/>
    </row>
    <row r="24" spans="1:17" ht="14.1" customHeight="1" x14ac:dyDescent="0.2">
      <c r="A24" s="26" t="s">
        <v>45</v>
      </c>
      <c r="B24" s="53">
        <f>'1. Plan and Actual'!C25</f>
        <v>4492</v>
      </c>
      <c r="C24" s="54">
        <v>2396</v>
      </c>
      <c r="D24" s="31">
        <f t="shared" si="1"/>
        <v>0.53339269813000889</v>
      </c>
      <c r="E24" s="55">
        <v>77</v>
      </c>
      <c r="F24" s="56">
        <f t="shared" si="2"/>
        <v>1.7141585040071239E-2</v>
      </c>
      <c r="G24" s="57">
        <v>118</v>
      </c>
      <c r="H24" s="58">
        <f t="shared" si="0"/>
        <v>2.626892252894034E-2</v>
      </c>
      <c r="I24" s="55">
        <v>1901</v>
      </c>
      <c r="J24" s="56">
        <f t="shared" si="3"/>
        <v>0.42319679430097951</v>
      </c>
      <c r="K24" s="57">
        <v>890</v>
      </c>
      <c r="L24" s="58">
        <f t="shared" si="4"/>
        <v>0.19813000890471949</v>
      </c>
      <c r="M24" s="55">
        <v>1506</v>
      </c>
      <c r="N24" s="31">
        <f t="shared" si="5"/>
        <v>0.3352626892252894</v>
      </c>
      <c r="O24" s="59"/>
      <c r="P24" s="139"/>
      <c r="Q24" s="59"/>
    </row>
    <row r="25" spans="1:17" x14ac:dyDescent="0.2">
      <c r="A25" s="26" t="s">
        <v>46</v>
      </c>
      <c r="B25" s="60">
        <f>'1. Plan and Actual'!C26</f>
        <v>1369</v>
      </c>
      <c r="C25" s="149">
        <v>722</v>
      </c>
      <c r="D25" s="31">
        <f>C25/B25</f>
        <v>0.5273922571219869</v>
      </c>
      <c r="E25" s="150">
        <v>3</v>
      </c>
      <c r="F25" s="56">
        <f>E25/B25</f>
        <v>2.1913805697589481E-3</v>
      </c>
      <c r="G25" s="151">
        <v>17</v>
      </c>
      <c r="H25" s="58">
        <f t="shared" si="0"/>
        <v>1.241782322863404E-2</v>
      </c>
      <c r="I25" s="150">
        <v>435</v>
      </c>
      <c r="J25" s="56">
        <f t="shared" si="3"/>
        <v>0.31775018261504751</v>
      </c>
      <c r="K25" s="151">
        <v>318</v>
      </c>
      <c r="L25" s="58">
        <f t="shared" si="4"/>
        <v>0.23228634039444851</v>
      </c>
      <c r="M25" s="150">
        <v>596</v>
      </c>
      <c r="N25" s="31">
        <f t="shared" si="5"/>
        <v>0.43535427319211101</v>
      </c>
      <c r="O25" s="59"/>
      <c r="P25" s="139"/>
      <c r="Q25" s="139"/>
    </row>
    <row r="26" spans="1:17" ht="13.5" thickBot="1" x14ac:dyDescent="0.25">
      <c r="A26" s="32" t="s">
        <v>48</v>
      </c>
      <c r="B26" s="61">
        <f>'1. Plan and Actual'!C27</f>
        <v>68138</v>
      </c>
      <c r="C26" s="152">
        <v>35586</v>
      </c>
      <c r="D26" s="36">
        <f>C26/B26</f>
        <v>0.5222636414335613</v>
      </c>
      <c r="E26" s="153">
        <v>2416</v>
      </c>
      <c r="F26" s="62">
        <f t="shared" si="2"/>
        <v>3.5457453990431181E-2</v>
      </c>
      <c r="G26" s="154">
        <v>2935</v>
      </c>
      <c r="H26" s="63">
        <f t="shared" si="0"/>
        <v>4.307434911503126E-2</v>
      </c>
      <c r="I26" s="153">
        <v>31722</v>
      </c>
      <c r="J26" s="62">
        <f t="shared" si="3"/>
        <v>0.46555519680648094</v>
      </c>
      <c r="K26" s="154">
        <v>12084</v>
      </c>
      <c r="L26" s="63">
        <f t="shared" si="4"/>
        <v>0.17734597434617982</v>
      </c>
      <c r="M26" s="153">
        <v>18981</v>
      </c>
      <c r="N26" s="36">
        <f t="shared" si="5"/>
        <v>0.27856702574187681</v>
      </c>
      <c r="O26" s="59"/>
      <c r="P26" s="59"/>
      <c r="Q26" s="13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39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39"/>
    </row>
    <row r="29" spans="1:17" ht="12.75" customHeight="1" x14ac:dyDescent="0.2">
      <c r="A29" s="165" t="s">
        <v>51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39"/>
    </row>
    <row r="30" spans="1:17" ht="12.75" customHeight="1" x14ac:dyDescent="0.2">
      <c r="A30" s="165" t="s">
        <v>52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39"/>
    </row>
    <row r="31" spans="1:17" x14ac:dyDescent="0.2">
      <c r="A31" s="169" t="s">
        <v>53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39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O25" sqref="O25"/>
    </sheetView>
  </sheetViews>
  <sheetFormatPr defaultColWidth="9.140625" defaultRowHeight="12.75" x14ac:dyDescent="0.2"/>
  <cols>
    <col min="1" max="1" width="21.28515625" style="59" customWidth="1"/>
    <col min="2" max="2" width="9.42578125" style="59" customWidth="1"/>
    <col min="3" max="3" width="8.28515625" style="59" customWidth="1"/>
    <col min="4" max="4" width="5.140625" style="59" customWidth="1"/>
    <col min="5" max="5" width="8.7109375" style="59" customWidth="1"/>
    <col min="6" max="6" width="5.140625" style="59" customWidth="1"/>
    <col min="7" max="7" width="9.42578125" style="59" customWidth="1"/>
    <col min="8" max="8" width="5.140625" style="59" customWidth="1"/>
    <col min="9" max="9" width="8.7109375" style="59" customWidth="1"/>
    <col min="10" max="10" width="5.140625" style="59" customWidth="1"/>
    <col min="11" max="11" width="9.140625" style="59" customWidth="1"/>
    <col min="12" max="12" width="5.140625" style="59" customWidth="1"/>
    <col min="13" max="13" width="8.7109375" style="59" customWidth="1"/>
    <col min="14" max="14" width="5.140625" style="59" customWidth="1"/>
    <col min="15" max="15" width="10.7109375" style="59" customWidth="1"/>
    <col min="16" max="16" width="5.140625" style="59" customWidth="1"/>
    <col min="17" max="16384" width="9.140625" style="59"/>
  </cols>
  <sheetData>
    <row r="1" spans="1:16" ht="18.75" x14ac:dyDescent="0.3">
      <c r="A1" s="171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6" ht="15.75" x14ac:dyDescent="0.25">
      <c r="A2" s="172" t="str">
        <f>'1. Plan and Actual'!A2</f>
        <v>OSCCAR Summary by Workforce Area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.75" x14ac:dyDescent="0.25">
      <c r="A3" s="189" t="str">
        <f>'1. Plan and Actual'!A3</f>
        <v>FY21 Quarter Ending June 30, 2021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90"/>
    </row>
    <row r="5" spans="1:16" ht="18.75" x14ac:dyDescent="0.3">
      <c r="A5" s="171" t="s">
        <v>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</row>
    <row r="6" spans="1:16" ht="6.75" customHeight="1" thickBot="1" x14ac:dyDescent="0.25"/>
    <row r="7" spans="1:16" ht="13.5" thickTop="1" x14ac:dyDescent="0.2">
      <c r="A7" s="64" t="s">
        <v>16</v>
      </c>
      <c r="B7" s="133" t="s">
        <v>17</v>
      </c>
      <c r="C7" s="65" t="s">
        <v>18</v>
      </c>
      <c r="D7" s="65" t="s">
        <v>19</v>
      </c>
      <c r="E7" s="65" t="s">
        <v>20</v>
      </c>
      <c r="F7" s="65" t="s">
        <v>21</v>
      </c>
      <c r="G7" s="65" t="s">
        <v>55</v>
      </c>
      <c r="H7" s="65" t="s">
        <v>61</v>
      </c>
      <c r="I7" s="65" t="s">
        <v>62</v>
      </c>
      <c r="J7" s="65" t="s">
        <v>63</v>
      </c>
      <c r="K7" s="65" t="s">
        <v>73</v>
      </c>
      <c r="L7" s="65" t="s">
        <v>74</v>
      </c>
      <c r="M7" s="65" t="s">
        <v>75</v>
      </c>
      <c r="N7" s="65" t="s">
        <v>76</v>
      </c>
      <c r="O7" s="65" t="s">
        <v>95</v>
      </c>
      <c r="P7" s="66" t="s">
        <v>78</v>
      </c>
    </row>
    <row r="8" spans="1:16" s="70" customFormat="1" ht="51" x14ac:dyDescent="0.2">
      <c r="A8" s="67"/>
      <c r="B8" s="135" t="s">
        <v>22</v>
      </c>
      <c r="C8" s="68" t="s">
        <v>96</v>
      </c>
      <c r="D8" s="68" t="s">
        <v>80</v>
      </c>
      <c r="E8" s="68" t="s">
        <v>97</v>
      </c>
      <c r="F8" s="68" t="s">
        <v>80</v>
      </c>
      <c r="G8" s="68" t="s">
        <v>98</v>
      </c>
      <c r="H8" s="68" t="s">
        <v>80</v>
      </c>
      <c r="I8" s="68" t="s">
        <v>99</v>
      </c>
      <c r="J8" s="68" t="s">
        <v>80</v>
      </c>
      <c r="K8" s="68" t="s">
        <v>100</v>
      </c>
      <c r="L8" s="68" t="s">
        <v>80</v>
      </c>
      <c r="M8" s="68" t="s">
        <v>101</v>
      </c>
      <c r="N8" s="68" t="s">
        <v>80</v>
      </c>
      <c r="O8" s="68" t="s">
        <v>102</v>
      </c>
      <c r="P8" s="69" t="s">
        <v>80</v>
      </c>
    </row>
    <row r="9" spans="1:16" ht="14.1" customHeight="1" x14ac:dyDescent="0.2">
      <c r="A9" s="71" t="s">
        <v>30</v>
      </c>
      <c r="B9" s="39">
        <f>'1. Plan and Actual'!C10</f>
        <v>2272</v>
      </c>
      <c r="C9" s="28">
        <v>160</v>
      </c>
      <c r="D9" s="29">
        <f>C9/B9</f>
        <v>7.0422535211267609E-2</v>
      </c>
      <c r="E9" s="28">
        <v>736</v>
      </c>
      <c r="F9" s="29">
        <f>E9/B9</f>
        <v>0.323943661971831</v>
      </c>
      <c r="G9" s="28">
        <v>339</v>
      </c>
      <c r="H9" s="29">
        <f>G9/B9</f>
        <v>0.14920774647887325</v>
      </c>
      <c r="I9" s="28">
        <v>253</v>
      </c>
      <c r="J9" s="29">
        <f>I9/B9</f>
        <v>0.11135563380281691</v>
      </c>
      <c r="K9" s="28">
        <v>463</v>
      </c>
      <c r="L9" s="29">
        <f>K9/B9</f>
        <v>0.20378521126760563</v>
      </c>
      <c r="M9" s="28">
        <v>207</v>
      </c>
      <c r="N9" s="29">
        <f>M9/B9</f>
        <v>9.1109154929577468E-2</v>
      </c>
      <c r="O9" s="28">
        <v>114</v>
      </c>
      <c r="P9" s="31">
        <f>O9/B9</f>
        <v>5.0176056338028172E-2</v>
      </c>
    </row>
    <row r="10" spans="1:16" ht="14.1" customHeight="1" x14ac:dyDescent="0.2">
      <c r="A10" s="71" t="s">
        <v>31</v>
      </c>
      <c r="B10" s="39">
        <f>'1. Plan and Actual'!C11</f>
        <v>8065</v>
      </c>
      <c r="C10" s="28">
        <v>375</v>
      </c>
      <c r="D10" s="29">
        <f t="shared" ref="D10:D26" si="0">C10/B10</f>
        <v>4.6497210167389953E-2</v>
      </c>
      <c r="E10" s="28">
        <v>1824</v>
      </c>
      <c r="F10" s="29">
        <f t="shared" ref="F10:F26" si="1">E10/B10</f>
        <v>0.22616243025418475</v>
      </c>
      <c r="G10" s="28">
        <v>1083</v>
      </c>
      <c r="H10" s="29">
        <f t="shared" ref="H10:H26" si="2">G10/B10</f>
        <v>0.13428394296342219</v>
      </c>
      <c r="I10" s="28">
        <v>629</v>
      </c>
      <c r="J10" s="29">
        <f t="shared" ref="J10:J26" si="3">I10/B10</f>
        <v>7.799132052076875E-2</v>
      </c>
      <c r="K10" s="28">
        <v>2397</v>
      </c>
      <c r="L10" s="29">
        <f t="shared" ref="L10:L26" si="4">K10/B10</f>
        <v>0.29721016738995659</v>
      </c>
      <c r="M10" s="28">
        <v>1262</v>
      </c>
      <c r="N10" s="29">
        <f t="shared" ref="N10:N26" si="5">M10/B10</f>
        <v>0.15647861128332299</v>
      </c>
      <c r="O10" s="28">
        <v>495</v>
      </c>
      <c r="P10" s="31">
        <f t="shared" ref="P10:P26" si="6">O10/B10</f>
        <v>6.1376317420954743E-2</v>
      </c>
    </row>
    <row r="11" spans="1:16" ht="14.1" customHeight="1" x14ac:dyDescent="0.2">
      <c r="A11" s="71" t="s">
        <v>32</v>
      </c>
      <c r="B11" s="39">
        <f>'1. Plan and Actual'!C12</f>
        <v>4024</v>
      </c>
      <c r="C11" s="28">
        <v>639</v>
      </c>
      <c r="D11" s="29">
        <f t="shared" si="0"/>
        <v>0.15879721669980118</v>
      </c>
      <c r="E11" s="28">
        <v>1409</v>
      </c>
      <c r="F11" s="29">
        <f t="shared" si="1"/>
        <v>0.35014910536779326</v>
      </c>
      <c r="G11" s="28">
        <v>596</v>
      </c>
      <c r="H11" s="29">
        <f t="shared" si="2"/>
        <v>0.14811133200795229</v>
      </c>
      <c r="I11" s="28">
        <v>383</v>
      </c>
      <c r="J11" s="29">
        <f t="shared" si="3"/>
        <v>9.5178926441351883E-2</v>
      </c>
      <c r="K11" s="28">
        <v>684</v>
      </c>
      <c r="L11" s="29">
        <f t="shared" si="4"/>
        <v>0.16998011928429424</v>
      </c>
      <c r="M11" s="28">
        <v>271</v>
      </c>
      <c r="N11" s="29">
        <f t="shared" si="5"/>
        <v>6.7345924453280318E-2</v>
      </c>
      <c r="O11" s="28">
        <v>42</v>
      </c>
      <c r="P11" s="31">
        <f t="shared" si="6"/>
        <v>1.0437375745526839E-2</v>
      </c>
    </row>
    <row r="12" spans="1:16" ht="14.1" customHeight="1" x14ac:dyDescent="0.2">
      <c r="A12" s="71" t="s">
        <v>33</v>
      </c>
      <c r="B12" s="39">
        <f>'1. Plan and Actual'!C13</f>
        <v>3517</v>
      </c>
      <c r="C12" s="28">
        <v>198</v>
      </c>
      <c r="D12" s="29">
        <f t="shared" si="0"/>
        <v>5.6297981234006256E-2</v>
      </c>
      <c r="E12" s="28">
        <v>1126</v>
      </c>
      <c r="F12" s="29">
        <f t="shared" si="1"/>
        <v>0.32015922661359114</v>
      </c>
      <c r="G12" s="28">
        <v>589</v>
      </c>
      <c r="H12" s="29">
        <f t="shared" si="2"/>
        <v>0.16747227750924082</v>
      </c>
      <c r="I12" s="28">
        <v>361</v>
      </c>
      <c r="J12" s="29">
        <f t="shared" si="3"/>
        <v>0.10264429911856696</v>
      </c>
      <c r="K12" s="28">
        <v>856</v>
      </c>
      <c r="L12" s="29">
        <f t="shared" si="4"/>
        <v>0.2433892522035826</v>
      </c>
      <c r="M12" s="28">
        <v>334</v>
      </c>
      <c r="N12" s="29">
        <f t="shared" si="5"/>
        <v>9.4967301677566104E-2</v>
      </c>
      <c r="O12" s="28">
        <v>53</v>
      </c>
      <c r="P12" s="31">
        <f t="shared" si="6"/>
        <v>1.5069661643446119E-2</v>
      </c>
    </row>
    <row r="13" spans="1:16" ht="14.1" customHeight="1" x14ac:dyDescent="0.2">
      <c r="A13" s="71" t="s">
        <v>34</v>
      </c>
      <c r="B13" s="39">
        <f>'1. Plan and Actual'!C14</f>
        <v>2491</v>
      </c>
      <c r="C13" s="28">
        <v>160</v>
      </c>
      <c r="D13" s="29">
        <f t="shared" si="0"/>
        <v>6.4231232436772381E-2</v>
      </c>
      <c r="E13" s="28">
        <v>493</v>
      </c>
      <c r="F13" s="29">
        <f t="shared" si="1"/>
        <v>0.19791248494580491</v>
      </c>
      <c r="G13" s="28">
        <v>405</v>
      </c>
      <c r="H13" s="29">
        <f t="shared" si="2"/>
        <v>0.16258530710558008</v>
      </c>
      <c r="I13" s="28">
        <v>318</v>
      </c>
      <c r="J13" s="29">
        <f t="shared" si="3"/>
        <v>0.1276595744680851</v>
      </c>
      <c r="K13" s="28">
        <v>761</v>
      </c>
      <c r="L13" s="29">
        <f t="shared" si="4"/>
        <v>0.30549979927739862</v>
      </c>
      <c r="M13" s="28">
        <v>330</v>
      </c>
      <c r="N13" s="29">
        <f t="shared" si="5"/>
        <v>0.13247691690084304</v>
      </c>
      <c r="O13" s="28">
        <v>24</v>
      </c>
      <c r="P13" s="31">
        <f t="shared" si="6"/>
        <v>9.6346848655158579E-3</v>
      </c>
    </row>
    <row r="14" spans="1:16" ht="14.1" customHeight="1" x14ac:dyDescent="0.2">
      <c r="A14" s="71" t="s">
        <v>35</v>
      </c>
      <c r="B14" s="39">
        <f>'1. Plan and Actual'!C15</f>
        <v>6412</v>
      </c>
      <c r="C14" s="28">
        <v>324</v>
      </c>
      <c r="D14" s="29">
        <f t="shared" si="0"/>
        <v>5.0530255770430445E-2</v>
      </c>
      <c r="E14" s="28">
        <v>1870</v>
      </c>
      <c r="F14" s="29">
        <f t="shared" si="1"/>
        <v>0.29164067373674363</v>
      </c>
      <c r="G14" s="28">
        <v>1004</v>
      </c>
      <c r="H14" s="29">
        <f t="shared" si="2"/>
        <v>0.15658140985651903</v>
      </c>
      <c r="I14" s="28">
        <v>753</v>
      </c>
      <c r="J14" s="29">
        <f t="shared" si="3"/>
        <v>0.11743605739238927</v>
      </c>
      <c r="K14" s="28">
        <v>1633</v>
      </c>
      <c r="L14" s="29">
        <f t="shared" si="4"/>
        <v>0.25467872738615099</v>
      </c>
      <c r="M14" s="28">
        <v>773</v>
      </c>
      <c r="N14" s="29">
        <f t="shared" si="5"/>
        <v>0.12055520898315658</v>
      </c>
      <c r="O14" s="28">
        <v>55</v>
      </c>
      <c r="P14" s="31">
        <f t="shared" si="6"/>
        <v>8.577666874610106E-3</v>
      </c>
    </row>
    <row r="15" spans="1:16" ht="14.1" customHeight="1" x14ac:dyDescent="0.2">
      <c r="A15" s="71" t="s">
        <v>36</v>
      </c>
      <c r="B15" s="39">
        <f>'1. Plan and Actual'!C16</f>
        <v>3365</v>
      </c>
      <c r="C15" s="28">
        <v>210</v>
      </c>
      <c r="D15" s="29">
        <f t="shared" si="0"/>
        <v>6.2407132243684993E-2</v>
      </c>
      <c r="E15" s="28">
        <v>996</v>
      </c>
      <c r="F15" s="29">
        <f t="shared" si="1"/>
        <v>0.29598811292719168</v>
      </c>
      <c r="G15" s="28">
        <v>479</v>
      </c>
      <c r="H15" s="29">
        <f t="shared" si="2"/>
        <v>0.14234769687964338</v>
      </c>
      <c r="I15" s="28">
        <v>406</v>
      </c>
      <c r="J15" s="29">
        <f t="shared" si="3"/>
        <v>0.12065378900445765</v>
      </c>
      <c r="K15" s="28">
        <v>719</v>
      </c>
      <c r="L15" s="29">
        <f t="shared" si="4"/>
        <v>0.21367013372956908</v>
      </c>
      <c r="M15" s="28">
        <v>411</v>
      </c>
      <c r="N15" s="29">
        <f t="shared" si="5"/>
        <v>0.12213967310549777</v>
      </c>
      <c r="O15" s="28">
        <v>144</v>
      </c>
      <c r="P15" s="31">
        <f t="shared" si="6"/>
        <v>4.2793462109955424E-2</v>
      </c>
    </row>
    <row r="16" spans="1:16" ht="14.1" customHeight="1" x14ac:dyDescent="0.2">
      <c r="A16" s="71" t="s">
        <v>37</v>
      </c>
      <c r="B16" s="39">
        <f>'1. Plan and Actual'!C17</f>
        <v>4791</v>
      </c>
      <c r="C16" s="28">
        <v>398</v>
      </c>
      <c r="D16" s="29">
        <f t="shared" si="0"/>
        <v>8.307242746816948E-2</v>
      </c>
      <c r="E16" s="28">
        <v>1243</v>
      </c>
      <c r="F16" s="29">
        <f t="shared" si="1"/>
        <v>0.25944479231893131</v>
      </c>
      <c r="G16" s="28">
        <v>666</v>
      </c>
      <c r="H16" s="29">
        <f t="shared" si="2"/>
        <v>0.13901064495929868</v>
      </c>
      <c r="I16" s="28">
        <v>438</v>
      </c>
      <c r="J16" s="29">
        <f t="shared" si="3"/>
        <v>9.142141515341265E-2</v>
      </c>
      <c r="K16" s="28">
        <v>1213</v>
      </c>
      <c r="L16" s="29">
        <f t="shared" si="4"/>
        <v>0.25318305155499898</v>
      </c>
      <c r="M16" s="28">
        <v>642</v>
      </c>
      <c r="N16" s="29">
        <f t="shared" si="5"/>
        <v>0.1340012523481528</v>
      </c>
      <c r="O16" s="28">
        <v>191</v>
      </c>
      <c r="P16" s="31">
        <f t="shared" si="6"/>
        <v>3.9866416197036111E-2</v>
      </c>
    </row>
    <row r="17" spans="1:16" ht="14.1" customHeight="1" x14ac:dyDescent="0.2">
      <c r="A17" s="71" t="s">
        <v>38</v>
      </c>
      <c r="B17" s="39">
        <f>'1. Plan and Actual'!C18</f>
        <v>2547</v>
      </c>
      <c r="C17" s="28">
        <v>588</v>
      </c>
      <c r="D17" s="29">
        <f t="shared" si="0"/>
        <v>0.23085983510011779</v>
      </c>
      <c r="E17" s="28">
        <v>860</v>
      </c>
      <c r="F17" s="29">
        <f t="shared" si="1"/>
        <v>0.33765213977228109</v>
      </c>
      <c r="G17" s="28">
        <v>336</v>
      </c>
      <c r="H17" s="29">
        <f t="shared" si="2"/>
        <v>0.13191990577149587</v>
      </c>
      <c r="I17" s="28">
        <v>194</v>
      </c>
      <c r="J17" s="29">
        <f t="shared" si="3"/>
        <v>7.6168040832351791E-2</v>
      </c>
      <c r="K17" s="28">
        <v>376</v>
      </c>
      <c r="L17" s="29">
        <f t="shared" si="4"/>
        <v>0.14762465645857872</v>
      </c>
      <c r="M17" s="28">
        <v>171</v>
      </c>
      <c r="N17" s="29">
        <f t="shared" si="5"/>
        <v>6.7137809187279157E-2</v>
      </c>
      <c r="O17" s="28">
        <v>22</v>
      </c>
      <c r="P17" s="31">
        <f t="shared" si="6"/>
        <v>8.6376128778955629E-3</v>
      </c>
    </row>
    <row r="18" spans="1:16" ht="14.1" customHeight="1" x14ac:dyDescent="0.2">
      <c r="A18" s="71" t="s">
        <v>39</v>
      </c>
      <c r="B18" s="39">
        <f>'1. Plan and Actual'!C19</f>
        <v>9444</v>
      </c>
      <c r="C18" s="28">
        <v>1506</v>
      </c>
      <c r="D18" s="29">
        <f t="shared" si="0"/>
        <v>0.15946632782719186</v>
      </c>
      <c r="E18" s="28">
        <v>3008</v>
      </c>
      <c r="F18" s="29">
        <f t="shared" si="1"/>
        <v>0.31850910631088519</v>
      </c>
      <c r="G18" s="28">
        <v>1355</v>
      </c>
      <c r="H18" s="29">
        <f t="shared" si="2"/>
        <v>0.14347734011012284</v>
      </c>
      <c r="I18" s="28">
        <v>813</v>
      </c>
      <c r="J18" s="29">
        <f t="shared" si="3"/>
        <v>8.6086404066073693E-2</v>
      </c>
      <c r="K18" s="28">
        <v>1332</v>
      </c>
      <c r="L18" s="29">
        <f t="shared" si="4"/>
        <v>0.14104193138500634</v>
      </c>
      <c r="M18" s="28">
        <v>642</v>
      </c>
      <c r="N18" s="29">
        <f t="shared" si="5"/>
        <v>6.7979669631512071E-2</v>
      </c>
      <c r="O18" s="28">
        <v>788</v>
      </c>
      <c r="P18" s="31">
        <f t="shared" si="6"/>
        <v>8.3439220669207961E-2</v>
      </c>
    </row>
    <row r="19" spans="1:16" ht="14.1" customHeight="1" x14ac:dyDescent="0.2">
      <c r="A19" s="71" t="s">
        <v>40</v>
      </c>
      <c r="B19" s="39">
        <f>'1. Plan and Actual'!C20</f>
        <v>6317</v>
      </c>
      <c r="C19" s="28">
        <v>628</v>
      </c>
      <c r="D19" s="29">
        <f t="shared" si="0"/>
        <v>9.9414278929871772E-2</v>
      </c>
      <c r="E19" s="28">
        <v>2158</v>
      </c>
      <c r="F19" s="29">
        <f t="shared" si="1"/>
        <v>0.34161785657748933</v>
      </c>
      <c r="G19" s="28">
        <v>882</v>
      </c>
      <c r="H19" s="29">
        <f t="shared" si="2"/>
        <v>0.13962323887921482</v>
      </c>
      <c r="I19" s="28">
        <v>674</v>
      </c>
      <c r="J19" s="29">
        <f t="shared" si="3"/>
        <v>0.10669621655849296</v>
      </c>
      <c r="K19" s="28">
        <v>1305</v>
      </c>
      <c r="L19" s="29">
        <f t="shared" si="4"/>
        <v>0.20658540446414436</v>
      </c>
      <c r="M19" s="28">
        <v>533</v>
      </c>
      <c r="N19" s="29">
        <f t="shared" si="5"/>
        <v>8.4375494696849768E-2</v>
      </c>
      <c r="O19" s="28">
        <v>137</v>
      </c>
      <c r="P19" s="31">
        <f t="shared" si="6"/>
        <v>2.1687509893936995E-2</v>
      </c>
    </row>
    <row r="20" spans="1:16" ht="14.1" customHeight="1" x14ac:dyDescent="0.2">
      <c r="A20" s="71" t="s">
        <v>41</v>
      </c>
      <c r="B20" s="39">
        <f>'1. Plan and Actual'!C21</f>
        <v>6729</v>
      </c>
      <c r="C20" s="28">
        <v>252</v>
      </c>
      <c r="D20" s="29">
        <f t="shared" si="0"/>
        <v>3.7449843958983507E-2</v>
      </c>
      <c r="E20" s="28">
        <v>1264</v>
      </c>
      <c r="F20" s="29">
        <f t="shared" si="1"/>
        <v>0.18784366176252043</v>
      </c>
      <c r="G20" s="28">
        <v>757</v>
      </c>
      <c r="H20" s="29">
        <f t="shared" si="2"/>
        <v>0.11249814236885124</v>
      </c>
      <c r="I20" s="28">
        <v>597</v>
      </c>
      <c r="J20" s="29">
        <f t="shared" si="3"/>
        <v>8.8720463664734725E-2</v>
      </c>
      <c r="K20" s="28">
        <v>2362</v>
      </c>
      <c r="L20" s="29">
        <f t="shared" si="4"/>
        <v>0.35101798186951999</v>
      </c>
      <c r="M20" s="28">
        <v>1459</v>
      </c>
      <c r="N20" s="29">
        <f t="shared" si="5"/>
        <v>0.21682270768316242</v>
      </c>
      <c r="O20" s="28">
        <v>38</v>
      </c>
      <c r="P20" s="31">
        <f t="shared" si="6"/>
        <v>5.647198692227671E-3</v>
      </c>
    </row>
    <row r="21" spans="1:16" ht="14.1" customHeight="1" x14ac:dyDescent="0.2">
      <c r="A21" s="71" t="s">
        <v>42</v>
      </c>
      <c r="B21" s="39">
        <f>'1. Plan and Actual'!C22</f>
        <v>5714</v>
      </c>
      <c r="C21" s="28">
        <v>160</v>
      </c>
      <c r="D21" s="29">
        <f t="shared" si="0"/>
        <v>2.8001400070003499E-2</v>
      </c>
      <c r="E21" s="28">
        <v>979</v>
      </c>
      <c r="F21" s="29">
        <f t="shared" si="1"/>
        <v>0.17133356667833391</v>
      </c>
      <c r="G21" s="28">
        <v>688</v>
      </c>
      <c r="H21" s="29">
        <f t="shared" si="2"/>
        <v>0.12040602030101505</v>
      </c>
      <c r="I21" s="28">
        <v>528</v>
      </c>
      <c r="J21" s="29">
        <f t="shared" si="3"/>
        <v>9.240462023101155E-2</v>
      </c>
      <c r="K21" s="28">
        <v>2071</v>
      </c>
      <c r="L21" s="29">
        <f t="shared" si="4"/>
        <v>0.3624431221561078</v>
      </c>
      <c r="M21" s="28">
        <v>1252</v>
      </c>
      <c r="N21" s="29">
        <f t="shared" si="5"/>
        <v>0.21911095554777738</v>
      </c>
      <c r="O21" s="28">
        <v>36</v>
      </c>
      <c r="P21" s="31">
        <f t="shared" si="6"/>
        <v>6.3003150157507877E-3</v>
      </c>
    </row>
    <row r="22" spans="1:16" ht="14.1" customHeight="1" x14ac:dyDescent="0.2">
      <c r="A22" s="71" t="s">
        <v>43</v>
      </c>
      <c r="B22" s="39">
        <f>'1. Plan and Actual'!C23</f>
        <v>2434</v>
      </c>
      <c r="C22" s="28">
        <v>130</v>
      </c>
      <c r="D22" s="29">
        <f t="shared" si="0"/>
        <v>5.341002465078061E-2</v>
      </c>
      <c r="E22" s="28">
        <v>761</v>
      </c>
      <c r="F22" s="29">
        <f t="shared" si="1"/>
        <v>0.3126540673788003</v>
      </c>
      <c r="G22" s="28">
        <v>403</v>
      </c>
      <c r="H22" s="29">
        <f t="shared" si="2"/>
        <v>0.16557107641741989</v>
      </c>
      <c r="I22" s="28">
        <v>272</v>
      </c>
      <c r="J22" s="29">
        <f t="shared" si="3"/>
        <v>0.11175020542317174</v>
      </c>
      <c r="K22" s="28">
        <v>588</v>
      </c>
      <c r="L22" s="29">
        <f t="shared" si="4"/>
        <v>0.24157764995891537</v>
      </c>
      <c r="M22" s="28">
        <v>271</v>
      </c>
      <c r="N22" s="29">
        <f t="shared" si="5"/>
        <v>0.11133935907970419</v>
      </c>
      <c r="O22" s="28">
        <v>9</v>
      </c>
      <c r="P22" s="31">
        <f t="shared" si="6"/>
        <v>3.6976170912078883E-3</v>
      </c>
    </row>
    <row r="23" spans="1:16" ht="14.1" customHeight="1" x14ac:dyDescent="0.2">
      <c r="A23" s="71" t="s">
        <v>44</v>
      </c>
      <c r="B23" s="39">
        <f>'1. Plan and Actual'!C24</f>
        <v>4334</v>
      </c>
      <c r="C23" s="28">
        <v>246</v>
      </c>
      <c r="D23" s="29">
        <f t="shared" si="0"/>
        <v>5.6760498384863869E-2</v>
      </c>
      <c r="E23" s="28">
        <v>1212</v>
      </c>
      <c r="F23" s="29">
        <f t="shared" si="1"/>
        <v>0.27964928472542688</v>
      </c>
      <c r="G23" s="28">
        <v>555</v>
      </c>
      <c r="H23" s="29">
        <f t="shared" si="2"/>
        <v>0.1280572219658514</v>
      </c>
      <c r="I23" s="28">
        <v>481</v>
      </c>
      <c r="J23" s="29">
        <f t="shared" si="3"/>
        <v>0.11098292570373788</v>
      </c>
      <c r="K23" s="28">
        <v>1188</v>
      </c>
      <c r="L23" s="29">
        <f t="shared" si="4"/>
        <v>0.27411167512690354</v>
      </c>
      <c r="M23" s="28">
        <v>604</v>
      </c>
      <c r="N23" s="29">
        <f t="shared" si="5"/>
        <v>0.13936317489616981</v>
      </c>
      <c r="O23" s="28">
        <v>48</v>
      </c>
      <c r="P23" s="31">
        <f t="shared" si="6"/>
        <v>1.1075219197046609E-2</v>
      </c>
    </row>
    <row r="24" spans="1:16" ht="14.1" customHeight="1" x14ac:dyDescent="0.2">
      <c r="A24" s="71" t="s">
        <v>45</v>
      </c>
      <c r="B24" s="39">
        <f>'1. Plan and Actual'!C25</f>
        <v>4492</v>
      </c>
      <c r="C24" s="28">
        <v>218</v>
      </c>
      <c r="D24" s="29">
        <f t="shared" si="0"/>
        <v>4.8530721282279608E-2</v>
      </c>
      <c r="E24" s="28">
        <v>1104</v>
      </c>
      <c r="F24" s="29">
        <f t="shared" si="1"/>
        <v>0.24577025823686555</v>
      </c>
      <c r="G24" s="28">
        <v>633</v>
      </c>
      <c r="H24" s="29">
        <f t="shared" si="2"/>
        <v>0.14091718610863757</v>
      </c>
      <c r="I24" s="28">
        <v>507</v>
      </c>
      <c r="J24" s="29">
        <f t="shared" si="3"/>
        <v>0.1128673196794301</v>
      </c>
      <c r="K24" s="28">
        <v>1438</v>
      </c>
      <c r="L24" s="29">
        <f t="shared" si="4"/>
        <v>0.3201246660730187</v>
      </c>
      <c r="M24" s="28">
        <v>564</v>
      </c>
      <c r="N24" s="29">
        <f t="shared" si="5"/>
        <v>0.12555654496883348</v>
      </c>
      <c r="O24" s="28">
        <v>28</v>
      </c>
      <c r="P24" s="31">
        <f t="shared" si="6"/>
        <v>6.2333036509349959E-3</v>
      </c>
    </row>
    <row r="25" spans="1:16" x14ac:dyDescent="0.2">
      <c r="A25" s="71" t="s">
        <v>46</v>
      </c>
      <c r="B25" s="27">
        <f>'1. Plan and Actual'!C26</f>
        <v>1369</v>
      </c>
      <c r="C25" s="143">
        <v>205</v>
      </c>
      <c r="D25" s="29">
        <f t="shared" si="0"/>
        <v>0.14974433893352812</v>
      </c>
      <c r="E25" s="143">
        <v>493</v>
      </c>
      <c r="F25" s="29">
        <f t="shared" si="1"/>
        <v>0.36011687363038714</v>
      </c>
      <c r="G25" s="143">
        <v>142</v>
      </c>
      <c r="H25" s="29">
        <f t="shared" si="2"/>
        <v>0.10372534696859022</v>
      </c>
      <c r="I25" s="143">
        <v>104</v>
      </c>
      <c r="J25" s="29">
        <f t="shared" si="3"/>
        <v>7.5967859751643538E-2</v>
      </c>
      <c r="K25" s="143">
        <v>246</v>
      </c>
      <c r="L25" s="29">
        <f t="shared" si="4"/>
        <v>0.17969320672023376</v>
      </c>
      <c r="M25" s="143">
        <v>135</v>
      </c>
      <c r="N25" s="29">
        <f t="shared" si="5"/>
        <v>9.861212563915267E-2</v>
      </c>
      <c r="O25" s="143">
        <v>44</v>
      </c>
      <c r="P25" s="31">
        <f t="shared" si="6"/>
        <v>3.2140248356464569E-2</v>
      </c>
    </row>
    <row r="26" spans="1:16" ht="13.5" thickBot="1" x14ac:dyDescent="0.25">
      <c r="A26" s="72" t="s">
        <v>48</v>
      </c>
      <c r="B26" s="33">
        <f>'1. Plan and Actual'!C27</f>
        <v>68138</v>
      </c>
      <c r="C26" s="145">
        <v>6194</v>
      </c>
      <c r="D26" s="34">
        <f t="shared" si="0"/>
        <v>9.0903754145997828E-2</v>
      </c>
      <c r="E26" s="145">
        <v>19848</v>
      </c>
      <c r="F26" s="34">
        <f t="shared" si="1"/>
        <v>0.29129120314655554</v>
      </c>
      <c r="G26" s="145">
        <v>9580</v>
      </c>
      <c r="H26" s="34">
        <f t="shared" si="2"/>
        <v>0.14059702368722299</v>
      </c>
      <c r="I26" s="145">
        <v>6624</v>
      </c>
      <c r="J26" s="34">
        <f t="shared" si="3"/>
        <v>9.7214476503566294E-2</v>
      </c>
      <c r="K26" s="145">
        <v>15888</v>
      </c>
      <c r="L26" s="34">
        <f t="shared" si="4"/>
        <v>0.23317385306290175</v>
      </c>
      <c r="M26" s="145">
        <v>7776</v>
      </c>
      <c r="N26" s="34">
        <f t="shared" si="5"/>
        <v>0.11412134198244739</v>
      </c>
      <c r="O26" s="145">
        <v>2228</v>
      </c>
      <c r="P26" s="36">
        <f t="shared" si="6"/>
        <v>3.2698347471308224E-2</v>
      </c>
    </row>
    <row r="27" spans="1:16" s="2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2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21" customFormat="1" ht="12.75" customHeight="1" x14ac:dyDescent="0.2">
      <c r="A29" s="165" t="s">
        <v>51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1:16" s="21" customFormat="1" ht="12.75" customHeight="1" x14ac:dyDescent="0.2">
      <c r="A30" s="165" t="s">
        <v>52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1:16" s="21" customFormat="1" x14ac:dyDescent="0.2">
      <c r="A31" s="169" t="s">
        <v>53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M31" sqref="M31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71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5" ht="15.75" x14ac:dyDescent="0.25">
      <c r="A2" s="172" t="str">
        <f>'1. Plan and Actual'!A2</f>
        <v>OSCCAR Summary by Workforce Area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5" ht="15.75" x14ac:dyDescent="0.25">
      <c r="A3" s="172" t="str">
        <f>'1. Plan and Actual'!A3</f>
        <v>FY21 Quarter Ending June 30, 2021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5" ht="15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5" ht="18.75" x14ac:dyDescent="0.3">
      <c r="A5" s="171" t="s">
        <v>103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5" ht="6.75" customHeight="1" thickBot="1" x14ac:dyDescent="0.25"/>
    <row r="7" spans="1:15" s="21" customFormat="1" ht="13.5" thickTop="1" x14ac:dyDescent="0.2">
      <c r="A7" s="74" t="s">
        <v>16</v>
      </c>
      <c r="B7" s="133" t="s">
        <v>17</v>
      </c>
      <c r="C7" s="133" t="s">
        <v>18</v>
      </c>
      <c r="D7" s="133" t="s">
        <v>19</v>
      </c>
      <c r="E7" s="133" t="s">
        <v>20</v>
      </c>
      <c r="F7" s="133" t="s">
        <v>21</v>
      </c>
      <c r="G7" s="133" t="s">
        <v>55</v>
      </c>
      <c r="H7" s="133" t="s">
        <v>61</v>
      </c>
      <c r="I7" s="133" t="s">
        <v>62</v>
      </c>
      <c r="J7" s="133" t="s">
        <v>63</v>
      </c>
      <c r="K7" s="133" t="s">
        <v>73</v>
      </c>
      <c r="L7" s="133" t="s">
        <v>74</v>
      </c>
      <c r="M7" s="134" t="s">
        <v>75</v>
      </c>
      <c r="N7" s="139"/>
      <c r="O7" s="139"/>
    </row>
    <row r="8" spans="1:15" s="78" customFormat="1" ht="11.25" x14ac:dyDescent="0.2">
      <c r="A8" s="75"/>
      <c r="B8" s="76" t="s">
        <v>104</v>
      </c>
      <c r="C8" s="76" t="s">
        <v>105</v>
      </c>
      <c r="D8" s="76" t="s">
        <v>106</v>
      </c>
      <c r="E8" s="76" t="s">
        <v>107</v>
      </c>
      <c r="F8" s="76" t="s">
        <v>108</v>
      </c>
      <c r="G8" s="76" t="s">
        <v>109</v>
      </c>
      <c r="H8" s="76" t="s">
        <v>110</v>
      </c>
      <c r="I8" s="76" t="s">
        <v>111</v>
      </c>
      <c r="J8" s="76" t="s">
        <v>112</v>
      </c>
      <c r="K8" s="76" t="s">
        <v>113</v>
      </c>
      <c r="L8" s="76" t="s">
        <v>114</v>
      </c>
      <c r="M8" s="77" t="s">
        <v>115</v>
      </c>
    </row>
    <row r="9" spans="1:15" ht="15" x14ac:dyDescent="0.25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5" x14ac:dyDescent="0.2">
      <c r="A10" s="82" t="s">
        <v>116</v>
      </c>
      <c r="B10" s="27">
        <v>9545</v>
      </c>
      <c r="C10" s="27">
        <v>15964</v>
      </c>
      <c r="D10" s="27">
        <v>22491</v>
      </c>
      <c r="E10" s="27">
        <v>27989</v>
      </c>
      <c r="F10" s="27">
        <v>31725</v>
      </c>
      <c r="G10" s="27">
        <v>36606</v>
      </c>
      <c r="H10" s="143">
        <v>42045</v>
      </c>
      <c r="I10" s="143">
        <v>46778</v>
      </c>
      <c r="J10" s="143">
        <v>52551</v>
      </c>
      <c r="K10" s="143">
        <v>57888</v>
      </c>
      <c r="L10" s="143">
        <v>62572</v>
      </c>
      <c r="M10" s="83">
        <v>68138</v>
      </c>
    </row>
    <row r="11" spans="1:15" x14ac:dyDescent="0.2">
      <c r="A11" s="82" t="s">
        <v>117</v>
      </c>
      <c r="B11" s="27">
        <v>9545</v>
      </c>
      <c r="C11" s="27">
        <v>10565</v>
      </c>
      <c r="D11" s="27">
        <v>13179</v>
      </c>
      <c r="E11" s="27">
        <v>13105</v>
      </c>
      <c r="F11" s="27">
        <v>10821</v>
      </c>
      <c r="G11" s="27">
        <v>11584</v>
      </c>
      <c r="H11" s="143">
        <v>13242</v>
      </c>
      <c r="I11" s="143">
        <v>12594</v>
      </c>
      <c r="J11" s="143">
        <v>14669</v>
      </c>
      <c r="K11" s="84">
        <v>13723</v>
      </c>
      <c r="L11" s="143">
        <v>13267</v>
      </c>
      <c r="M11" s="83">
        <v>14696</v>
      </c>
      <c r="O11" s="85"/>
    </row>
    <row r="12" spans="1:15" x14ac:dyDescent="0.2">
      <c r="A12" s="82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3"/>
    </row>
    <row r="13" spans="1:15" ht="15" customHeight="1" x14ac:dyDescent="0.2">
      <c r="A13" s="82" t="s">
        <v>118</v>
      </c>
      <c r="B13" s="27">
        <v>8821</v>
      </c>
      <c r="C13" s="27">
        <v>14731</v>
      </c>
      <c r="D13" s="27">
        <v>20875</v>
      </c>
      <c r="E13" s="27">
        <v>26025</v>
      </c>
      <c r="F13" s="27">
        <v>29491</v>
      </c>
      <c r="G13" s="27">
        <v>34073</v>
      </c>
      <c r="H13" s="143">
        <v>39155</v>
      </c>
      <c r="I13" s="143">
        <v>43546</v>
      </c>
      <c r="J13" s="143">
        <v>48850</v>
      </c>
      <c r="K13" s="143">
        <v>53695</v>
      </c>
      <c r="L13" s="143">
        <v>57977</v>
      </c>
      <c r="M13" s="83">
        <v>63132</v>
      </c>
    </row>
    <row r="14" spans="1:15" x14ac:dyDescent="0.2">
      <c r="A14" s="82" t="s">
        <v>119</v>
      </c>
      <c r="B14" s="44">
        <f t="shared" ref="B14:M14" si="0">B13/B10</f>
        <v>0.92414876898899945</v>
      </c>
      <c r="C14" s="44">
        <f t="shared" si="0"/>
        <v>0.9227637183663242</v>
      </c>
      <c r="D14" s="44">
        <f t="shared" si="0"/>
        <v>0.92814903739273491</v>
      </c>
      <c r="E14" s="44">
        <f t="shared" si="0"/>
        <v>0.92982957590481974</v>
      </c>
      <c r="F14" s="44">
        <f t="shared" si="0"/>
        <v>0.92958234830575259</v>
      </c>
      <c r="G14" s="44">
        <f t="shared" si="0"/>
        <v>0.93080369338359836</v>
      </c>
      <c r="H14" s="148">
        <f t="shared" si="0"/>
        <v>0.93126412177428941</v>
      </c>
      <c r="I14" s="148">
        <f t="shared" si="0"/>
        <v>0.93090769164992093</v>
      </c>
      <c r="J14" s="148">
        <f t="shared" si="0"/>
        <v>0.92957317653327243</v>
      </c>
      <c r="K14" s="148">
        <f t="shared" si="0"/>
        <v>0.92756702598120511</v>
      </c>
      <c r="L14" s="44">
        <f t="shared" si="0"/>
        <v>0.92656459758358367</v>
      </c>
      <c r="M14" s="86">
        <f t="shared" si="0"/>
        <v>0.92653145087909827</v>
      </c>
      <c r="N14" s="78"/>
    </row>
    <row r="15" spans="1:15" x14ac:dyDescent="0.2">
      <c r="A15" s="82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3"/>
    </row>
    <row r="16" spans="1:15" ht="15" customHeight="1" x14ac:dyDescent="0.2">
      <c r="A16" s="82" t="s">
        <v>120</v>
      </c>
      <c r="B16" s="27">
        <v>1068</v>
      </c>
      <c r="C16" s="27">
        <v>1552</v>
      </c>
      <c r="D16" s="27">
        <v>1978</v>
      </c>
      <c r="E16" s="27">
        <v>2353</v>
      </c>
      <c r="F16" s="27">
        <v>2628</v>
      </c>
      <c r="G16" s="27">
        <v>2949</v>
      </c>
      <c r="H16" s="143">
        <v>3253</v>
      </c>
      <c r="I16" s="143">
        <v>3580</v>
      </c>
      <c r="J16" s="143">
        <v>3987</v>
      </c>
      <c r="K16" s="143">
        <v>4262</v>
      </c>
      <c r="L16" s="143">
        <v>4544</v>
      </c>
      <c r="M16" s="83">
        <v>4889</v>
      </c>
    </row>
    <row r="17" spans="1:14" x14ac:dyDescent="0.2">
      <c r="A17" s="82" t="s">
        <v>119</v>
      </c>
      <c r="B17" s="44">
        <f t="shared" ref="B17:M17" si="1">B16/B10</f>
        <v>0.11189104243059193</v>
      </c>
      <c r="C17" s="44">
        <f t="shared" si="1"/>
        <v>9.721874216988223E-2</v>
      </c>
      <c r="D17" s="44">
        <f t="shared" si="1"/>
        <v>8.7946289626961896E-2</v>
      </c>
      <c r="E17" s="44">
        <f t="shared" si="1"/>
        <v>8.4068741291221549E-2</v>
      </c>
      <c r="F17" s="44">
        <f t="shared" si="1"/>
        <v>8.2836879432624119E-2</v>
      </c>
      <c r="G17" s="44">
        <f t="shared" si="1"/>
        <v>8.0560563841993116E-2</v>
      </c>
      <c r="H17" s="148">
        <f t="shared" si="1"/>
        <v>7.7369485075514333E-2</v>
      </c>
      <c r="I17" s="148">
        <f t="shared" si="1"/>
        <v>7.6531702937278206E-2</v>
      </c>
      <c r="J17" s="148">
        <f t="shared" si="1"/>
        <v>7.5869155677342009E-2</v>
      </c>
      <c r="K17" s="44">
        <f t="shared" si="1"/>
        <v>7.3624930901050309E-2</v>
      </c>
      <c r="L17" s="44">
        <f t="shared" si="1"/>
        <v>7.2620341366745514E-2</v>
      </c>
      <c r="M17" s="86">
        <f t="shared" si="1"/>
        <v>7.1751445595702845E-2</v>
      </c>
      <c r="N17" s="13"/>
    </row>
    <row r="18" spans="1:14" x14ac:dyDescent="0.2">
      <c r="A18" s="82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83"/>
    </row>
    <row r="19" spans="1:14" x14ac:dyDescent="0.2">
      <c r="A19" s="82" t="s">
        <v>121</v>
      </c>
      <c r="B19" s="27">
        <v>5944</v>
      </c>
      <c r="C19" s="27">
        <v>10781</v>
      </c>
      <c r="D19" s="27">
        <v>16353</v>
      </c>
      <c r="E19" s="27">
        <v>20692</v>
      </c>
      <c r="F19" s="27">
        <v>23377</v>
      </c>
      <c r="G19" s="27">
        <v>27256</v>
      </c>
      <c r="H19" s="143">
        <v>31519</v>
      </c>
      <c r="I19" s="143">
        <v>35051</v>
      </c>
      <c r="J19" s="143">
        <v>39146</v>
      </c>
      <c r="K19" s="143">
        <v>42762</v>
      </c>
      <c r="L19" s="143">
        <v>46005</v>
      </c>
      <c r="M19" s="83">
        <v>48921</v>
      </c>
    </row>
    <row r="20" spans="1:14" x14ac:dyDescent="0.2">
      <c r="A20" s="82" t="s">
        <v>119</v>
      </c>
      <c r="B20" s="44">
        <f t="shared" ref="B20:M20" si="2">B19/B10</f>
        <v>0.6227344159245678</v>
      </c>
      <c r="C20" s="44">
        <f t="shared" si="2"/>
        <v>0.67533199699323476</v>
      </c>
      <c r="D20" s="44">
        <f t="shared" si="2"/>
        <v>0.72709083633453386</v>
      </c>
      <c r="E20" s="44">
        <f t="shared" si="2"/>
        <v>0.73929043552824325</v>
      </c>
      <c r="F20" s="44">
        <f t="shared" si="2"/>
        <v>0.73686367218282112</v>
      </c>
      <c r="G20" s="44">
        <f t="shared" si="2"/>
        <v>0.74457739168442327</v>
      </c>
      <c r="H20" s="148">
        <f t="shared" si="2"/>
        <v>0.74964918539659886</v>
      </c>
      <c r="I20" s="148">
        <f t="shared" si="2"/>
        <v>0.74930522895378171</v>
      </c>
      <c r="J20" s="148">
        <f t="shared" si="2"/>
        <v>0.74491446404445205</v>
      </c>
      <c r="K20" s="44">
        <f t="shared" si="2"/>
        <v>0.73870232172470973</v>
      </c>
      <c r="L20" s="44">
        <f t="shared" si="2"/>
        <v>0.73523301157067056</v>
      </c>
      <c r="M20" s="86">
        <f t="shared" si="2"/>
        <v>0.71796941501071354</v>
      </c>
    </row>
    <row r="21" spans="1:14" x14ac:dyDescent="0.2">
      <c r="A21" s="82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83"/>
    </row>
    <row r="22" spans="1:14" x14ac:dyDescent="0.2">
      <c r="A22" s="82" t="s">
        <v>122</v>
      </c>
      <c r="B22" s="27">
        <v>695</v>
      </c>
      <c r="C22" s="27">
        <v>1031</v>
      </c>
      <c r="D22" s="27">
        <v>1341</v>
      </c>
      <c r="E22" s="27">
        <v>1580</v>
      </c>
      <c r="F22" s="27">
        <v>1797</v>
      </c>
      <c r="G22" s="27">
        <v>2022</v>
      </c>
      <c r="H22" s="143">
        <v>2254</v>
      </c>
      <c r="I22" s="143">
        <v>2473</v>
      </c>
      <c r="J22" s="143">
        <v>2710</v>
      </c>
      <c r="K22" s="143">
        <v>2932</v>
      </c>
      <c r="L22" s="143">
        <v>3084</v>
      </c>
      <c r="M22" s="83">
        <v>3302</v>
      </c>
    </row>
    <row r="23" spans="1:14" x14ac:dyDescent="0.2">
      <c r="A23" s="82" t="s">
        <v>119</v>
      </c>
      <c r="B23" s="44">
        <f t="shared" ref="B23:G23" si="3">B22/B10</f>
        <v>7.2812991094814039E-2</v>
      </c>
      <c r="C23" s="44">
        <f t="shared" si="3"/>
        <v>6.4582811325482339E-2</v>
      </c>
      <c r="D23" s="44">
        <f t="shared" si="3"/>
        <v>5.9623849539815928E-2</v>
      </c>
      <c r="E23" s="44">
        <f t="shared" si="3"/>
        <v>5.6450748508342564E-2</v>
      </c>
      <c r="F23" s="44">
        <f t="shared" si="3"/>
        <v>5.6643026004728134E-2</v>
      </c>
      <c r="G23" s="44">
        <f t="shared" si="3"/>
        <v>5.5236846418619902E-2</v>
      </c>
      <c r="H23" s="148">
        <f>H22/H10</f>
        <v>5.360922820787252E-2</v>
      </c>
      <c r="I23" s="148">
        <f>I22/I10</f>
        <v>5.2866732224550003E-2</v>
      </c>
      <c r="J23" s="148">
        <f>J22/J10</f>
        <v>5.1568952065612454E-2</v>
      </c>
      <c r="K23" s="44">
        <f>K22/K10</f>
        <v>5.0649530127142066E-2</v>
      </c>
      <c r="L23" s="44">
        <f>L22/L10</f>
        <v>4.92872211212683E-2</v>
      </c>
      <c r="M23" s="86">
        <f>M22/M10</f>
        <v>4.8460477266723416E-2</v>
      </c>
    </row>
    <row r="24" spans="1:14" x14ac:dyDescent="0.2">
      <c r="A24" s="8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83"/>
    </row>
    <row r="25" spans="1:14" x14ac:dyDescent="0.2">
      <c r="A25" s="87" t="s">
        <v>123</v>
      </c>
      <c r="B25" s="27">
        <v>102</v>
      </c>
      <c r="C25" s="27">
        <v>323</v>
      </c>
      <c r="D25" s="27">
        <v>644</v>
      </c>
      <c r="E25" s="27">
        <v>760</v>
      </c>
      <c r="F25" s="27">
        <v>791</v>
      </c>
      <c r="G25" s="27">
        <v>895</v>
      </c>
      <c r="H25" s="143">
        <v>971</v>
      </c>
      <c r="I25" s="143">
        <v>1042</v>
      </c>
      <c r="J25" s="143">
        <v>1162</v>
      </c>
      <c r="K25" s="143">
        <v>1230</v>
      </c>
      <c r="L25" s="143">
        <v>1270</v>
      </c>
      <c r="M25" s="83">
        <v>1369</v>
      </c>
    </row>
    <row r="26" spans="1:14" x14ac:dyDescent="0.2">
      <c r="A26" s="82" t="s">
        <v>119</v>
      </c>
      <c r="B26" s="44">
        <f t="shared" ref="B26:F26" si="4">B25/B10</f>
        <v>1.0686223153483498E-2</v>
      </c>
      <c r="C26" s="44">
        <f t="shared" si="4"/>
        <v>2.0233024304685543E-2</v>
      </c>
      <c r="D26" s="44">
        <f t="shared" si="4"/>
        <v>2.8633675692499222E-2</v>
      </c>
      <c r="E26" s="44">
        <f t="shared" si="4"/>
        <v>2.7153524598949586E-2</v>
      </c>
      <c r="F26" s="44">
        <f t="shared" si="4"/>
        <v>2.4933018124507485E-2</v>
      </c>
      <c r="G26" s="44">
        <f>G25/G10</f>
        <v>2.4449543790635415E-2</v>
      </c>
      <c r="H26" s="148">
        <f>H25/H10</f>
        <v>2.3094303722202402E-2</v>
      </c>
      <c r="I26" s="148">
        <f>I25/I10</f>
        <v>2.2275428620291589E-2</v>
      </c>
      <c r="J26" s="148">
        <f>J25/J10</f>
        <v>2.211185324732165E-2</v>
      </c>
      <c r="K26" s="44">
        <f>K25/K10</f>
        <v>2.1247927031509121E-2</v>
      </c>
      <c r="L26" s="44">
        <f>L25/L10</f>
        <v>2.0296618295723327E-2</v>
      </c>
      <c r="M26" s="86">
        <f>M25/M10</f>
        <v>2.0091578854677272E-2</v>
      </c>
    </row>
    <row r="27" spans="1:14" ht="13.5" thickBot="1" x14ac:dyDescent="0.25">
      <c r="A27" s="88"/>
      <c r="B27" s="33"/>
      <c r="C27" s="33"/>
      <c r="D27" s="34"/>
      <c r="E27" s="33"/>
      <c r="F27" s="33"/>
      <c r="G27" s="33"/>
      <c r="H27" s="33"/>
      <c r="I27" s="33"/>
      <c r="J27" s="33"/>
      <c r="K27" s="33"/>
      <c r="L27" s="33"/>
      <c r="M27" s="89"/>
    </row>
    <row r="28" spans="1:14" ht="13.5" thickTop="1" x14ac:dyDescent="0.2"/>
    <row r="29" spans="1:14" x14ac:dyDescent="0.2">
      <c r="A29" s="191" t="s">
        <v>124</v>
      </c>
      <c r="B29" s="192"/>
      <c r="C29" s="188"/>
      <c r="D29" s="188"/>
      <c r="E29" s="18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opLeftCell="A10" workbookViewId="0">
      <selection activeCell="B21" sqref="B21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71" t="s">
        <v>0</v>
      </c>
      <c r="B2" s="193"/>
      <c r="C2" s="193"/>
      <c r="D2" s="193"/>
      <c r="E2" s="193"/>
      <c r="F2" s="193"/>
      <c r="G2" s="193"/>
    </row>
    <row r="3" spans="1:16" ht="15.75" customHeight="1" x14ac:dyDescent="0.25">
      <c r="A3" s="172" t="str">
        <f>'1. Plan and Actual'!A2</f>
        <v>OSCCAR Summary by Workforce Area</v>
      </c>
      <c r="B3" s="184"/>
      <c r="C3" s="184"/>
      <c r="D3" s="184"/>
      <c r="E3" s="184"/>
      <c r="F3" s="184"/>
      <c r="G3" s="184"/>
    </row>
    <row r="4" spans="1:16" ht="15.75" customHeight="1" x14ac:dyDescent="0.25">
      <c r="A4" s="189" t="str">
        <f>'1. Plan and Actual'!A3</f>
        <v>FY21 Quarter Ending June 30, 2021</v>
      </c>
      <c r="B4" s="189"/>
      <c r="C4" s="189"/>
      <c r="D4" s="189"/>
      <c r="E4" s="189"/>
      <c r="F4" s="189"/>
      <c r="G4" s="189"/>
      <c r="H4" s="142"/>
      <c r="I4" s="142"/>
      <c r="J4" s="142"/>
      <c r="K4" s="142"/>
      <c r="L4" s="142"/>
      <c r="M4" s="142"/>
      <c r="N4" s="142"/>
      <c r="O4" s="142"/>
      <c r="P4" s="142"/>
    </row>
    <row r="5" spans="1:16" ht="6.75" customHeight="1" x14ac:dyDescent="0.2"/>
    <row r="6" spans="1:16" ht="18.75" x14ac:dyDescent="0.3">
      <c r="A6" s="171" t="s">
        <v>125</v>
      </c>
      <c r="B6" s="187"/>
      <c r="C6" s="187"/>
      <c r="D6" s="187"/>
      <c r="E6" s="187"/>
      <c r="F6" s="187"/>
      <c r="G6" s="187"/>
    </row>
    <row r="7" spans="1:16" ht="6.75" customHeight="1" thickBot="1" x14ac:dyDescent="0.35">
      <c r="A7" s="129"/>
      <c r="B7" s="140"/>
      <c r="C7" s="140"/>
      <c r="D7" s="140"/>
      <c r="E7" s="140"/>
      <c r="F7" s="140"/>
      <c r="G7" s="140"/>
    </row>
    <row r="8" spans="1:16" s="21" customFormat="1" ht="13.5" thickTop="1" x14ac:dyDescent="0.2">
      <c r="A8" s="46" t="s">
        <v>16</v>
      </c>
      <c r="B8" s="137" t="s">
        <v>17</v>
      </c>
      <c r="C8" s="134" t="s">
        <v>18</v>
      </c>
      <c r="D8" s="90" t="s">
        <v>19</v>
      </c>
      <c r="E8" s="91" t="s">
        <v>20</v>
      </c>
      <c r="F8" s="137" t="s">
        <v>21</v>
      </c>
      <c r="G8" s="134" t="s">
        <v>55</v>
      </c>
      <c r="H8" s="139"/>
      <c r="I8" s="139"/>
      <c r="J8" s="139"/>
      <c r="K8" s="139"/>
      <c r="L8" s="139"/>
      <c r="M8" s="139"/>
      <c r="N8" s="139"/>
      <c r="O8" s="139"/>
      <c r="P8" s="139"/>
    </row>
    <row r="9" spans="1:16" ht="15.75" customHeight="1" x14ac:dyDescent="0.2">
      <c r="A9" s="197"/>
      <c r="B9" s="196" t="s">
        <v>148</v>
      </c>
      <c r="C9" s="170"/>
      <c r="D9" s="199" t="s">
        <v>149</v>
      </c>
      <c r="E9" s="200"/>
      <c r="F9" s="196" t="s">
        <v>126</v>
      </c>
      <c r="G9" s="170"/>
    </row>
    <row r="10" spans="1:16" ht="30.75" customHeight="1" thickBot="1" x14ac:dyDescent="0.25">
      <c r="A10" s="198"/>
      <c r="B10" s="92" t="s">
        <v>150</v>
      </c>
      <c r="C10" s="93" t="s">
        <v>127</v>
      </c>
      <c r="D10" s="94" t="s">
        <v>151</v>
      </c>
      <c r="E10" s="95" t="s">
        <v>127</v>
      </c>
      <c r="F10" s="92" t="s">
        <v>128</v>
      </c>
      <c r="G10" s="93" t="s">
        <v>129</v>
      </c>
    </row>
    <row r="11" spans="1:16" ht="17.25" customHeight="1" x14ac:dyDescent="0.25">
      <c r="A11" s="96" t="s">
        <v>130</v>
      </c>
      <c r="B11" s="201">
        <v>103183</v>
      </c>
      <c r="C11" s="97">
        <f t="shared" ref="C11:C18" si="0">B11/$B$11</f>
        <v>1</v>
      </c>
      <c r="D11" s="155">
        <v>68138</v>
      </c>
      <c r="E11" s="98">
        <f>D11/$D$11</f>
        <v>1</v>
      </c>
      <c r="F11" s="99">
        <f t="shared" ref="F11:F18" si="1">D11-B11</f>
        <v>-35045</v>
      </c>
      <c r="G11" s="97">
        <f t="shared" ref="G11:G18" si="2">F11/B11</f>
        <v>-0.33963928166461532</v>
      </c>
    </row>
    <row r="12" spans="1:16" ht="14.25" x14ac:dyDescent="0.25">
      <c r="A12" s="100" t="s">
        <v>131</v>
      </c>
      <c r="B12" s="202">
        <v>7443</v>
      </c>
      <c r="C12" s="101">
        <f t="shared" si="0"/>
        <v>7.2133975557989199E-2</v>
      </c>
      <c r="D12" s="156">
        <v>4889</v>
      </c>
      <c r="E12" s="102">
        <f>D12/$D$11</f>
        <v>7.1751445595702845E-2</v>
      </c>
      <c r="F12" s="103">
        <f t="shared" si="1"/>
        <v>-2554</v>
      </c>
      <c r="G12" s="101">
        <f t="shared" si="2"/>
        <v>-0.34314120650275426</v>
      </c>
    </row>
    <row r="13" spans="1:16" ht="14.25" x14ac:dyDescent="0.25">
      <c r="A13" s="100" t="s">
        <v>60</v>
      </c>
      <c r="B13" s="202">
        <v>65616</v>
      </c>
      <c r="C13" s="101">
        <f t="shared" si="0"/>
        <v>0.63591870753903257</v>
      </c>
      <c r="D13" s="156">
        <v>48921</v>
      </c>
      <c r="E13" s="102">
        <f>D13/$D$11</f>
        <v>0.71796941501071354</v>
      </c>
      <c r="F13" s="103">
        <f t="shared" si="1"/>
        <v>-16695</v>
      </c>
      <c r="G13" s="101">
        <f t="shared" si="2"/>
        <v>-0.25443489392831015</v>
      </c>
    </row>
    <row r="14" spans="1:16" ht="14.25" x14ac:dyDescent="0.25">
      <c r="A14" s="100" t="s">
        <v>26</v>
      </c>
      <c r="B14" s="202">
        <v>4757</v>
      </c>
      <c r="C14" s="101">
        <f t="shared" si="0"/>
        <v>4.6102555653547581E-2</v>
      </c>
      <c r="D14" s="156">
        <v>3302</v>
      </c>
      <c r="E14" s="102">
        <f>D14/$D$11</f>
        <v>4.8460477266723416E-2</v>
      </c>
      <c r="F14" s="103">
        <f t="shared" si="1"/>
        <v>-1455</v>
      </c>
      <c r="G14" s="101">
        <f t="shared" si="2"/>
        <v>-0.305865040992222</v>
      </c>
    </row>
    <row r="15" spans="1:16" ht="14.25" x14ac:dyDescent="0.25">
      <c r="A15" s="100" t="s">
        <v>23</v>
      </c>
      <c r="B15" s="202">
        <v>96243</v>
      </c>
      <c r="C15" s="101">
        <f t="shared" si="0"/>
        <v>0.93274085847474875</v>
      </c>
      <c r="D15" s="156">
        <v>63132</v>
      </c>
      <c r="E15" s="102">
        <f>D15/$D$11</f>
        <v>0.92653145087909827</v>
      </c>
      <c r="F15" s="103">
        <f t="shared" si="1"/>
        <v>-33111</v>
      </c>
      <c r="G15" s="101">
        <f t="shared" si="2"/>
        <v>-0.34403541036750723</v>
      </c>
    </row>
    <row r="16" spans="1:16" ht="14.25" x14ac:dyDescent="0.25">
      <c r="A16" s="104" t="s">
        <v>132</v>
      </c>
      <c r="B16" s="203"/>
      <c r="C16" s="105"/>
      <c r="D16" s="106"/>
      <c r="E16" s="107"/>
      <c r="F16" s="108">
        <f t="shared" si="1"/>
        <v>0</v>
      </c>
      <c r="G16" s="109"/>
    </row>
    <row r="17" spans="1:8" ht="14.25" x14ac:dyDescent="0.25">
      <c r="A17" s="100" t="s">
        <v>133</v>
      </c>
      <c r="B17" s="202">
        <v>53590</v>
      </c>
      <c r="C17" s="101">
        <f t="shared" si="0"/>
        <v>0.51936850062510298</v>
      </c>
      <c r="D17" s="156">
        <v>32238</v>
      </c>
      <c r="E17" s="102">
        <f>D17/$D$11</f>
        <v>0.47312806363556315</v>
      </c>
      <c r="F17" s="103">
        <f t="shared" si="1"/>
        <v>-21352</v>
      </c>
      <c r="G17" s="101">
        <f t="shared" si="2"/>
        <v>-0.39843254338495987</v>
      </c>
      <c r="H17" s="85"/>
    </row>
    <row r="18" spans="1:8" ht="14.25" x14ac:dyDescent="0.25">
      <c r="A18" s="100" t="s">
        <v>89</v>
      </c>
      <c r="B18" s="202">
        <v>49503</v>
      </c>
      <c r="C18" s="101">
        <f t="shared" si="0"/>
        <v>0.47975926266923813</v>
      </c>
      <c r="D18" s="156">
        <v>35586</v>
      </c>
      <c r="E18" s="102">
        <f>D18/$D$11</f>
        <v>0.5222636414335613</v>
      </c>
      <c r="F18" s="103">
        <f t="shared" si="1"/>
        <v>-13917</v>
      </c>
      <c r="G18" s="101">
        <f t="shared" si="2"/>
        <v>-0.28113447669838193</v>
      </c>
      <c r="H18" s="85"/>
    </row>
    <row r="19" spans="1:8" ht="14.25" x14ac:dyDescent="0.25">
      <c r="A19" s="104" t="s">
        <v>134</v>
      </c>
      <c r="B19" s="203"/>
      <c r="C19" s="105"/>
      <c r="D19" s="106"/>
      <c r="E19" s="107"/>
      <c r="F19" s="110"/>
      <c r="G19" s="111"/>
    </row>
    <row r="20" spans="1:8" ht="14.25" x14ac:dyDescent="0.25">
      <c r="A20" s="100" t="s">
        <v>79</v>
      </c>
      <c r="B20" s="202">
        <v>63756</v>
      </c>
      <c r="C20" s="101">
        <f t="shared" ref="C20:C27" si="3">B20/$B$11</f>
        <v>0.61789248228874916</v>
      </c>
      <c r="D20" s="156">
        <v>43410</v>
      </c>
      <c r="E20" s="102">
        <f t="shared" ref="E20:E27" si="4">D20/$D$11</f>
        <v>0.63708943614429536</v>
      </c>
      <c r="F20" s="103">
        <f t="shared" ref="F20:F35" si="5">D20-B20</f>
        <v>-20346</v>
      </c>
      <c r="G20" s="101">
        <f t="shared" ref="G20:G27" si="6">F20/B20</f>
        <v>-0.31912290607942784</v>
      </c>
    </row>
    <row r="21" spans="1:8" ht="14.25" x14ac:dyDescent="0.25">
      <c r="A21" s="100" t="s">
        <v>135</v>
      </c>
      <c r="B21" s="202">
        <v>15916</v>
      </c>
      <c r="C21" s="101">
        <f t="shared" si="3"/>
        <v>0.15425021563629668</v>
      </c>
      <c r="D21" s="156">
        <v>8791</v>
      </c>
      <c r="E21" s="102">
        <f t="shared" si="4"/>
        <v>0.12901758196601015</v>
      </c>
      <c r="F21" s="103">
        <f t="shared" si="5"/>
        <v>-7125</v>
      </c>
      <c r="G21" s="101">
        <f t="shared" si="6"/>
        <v>-0.4476627293289771</v>
      </c>
    </row>
    <row r="22" spans="1:8" ht="14.25" x14ac:dyDescent="0.25">
      <c r="A22" s="100" t="s">
        <v>136</v>
      </c>
      <c r="B22" s="202">
        <v>20307</v>
      </c>
      <c r="C22" s="101">
        <f t="shared" si="3"/>
        <v>0.19680567535349816</v>
      </c>
      <c r="D22" s="156">
        <v>13130</v>
      </c>
      <c r="E22" s="102">
        <f t="shared" si="4"/>
        <v>0.19269717338342776</v>
      </c>
      <c r="F22" s="103">
        <f t="shared" si="5"/>
        <v>-7177</v>
      </c>
      <c r="G22" s="101">
        <f t="shared" si="6"/>
        <v>-0.35342492736494807</v>
      </c>
    </row>
    <row r="23" spans="1:8" ht="14.25" x14ac:dyDescent="0.25">
      <c r="A23" s="100" t="s">
        <v>137</v>
      </c>
      <c r="B23" s="202">
        <v>1248</v>
      </c>
      <c r="C23" s="101">
        <f t="shared" si="3"/>
        <v>1.2095015651803107E-2</v>
      </c>
      <c r="D23" s="156">
        <v>845</v>
      </c>
      <c r="E23" s="102">
        <f t="shared" si="4"/>
        <v>1.240130323754733E-2</v>
      </c>
      <c r="F23" s="103">
        <f t="shared" si="5"/>
        <v>-403</v>
      </c>
      <c r="G23" s="101">
        <f t="shared" si="6"/>
        <v>-0.32291666666666669</v>
      </c>
    </row>
    <row r="24" spans="1:8" ht="14.25" x14ac:dyDescent="0.25">
      <c r="A24" s="100" t="s">
        <v>84</v>
      </c>
      <c r="B24" s="202">
        <v>4417</v>
      </c>
      <c r="C24" s="101">
        <f t="shared" si="3"/>
        <v>4.2807439209947375E-2</v>
      </c>
      <c r="D24" s="156">
        <v>3559</v>
      </c>
      <c r="E24" s="102">
        <f t="shared" si="4"/>
        <v>5.2232234582758517E-2</v>
      </c>
      <c r="F24" s="103">
        <f t="shared" si="5"/>
        <v>-858</v>
      </c>
      <c r="G24" s="101">
        <f t="shared" si="6"/>
        <v>-0.19424949060448268</v>
      </c>
    </row>
    <row r="25" spans="1:8" ht="14.25" x14ac:dyDescent="0.25">
      <c r="A25" s="100" t="s">
        <v>138</v>
      </c>
      <c r="B25" s="202">
        <v>324</v>
      </c>
      <c r="C25" s="101">
        <f t="shared" si="3"/>
        <v>3.1400521403719605E-3</v>
      </c>
      <c r="D25" s="156">
        <v>233</v>
      </c>
      <c r="E25" s="102">
        <f t="shared" si="4"/>
        <v>3.4195309518917491E-3</v>
      </c>
      <c r="F25" s="103">
        <f t="shared" si="5"/>
        <v>-91</v>
      </c>
      <c r="G25" s="101">
        <f t="shared" si="6"/>
        <v>-0.28086419753086422</v>
      </c>
      <c r="H25" s="118"/>
    </row>
    <row r="26" spans="1:8" ht="14.25" x14ac:dyDescent="0.25">
      <c r="A26" s="100" t="s">
        <v>86</v>
      </c>
      <c r="B26" s="202">
        <v>6641</v>
      </c>
      <c r="C26" s="101">
        <f t="shared" si="3"/>
        <v>6.4361377358673422E-2</v>
      </c>
      <c r="D26" s="156">
        <v>3510</v>
      </c>
      <c r="E26" s="102">
        <f t="shared" si="4"/>
        <v>5.1513105755965835E-2</v>
      </c>
      <c r="F26" s="103">
        <f t="shared" si="5"/>
        <v>-3131</v>
      </c>
      <c r="G26" s="101">
        <f t="shared" si="6"/>
        <v>-0.47146514079204938</v>
      </c>
    </row>
    <row r="27" spans="1:8" ht="14.25" x14ac:dyDescent="0.25">
      <c r="A27" s="100" t="s">
        <v>139</v>
      </c>
      <c r="B27" s="202">
        <v>13904</v>
      </c>
      <c r="C27" s="101">
        <f t="shared" si="3"/>
        <v>0.13475087950534487</v>
      </c>
      <c r="D27" s="156">
        <v>9915</v>
      </c>
      <c r="E27" s="102">
        <f t="shared" si="4"/>
        <v>0.14551351668672399</v>
      </c>
      <c r="F27" s="103">
        <f t="shared" si="5"/>
        <v>-3989</v>
      </c>
      <c r="G27" s="101">
        <f t="shared" si="6"/>
        <v>-0.2868958573072497</v>
      </c>
    </row>
    <row r="28" spans="1:8" ht="14.25" x14ac:dyDescent="0.25">
      <c r="A28" s="104" t="s">
        <v>140</v>
      </c>
      <c r="B28" s="203"/>
      <c r="C28" s="105"/>
      <c r="D28" s="106"/>
      <c r="E28" s="107"/>
      <c r="F28" s="110"/>
      <c r="G28" s="111"/>
    </row>
    <row r="29" spans="1:8" ht="14.25" x14ac:dyDescent="0.25">
      <c r="A29" s="100" t="s">
        <v>141</v>
      </c>
      <c r="B29" s="202">
        <v>10995</v>
      </c>
      <c r="C29" s="101">
        <f t="shared" ref="C29:C35" si="7">B29/$B$11</f>
        <v>0.10655825087465959</v>
      </c>
      <c r="D29" s="156">
        <v>6194</v>
      </c>
      <c r="E29" s="102">
        <f t="shared" ref="E29:E35" si="8">D29/$D$11</f>
        <v>9.0903754145997828E-2</v>
      </c>
      <c r="F29" s="103">
        <f t="shared" si="5"/>
        <v>-4801</v>
      </c>
      <c r="G29" s="101">
        <f t="shared" ref="G29:G35" si="9">F29/B29</f>
        <v>-0.43665302410186446</v>
      </c>
    </row>
    <row r="30" spans="1:8" ht="14.25" x14ac:dyDescent="0.25">
      <c r="A30" s="100" t="s">
        <v>142</v>
      </c>
      <c r="B30" s="202">
        <v>33085</v>
      </c>
      <c r="C30" s="101">
        <f t="shared" si="7"/>
        <v>0.32064390451915531</v>
      </c>
      <c r="D30" s="156">
        <v>19848</v>
      </c>
      <c r="E30" s="102">
        <f t="shared" si="8"/>
        <v>0.29129120314655554</v>
      </c>
      <c r="F30" s="103">
        <f t="shared" si="5"/>
        <v>-13237</v>
      </c>
      <c r="G30" s="101">
        <f t="shared" si="9"/>
        <v>-0.40009067553271876</v>
      </c>
    </row>
    <row r="31" spans="1:8" ht="14.25" x14ac:dyDescent="0.25">
      <c r="A31" s="100" t="s">
        <v>143</v>
      </c>
      <c r="B31" s="202">
        <v>14969</v>
      </c>
      <c r="C31" s="101">
        <f t="shared" si="7"/>
        <v>0.14507234718897494</v>
      </c>
      <c r="D31" s="156">
        <v>9580</v>
      </c>
      <c r="E31" s="102">
        <f t="shared" si="8"/>
        <v>0.14059702368722299</v>
      </c>
      <c r="F31" s="103">
        <f t="shared" si="5"/>
        <v>-5389</v>
      </c>
      <c r="G31" s="101">
        <f t="shared" si="9"/>
        <v>-0.36001068875676395</v>
      </c>
    </row>
    <row r="32" spans="1:8" ht="14.25" x14ac:dyDescent="0.25">
      <c r="A32" s="100" t="s">
        <v>144</v>
      </c>
      <c r="B32" s="202">
        <v>8724</v>
      </c>
      <c r="C32" s="101">
        <f t="shared" si="7"/>
        <v>8.4548811335200563E-2</v>
      </c>
      <c r="D32" s="156">
        <v>6624</v>
      </c>
      <c r="E32" s="102">
        <f t="shared" si="8"/>
        <v>9.7214476503566294E-2</v>
      </c>
      <c r="F32" s="103">
        <f t="shared" si="5"/>
        <v>-2100</v>
      </c>
      <c r="G32" s="101">
        <f t="shared" si="9"/>
        <v>-0.24071526822558459</v>
      </c>
    </row>
    <row r="33" spans="1:7" ht="14.25" x14ac:dyDescent="0.25">
      <c r="A33" s="100" t="s">
        <v>145</v>
      </c>
      <c r="B33" s="202">
        <v>20078</v>
      </c>
      <c r="C33" s="101">
        <f t="shared" si="7"/>
        <v>0.19458631751354391</v>
      </c>
      <c r="D33" s="156">
        <v>15888</v>
      </c>
      <c r="E33" s="102">
        <f t="shared" si="8"/>
        <v>0.23317385306290175</v>
      </c>
      <c r="F33" s="103">
        <f t="shared" si="5"/>
        <v>-4190</v>
      </c>
      <c r="G33" s="101">
        <f t="shared" si="9"/>
        <v>-0.20868612411594781</v>
      </c>
    </row>
    <row r="34" spans="1:7" ht="14.25" x14ac:dyDescent="0.25">
      <c r="A34" s="100" t="s">
        <v>146</v>
      </c>
      <c r="B34" s="202">
        <v>10095</v>
      </c>
      <c r="C34" s="101">
        <f t="shared" si="7"/>
        <v>9.7835883818070804E-2</v>
      </c>
      <c r="D34" s="156">
        <v>7776</v>
      </c>
      <c r="E34" s="102">
        <f t="shared" si="8"/>
        <v>0.11412134198244739</v>
      </c>
      <c r="F34" s="103">
        <f t="shared" si="5"/>
        <v>-2319</v>
      </c>
      <c r="G34" s="101">
        <f t="shared" si="9"/>
        <v>-0.22971768202080237</v>
      </c>
    </row>
    <row r="35" spans="1:7" ht="14.25" x14ac:dyDescent="0.25">
      <c r="A35" s="112" t="s">
        <v>139</v>
      </c>
      <c r="B35" s="202">
        <v>5237</v>
      </c>
      <c r="C35" s="101">
        <f t="shared" si="7"/>
        <v>5.0754484750394929E-2</v>
      </c>
      <c r="D35" s="156">
        <v>2228</v>
      </c>
      <c r="E35" s="102">
        <f t="shared" si="8"/>
        <v>3.2698347471308224E-2</v>
      </c>
      <c r="F35" s="103">
        <f t="shared" si="5"/>
        <v>-3009</v>
      </c>
      <c r="G35" s="101">
        <f t="shared" si="9"/>
        <v>-0.57456559098720639</v>
      </c>
    </row>
    <row r="36" spans="1:7" ht="14.25" x14ac:dyDescent="0.25">
      <c r="A36" s="113" t="s">
        <v>46</v>
      </c>
      <c r="B36" s="203"/>
      <c r="C36" s="105"/>
      <c r="D36" s="106"/>
      <c r="E36" s="107"/>
      <c r="F36" s="110"/>
      <c r="G36" s="111"/>
    </row>
    <row r="37" spans="1:7" ht="15" thickBot="1" x14ac:dyDescent="0.3">
      <c r="A37" s="72"/>
      <c r="B37" s="204">
        <v>1745</v>
      </c>
      <c r="C37" s="114">
        <f>B37/$B$11</f>
        <v>1.6911700570830468E-2</v>
      </c>
      <c r="D37" s="157"/>
      <c r="E37" s="115">
        <f>D37/$D$11</f>
        <v>0</v>
      </c>
      <c r="F37" s="116">
        <f>D37-B37</f>
        <v>-1745</v>
      </c>
      <c r="G37" s="117">
        <f>F37/B37</f>
        <v>-1</v>
      </c>
    </row>
    <row r="38" spans="1:7" ht="15.75" customHeight="1" thickTop="1" x14ac:dyDescent="0.2">
      <c r="A38" s="194"/>
      <c r="B38" s="195"/>
      <c r="C38" s="195"/>
      <c r="D38" s="195"/>
      <c r="E38" s="195"/>
      <c r="F38" s="195"/>
      <c r="G38" s="195"/>
    </row>
    <row r="39" spans="1:7" x14ac:dyDescent="0.2">
      <c r="A39" s="191" t="s">
        <v>124</v>
      </c>
      <c r="B39" s="192"/>
      <c r="C39" s="188"/>
      <c r="D39" s="18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6BAB94-B66D-4979-B88F-0662864A0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and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and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(EOL)</cp:lastModifiedBy>
  <cp:revision/>
  <dcterms:created xsi:type="dcterms:W3CDTF">2005-11-01T20:57:08Z</dcterms:created>
  <dcterms:modified xsi:type="dcterms:W3CDTF">2021-10-28T11:05:47Z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