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0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2 Reports/FY22 Q1 09302021/"/>
    </mc:Choice>
  </mc:AlternateContent>
  <xr:revisionPtr revIDLastSave="0" documentId="11_E7336A7107471F584879313D767A05DB88D09232" xr6:coauthVersionLast="47" xr6:coauthVersionMax="47" xr10:uidLastSave="{00000000-0000-0000-0000-000000000000}"/>
  <bookViews>
    <workbookView xWindow="14055" yWindow="420" windowWidth="14685" windowHeight="14625" tabRatio="938" xr2:uid="{00000000-000D-0000-FFFF-FFFF00000000}"/>
  </bookViews>
  <sheets>
    <sheet name="Cover Sheet" sheetId="10" r:id="rId1"/>
    <sheet name="1. Plan and Actual" sheetId="1" r:id="rId2"/>
    <sheet name="2.Populations" sheetId="2" r:id="rId3"/>
    <sheet name="3. Job Seeker Services" sheetId="3" r:id="rId4"/>
    <sheet name="4. Ethnicity" sheetId="4" r:id="rId5"/>
    <sheet name="5.Gender&amp;Age" sheetId="5" r:id="rId6"/>
    <sheet name="6. Education" sheetId="6" r:id="rId7"/>
    <sheet name="7. mnth to mnth" sheetId="7" r:id="rId8"/>
    <sheet name="8. yr to yr" sheetId="9" r:id="rId9"/>
  </sheets>
  <definedNames>
    <definedName name="_xlnm.Print_Area" localSheetId="1">'1. Plan and Actual'!$A$1:$P$33</definedName>
    <definedName name="_xlnm.Print_Area" localSheetId="2">'2.Populations'!$A$1:$L$33</definedName>
    <definedName name="_xlnm.Print_Area" localSheetId="3">'3. Job Seeker Services'!$A$1:$J$32</definedName>
    <definedName name="_xlnm.Print_Area" localSheetId="4">'4. Ethnicity'!$A$1:$P$32</definedName>
    <definedName name="_xlnm.Print_Area" localSheetId="5">'5.Gender&amp;Age'!$A$1:$N$32</definedName>
    <definedName name="_xlnm.Print_Area" localSheetId="6">'6. Education'!$A$1:$P$31</definedName>
    <definedName name="_xlnm.Print_Area" localSheetId="7">'7. mnth to mnth'!$A$1:$M$29</definedName>
    <definedName name="_xlnm.Print_Area" localSheetId="8">'8. yr to yr'!$A$1:$G$39</definedName>
    <definedName name="_xlnm.Print_Area" localSheetId="0">'Cover Sheet'!$A$1:$G$29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2" l="1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C26" i="7"/>
  <c r="D26" i="7"/>
  <c r="C23" i="7"/>
  <c r="D23" i="7"/>
  <c r="C20" i="7"/>
  <c r="D20" i="7"/>
  <c r="F30" i="9"/>
  <c r="G30" i="9" s="1"/>
  <c r="F31" i="9"/>
  <c r="G31" i="9" s="1"/>
  <c r="F32" i="9"/>
  <c r="G32" i="9" s="1"/>
  <c r="F33" i="9"/>
  <c r="G33" i="9" s="1"/>
  <c r="F34" i="9"/>
  <c r="G34" i="9" s="1"/>
  <c r="F35" i="9"/>
  <c r="G35" i="9" s="1"/>
  <c r="F29" i="9"/>
  <c r="G29" i="9" s="1"/>
  <c r="C17" i="7"/>
  <c r="D17" i="7"/>
  <c r="B17" i="7"/>
  <c r="A3" i="3"/>
  <c r="B26" i="7"/>
  <c r="D14" i="7"/>
  <c r="C14" i="7"/>
  <c r="B23" i="7"/>
  <c r="B20" i="7"/>
  <c r="B14" i="7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G11" i="1"/>
  <c r="G10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E27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10" i="2"/>
  <c r="A3" i="2"/>
  <c r="B26" i="4"/>
  <c r="J26" i="4" s="1"/>
  <c r="G27" i="2"/>
  <c r="G26" i="2"/>
  <c r="A4" i="9"/>
  <c r="K27" i="2"/>
  <c r="I27" i="2"/>
  <c r="F16" i="9"/>
  <c r="B25" i="5"/>
  <c r="H25" i="5" s="1"/>
  <c r="A3" i="7"/>
  <c r="A3" i="6"/>
  <c r="A3" i="9"/>
  <c r="A2" i="7"/>
  <c r="A2" i="6"/>
  <c r="A2" i="5"/>
  <c r="A3" i="5"/>
  <c r="A2" i="4"/>
  <c r="A3" i="4"/>
  <c r="A2" i="3"/>
  <c r="A2" i="2"/>
  <c r="B9" i="6"/>
  <c r="P9" i="6" s="1"/>
  <c r="B10" i="6"/>
  <c r="F10" i="6" s="1"/>
  <c r="B11" i="6"/>
  <c r="N11" i="6" s="1"/>
  <c r="B12" i="6"/>
  <c r="F12" i="6" s="1"/>
  <c r="B13" i="6"/>
  <c r="N13" i="6" s="1"/>
  <c r="B14" i="6"/>
  <c r="L14" i="6" s="1"/>
  <c r="B15" i="6"/>
  <c r="J15" i="6" s="1"/>
  <c r="B16" i="6"/>
  <c r="H16" i="6" s="1"/>
  <c r="B17" i="6"/>
  <c r="L17" i="6" s="1"/>
  <c r="B18" i="6"/>
  <c r="L18" i="6" s="1"/>
  <c r="B19" i="6"/>
  <c r="L19" i="6" s="1"/>
  <c r="B20" i="6"/>
  <c r="H20" i="6" s="1"/>
  <c r="B21" i="6"/>
  <c r="F21" i="6" s="1"/>
  <c r="B22" i="6"/>
  <c r="J22" i="6" s="1"/>
  <c r="B23" i="6"/>
  <c r="D23" i="6" s="1"/>
  <c r="B24" i="6"/>
  <c r="L24" i="6" s="1"/>
  <c r="B25" i="6"/>
  <c r="D25" i="6" s="1"/>
  <c r="B26" i="6"/>
  <c r="F26" i="6" s="1"/>
  <c r="B9" i="5"/>
  <c r="H9" i="5" s="1"/>
  <c r="B10" i="5"/>
  <c r="H10" i="5" s="1"/>
  <c r="B11" i="5"/>
  <c r="H11" i="5" s="1"/>
  <c r="B12" i="5"/>
  <c r="F12" i="5" s="1"/>
  <c r="B13" i="5"/>
  <c r="L13" i="5" s="1"/>
  <c r="B14" i="5"/>
  <c r="N14" i="5" s="1"/>
  <c r="B15" i="5"/>
  <c r="H15" i="5" s="1"/>
  <c r="B16" i="5"/>
  <c r="F16" i="5" s="1"/>
  <c r="B17" i="5"/>
  <c r="J17" i="5" s="1"/>
  <c r="B18" i="5"/>
  <c r="N18" i="5" s="1"/>
  <c r="B19" i="5"/>
  <c r="H19" i="5" s="1"/>
  <c r="B20" i="5"/>
  <c r="N20" i="5" s="1"/>
  <c r="B21" i="5"/>
  <c r="H21" i="5" s="1"/>
  <c r="B22" i="5"/>
  <c r="H22" i="5" s="1"/>
  <c r="B23" i="5"/>
  <c r="D23" i="5" s="1"/>
  <c r="B24" i="5"/>
  <c r="J24" i="5" s="1"/>
  <c r="B26" i="5"/>
  <c r="D26" i="5" s="1"/>
  <c r="B9" i="4"/>
  <c r="J9" i="4" s="1"/>
  <c r="B10" i="4"/>
  <c r="N10" i="4" s="1"/>
  <c r="B11" i="4"/>
  <c r="D11" i="4" s="1"/>
  <c r="B12" i="4"/>
  <c r="L12" i="4" s="1"/>
  <c r="B13" i="4"/>
  <c r="P13" i="4" s="1"/>
  <c r="B14" i="4"/>
  <c r="D14" i="4" s="1"/>
  <c r="B15" i="4"/>
  <c r="F15" i="4" s="1"/>
  <c r="B16" i="4"/>
  <c r="N16" i="4" s="1"/>
  <c r="B17" i="4"/>
  <c r="P17" i="4" s="1"/>
  <c r="B18" i="4"/>
  <c r="N18" i="4" s="1"/>
  <c r="B19" i="4"/>
  <c r="J19" i="4" s="1"/>
  <c r="B20" i="4"/>
  <c r="F20" i="4" s="1"/>
  <c r="B21" i="4"/>
  <c r="P21" i="4" s="1"/>
  <c r="B22" i="4"/>
  <c r="N22" i="4" s="1"/>
  <c r="B23" i="4"/>
  <c r="J23" i="4" s="1"/>
  <c r="B24" i="4"/>
  <c r="H24" i="4" s="1"/>
  <c r="B25" i="4"/>
  <c r="N25" i="4" s="1"/>
  <c r="B10" i="2"/>
  <c r="F10" i="2" s="1"/>
  <c r="B11" i="2"/>
  <c r="D11" i="2" s="1"/>
  <c r="B12" i="2"/>
  <c r="D12" i="2" s="1"/>
  <c r="B13" i="2"/>
  <c r="D13" i="2" s="1"/>
  <c r="B14" i="2"/>
  <c r="D14" i="2" s="1"/>
  <c r="B15" i="2"/>
  <c r="D15" i="2" s="1"/>
  <c r="B16" i="2"/>
  <c r="D16" i="2" s="1"/>
  <c r="B17" i="2"/>
  <c r="B18" i="2"/>
  <c r="D18" i="2" s="1"/>
  <c r="B19" i="2"/>
  <c r="B20" i="2"/>
  <c r="D20" i="2" s="1"/>
  <c r="B21" i="2"/>
  <c r="D21" i="2" s="1"/>
  <c r="B22" i="2"/>
  <c r="D22" i="2" s="1"/>
  <c r="B23" i="2"/>
  <c r="D23" i="2" s="1"/>
  <c r="B24" i="2"/>
  <c r="D24" i="2" s="1"/>
  <c r="B25" i="2"/>
  <c r="D25" i="2" s="1"/>
  <c r="B26" i="2"/>
  <c r="B27" i="2"/>
  <c r="E27" i="1"/>
  <c r="G27" i="1" s="1"/>
  <c r="H27" i="1"/>
  <c r="J27" i="1" s="1"/>
  <c r="N27" i="1"/>
  <c r="P27" i="1" s="1"/>
  <c r="K27" i="1"/>
  <c r="M27" i="1" s="1"/>
  <c r="B27" i="1"/>
  <c r="D27" i="1" s="1"/>
  <c r="K10" i="2"/>
  <c r="L10" i="2" s="1"/>
  <c r="K11" i="2"/>
  <c r="K12" i="2"/>
  <c r="K13" i="2"/>
  <c r="L13" i="2" s="1"/>
  <c r="K14" i="2"/>
  <c r="L15" i="2"/>
  <c r="K16" i="2"/>
  <c r="K17" i="2"/>
  <c r="K18" i="2"/>
  <c r="L18" i="2" s="1"/>
  <c r="K19" i="2"/>
  <c r="K20" i="2"/>
  <c r="K21" i="2"/>
  <c r="L21" i="2" s="1"/>
  <c r="K22" i="2"/>
  <c r="L22" i="2" s="1"/>
  <c r="K23" i="2"/>
  <c r="L23" i="2" s="1"/>
  <c r="K24" i="2"/>
  <c r="K25" i="2"/>
  <c r="K26" i="2"/>
  <c r="I10" i="2"/>
  <c r="I11" i="2"/>
  <c r="I12" i="2"/>
  <c r="I13" i="2"/>
  <c r="J13" i="2" s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G10" i="2"/>
  <c r="G11" i="2"/>
  <c r="G12" i="2"/>
  <c r="G13" i="2"/>
  <c r="H13" i="2" s="1"/>
  <c r="G14" i="2"/>
  <c r="G15" i="2"/>
  <c r="G16" i="2"/>
  <c r="G17" i="2"/>
  <c r="G18" i="2"/>
  <c r="G19" i="2"/>
  <c r="G20" i="2"/>
  <c r="G21" i="2"/>
  <c r="H21" i="2" s="1"/>
  <c r="G22" i="2"/>
  <c r="G23" i="2"/>
  <c r="G24" i="2"/>
  <c r="G25" i="2"/>
  <c r="F12" i="9"/>
  <c r="G12" i="9" s="1"/>
  <c r="F11" i="9"/>
  <c r="G11" i="9" s="1"/>
  <c r="C11" i="9"/>
  <c r="C12" i="9"/>
  <c r="C13" i="9"/>
  <c r="C14" i="9"/>
  <c r="C15" i="9"/>
  <c r="C17" i="9"/>
  <c r="C18" i="9"/>
  <c r="C20" i="9"/>
  <c r="C21" i="9"/>
  <c r="C22" i="9"/>
  <c r="C23" i="9"/>
  <c r="C24" i="9"/>
  <c r="C25" i="9"/>
  <c r="C26" i="9"/>
  <c r="C27" i="9"/>
  <c r="C29" i="9"/>
  <c r="C30" i="9"/>
  <c r="C31" i="9"/>
  <c r="C32" i="9"/>
  <c r="C33" i="9"/>
  <c r="C34" i="9"/>
  <c r="C35" i="9"/>
  <c r="C37" i="9"/>
  <c r="F37" i="9"/>
  <c r="G37" i="9" s="1"/>
  <c r="F27" i="9"/>
  <c r="G27" i="9" s="1"/>
  <c r="F26" i="9"/>
  <c r="G26" i="9" s="1"/>
  <c r="F25" i="9"/>
  <c r="G25" i="9" s="1"/>
  <c r="F23" i="9"/>
  <c r="G23" i="9" s="1"/>
  <c r="F24" i="9"/>
  <c r="G24" i="9" s="1"/>
  <c r="F21" i="9"/>
  <c r="G21" i="9" s="1"/>
  <c r="F22" i="9"/>
  <c r="G22" i="9" s="1"/>
  <c r="F20" i="9"/>
  <c r="G20" i="9" s="1"/>
  <c r="F18" i="9"/>
  <c r="G18" i="9" s="1"/>
  <c r="F17" i="9"/>
  <c r="G17" i="9" s="1"/>
  <c r="F13" i="9"/>
  <c r="G13" i="9" s="1"/>
  <c r="F14" i="9"/>
  <c r="G14" i="9" s="1"/>
  <c r="F15" i="9"/>
  <c r="G15" i="9" s="1"/>
  <c r="E37" i="9"/>
  <c r="E35" i="9"/>
  <c r="E34" i="9"/>
  <c r="E33" i="9"/>
  <c r="E32" i="9"/>
  <c r="E31" i="9"/>
  <c r="E30" i="9"/>
  <c r="E29" i="9"/>
  <c r="E27" i="9"/>
  <c r="E26" i="9"/>
  <c r="E25" i="9"/>
  <c r="E23" i="9"/>
  <c r="E24" i="9"/>
  <c r="E21" i="9"/>
  <c r="E22" i="9"/>
  <c r="E20" i="9"/>
  <c r="E18" i="9"/>
  <c r="E17" i="9"/>
  <c r="E15" i="9"/>
  <c r="E14" i="9"/>
  <c r="E13" i="9"/>
  <c r="E12" i="9"/>
  <c r="E11" i="9"/>
  <c r="D15" i="5"/>
  <c r="D26" i="4"/>
  <c r="N19" i="5"/>
  <c r="F16" i="6"/>
  <c r="N16" i="6"/>
  <c r="P19" i="6"/>
  <c r="D16" i="6"/>
  <c r="J15" i="5"/>
  <c r="H9" i="4"/>
  <c r="P10" i="4"/>
  <c r="L17" i="4"/>
  <c r="H19" i="6"/>
  <c r="J18" i="5"/>
  <c r="F17" i="4"/>
  <c r="N17" i="4"/>
  <c r="J15" i="4"/>
  <c r="D11" i="6"/>
  <c r="L21" i="6"/>
  <c r="H25" i="6"/>
  <c r="J22" i="5"/>
  <c r="J20" i="4"/>
  <c r="J24" i="6"/>
  <c r="F18" i="5"/>
  <c r="D12" i="6"/>
  <c r="L16" i="6"/>
  <c r="P16" i="6"/>
  <c r="L12" i="6"/>
  <c r="L20" i="6"/>
  <c r="J16" i="6"/>
  <c r="N22" i="5"/>
  <c r="F23" i="4"/>
  <c r="J9" i="6"/>
  <c r="P25" i="6"/>
  <c r="J13" i="4"/>
  <c r="D21" i="6"/>
  <c r="N9" i="6"/>
  <c r="F22" i="5"/>
  <c r="H13" i="4"/>
  <c r="D22" i="5"/>
  <c r="L25" i="6"/>
  <c r="F25" i="6"/>
  <c r="D20" i="4"/>
  <c r="L25" i="2"/>
  <c r="H16" i="5"/>
  <c r="N13" i="4"/>
  <c r="D13" i="4"/>
  <c r="L13" i="4"/>
  <c r="L23" i="4"/>
  <c r="F13" i="4"/>
  <c r="N21" i="6"/>
  <c r="H24" i="6"/>
  <c r="L22" i="5"/>
  <c r="P22" i="4"/>
  <c r="F17" i="5"/>
  <c r="J25" i="4" l="1"/>
  <c r="L26" i="4"/>
  <c r="J19" i="2"/>
  <c r="D23" i="4"/>
  <c r="D9" i="5"/>
  <c r="L11" i="4"/>
  <c r="P11" i="6"/>
  <c r="P15" i="6"/>
  <c r="N19" i="6"/>
  <c r="H11" i="6"/>
  <c r="J20" i="2"/>
  <c r="J11" i="4"/>
  <c r="F11" i="6"/>
  <c r="L11" i="6"/>
  <c r="F13" i="5"/>
  <c r="F19" i="6"/>
  <c r="H13" i="5"/>
  <c r="J13" i="5"/>
  <c r="D13" i="5"/>
  <c r="N13" i="5"/>
  <c r="N24" i="5"/>
  <c r="N15" i="6"/>
  <c r="J11" i="6"/>
  <c r="J19" i="6"/>
  <c r="D19" i="6"/>
  <c r="F26" i="2"/>
  <c r="H12" i="5"/>
  <c r="F15" i="5"/>
  <c r="L19" i="5"/>
  <c r="L9" i="6"/>
  <c r="D22" i="4"/>
  <c r="F18" i="6"/>
  <c r="L23" i="5"/>
  <c r="F22" i="4"/>
  <c r="F25" i="4"/>
  <c r="L15" i="5"/>
  <c r="D22" i="6"/>
  <c r="D19" i="5"/>
  <c r="N18" i="6"/>
  <c r="D10" i="2"/>
  <c r="H10" i="2"/>
  <c r="F19" i="5"/>
  <c r="N14" i="4"/>
  <c r="H10" i="4"/>
  <c r="N15" i="5"/>
  <c r="J19" i="5"/>
  <c r="J10" i="2"/>
  <c r="H27" i="2"/>
  <c r="P26" i="6"/>
  <c r="L26" i="6"/>
  <c r="L19" i="2"/>
  <c r="H18" i="6"/>
  <c r="D14" i="5"/>
  <c r="H24" i="5"/>
  <c r="F11" i="4"/>
  <c r="D15" i="4"/>
  <c r="N23" i="4"/>
  <c r="L17" i="5"/>
  <c r="F24" i="6"/>
  <c r="D17" i="5"/>
  <c r="D24" i="6"/>
  <c r="N17" i="5"/>
  <c r="N24" i="6"/>
  <c r="D10" i="5"/>
  <c r="P23" i="4"/>
  <c r="L18" i="4"/>
  <c r="H18" i="4"/>
  <c r="H11" i="4"/>
  <c r="H23" i="4"/>
  <c r="P11" i="4"/>
  <c r="H15" i="4"/>
  <c r="F21" i="5"/>
  <c r="D19" i="2"/>
  <c r="H14" i="6"/>
  <c r="D21" i="5"/>
  <c r="J21" i="5"/>
  <c r="F23" i="2"/>
  <c r="J11" i="5"/>
  <c r="D11" i="5"/>
  <c r="J18" i="6"/>
  <c r="H17" i="5"/>
  <c r="F11" i="5"/>
  <c r="D18" i="6"/>
  <c r="D14" i="6"/>
  <c r="P21" i="6"/>
  <c r="H21" i="6"/>
  <c r="J21" i="6"/>
  <c r="L21" i="5"/>
  <c r="N21" i="5"/>
  <c r="J22" i="4"/>
  <c r="D18" i="4"/>
  <c r="P18" i="6"/>
  <c r="L15" i="4"/>
  <c r="P24" i="6"/>
  <c r="L11" i="5"/>
  <c r="N11" i="4"/>
  <c r="N11" i="5"/>
  <c r="P15" i="4"/>
  <c r="J23" i="5"/>
  <c r="N15" i="4"/>
  <c r="J23" i="2"/>
  <c r="P20" i="4"/>
  <c r="L16" i="2"/>
  <c r="J18" i="2"/>
  <c r="J27" i="2"/>
  <c r="F23" i="5"/>
  <c r="N20" i="4"/>
  <c r="L20" i="5"/>
  <c r="H20" i="4"/>
  <c r="F9" i="4"/>
  <c r="N23" i="5"/>
  <c r="L20" i="4"/>
  <c r="H23" i="5"/>
  <c r="H16" i="4"/>
  <c r="F20" i="5"/>
  <c r="J24" i="2"/>
  <c r="J16" i="2"/>
  <c r="F18" i="2"/>
  <c r="H10" i="6"/>
  <c r="D10" i="6"/>
  <c r="L10" i="6"/>
  <c r="F9" i="5"/>
  <c r="J9" i="5"/>
  <c r="H13" i="6"/>
  <c r="N9" i="5"/>
  <c r="D17" i="4"/>
  <c r="J17" i="4"/>
  <c r="P12" i="4"/>
  <c r="D27" i="2"/>
  <c r="L26" i="2"/>
  <c r="L27" i="2"/>
  <c r="F25" i="2"/>
  <c r="F21" i="2"/>
  <c r="F17" i="2"/>
  <c r="F13" i="2"/>
  <c r="D24" i="4"/>
  <c r="J17" i="6"/>
  <c r="D9" i="4"/>
  <c r="P9" i="4"/>
  <c r="L21" i="4"/>
  <c r="P23" i="6"/>
  <c r="L9" i="5"/>
  <c r="F13" i="6"/>
  <c r="H17" i="4"/>
  <c r="P13" i="6"/>
  <c r="J13" i="6"/>
  <c r="H23" i="2"/>
  <c r="H19" i="2"/>
  <c r="H15" i="2"/>
  <c r="H11" i="2"/>
  <c r="J12" i="2"/>
  <c r="L14" i="2"/>
  <c r="L22" i="4"/>
  <c r="D24" i="5"/>
  <c r="J20" i="5"/>
  <c r="H18" i="5"/>
  <c r="N16" i="5"/>
  <c r="H14" i="5"/>
  <c r="L12" i="5"/>
  <c r="F20" i="2"/>
  <c r="F17" i="6"/>
  <c r="J14" i="4"/>
  <c r="J10" i="6"/>
  <c r="P10" i="6"/>
  <c r="N9" i="4"/>
  <c r="D13" i="6"/>
  <c r="N10" i="6"/>
  <c r="L13" i="6"/>
  <c r="L9" i="4"/>
  <c r="H22" i="2"/>
  <c r="H18" i="2"/>
  <c r="J11" i="2"/>
  <c r="F24" i="4"/>
  <c r="H17" i="6"/>
  <c r="L17" i="2"/>
  <c r="L19" i="4"/>
  <c r="N12" i="6"/>
  <c r="D26" i="6"/>
  <c r="H12" i="2"/>
  <c r="L23" i="6"/>
  <c r="F15" i="6"/>
  <c r="J23" i="6"/>
  <c r="J10" i="4"/>
  <c r="D12" i="4"/>
  <c r="L12" i="2"/>
  <c r="F12" i="4"/>
  <c r="F12" i="2"/>
  <c r="N22" i="6"/>
  <c r="N24" i="4"/>
  <c r="H19" i="4"/>
  <c r="H22" i="6"/>
  <c r="F22" i="6"/>
  <c r="N25" i="5"/>
  <c r="D16" i="5"/>
  <c r="N25" i="6"/>
  <c r="F14" i="5"/>
  <c r="F14" i="4"/>
  <c r="J14" i="6"/>
  <c r="J16" i="5"/>
  <c r="D9" i="6"/>
  <c r="H9" i="6"/>
  <c r="F26" i="4"/>
  <c r="D16" i="4"/>
  <c r="L16" i="5"/>
  <c r="D18" i="5"/>
  <c r="L14" i="5"/>
  <c r="P12" i="6"/>
  <c r="L18" i="5"/>
  <c r="F9" i="6"/>
  <c r="F18" i="4"/>
  <c r="L25" i="5"/>
  <c r="P18" i="4"/>
  <c r="N14" i="6"/>
  <c r="F14" i="2"/>
  <c r="J12" i="5"/>
  <c r="H16" i="2"/>
  <c r="N12" i="5"/>
  <c r="F14" i="6"/>
  <c r="H15" i="6"/>
  <c r="L15" i="6"/>
  <c r="F23" i="6"/>
  <c r="P17" i="6"/>
  <c r="H26" i="6"/>
  <c r="D10" i="4"/>
  <c r="N12" i="4"/>
  <c r="L10" i="4"/>
  <c r="J12" i="4"/>
  <c r="J14" i="2"/>
  <c r="H26" i="2"/>
  <c r="F15" i="2"/>
  <c r="F11" i="2"/>
  <c r="N10" i="5"/>
  <c r="P16" i="4"/>
  <c r="L10" i="5"/>
  <c r="P20" i="6"/>
  <c r="J12" i="6"/>
  <c r="J20" i="6"/>
  <c r="F10" i="5"/>
  <c r="L14" i="4"/>
  <c r="H25" i="2"/>
  <c r="H14" i="2"/>
  <c r="L16" i="4"/>
  <c r="D15" i="6"/>
  <c r="F16" i="2"/>
  <c r="J24" i="4"/>
  <c r="L22" i="6"/>
  <c r="H22" i="4"/>
  <c r="F20" i="6"/>
  <c r="P22" i="6"/>
  <c r="P24" i="4"/>
  <c r="P19" i="4"/>
  <c r="J10" i="5"/>
  <c r="N20" i="6"/>
  <c r="D20" i="6"/>
  <c r="H20" i="5"/>
  <c r="F16" i="4"/>
  <c r="J16" i="4"/>
  <c r="N17" i="6"/>
  <c r="D12" i="5"/>
  <c r="P14" i="4"/>
  <c r="D17" i="6"/>
  <c r="H12" i="6"/>
  <c r="J14" i="5"/>
  <c r="J18" i="4"/>
  <c r="F24" i="5"/>
  <c r="L24" i="5"/>
  <c r="H14" i="4"/>
  <c r="D20" i="5"/>
  <c r="J26" i="6"/>
  <c r="N26" i="6"/>
  <c r="P14" i="6"/>
  <c r="H23" i="6"/>
  <c r="J25" i="6"/>
  <c r="N23" i="6"/>
  <c r="F10" i="4"/>
  <c r="L24" i="4"/>
  <c r="H12" i="4"/>
  <c r="J25" i="2"/>
  <c r="J21" i="2"/>
  <c r="J17" i="2"/>
  <c r="F27" i="2"/>
  <c r="D25" i="5"/>
  <c r="P25" i="4"/>
  <c r="L25" i="4"/>
  <c r="D26" i="2"/>
  <c r="J26" i="2"/>
  <c r="D25" i="4"/>
  <c r="H25" i="4"/>
  <c r="F25" i="5"/>
  <c r="J25" i="5"/>
  <c r="H26" i="4"/>
  <c r="L26" i="5"/>
  <c r="F26" i="5"/>
  <c r="J26" i="5"/>
  <c r="P26" i="4"/>
  <c r="N26" i="5"/>
  <c r="H26" i="5"/>
  <c r="N26" i="4"/>
  <c r="J15" i="2"/>
  <c r="F19" i="2"/>
  <c r="L20" i="2"/>
  <c r="N19" i="4"/>
  <c r="F24" i="2"/>
  <c r="D17" i="2"/>
  <c r="J22" i="2"/>
  <c r="D21" i="4"/>
  <c r="F21" i="4"/>
  <c r="H24" i="2"/>
  <c r="F22" i="2"/>
  <c r="H17" i="2"/>
  <c r="J21" i="4"/>
  <c r="F19" i="4"/>
  <c r="H21" i="4"/>
  <c r="N21" i="4"/>
  <c r="H20" i="2"/>
  <c r="L24" i="2"/>
  <c r="D19" i="4"/>
  <c r="L11" i="2"/>
</calcChain>
</file>

<file path=xl/sharedStrings.xml><?xml version="1.0" encoding="utf-8"?>
<sst xmlns="http://schemas.openxmlformats.org/spreadsheetml/2006/main" count="416" uniqueCount="152">
  <si>
    <t>TAB 3 - JOB SEEKERS</t>
  </si>
  <si>
    <t>OSCCAR Summary by Workforce Area</t>
  </si>
  <si>
    <t>FY22 Quarter Ending September 30, 2021</t>
  </si>
  <si>
    <t>SUMMARY BY AREA</t>
  </si>
  <si>
    <t>Table 1 - Planned versus Actual Job Seekers Served</t>
  </si>
  <si>
    <t>Table 2 - Populations Served</t>
  </si>
  <si>
    <t>Table 3 - Services Provided</t>
  </si>
  <si>
    <t>Table 4 - Ethnicity</t>
  </si>
  <si>
    <t>Table 5 - Gender &amp; Age</t>
  </si>
  <si>
    <t>Table 6 - Education</t>
  </si>
  <si>
    <t>STATEWIDE TREND ANALYSIS</t>
  </si>
  <si>
    <t xml:space="preserve">Table 7: Month to Month </t>
  </si>
  <si>
    <t>Table 8: Year to Year</t>
  </si>
  <si>
    <t>Rev. 7/30/2004</t>
  </si>
  <si>
    <t>OSCCAR is the One-Stop Career Center Activity Report</t>
  </si>
  <si>
    <r>
      <t xml:space="preserve">Compiled by MassHire Department of Career Services from Workforce Board Plans; monthly </t>
    </r>
    <r>
      <rPr>
        <i/>
        <sz val="10"/>
        <rFont val="Calibri"/>
        <family val="2"/>
      </rPr>
      <t>OSCCARs,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 and </t>
    </r>
    <r>
      <rPr>
        <i/>
        <sz val="10"/>
        <rFont val="Calibri"/>
        <family val="2"/>
      </rPr>
      <t>Statewide Rapid Response OSCCAR</t>
    </r>
    <r>
      <rPr>
        <sz val="10"/>
        <rFont val="Calibri"/>
        <family val="2"/>
      </rPr>
      <t>.</t>
    </r>
  </si>
  <si>
    <t>Table 1 - Planned versus Actual</t>
  </si>
  <si>
    <t>a</t>
  </si>
  <si>
    <t>b</t>
  </si>
  <si>
    <t>c</t>
  </si>
  <si>
    <t>d</t>
  </si>
  <si>
    <t>e</t>
  </si>
  <si>
    <t>f</t>
  </si>
  <si>
    <t>Total Customers Served</t>
  </si>
  <si>
    <t>Unemployed</t>
  </si>
  <si>
    <t xml:space="preserve"> Self Identified Persons with Disabilities</t>
  </si>
  <si>
    <t>Unemployment Insurance Claimants</t>
  </si>
  <si>
    <t>Veterans</t>
  </si>
  <si>
    <t>Plan</t>
  </si>
  <si>
    <t>Actual</t>
  </si>
  <si>
    <t>% of Plan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</si>
  <si>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</si>
  <si>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</si>
  <si>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</si>
  <si>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</si>
  <si>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</si>
  <si>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</si>
  <si>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</si>
  <si>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</si>
  <si>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</si>
  <si>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</si>
  <si>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</si>
  <si>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</si>
  <si>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</si>
  <si>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</t>
  </si>
  <si>
    <t>North Shore</t>
  </si>
  <si>
    <t>South Shore</t>
  </si>
  <si>
    <t>Rapid Response</t>
  </si>
  <si>
    <t>*</t>
  </si>
  <si>
    <t>Statewide All Offices**</t>
  </si>
  <si>
    <t>* Rapid Response serves employees affected by plant closings and mass layoffs.  Planning data is not applicable.</t>
  </si>
  <si>
    <t xml:space="preserve">**The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</si>
  <si>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  </t>
  </si>
  <si>
    <t xml:space="preserve">    b) Individuals receiving Rapid Response services are not included in the area counts.</t>
  </si>
  <si>
    <t xml:space="preserve">    c) Other Workforce Development Systems (e.g., CBO's) are not included in the area counts. </t>
  </si>
  <si>
    <t>Populations Served</t>
  </si>
  <si>
    <t>g</t>
  </si>
  <si>
    <t>New to Career Center</t>
  </si>
  <si>
    <t>% of Total Served</t>
  </si>
  <si>
    <t>Total Unemployed Customers</t>
  </si>
  <si>
    <t>Persons with Disabilities</t>
  </si>
  <si>
    <t>Claimants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</si>
  <si>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</si>
  <si>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</si>
  <si>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</si>
  <si>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</si>
  <si>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</si>
  <si>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</si>
  <si>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</si>
  <si>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</si>
  <si>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</si>
  <si>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</si>
  <si>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</si>
  <si>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</si>
  <si>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k</t>
  </si>
  <si>
    <t>l</t>
  </si>
  <si>
    <t>m</t>
  </si>
  <si>
    <t>n</t>
  </si>
  <si>
    <t xml:space="preserve">o </t>
  </si>
  <si>
    <t>p</t>
  </si>
  <si>
    <t>White</t>
  </si>
  <si>
    <t>% of Area Total</t>
  </si>
  <si>
    <t>Black or African American</t>
  </si>
  <si>
    <t>Hispanic or Latino</t>
  </si>
  <si>
    <t>American Indian, Alaskan Native</t>
  </si>
  <si>
    <t>Asian</t>
  </si>
  <si>
    <t>Hawaiian Native, Pacific Islander</t>
  </si>
  <si>
    <t>Other</t>
  </si>
  <si>
    <t>% of  Area Total</t>
  </si>
  <si>
    <t xml:space="preserve">Table 5 - Gender and Age </t>
  </si>
  <si>
    <t>Female</t>
  </si>
  <si>
    <t>18 and under</t>
  </si>
  <si>
    <t>19-21</t>
  </si>
  <si>
    <t>22-45</t>
  </si>
  <si>
    <t>46-54</t>
  </si>
  <si>
    <t>55 and over</t>
  </si>
  <si>
    <t>o</t>
  </si>
  <si>
    <t>Less than High School</t>
  </si>
  <si>
    <t>High School Diploma or HiSET</t>
  </si>
  <si>
    <t>Some College/ Voc Degrees</t>
  </si>
  <si>
    <t>Associate Degree</t>
  </si>
  <si>
    <t>Bachelors Degree</t>
  </si>
  <si>
    <t>Advanced Degree</t>
  </si>
  <si>
    <t>Information Not Available</t>
  </si>
  <si>
    <t xml:space="preserve"> Table 7 -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</si>
  <si>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</si>
  <si>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</si>
  <si>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</si>
  <si>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</si>
  <si>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</si>
  <si>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</si>
  <si>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</si>
  <si>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</si>
  <si>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</si>
  <si>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</si>
  <si>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</si>
  <si>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</si>
  <si>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All Job Seekers Cumulative</t>
  </si>
  <si>
    <t>Total Job Seekers Served per Month</t>
  </si>
  <si>
    <t>Unemployed Job Seekers Cumulative</t>
  </si>
  <si>
    <t>As a Percent of Job Seekers Served</t>
  </si>
  <si>
    <t>Persons with Disabilities Cumulative</t>
  </si>
  <si>
    <t>UI Claimants Cumulative</t>
  </si>
  <si>
    <t>Veterans Cumulative</t>
  </si>
  <si>
    <t>Rapid Response Cumulative</t>
  </si>
  <si>
    <t>Data Source: OSCCAR Statewide All Offices and OSCCAR Statewide Rapid Response.</t>
  </si>
  <si>
    <t>Table 8 - Year to Year Trend Analysis</t>
  </si>
  <si>
    <t>FY21 Qtr 1</t>
  </si>
  <si>
    <t>FY22 Qtr 1</t>
  </si>
  <si>
    <t>Year to Year Change</t>
  </si>
  <si>
    <t>09/30/20
YTD Customers</t>
  </si>
  <si>
    <t>Percentage of
YTD Customers</t>
  </si>
  <si>
    <t>09/30/21
YTD Customers</t>
  </si>
  <si>
    <t>FY21 to FY22
Change by Category</t>
  </si>
  <si>
    <t>Percent Change
by Category</t>
  </si>
  <si>
    <t>Job Seekers Served</t>
  </si>
  <si>
    <t>Disabled</t>
  </si>
  <si>
    <t>Gender</t>
  </si>
  <si>
    <t>Male</t>
  </si>
  <si>
    <t>Ethnicity</t>
  </si>
  <si>
    <t>Black</t>
  </si>
  <si>
    <t>Hispanic</t>
  </si>
  <si>
    <t>Native Alaskan, American</t>
  </si>
  <si>
    <t>Pacific Islander</t>
  </si>
  <si>
    <t>Information not available</t>
  </si>
  <si>
    <t>Education</t>
  </si>
  <si>
    <t>Less than HS</t>
  </si>
  <si>
    <t>HS/GED</t>
  </si>
  <si>
    <t>Some Coll/Voc Degrees</t>
  </si>
  <si>
    <t>Associate</t>
  </si>
  <si>
    <t>Bachelors</t>
  </si>
  <si>
    <t>Advanced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</si>
</sst>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25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indexed="22"/>
      <name val="Calibri"/>
      <family val="2"/>
      <scheme val="minor"/>
    </font>
    <font>
      <i/>
      <sz val="8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</fills>
  <borders count="62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ck">
        <color indexed="12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ck">
        <color indexed="12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12"/>
      </right>
      <top style="thin">
        <color indexed="8"/>
      </top>
      <bottom/>
      <diagonal/>
    </border>
    <border>
      <left style="thick">
        <color indexed="12"/>
      </left>
      <right/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medium">
        <color indexed="64"/>
      </top>
      <bottom style="thin">
        <color indexed="8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/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n">
        <color indexed="8"/>
      </top>
      <bottom style="thin">
        <color indexed="8"/>
      </bottom>
      <diagonal/>
    </border>
    <border>
      <left style="thick">
        <color indexed="12"/>
      </left>
      <right/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/>
      <bottom style="thick">
        <color indexed="12"/>
      </bottom>
      <diagonal/>
    </border>
    <border>
      <left/>
      <right style="thin">
        <color indexed="8"/>
      </right>
      <top style="thin">
        <color indexed="8"/>
      </top>
      <bottom style="thick">
        <color indexed="12"/>
      </bottom>
      <diagonal/>
    </border>
    <border>
      <left style="thin">
        <color indexed="8"/>
      </left>
      <right style="thick">
        <color indexed="12"/>
      </right>
      <top/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FF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2">
    <xf numFmtId="0" fontId="0" fillId="0" borderId="0" xfId="0"/>
    <xf numFmtId="0" fontId="6" fillId="0" borderId="0" xfId="0" applyFont="1"/>
    <xf numFmtId="0" fontId="6" fillId="2" borderId="1" xfId="0" applyFont="1" applyFill="1" applyBorder="1"/>
    <xf numFmtId="0" fontId="6" fillId="2" borderId="2" xfId="0" applyFont="1" applyFill="1" applyBorder="1"/>
    <xf numFmtId="0" fontId="7" fillId="0" borderId="2" xfId="0" applyFont="1" applyBorder="1"/>
    <xf numFmtId="0" fontId="6" fillId="0" borderId="2" xfId="0" applyFont="1" applyBorder="1"/>
    <xf numFmtId="0" fontId="6" fillId="2" borderId="0" xfId="0" applyFont="1" applyFill="1" applyBorder="1"/>
    <xf numFmtId="0" fontId="7" fillId="0" borderId="0" xfId="0" applyFont="1" applyBorder="1"/>
    <xf numFmtId="0" fontId="9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1" fillId="0" borderId="0" xfId="0" applyFont="1" applyBorder="1"/>
    <xf numFmtId="0" fontId="10" fillId="0" borderId="0" xfId="0" applyFont="1" applyBorder="1"/>
    <xf numFmtId="0" fontId="6" fillId="0" borderId="0" xfId="0" applyFont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indent="11"/>
    </xf>
    <xf numFmtId="0" fontId="6" fillId="0" borderId="3" xfId="0" applyFont="1" applyBorder="1"/>
    <xf numFmtId="0" fontId="12" fillId="0" borderId="0" xfId="0" applyFont="1" applyBorder="1"/>
    <xf numFmtId="0" fontId="13" fillId="0" borderId="0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14" fillId="0" borderId="0" xfId="0" applyFont="1" applyAlignment="1"/>
    <xf numFmtId="0" fontId="11" fillId="0" borderId="0" xfId="0" applyFont="1" applyAlignment="1"/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5" xfId="0" applyFont="1" applyBorder="1" applyAlignment="1">
      <alignment horizontal="left"/>
    </xf>
    <xf numFmtId="3" fontId="15" fillId="0" borderId="6" xfId="0" applyNumberFormat="1" applyFont="1" applyBorder="1" applyAlignment="1">
      <alignment horizontal="center"/>
    </xf>
    <xf numFmtId="9" fontId="6" fillId="0" borderId="6" xfId="0" applyNumberFormat="1" applyFont="1" applyBorder="1" applyAlignment="1">
      <alignment horizontal="center"/>
    </xf>
    <xf numFmtId="9" fontId="6" fillId="0" borderId="6" xfId="3" applyFont="1" applyBorder="1" applyAlignment="1">
      <alignment horizontal="center"/>
    </xf>
    <xf numFmtId="9" fontId="6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9" fontId="6" fillId="0" borderId="9" xfId="0" applyNumberFormat="1" applyFont="1" applyBorder="1" applyAlignment="1">
      <alignment horizontal="center"/>
    </xf>
    <xf numFmtId="9" fontId="6" fillId="0" borderId="9" xfId="3" applyFont="1" applyBorder="1" applyAlignment="1">
      <alignment horizontal="center"/>
    </xf>
    <xf numFmtId="9" fontId="6" fillId="0" borderId="10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0" fontId="9" fillId="0" borderId="0" xfId="0" applyFont="1" applyAlignment="1">
      <alignment horizontal="center" wrapText="1"/>
    </xf>
    <xf numFmtId="3" fontId="15" fillId="0" borderId="6" xfId="0" applyNumberFormat="1" applyFont="1" applyBorder="1" applyAlignment="1">
      <alignment horizontal="center" vertical="top"/>
    </xf>
    <xf numFmtId="3" fontId="15" fillId="0" borderId="5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9" fillId="0" borderId="22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3" fontId="15" fillId="0" borderId="21" xfId="0" applyNumberFormat="1" applyFont="1" applyBorder="1" applyAlignment="1">
      <alignment horizontal="center" vertical="top"/>
    </xf>
    <xf numFmtId="3" fontId="15" fillId="0" borderId="5" xfId="0" applyNumberFormat="1" applyFont="1" applyBorder="1" applyAlignment="1">
      <alignment horizontal="center"/>
    </xf>
    <xf numFmtId="3" fontId="15" fillId="0" borderId="23" xfId="0" applyNumberFormat="1" applyFont="1" applyBorder="1" applyAlignment="1">
      <alignment horizontal="center"/>
    </xf>
    <xf numFmtId="9" fontId="6" fillId="0" borderId="21" xfId="0" applyNumberFormat="1" applyFont="1" applyBorder="1" applyAlignment="1">
      <alignment horizontal="center"/>
    </xf>
    <xf numFmtId="3" fontId="15" fillId="0" borderId="24" xfId="0" applyNumberFormat="1" applyFont="1" applyBorder="1" applyAlignment="1">
      <alignment horizontal="center"/>
    </xf>
    <xf numFmtId="9" fontId="6" fillId="0" borderId="25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21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9" fontId="6" fillId="0" borderId="26" xfId="0" applyNumberFormat="1" applyFont="1" applyBorder="1" applyAlignment="1">
      <alignment horizontal="center"/>
    </xf>
    <xf numFmtId="9" fontId="6" fillId="0" borderId="29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3" fontId="9" fillId="0" borderId="6" xfId="0" applyNumberFormat="1" applyFont="1" applyBorder="1" applyAlignment="1">
      <alignment horizontal="center" wrapText="1"/>
    </xf>
    <xf numFmtId="3" fontId="9" fillId="0" borderId="7" xfId="0" applyNumberFormat="1" applyFont="1" applyBorder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" fontId="9" fillId="0" borderId="5" xfId="0" applyNumberFormat="1" applyFont="1" applyBorder="1" applyAlignment="1">
      <alignment horizontal="left"/>
    </xf>
    <xf numFmtId="3" fontId="9" fillId="0" borderId="8" xfId="0" applyNumberFormat="1" applyFont="1" applyBorder="1" applyAlignment="1">
      <alignment horizontal="left"/>
    </xf>
    <xf numFmtId="0" fontId="16" fillId="0" borderId="0" xfId="0" applyFont="1"/>
    <xf numFmtId="0" fontId="6" fillId="0" borderId="4" xfId="0" applyFont="1" applyBorder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6" xfId="0" applyFont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5" xfId="0" applyFont="1" applyBorder="1" applyAlignment="1">
      <alignment horizontal="left" wrapText="1"/>
    </xf>
    <xf numFmtId="0" fontId="6" fillId="0" borderId="6" xfId="0" applyFont="1" applyBorder="1"/>
    <xf numFmtId="0" fontId="6" fillId="0" borderId="58" xfId="0" applyFont="1" applyBorder="1"/>
    <xf numFmtId="0" fontId="6" fillId="0" borderId="5" xfId="0" applyFont="1" applyFill="1" applyBorder="1" applyAlignment="1">
      <alignment horizontal="left" wrapText="1"/>
    </xf>
    <xf numFmtId="3" fontId="6" fillId="0" borderId="58" xfId="0" applyNumberFormat="1" applyFont="1" applyBorder="1" applyAlignment="1">
      <alignment horizontal="center"/>
    </xf>
    <xf numFmtId="3" fontId="6" fillId="0" borderId="31" xfId="0" applyNumberFormat="1" applyFont="1" applyFill="1" applyBorder="1" applyAlignment="1">
      <alignment horizontal="center"/>
    </xf>
    <xf numFmtId="3" fontId="6" fillId="0" borderId="0" xfId="0" applyNumberFormat="1" applyFont="1"/>
    <xf numFmtId="164" fontId="6" fillId="0" borderId="58" xfId="0" applyNumberFormat="1" applyFont="1" applyBorder="1" applyAlignment="1">
      <alignment horizontal="center"/>
    </xf>
    <xf numFmtId="0" fontId="6" fillId="0" borderId="32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 wrapText="1"/>
    </xf>
    <xf numFmtId="3" fontId="6" fillId="0" borderId="59" xfId="0" applyNumberFormat="1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19" fillId="0" borderId="38" xfId="0" applyFont="1" applyBorder="1" applyAlignment="1"/>
    <xf numFmtId="164" fontId="19" fillId="0" borderId="40" xfId="0" applyNumberFormat="1" applyFont="1" applyBorder="1" applyAlignment="1">
      <alignment horizontal="center"/>
    </xf>
    <xf numFmtId="164" fontId="19" fillId="0" borderId="42" xfId="0" applyNumberFormat="1" applyFont="1" applyBorder="1" applyAlignment="1">
      <alignment horizontal="center"/>
    </xf>
    <xf numFmtId="3" fontId="19" fillId="0" borderId="43" xfId="0" applyNumberFormat="1" applyFont="1" applyBorder="1" applyAlignment="1">
      <alignment horizontal="center"/>
    </xf>
    <xf numFmtId="0" fontId="20" fillId="0" borderId="22" xfId="0" applyFont="1" applyBorder="1" applyAlignment="1"/>
    <xf numFmtId="164" fontId="20" fillId="0" borderId="45" xfId="0" applyNumberFormat="1" applyFont="1" applyBorder="1" applyAlignment="1">
      <alignment horizontal="center"/>
    </xf>
    <xf numFmtId="164" fontId="20" fillId="0" borderId="47" xfId="0" applyNumberFormat="1" applyFont="1" applyBorder="1" applyAlignment="1">
      <alignment horizontal="center"/>
    </xf>
    <xf numFmtId="3" fontId="20" fillId="0" borderId="30" xfId="0" applyNumberFormat="1" applyFont="1" applyBorder="1" applyAlignment="1">
      <alignment horizontal="center"/>
    </xf>
    <xf numFmtId="0" fontId="19" fillId="3" borderId="22" xfId="0" applyFont="1" applyFill="1" applyBorder="1" applyAlignment="1"/>
    <xf numFmtId="0" fontId="20" fillId="3" borderId="7" xfId="0" applyFont="1" applyFill="1" applyBorder="1" applyAlignment="1">
      <alignment horizontal="center"/>
    </xf>
    <xf numFmtId="3" fontId="20" fillId="3" borderId="46" xfId="0" applyNumberFormat="1" applyFont="1" applyFill="1" applyBorder="1" applyAlignment="1">
      <alignment horizontal="center"/>
    </xf>
    <xf numFmtId="0" fontId="20" fillId="3" borderId="48" xfId="0" applyFont="1" applyFill="1" applyBorder="1"/>
    <xf numFmtId="3" fontId="21" fillId="3" borderId="5" xfId="0" applyNumberFormat="1" applyFont="1" applyFill="1" applyBorder="1" applyAlignment="1">
      <alignment horizontal="center"/>
    </xf>
    <xf numFmtId="164" fontId="21" fillId="3" borderId="7" xfId="0" applyNumberFormat="1" applyFont="1" applyFill="1" applyBorder="1" applyAlignment="1">
      <alignment horizontal="center"/>
    </xf>
    <xf numFmtId="3" fontId="20" fillId="3" borderId="5" xfId="0" applyNumberFormat="1" applyFont="1" applyFill="1" applyBorder="1" applyAlignment="1">
      <alignment horizontal="center"/>
    </xf>
    <xf numFmtId="164" fontId="20" fillId="3" borderId="7" xfId="0" applyNumberFormat="1" applyFont="1" applyFill="1" applyBorder="1" applyAlignment="1">
      <alignment horizontal="center"/>
    </xf>
    <xf numFmtId="0" fontId="20" fillId="0" borderId="49" xfId="0" applyFont="1" applyBorder="1" applyAlignment="1"/>
    <xf numFmtId="0" fontId="19" fillId="3" borderId="49" xfId="0" applyFont="1" applyFill="1" applyBorder="1" applyAlignment="1"/>
    <xf numFmtId="164" fontId="20" fillId="0" borderId="51" xfId="0" applyNumberFormat="1" applyFont="1" applyBorder="1" applyAlignment="1">
      <alignment horizontal="center"/>
    </xf>
    <xf numFmtId="164" fontId="20" fillId="0" borderId="53" xfId="0" applyNumberFormat="1" applyFont="1" applyBorder="1" applyAlignment="1">
      <alignment horizontal="center"/>
    </xf>
    <xf numFmtId="3" fontId="20" fillId="0" borderId="8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/>
    </xf>
    <xf numFmtId="9" fontId="6" fillId="0" borderId="0" xfId="3" applyFont="1"/>
    <xf numFmtId="3" fontId="6" fillId="0" borderId="6" xfId="0" applyNumberFormat="1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3" fontId="24" fillId="4" borderId="60" xfId="0" applyNumberFormat="1" applyFont="1" applyFill="1" applyBorder="1" applyAlignment="1">
      <alignment wrapText="1"/>
    </xf>
    <xf numFmtId="3" fontId="24" fillId="4" borderId="61" xfId="0" applyNumberFormat="1" applyFont="1" applyFill="1" applyBorder="1" applyAlignment="1">
      <alignment wrapText="1"/>
    </xf>
    <xf numFmtId="37" fontId="6" fillId="0" borderId="6" xfId="1" applyNumberFormat="1" applyFont="1" applyFill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37" fontId="6" fillId="0" borderId="6" xfId="1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0" borderId="23" xfId="0" applyNumberFormat="1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3" fontId="6" fillId="0" borderId="28" xfId="0" applyNumberFormat="1" applyFont="1" applyBorder="1" applyAlignment="1">
      <alignment horizontal="center"/>
    </xf>
    <xf numFmtId="3" fontId="19" fillId="0" borderId="41" xfId="0" applyNumberFormat="1" applyFont="1" applyBorder="1" applyAlignment="1">
      <alignment horizontal="center"/>
    </xf>
    <xf numFmtId="3" fontId="20" fillId="0" borderId="46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center"/>
    </xf>
    <xf numFmtId="3" fontId="19" fillId="0" borderId="39" xfId="0" applyNumberFormat="1" applyFont="1" applyBorder="1" applyAlignment="1">
      <alignment horizontal="center"/>
    </xf>
    <xf numFmtId="3" fontId="20" fillId="0" borderId="44" xfId="0" applyNumberFormat="1" applyFont="1" applyBorder="1" applyAlignment="1">
      <alignment horizontal="center"/>
    </xf>
    <xf numFmtId="3" fontId="20" fillId="3" borderId="44" xfId="0" applyNumberFormat="1" applyFont="1" applyFill="1" applyBorder="1" applyAlignment="1">
      <alignment horizontal="center"/>
    </xf>
    <xf numFmtId="3" fontId="20" fillId="0" borderId="50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7" fillId="0" borderId="0" xfId="0" applyFont="1" applyBorder="1" applyAlignment="1"/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center" wrapText="1"/>
    </xf>
    <xf numFmtId="0" fontId="9" fillId="0" borderId="55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9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/>
    <xf numFmtId="3" fontId="14" fillId="0" borderId="0" xfId="0" applyNumberFormat="1" applyFont="1" applyAlignment="1">
      <alignment horizontal="center"/>
    </xf>
    <xf numFmtId="0" fontId="7" fillId="0" borderId="0" xfId="0" applyFont="1" applyAlignment="1"/>
    <xf numFmtId="0" fontId="2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/>
    <xf numFmtId="0" fontId="23" fillId="0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9" fillId="0" borderId="5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48" xfId="0" applyFont="1" applyBorder="1" applyAlignment="1">
      <alignment horizontal="center"/>
    </xf>
  </cellXfs>
  <cellStyles count="5">
    <cellStyle name="Comma" xfId="1" builtinId="3"/>
    <cellStyle name="Comma 2" xfId="2" xr:uid="{00000000-0005-0000-0000-000001000000}"/>
    <cellStyle name="Normal" xfId="0" builtinId="0"/>
    <cellStyle name="Percent" xfId="3" builtinId="5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8" name="Text Box 1">
          <a:extLst>
            <a:ext uri="{FF2B5EF4-FFF2-40B4-BE49-F238E27FC236}">
              <a16:creationId xmlns:a16="http://schemas.microsoft.com/office/drawing/2014/main" id="{3879AB46-54DA-433C-8DCA-0A55E7BAE617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9" name="Text Box 2">
          <a:extLst>
            <a:ext uri="{FF2B5EF4-FFF2-40B4-BE49-F238E27FC236}">
              <a16:creationId xmlns:a16="http://schemas.microsoft.com/office/drawing/2014/main" id="{62B6AF68-5EC0-40BE-97D8-30784532DCE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0" name="Text Box 3">
          <a:extLst>
            <a:ext uri="{FF2B5EF4-FFF2-40B4-BE49-F238E27FC236}">
              <a16:creationId xmlns:a16="http://schemas.microsoft.com/office/drawing/2014/main" id="{7C9E4ED8-7FCF-4579-97D0-F15ADC3BBB0A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1" name="Text Box 4">
          <a:extLst>
            <a:ext uri="{FF2B5EF4-FFF2-40B4-BE49-F238E27FC236}">
              <a16:creationId xmlns:a16="http://schemas.microsoft.com/office/drawing/2014/main" id="{45E374B1-EF72-417E-846C-E0D08EEB845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2" name="Text Box 5">
          <a:extLst>
            <a:ext uri="{FF2B5EF4-FFF2-40B4-BE49-F238E27FC236}">
              <a16:creationId xmlns:a16="http://schemas.microsoft.com/office/drawing/2014/main" id="{EB220104-8FD8-4D7A-9BBC-B934830127BD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3" name="Text Box 6">
          <a:extLst>
            <a:ext uri="{FF2B5EF4-FFF2-40B4-BE49-F238E27FC236}">
              <a16:creationId xmlns:a16="http://schemas.microsoft.com/office/drawing/2014/main" id="{5FAB47AE-5B6E-4B91-85EA-811867FDBEB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4" name="Text Box 7">
          <a:extLst>
            <a:ext uri="{FF2B5EF4-FFF2-40B4-BE49-F238E27FC236}">
              <a16:creationId xmlns:a16="http://schemas.microsoft.com/office/drawing/2014/main" id="{214E30AC-6662-4BF3-BE2D-C962BC7A8BE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5" name="Text Box 8">
          <a:extLst>
            <a:ext uri="{FF2B5EF4-FFF2-40B4-BE49-F238E27FC236}">
              <a16:creationId xmlns:a16="http://schemas.microsoft.com/office/drawing/2014/main" id="{9A133435-CED2-4D12-82C3-1FA8D5CCC77C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6" name="Text Box 9">
          <a:extLst>
            <a:ext uri="{FF2B5EF4-FFF2-40B4-BE49-F238E27FC236}">
              <a16:creationId xmlns:a16="http://schemas.microsoft.com/office/drawing/2014/main" id="{170F0FF0-0CF4-462F-B42F-8D21DCAAB58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7" name="Text Box 10">
          <a:extLst>
            <a:ext uri="{FF2B5EF4-FFF2-40B4-BE49-F238E27FC236}">
              <a16:creationId xmlns:a16="http://schemas.microsoft.com/office/drawing/2014/main" id="{8E4C69C5-401D-4093-A076-9DD3D9B25C3E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2" name="Text Box 1">
          <a:extLst>
            <a:ext uri="{FF2B5EF4-FFF2-40B4-BE49-F238E27FC236}">
              <a16:creationId xmlns:a16="http://schemas.microsoft.com/office/drawing/2014/main" id="{D654FFBC-1999-4AEA-91C5-9B6331F4A9A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3" name="Text Box 2">
          <a:extLst>
            <a:ext uri="{FF2B5EF4-FFF2-40B4-BE49-F238E27FC236}">
              <a16:creationId xmlns:a16="http://schemas.microsoft.com/office/drawing/2014/main" id="{134B358B-561A-4CA5-A0A2-AED41CE4814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4" name="Text Box 3">
          <a:extLst>
            <a:ext uri="{FF2B5EF4-FFF2-40B4-BE49-F238E27FC236}">
              <a16:creationId xmlns:a16="http://schemas.microsoft.com/office/drawing/2014/main" id="{A37EE437-C0EE-4249-93F1-A033C655FF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5" name="Text Box 4">
          <a:extLst>
            <a:ext uri="{FF2B5EF4-FFF2-40B4-BE49-F238E27FC236}">
              <a16:creationId xmlns:a16="http://schemas.microsoft.com/office/drawing/2014/main" id="{4F86C528-7CB1-40D8-B851-C26FCF7A3B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6" name="Text Box 5">
          <a:extLst>
            <a:ext uri="{FF2B5EF4-FFF2-40B4-BE49-F238E27FC236}">
              <a16:creationId xmlns:a16="http://schemas.microsoft.com/office/drawing/2014/main" id="{223C4BBD-E137-4977-99CC-923B3743228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7" name="Text Box 6">
          <a:extLst>
            <a:ext uri="{FF2B5EF4-FFF2-40B4-BE49-F238E27FC236}">
              <a16:creationId xmlns:a16="http://schemas.microsoft.com/office/drawing/2014/main" id="{60528676-9312-4382-A922-1D31F310172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8" name="Text Box 7">
          <a:extLst>
            <a:ext uri="{FF2B5EF4-FFF2-40B4-BE49-F238E27FC236}">
              <a16:creationId xmlns:a16="http://schemas.microsoft.com/office/drawing/2014/main" id="{CC60C116-3E2E-48D2-8054-A7C838395A7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9" name="Text Box 8">
          <a:extLst>
            <a:ext uri="{FF2B5EF4-FFF2-40B4-BE49-F238E27FC236}">
              <a16:creationId xmlns:a16="http://schemas.microsoft.com/office/drawing/2014/main" id="{9E782A10-0B29-4DE4-9186-3E8EBE616F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0" name="Text Box 9">
          <a:extLst>
            <a:ext uri="{FF2B5EF4-FFF2-40B4-BE49-F238E27FC236}">
              <a16:creationId xmlns:a16="http://schemas.microsoft.com/office/drawing/2014/main" id="{245D486C-F7A9-416F-8952-004FE0EA195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1" name="Text Box 10">
          <a:extLst>
            <a:ext uri="{FF2B5EF4-FFF2-40B4-BE49-F238E27FC236}">
              <a16:creationId xmlns:a16="http://schemas.microsoft.com/office/drawing/2014/main" id="{CB102133-FA7E-4E85-A2F9-A33142DB47C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2" name="Text Box 11">
          <a:extLst>
            <a:ext uri="{FF2B5EF4-FFF2-40B4-BE49-F238E27FC236}">
              <a16:creationId xmlns:a16="http://schemas.microsoft.com/office/drawing/2014/main" id="{763216A7-E132-4C1C-810F-1424329157A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3" name="Text Box 12">
          <a:extLst>
            <a:ext uri="{FF2B5EF4-FFF2-40B4-BE49-F238E27FC236}">
              <a16:creationId xmlns:a16="http://schemas.microsoft.com/office/drawing/2014/main" id="{2168D532-3219-44B5-AB6C-861EF730F56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4" name="Text Box 13">
          <a:extLst>
            <a:ext uri="{FF2B5EF4-FFF2-40B4-BE49-F238E27FC236}">
              <a16:creationId xmlns:a16="http://schemas.microsoft.com/office/drawing/2014/main" id="{85D88100-3C63-4F9B-8D49-EA3535769E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5" name="Text Box 14">
          <a:extLst>
            <a:ext uri="{FF2B5EF4-FFF2-40B4-BE49-F238E27FC236}">
              <a16:creationId xmlns:a16="http://schemas.microsoft.com/office/drawing/2014/main" id="{DD2549EE-7149-42AF-9DE5-35877138CBC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6" name="Text Box 15">
          <a:extLst>
            <a:ext uri="{FF2B5EF4-FFF2-40B4-BE49-F238E27FC236}">
              <a16:creationId xmlns:a16="http://schemas.microsoft.com/office/drawing/2014/main" id="{A2743036-57B2-41A3-ADF6-B8EB92CFE04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7" name="Text Box 16">
          <a:extLst>
            <a:ext uri="{FF2B5EF4-FFF2-40B4-BE49-F238E27FC236}">
              <a16:creationId xmlns:a16="http://schemas.microsoft.com/office/drawing/2014/main" id="{F4F3B2A0-5BE7-4669-97E5-499F5C6AC8A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8" name="Text Box 17">
          <a:extLst>
            <a:ext uri="{FF2B5EF4-FFF2-40B4-BE49-F238E27FC236}">
              <a16:creationId xmlns:a16="http://schemas.microsoft.com/office/drawing/2014/main" id="{0B6E4B75-157E-4DCE-960D-89378063BA5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9" name="Text Box 18">
          <a:extLst>
            <a:ext uri="{FF2B5EF4-FFF2-40B4-BE49-F238E27FC236}">
              <a16:creationId xmlns:a16="http://schemas.microsoft.com/office/drawing/2014/main" id="{3D445290-0CA1-4F5E-95AB-790EE6588D9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0" name="Text Box 19">
          <a:extLst>
            <a:ext uri="{FF2B5EF4-FFF2-40B4-BE49-F238E27FC236}">
              <a16:creationId xmlns:a16="http://schemas.microsoft.com/office/drawing/2014/main" id="{D8E69C0C-3999-4B94-BD5B-7A662B6277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1" name="Text Box 20">
          <a:extLst>
            <a:ext uri="{FF2B5EF4-FFF2-40B4-BE49-F238E27FC236}">
              <a16:creationId xmlns:a16="http://schemas.microsoft.com/office/drawing/2014/main" id="{2F4305EC-2468-4DB2-BC42-BCDA63CDB40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2" name="Text Box 22">
          <a:extLst>
            <a:ext uri="{FF2B5EF4-FFF2-40B4-BE49-F238E27FC236}">
              <a16:creationId xmlns:a16="http://schemas.microsoft.com/office/drawing/2014/main" id="{14AC4EAE-4D26-415A-B83D-30A08D82EAF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3" name="Text Box 23">
          <a:extLst>
            <a:ext uri="{FF2B5EF4-FFF2-40B4-BE49-F238E27FC236}">
              <a16:creationId xmlns:a16="http://schemas.microsoft.com/office/drawing/2014/main" id="{62CAC8C6-47BC-4486-9780-F9C9EF934D3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4" name="Text Box 24">
          <a:extLst>
            <a:ext uri="{FF2B5EF4-FFF2-40B4-BE49-F238E27FC236}">
              <a16:creationId xmlns:a16="http://schemas.microsoft.com/office/drawing/2014/main" id="{F8F8932A-3FA7-4165-8241-2732F24D718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5" name="Text Box 25">
          <a:extLst>
            <a:ext uri="{FF2B5EF4-FFF2-40B4-BE49-F238E27FC236}">
              <a16:creationId xmlns:a16="http://schemas.microsoft.com/office/drawing/2014/main" id="{BA6A06BC-D6A6-4007-98FB-16BBE2742F5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6" name="Text Box 26">
          <a:extLst>
            <a:ext uri="{FF2B5EF4-FFF2-40B4-BE49-F238E27FC236}">
              <a16:creationId xmlns:a16="http://schemas.microsoft.com/office/drawing/2014/main" id="{0455745F-1EF2-42E7-B452-C8DC63360DB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7" name="Text Box 27">
          <a:extLst>
            <a:ext uri="{FF2B5EF4-FFF2-40B4-BE49-F238E27FC236}">
              <a16:creationId xmlns:a16="http://schemas.microsoft.com/office/drawing/2014/main" id="{C2F3FBEE-B623-451A-9C24-FD2B7C6C982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8" name="Text Box 28">
          <a:extLst>
            <a:ext uri="{FF2B5EF4-FFF2-40B4-BE49-F238E27FC236}">
              <a16:creationId xmlns:a16="http://schemas.microsoft.com/office/drawing/2014/main" id="{D7B714CA-2F17-40AC-B34E-E7876DA6A6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9" name="Text Box 29">
          <a:extLst>
            <a:ext uri="{FF2B5EF4-FFF2-40B4-BE49-F238E27FC236}">
              <a16:creationId xmlns:a16="http://schemas.microsoft.com/office/drawing/2014/main" id="{8376FF32-5EA4-457B-BA8C-BFBF77873F3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0" name="Text Box 30">
          <a:extLst>
            <a:ext uri="{FF2B5EF4-FFF2-40B4-BE49-F238E27FC236}">
              <a16:creationId xmlns:a16="http://schemas.microsoft.com/office/drawing/2014/main" id="{374BF35B-F8D6-4C0F-9BB0-F8CCE49691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1" name="Text Box 31">
          <a:extLst>
            <a:ext uri="{FF2B5EF4-FFF2-40B4-BE49-F238E27FC236}">
              <a16:creationId xmlns:a16="http://schemas.microsoft.com/office/drawing/2014/main" id="{B8CADF16-C583-4105-989A-83D51E76CBD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2" name="Text Box 32">
          <a:extLst>
            <a:ext uri="{FF2B5EF4-FFF2-40B4-BE49-F238E27FC236}">
              <a16:creationId xmlns:a16="http://schemas.microsoft.com/office/drawing/2014/main" id="{9999E6F1-B0A3-4CAD-BF96-522774EAE6AE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3" name="Text Box 33">
          <a:extLst>
            <a:ext uri="{FF2B5EF4-FFF2-40B4-BE49-F238E27FC236}">
              <a16:creationId xmlns:a16="http://schemas.microsoft.com/office/drawing/2014/main" id="{43F51208-FA4F-4890-8458-7EB93A1877E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4" name="Text Box 34">
          <a:extLst>
            <a:ext uri="{FF2B5EF4-FFF2-40B4-BE49-F238E27FC236}">
              <a16:creationId xmlns:a16="http://schemas.microsoft.com/office/drawing/2014/main" id="{A5AE90FB-3920-40AA-B709-B23FF9FEA17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5" name="Text Box 35">
          <a:extLst>
            <a:ext uri="{FF2B5EF4-FFF2-40B4-BE49-F238E27FC236}">
              <a16:creationId xmlns:a16="http://schemas.microsoft.com/office/drawing/2014/main" id="{7D44FB39-0885-4550-95D9-043E2751583C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6" name="Text Box 36">
          <a:extLst>
            <a:ext uri="{FF2B5EF4-FFF2-40B4-BE49-F238E27FC236}">
              <a16:creationId xmlns:a16="http://schemas.microsoft.com/office/drawing/2014/main" id="{7C8111CB-5790-498C-BB50-564789A034D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7" name="Text Box 37">
          <a:extLst>
            <a:ext uri="{FF2B5EF4-FFF2-40B4-BE49-F238E27FC236}">
              <a16:creationId xmlns:a16="http://schemas.microsoft.com/office/drawing/2014/main" id="{4F614D82-48EA-4BE3-8AAC-EFDB23DC24F4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8" name="Text Box 38">
          <a:extLst>
            <a:ext uri="{FF2B5EF4-FFF2-40B4-BE49-F238E27FC236}">
              <a16:creationId xmlns:a16="http://schemas.microsoft.com/office/drawing/2014/main" id="{33412403-837C-4945-A198-9A7E92B832A8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9" name="Text Box 39">
          <a:extLst>
            <a:ext uri="{FF2B5EF4-FFF2-40B4-BE49-F238E27FC236}">
              <a16:creationId xmlns:a16="http://schemas.microsoft.com/office/drawing/2014/main" id="{01AABD80-7091-4796-B715-BC935636231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0" name="Text Box 40">
          <a:extLst>
            <a:ext uri="{FF2B5EF4-FFF2-40B4-BE49-F238E27FC236}">
              <a16:creationId xmlns:a16="http://schemas.microsoft.com/office/drawing/2014/main" id="{4CD9AF8D-7FCB-41A6-BC87-1AAE2FC28DD7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1" name="Text Box 41">
          <a:extLst>
            <a:ext uri="{FF2B5EF4-FFF2-40B4-BE49-F238E27FC236}">
              <a16:creationId xmlns:a16="http://schemas.microsoft.com/office/drawing/2014/main" id="{16288CE1-2CEF-43DA-939D-33444132F2AA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2" name="Text Box 42">
          <a:extLst>
            <a:ext uri="{FF2B5EF4-FFF2-40B4-BE49-F238E27FC236}">
              <a16:creationId xmlns:a16="http://schemas.microsoft.com/office/drawing/2014/main" id="{787967B7-28AA-4912-84CE-738B068F6FD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3" name="Text Box 43">
          <a:extLst>
            <a:ext uri="{FF2B5EF4-FFF2-40B4-BE49-F238E27FC236}">
              <a16:creationId xmlns:a16="http://schemas.microsoft.com/office/drawing/2014/main" id="{6F511C7E-CF9C-4670-9791-539A1FEC34F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4" name="Text Box 44">
          <a:extLst>
            <a:ext uri="{FF2B5EF4-FFF2-40B4-BE49-F238E27FC236}">
              <a16:creationId xmlns:a16="http://schemas.microsoft.com/office/drawing/2014/main" id="{80B30D36-1340-4D84-90F5-62E90DFF319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5" name="Text Box 45">
          <a:extLst>
            <a:ext uri="{FF2B5EF4-FFF2-40B4-BE49-F238E27FC236}">
              <a16:creationId xmlns:a16="http://schemas.microsoft.com/office/drawing/2014/main" id="{F9A4E503-F364-4B1A-8CA6-F94777B2CA4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6" name="Text Box 46">
          <a:extLst>
            <a:ext uri="{FF2B5EF4-FFF2-40B4-BE49-F238E27FC236}">
              <a16:creationId xmlns:a16="http://schemas.microsoft.com/office/drawing/2014/main" id="{933FC57F-4679-4A5E-A34B-4ECAD956F2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7" name="Text Box 47">
          <a:extLst>
            <a:ext uri="{FF2B5EF4-FFF2-40B4-BE49-F238E27FC236}">
              <a16:creationId xmlns:a16="http://schemas.microsoft.com/office/drawing/2014/main" id="{B426EB99-4862-43DF-90FE-451AC5DB337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8" name="Text Box 48">
          <a:extLst>
            <a:ext uri="{FF2B5EF4-FFF2-40B4-BE49-F238E27FC236}">
              <a16:creationId xmlns:a16="http://schemas.microsoft.com/office/drawing/2014/main" id="{74C8BC82-5699-4562-9D5B-3D6E008031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9" name="Text Box 49">
          <a:extLst>
            <a:ext uri="{FF2B5EF4-FFF2-40B4-BE49-F238E27FC236}">
              <a16:creationId xmlns:a16="http://schemas.microsoft.com/office/drawing/2014/main" id="{774CFCDB-8331-4A22-B613-504408C85F4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0" name="Text Box 50">
          <a:extLst>
            <a:ext uri="{FF2B5EF4-FFF2-40B4-BE49-F238E27FC236}">
              <a16:creationId xmlns:a16="http://schemas.microsoft.com/office/drawing/2014/main" id="{A1F41A6D-43AF-47C9-8A07-F9B7D635AB0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1" name="Text Box 51">
          <a:extLst>
            <a:ext uri="{FF2B5EF4-FFF2-40B4-BE49-F238E27FC236}">
              <a16:creationId xmlns:a16="http://schemas.microsoft.com/office/drawing/2014/main" id="{03CDAC4C-BB7C-48D1-AAF7-0D7ABDC0088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2" name="Text Box 52">
          <a:extLst>
            <a:ext uri="{FF2B5EF4-FFF2-40B4-BE49-F238E27FC236}">
              <a16:creationId xmlns:a16="http://schemas.microsoft.com/office/drawing/2014/main" id="{F1C28402-049B-4462-B713-DFA69CE2DA1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3" name="Text Box 53">
          <a:extLst>
            <a:ext uri="{FF2B5EF4-FFF2-40B4-BE49-F238E27FC236}">
              <a16:creationId xmlns:a16="http://schemas.microsoft.com/office/drawing/2014/main" id="{F8B9BDB6-E071-42F4-8B73-8DFFE2442C7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4" name="Text Box 54">
          <a:extLst>
            <a:ext uri="{FF2B5EF4-FFF2-40B4-BE49-F238E27FC236}">
              <a16:creationId xmlns:a16="http://schemas.microsoft.com/office/drawing/2014/main" id="{90C5D1DE-D484-410C-800B-17DAF53FAF4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5" name="Text Box 55">
          <a:extLst>
            <a:ext uri="{FF2B5EF4-FFF2-40B4-BE49-F238E27FC236}">
              <a16:creationId xmlns:a16="http://schemas.microsoft.com/office/drawing/2014/main" id="{74D51CDD-B3F1-4B33-9E60-BD40FC09867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6" name="Text Box 56">
          <a:extLst>
            <a:ext uri="{FF2B5EF4-FFF2-40B4-BE49-F238E27FC236}">
              <a16:creationId xmlns:a16="http://schemas.microsoft.com/office/drawing/2014/main" id="{C66281C6-9C8E-4D84-827D-ED4032305A6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7" name="Text Box 57">
          <a:extLst>
            <a:ext uri="{FF2B5EF4-FFF2-40B4-BE49-F238E27FC236}">
              <a16:creationId xmlns:a16="http://schemas.microsoft.com/office/drawing/2014/main" id="{28A1C117-CB0D-4C14-A336-39CB5D7F8E4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8" name="Text Box 58">
          <a:extLst>
            <a:ext uri="{FF2B5EF4-FFF2-40B4-BE49-F238E27FC236}">
              <a16:creationId xmlns:a16="http://schemas.microsoft.com/office/drawing/2014/main" id="{8896CAD5-EE31-43E2-8C36-F7724258BE4D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9" name="Text Box 59">
          <a:extLst>
            <a:ext uri="{FF2B5EF4-FFF2-40B4-BE49-F238E27FC236}">
              <a16:creationId xmlns:a16="http://schemas.microsoft.com/office/drawing/2014/main" id="{B3551178-44E6-47E1-852A-5D16049965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0" name="Text Box 60">
          <a:extLst>
            <a:ext uri="{FF2B5EF4-FFF2-40B4-BE49-F238E27FC236}">
              <a16:creationId xmlns:a16="http://schemas.microsoft.com/office/drawing/2014/main" id="{D3AE6D22-B9D0-4E02-8A14-11C405B0E39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1" name="Text Box 61">
          <a:extLst>
            <a:ext uri="{FF2B5EF4-FFF2-40B4-BE49-F238E27FC236}">
              <a16:creationId xmlns:a16="http://schemas.microsoft.com/office/drawing/2014/main" id="{4033A9BB-B924-40D0-B925-C2737514298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29"/>
  <sheetViews>
    <sheetView tabSelected="1" workbookViewId="0">
      <selection activeCell="C28" sqref="C28"/>
    </sheetView>
  </sheetViews>
  <sheetFormatPr defaultColWidth="9.140625" defaultRowHeight="12.75"/>
  <cols>
    <col min="1" max="1" width="1.7109375" style="1" customWidth="1"/>
    <col min="2" max="2" width="0.85546875" style="1" customWidth="1"/>
    <col min="3" max="3" width="18.7109375" style="1" customWidth="1"/>
    <col min="4" max="4" width="20.7109375" style="1" customWidth="1"/>
    <col min="5" max="5" width="63.28515625" style="1" customWidth="1"/>
    <col min="6" max="6" width="20.7109375" style="1" customWidth="1"/>
    <col min="7" max="7" width="0.85546875" style="1" customWidth="1"/>
    <col min="8" max="8" width="1.7109375" style="1" customWidth="1"/>
    <col min="9" max="9" width="16.5703125" style="1" customWidth="1"/>
    <col min="10" max="10" width="21.42578125" style="1" customWidth="1"/>
    <col min="11" max="11" width="11.5703125" style="1" customWidth="1"/>
    <col min="12" max="12" width="10.42578125" style="1" customWidth="1"/>
    <col min="13" max="14" width="9.140625" style="1"/>
    <col min="15" max="15" width="11" style="1" customWidth="1"/>
    <col min="16" max="16384" width="9.140625" style="1"/>
  </cols>
  <sheetData>
    <row r="1" spans="2:20" ht="13.5" thickBot="1"/>
    <row r="2" spans="2:20" ht="4.5" customHeight="1" thickTop="1" thickBot="1">
      <c r="B2" s="2"/>
      <c r="C2" s="3"/>
      <c r="D2" s="3"/>
      <c r="E2" s="3"/>
      <c r="F2" s="3"/>
      <c r="G2" s="3"/>
    </row>
    <row r="3" spans="2:20" ht="15.95" customHeight="1" thickTop="1" thickBot="1">
      <c r="B3" s="2"/>
      <c r="C3" s="4"/>
      <c r="D3" s="4"/>
      <c r="E3" s="4"/>
      <c r="F3" s="5"/>
      <c r="G3" s="6"/>
    </row>
    <row r="4" spans="2:20" ht="18" customHeight="1" thickTop="1" thickBot="1">
      <c r="B4" s="2"/>
      <c r="C4" s="141"/>
      <c r="D4" s="141"/>
      <c r="E4" s="141"/>
      <c r="F4" s="141"/>
      <c r="G4" s="6"/>
    </row>
    <row r="5" spans="2:20" ht="22.5" thickTop="1" thickBot="1">
      <c r="B5" s="2"/>
      <c r="C5" s="161" t="s">
        <v>0</v>
      </c>
      <c r="D5" s="161"/>
      <c r="E5" s="161"/>
      <c r="F5" s="161"/>
      <c r="G5" s="6"/>
    </row>
    <row r="6" spans="2:20" ht="23.25" customHeight="1" thickTop="1" thickBot="1">
      <c r="B6" s="2"/>
      <c r="C6" s="7"/>
      <c r="D6" s="162" t="s">
        <v>1</v>
      </c>
      <c r="E6" s="163"/>
      <c r="F6" s="8"/>
      <c r="G6" s="6"/>
    </row>
    <row r="7" spans="2:20" ht="17.25" thickTop="1" thickBot="1">
      <c r="B7" s="2"/>
      <c r="C7" s="7"/>
      <c r="D7" s="162" t="s">
        <v>2</v>
      </c>
      <c r="E7" s="163"/>
      <c r="F7" s="8"/>
      <c r="G7" s="6"/>
    </row>
    <row r="8" spans="2:20" ht="16.5" customHeight="1" thickTop="1" thickBot="1">
      <c r="B8" s="2"/>
      <c r="C8" s="7"/>
      <c r="D8" s="9"/>
      <c r="E8" s="10"/>
      <c r="F8" s="8"/>
      <c r="G8" s="6"/>
    </row>
    <row r="9" spans="2:20" ht="20.25" thickTop="1" thickBot="1">
      <c r="B9" s="2"/>
      <c r="C9" s="7"/>
      <c r="D9" s="9"/>
      <c r="E9" s="11" t="s">
        <v>3</v>
      </c>
      <c r="F9" s="8"/>
      <c r="G9" s="6"/>
    </row>
    <row r="10" spans="2:20" ht="20.25" thickTop="1" thickBot="1">
      <c r="B10" s="2"/>
      <c r="C10" s="7"/>
      <c r="D10" s="9"/>
      <c r="E10" s="11"/>
      <c r="F10" s="8"/>
      <c r="G10" s="6"/>
    </row>
    <row r="11" spans="2:20" ht="20.25" thickTop="1" thickBot="1">
      <c r="B11" s="2"/>
      <c r="C11" s="7"/>
      <c r="D11" s="12"/>
      <c r="E11" s="11" t="s">
        <v>4</v>
      </c>
      <c r="F11" s="13"/>
      <c r="G11" s="6"/>
      <c r="S11" s="140"/>
      <c r="T11" s="140"/>
    </row>
    <row r="12" spans="2:20" ht="20.25" thickTop="1" thickBot="1">
      <c r="B12" s="2"/>
      <c r="C12" s="7"/>
      <c r="D12" s="12"/>
      <c r="E12" s="11" t="s">
        <v>5</v>
      </c>
      <c r="F12" s="13"/>
      <c r="G12" s="6"/>
    </row>
    <row r="13" spans="2:20" ht="20.25" thickTop="1" thickBot="1">
      <c r="B13" s="2"/>
      <c r="C13" s="7"/>
      <c r="D13" s="14"/>
      <c r="E13" s="11" t="s">
        <v>6</v>
      </c>
      <c r="F13" s="13"/>
      <c r="G13" s="6"/>
    </row>
    <row r="14" spans="2:20" ht="20.25" thickTop="1" thickBot="1">
      <c r="B14" s="2"/>
      <c r="C14" s="7"/>
      <c r="D14" s="14"/>
      <c r="E14" s="11" t="s">
        <v>7</v>
      </c>
      <c r="F14" s="13"/>
      <c r="G14" s="6"/>
    </row>
    <row r="15" spans="2:20" ht="20.25" thickTop="1" thickBot="1">
      <c r="B15" s="2"/>
      <c r="C15" s="7"/>
      <c r="D15" s="14"/>
      <c r="E15" s="11" t="s">
        <v>8</v>
      </c>
      <c r="F15" s="13"/>
      <c r="G15" s="6"/>
    </row>
    <row r="16" spans="2:20" ht="20.25" thickTop="1" thickBot="1">
      <c r="B16" s="2"/>
      <c r="C16" s="7"/>
      <c r="D16" s="14"/>
      <c r="E16" s="11" t="s">
        <v>9</v>
      </c>
      <c r="F16" s="13"/>
      <c r="G16" s="6"/>
    </row>
    <row r="17" spans="1:9" ht="20.25" thickTop="1" thickBot="1">
      <c r="B17" s="2"/>
      <c r="C17" s="7"/>
      <c r="D17" s="14"/>
      <c r="E17" s="11"/>
      <c r="F17" s="13"/>
      <c r="G17" s="6"/>
    </row>
    <row r="18" spans="1:9" ht="24.75" customHeight="1" thickTop="1" thickBot="1">
      <c r="B18" s="2"/>
      <c r="C18" s="13"/>
      <c r="D18" s="12"/>
      <c r="E18" s="15" t="s">
        <v>10</v>
      </c>
      <c r="F18" s="16"/>
      <c r="G18" s="6"/>
    </row>
    <row r="19" spans="1:9" ht="24.75" customHeight="1" thickTop="1" thickBot="1">
      <c r="B19" s="2"/>
      <c r="C19" s="13"/>
      <c r="D19" s="12"/>
      <c r="E19" s="15"/>
      <c r="F19" s="16"/>
      <c r="G19" s="6"/>
    </row>
    <row r="20" spans="1:9" ht="20.25" thickTop="1" thickBot="1">
      <c r="B20" s="2"/>
      <c r="C20" s="7"/>
      <c r="D20" s="14"/>
      <c r="E20" s="11" t="s">
        <v>11</v>
      </c>
      <c r="F20" s="13"/>
      <c r="G20" s="6"/>
    </row>
    <row r="21" spans="1:9" ht="20.25" thickTop="1" thickBot="1">
      <c r="B21" s="2"/>
      <c r="C21" s="7"/>
      <c r="D21" s="14"/>
      <c r="E21" s="11" t="s">
        <v>12</v>
      </c>
      <c r="F21" s="13"/>
      <c r="G21" s="6"/>
    </row>
    <row r="22" spans="1:9" ht="20.25" thickTop="1" thickBot="1">
      <c r="B22" s="2"/>
      <c r="C22" s="7"/>
      <c r="D22" s="12"/>
      <c r="E22" s="11"/>
      <c r="F22" s="13"/>
      <c r="G22" s="6"/>
    </row>
    <row r="23" spans="1:9" ht="14.25" thickTop="1" thickBot="1">
      <c r="B23" s="2"/>
      <c r="C23" s="13"/>
      <c r="D23" s="13"/>
      <c r="E23" s="17"/>
      <c r="F23" s="13"/>
      <c r="G23" s="6"/>
    </row>
    <row r="24" spans="1:9" ht="14.25" thickTop="1" thickBot="1">
      <c r="B24" s="2"/>
      <c r="C24" s="18"/>
      <c r="D24" s="18"/>
      <c r="E24" s="18"/>
      <c r="F24" s="18"/>
      <c r="G24" s="6"/>
    </row>
    <row r="25" spans="1:9" ht="4.5" customHeight="1" thickTop="1">
      <c r="B25" s="2"/>
      <c r="C25" s="3" t="s">
        <v>13</v>
      </c>
      <c r="D25" s="3"/>
      <c r="E25" s="3"/>
      <c r="F25" s="3"/>
      <c r="G25" s="6"/>
    </row>
    <row r="26" spans="1:9" s="13" customFormat="1" ht="12.75" customHeight="1">
      <c r="C26" s="19" t="s">
        <v>14</v>
      </c>
    </row>
    <row r="27" spans="1:9" ht="26.25" customHeight="1">
      <c r="A27" s="13"/>
      <c r="B27" s="13"/>
      <c r="C27" s="159" t="s">
        <v>15</v>
      </c>
      <c r="D27" s="160"/>
      <c r="E27" s="160"/>
      <c r="F27" s="160"/>
      <c r="G27" s="13"/>
      <c r="H27" s="13"/>
      <c r="I27" s="13"/>
    </row>
    <row r="28" spans="1:9">
      <c r="A28" s="13"/>
      <c r="B28" s="13"/>
      <c r="C28" s="13"/>
      <c r="D28" s="13"/>
      <c r="E28" s="13"/>
      <c r="F28" s="20"/>
      <c r="G28" s="13"/>
      <c r="H28" s="13"/>
      <c r="I28" s="13"/>
    </row>
    <row r="29" spans="1:9">
      <c r="A29" s="13"/>
      <c r="B29" s="13"/>
      <c r="C29" s="13"/>
      <c r="D29" s="13"/>
      <c r="E29" s="13"/>
      <c r="F29" s="13"/>
      <c r="G29" s="13"/>
      <c r="H29" s="13"/>
      <c r="I29" s="13"/>
    </row>
  </sheetData>
  <mergeCells count="4">
    <mergeCell ref="C27:F27"/>
    <mergeCell ref="C5:F5"/>
    <mergeCell ref="D6:E6"/>
    <mergeCell ref="D7:E7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32"/>
  <sheetViews>
    <sheetView topLeftCell="A19" workbookViewId="0">
      <selection activeCell="A33" sqref="A33"/>
    </sheetView>
  </sheetViews>
  <sheetFormatPr defaultColWidth="9.140625" defaultRowHeight="12.75"/>
  <cols>
    <col min="1" max="1" width="18.7109375" style="21" customWidth="1"/>
    <col min="2" max="2" width="7.42578125" style="21" customWidth="1"/>
    <col min="3" max="3" width="7.28515625" style="21" customWidth="1"/>
    <col min="4" max="4" width="7" style="21" customWidth="1"/>
    <col min="5" max="6" width="7.28515625" style="21" customWidth="1"/>
    <col min="7" max="10" width="6.7109375" style="21" customWidth="1"/>
    <col min="11" max="12" width="7.28515625" style="21" customWidth="1"/>
    <col min="13" max="16" width="6.7109375" style="21" customWidth="1"/>
    <col min="17" max="16384" width="9.140625" style="21"/>
  </cols>
  <sheetData>
    <row r="1" spans="1:18" ht="18.75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55"/>
      <c r="R1" s="155"/>
    </row>
    <row r="2" spans="1:18" ht="15.75">
      <c r="A2" s="165" t="s">
        <v>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58"/>
      <c r="R2" s="158"/>
    </row>
    <row r="3" spans="1:18" ht="15.75">
      <c r="A3" s="165" t="s">
        <v>2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22"/>
      <c r="R3" s="22"/>
    </row>
    <row r="5" spans="1:18" ht="18.75">
      <c r="A5" s="164" t="s">
        <v>16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23"/>
      <c r="R5" s="23"/>
    </row>
    <row r="6" spans="1:18" ht="6.75" customHeight="1" thickBot="1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</row>
    <row r="7" spans="1:18" ht="13.5" thickTop="1">
      <c r="A7" s="153" t="s">
        <v>17</v>
      </c>
      <c r="B7" s="169" t="s">
        <v>18</v>
      </c>
      <c r="C7" s="169"/>
      <c r="D7" s="169"/>
      <c r="E7" s="166" t="s">
        <v>19</v>
      </c>
      <c r="F7" s="167"/>
      <c r="G7" s="168"/>
      <c r="H7" s="166" t="s">
        <v>20</v>
      </c>
      <c r="I7" s="167"/>
      <c r="J7" s="168"/>
      <c r="K7" s="166" t="s">
        <v>21</v>
      </c>
      <c r="L7" s="167"/>
      <c r="M7" s="168"/>
      <c r="N7" s="169" t="s">
        <v>22</v>
      </c>
      <c r="O7" s="169"/>
      <c r="P7" s="170"/>
      <c r="Q7" s="155"/>
      <c r="R7" s="155"/>
    </row>
    <row r="8" spans="1:18" ht="25.5" customHeight="1">
      <c r="A8" s="24"/>
      <c r="B8" s="171" t="s">
        <v>23</v>
      </c>
      <c r="C8" s="171"/>
      <c r="D8" s="171"/>
      <c r="E8" s="174" t="s">
        <v>24</v>
      </c>
      <c r="F8" s="175"/>
      <c r="G8" s="176"/>
      <c r="H8" s="172" t="s">
        <v>25</v>
      </c>
      <c r="I8" s="172"/>
      <c r="J8" s="172"/>
      <c r="K8" s="172" t="s">
        <v>26</v>
      </c>
      <c r="L8" s="172"/>
      <c r="M8" s="172"/>
      <c r="N8" s="171" t="s">
        <v>27</v>
      </c>
      <c r="O8" s="171"/>
      <c r="P8" s="178"/>
      <c r="Q8" s="155"/>
      <c r="R8" s="155"/>
    </row>
    <row r="9" spans="1:18" ht="25.5">
      <c r="A9" s="154"/>
      <c r="B9" s="142" t="s">
        <v>28</v>
      </c>
      <c r="C9" s="142" t="s">
        <v>29</v>
      </c>
      <c r="D9" s="143" t="s">
        <v>30</v>
      </c>
      <c r="E9" s="142" t="s">
        <v>28</v>
      </c>
      <c r="F9" s="142" t="s">
        <v>29</v>
      </c>
      <c r="G9" s="143" t="s">
        <v>30</v>
      </c>
      <c r="H9" s="142" t="s">
        <v>28</v>
      </c>
      <c r="I9" s="142" t="s">
        <v>29</v>
      </c>
      <c r="J9" s="143" t="s">
        <v>30</v>
      </c>
      <c r="K9" s="142" t="s">
        <v>28</v>
      </c>
      <c r="L9" s="142" t="s">
        <v>29</v>
      </c>
      <c r="M9" s="143" t="s">
        <v>30</v>
      </c>
      <c r="N9" s="142" t="s">
        <v>28</v>
      </c>
      <c r="O9" s="142" t="s">
        <v>29</v>
      </c>
      <c r="P9" s="25" t="s">
        <v>30</v>
      </c>
      <c r="Q9" s="155"/>
      <c r="R9" s="155"/>
    </row>
    <row r="10" spans="1:18" ht="14.1" customHeight="1">
      <c r="A10" s="26" t="s">
        <v>31</v>
      </c>
      <c r="B10" s="118">
        <v>3000</v>
      </c>
      <c r="C10" s="27">
        <v>820</v>
      </c>
      <c r="D10" s="28">
        <f>C10/B10</f>
        <v>0.27333333333333332</v>
      </c>
      <c r="E10" s="120">
        <v>2900</v>
      </c>
      <c r="F10" s="27">
        <v>788</v>
      </c>
      <c r="G10" s="29">
        <f>F10/E10</f>
        <v>0.2717241379310345</v>
      </c>
      <c r="H10" s="120">
        <v>125</v>
      </c>
      <c r="I10" s="27">
        <v>72</v>
      </c>
      <c r="J10" s="29">
        <f>I10/H10</f>
        <v>0.57599999999999996</v>
      </c>
      <c r="K10" s="116">
        <v>1575</v>
      </c>
      <c r="L10" s="27">
        <v>470</v>
      </c>
      <c r="M10" s="28">
        <f>L10/K10</f>
        <v>0.29841269841269841</v>
      </c>
      <c r="N10" s="116">
        <v>160</v>
      </c>
      <c r="O10" s="27">
        <v>70</v>
      </c>
      <c r="P10" s="30">
        <f>O10/N10</f>
        <v>0.4375</v>
      </c>
      <c r="Q10" s="155"/>
      <c r="R10" s="155"/>
    </row>
    <row r="11" spans="1:18" ht="14.1" customHeight="1">
      <c r="A11" s="26" t="s">
        <v>32</v>
      </c>
      <c r="B11" s="118">
        <v>10000</v>
      </c>
      <c r="C11" s="27">
        <v>2766</v>
      </c>
      <c r="D11" s="28">
        <f t="shared" ref="D11:D25" si="0">C11/B11</f>
        <v>0.27660000000000001</v>
      </c>
      <c r="E11" s="120">
        <v>8700</v>
      </c>
      <c r="F11" s="27">
        <v>2527</v>
      </c>
      <c r="G11" s="29">
        <f t="shared" ref="G11:G25" si="1">F11/E11</f>
        <v>0.29045977011494251</v>
      </c>
      <c r="H11" s="120">
        <v>800</v>
      </c>
      <c r="I11" s="27">
        <v>204</v>
      </c>
      <c r="J11" s="29">
        <f t="shared" ref="J11:J25" si="2">I11/H11</f>
        <v>0.255</v>
      </c>
      <c r="K11" s="116">
        <v>5250</v>
      </c>
      <c r="L11" s="27">
        <v>1281</v>
      </c>
      <c r="M11" s="28">
        <f>L11/K11</f>
        <v>0.24399999999999999</v>
      </c>
      <c r="N11" s="116">
        <v>400</v>
      </c>
      <c r="O11" s="27">
        <v>67</v>
      </c>
      <c r="P11" s="30">
        <f t="shared" ref="P11:P25" si="3">O11/N11</f>
        <v>0.16750000000000001</v>
      </c>
      <c r="Q11" s="155"/>
      <c r="R11" s="155"/>
    </row>
    <row r="12" spans="1:18" ht="14.1" customHeight="1">
      <c r="A12" s="26" t="s">
        <v>33</v>
      </c>
      <c r="B12" s="118">
        <v>8800</v>
      </c>
      <c r="C12" s="27">
        <v>2242</v>
      </c>
      <c r="D12" s="28">
        <f t="shared" si="0"/>
        <v>0.25477272727272726</v>
      </c>
      <c r="E12" s="155">
        <v>8096</v>
      </c>
      <c r="F12" s="27">
        <v>2081</v>
      </c>
      <c r="G12" s="29">
        <f t="shared" si="1"/>
        <v>0.25704051383399207</v>
      </c>
      <c r="H12" s="120">
        <v>616</v>
      </c>
      <c r="I12" s="27">
        <v>261</v>
      </c>
      <c r="J12" s="29">
        <f t="shared" si="2"/>
        <v>0.42370129870129869</v>
      </c>
      <c r="K12" s="116">
        <v>5016</v>
      </c>
      <c r="L12" s="27">
        <v>1104</v>
      </c>
      <c r="M12" s="28">
        <f t="shared" ref="M12:M25" si="4">L12/K12</f>
        <v>0.22009569377990432</v>
      </c>
      <c r="N12" s="116">
        <v>440</v>
      </c>
      <c r="O12" s="27">
        <v>97</v>
      </c>
      <c r="P12" s="30">
        <f t="shared" si="3"/>
        <v>0.22045454545454546</v>
      </c>
      <c r="Q12" s="155"/>
      <c r="R12" s="155"/>
    </row>
    <row r="13" spans="1:18" ht="14.1" customHeight="1">
      <c r="A13" s="26" t="s">
        <v>34</v>
      </c>
      <c r="B13" s="118">
        <v>4500</v>
      </c>
      <c r="C13" s="27">
        <v>1381</v>
      </c>
      <c r="D13" s="28">
        <f t="shared" si="0"/>
        <v>0.30688888888888888</v>
      </c>
      <c r="E13" s="120">
        <v>4230</v>
      </c>
      <c r="F13" s="27">
        <v>1309</v>
      </c>
      <c r="G13" s="29">
        <f t="shared" si="1"/>
        <v>0.30945626477541371</v>
      </c>
      <c r="H13" s="120">
        <v>225</v>
      </c>
      <c r="I13" s="27">
        <v>94</v>
      </c>
      <c r="J13" s="29">
        <f t="shared" si="2"/>
        <v>0.4177777777777778</v>
      </c>
      <c r="K13" s="116">
        <v>2700</v>
      </c>
      <c r="L13" s="27">
        <v>868</v>
      </c>
      <c r="M13" s="28">
        <f t="shared" si="4"/>
        <v>0.32148148148148148</v>
      </c>
      <c r="N13" s="116">
        <v>225</v>
      </c>
      <c r="O13" s="27">
        <v>71</v>
      </c>
      <c r="P13" s="30">
        <f t="shared" si="3"/>
        <v>0.31555555555555553</v>
      </c>
      <c r="Q13" s="155"/>
      <c r="R13" s="155"/>
    </row>
    <row r="14" spans="1:18" ht="14.1" customHeight="1">
      <c r="A14" s="26" t="s">
        <v>35</v>
      </c>
      <c r="B14" s="118">
        <v>2429</v>
      </c>
      <c r="C14" s="27">
        <v>1287</v>
      </c>
      <c r="D14" s="28">
        <f t="shared" si="0"/>
        <v>0.52984767393989296</v>
      </c>
      <c r="E14" s="120">
        <v>1840</v>
      </c>
      <c r="F14" s="27">
        <v>1201</v>
      </c>
      <c r="G14" s="29">
        <f t="shared" si="1"/>
        <v>0.6527173913043478</v>
      </c>
      <c r="H14" s="120">
        <v>140</v>
      </c>
      <c r="I14" s="27">
        <v>110</v>
      </c>
      <c r="J14" s="29">
        <f t="shared" si="2"/>
        <v>0.7857142857142857</v>
      </c>
      <c r="K14" s="116">
        <v>1400</v>
      </c>
      <c r="L14" s="27">
        <v>730</v>
      </c>
      <c r="M14" s="28">
        <f t="shared" si="4"/>
        <v>0.52142857142857146</v>
      </c>
      <c r="N14" s="116">
        <v>120</v>
      </c>
      <c r="O14" s="27">
        <v>67</v>
      </c>
      <c r="P14" s="30">
        <f t="shared" si="3"/>
        <v>0.55833333333333335</v>
      </c>
      <c r="Q14" s="155"/>
      <c r="R14" s="155"/>
    </row>
    <row r="15" spans="1:18" ht="14.1" customHeight="1">
      <c r="A15" s="26" t="s">
        <v>36</v>
      </c>
      <c r="B15" s="118">
        <v>6500</v>
      </c>
      <c r="C15" s="27">
        <v>2052</v>
      </c>
      <c r="D15" s="28">
        <f t="shared" si="0"/>
        <v>0.31569230769230772</v>
      </c>
      <c r="E15" s="120">
        <v>5900</v>
      </c>
      <c r="F15" s="27">
        <v>1954</v>
      </c>
      <c r="G15" s="29">
        <f t="shared" si="1"/>
        <v>0.3311864406779661</v>
      </c>
      <c r="H15" s="120">
        <v>400</v>
      </c>
      <c r="I15" s="27">
        <v>176</v>
      </c>
      <c r="J15" s="29">
        <f t="shared" si="2"/>
        <v>0.44</v>
      </c>
      <c r="K15" s="116">
        <v>5000</v>
      </c>
      <c r="L15" s="27">
        <v>1394</v>
      </c>
      <c r="M15" s="28">
        <f t="shared" si="4"/>
        <v>0.27879999999999999</v>
      </c>
      <c r="N15" s="116">
        <v>350</v>
      </c>
      <c r="O15" s="27">
        <v>106</v>
      </c>
      <c r="P15" s="30">
        <f t="shared" si="3"/>
        <v>0.30285714285714288</v>
      </c>
      <c r="Q15" s="155"/>
      <c r="R15" s="155"/>
    </row>
    <row r="16" spans="1:18" ht="14.1" customHeight="1">
      <c r="A16" s="26" t="s">
        <v>37</v>
      </c>
      <c r="B16" s="118">
        <v>3500</v>
      </c>
      <c r="C16" s="27">
        <v>1160</v>
      </c>
      <c r="D16" s="28">
        <f t="shared" si="0"/>
        <v>0.33142857142857141</v>
      </c>
      <c r="E16" s="120">
        <v>3290</v>
      </c>
      <c r="F16" s="27">
        <v>1079</v>
      </c>
      <c r="G16" s="29">
        <f t="shared" si="1"/>
        <v>0.32796352583586624</v>
      </c>
      <c r="H16" s="120">
        <v>385</v>
      </c>
      <c r="I16" s="27">
        <v>196</v>
      </c>
      <c r="J16" s="29">
        <f t="shared" si="2"/>
        <v>0.50909090909090904</v>
      </c>
      <c r="K16" s="116">
        <v>2520</v>
      </c>
      <c r="L16" s="27">
        <v>600</v>
      </c>
      <c r="M16" s="28">
        <f t="shared" si="4"/>
        <v>0.23809523809523808</v>
      </c>
      <c r="N16" s="116">
        <v>180</v>
      </c>
      <c r="O16" s="27">
        <v>66</v>
      </c>
      <c r="P16" s="30">
        <f t="shared" si="3"/>
        <v>0.36666666666666664</v>
      </c>
      <c r="Q16" s="155"/>
      <c r="R16" s="155"/>
    </row>
    <row r="17" spans="1:17" ht="14.1" customHeight="1">
      <c r="A17" s="26" t="s">
        <v>38</v>
      </c>
      <c r="B17" s="118">
        <v>5800</v>
      </c>
      <c r="C17" s="27">
        <v>1883</v>
      </c>
      <c r="D17" s="28">
        <f t="shared" si="0"/>
        <v>0.3246551724137931</v>
      </c>
      <c r="E17" s="120">
        <v>5450</v>
      </c>
      <c r="F17" s="27">
        <v>1712</v>
      </c>
      <c r="G17" s="29">
        <f t="shared" si="1"/>
        <v>0.31412844036697246</v>
      </c>
      <c r="H17" s="120">
        <v>500</v>
      </c>
      <c r="I17" s="27">
        <v>201</v>
      </c>
      <c r="J17" s="29">
        <f t="shared" si="2"/>
        <v>0.40200000000000002</v>
      </c>
      <c r="K17" s="116">
        <v>4175</v>
      </c>
      <c r="L17" s="27">
        <v>1021</v>
      </c>
      <c r="M17" s="28">
        <f t="shared" si="4"/>
        <v>0.24455089820359283</v>
      </c>
      <c r="N17" s="116">
        <v>300</v>
      </c>
      <c r="O17" s="27">
        <v>63</v>
      </c>
      <c r="P17" s="30">
        <f t="shared" si="3"/>
        <v>0.21</v>
      </c>
      <c r="Q17" s="155"/>
    </row>
    <row r="18" spans="1:17" ht="14.1" customHeight="1">
      <c r="A18" s="26" t="s">
        <v>39</v>
      </c>
      <c r="B18" s="118">
        <v>4012</v>
      </c>
      <c r="C18" s="27">
        <v>1041</v>
      </c>
      <c r="D18" s="28">
        <f t="shared" si="0"/>
        <v>0.25947158524426722</v>
      </c>
      <c r="E18" s="120">
        <v>3689</v>
      </c>
      <c r="F18" s="27">
        <v>973</v>
      </c>
      <c r="G18" s="29">
        <f t="shared" si="1"/>
        <v>0.26375711574952559</v>
      </c>
      <c r="H18" s="120">
        <v>277</v>
      </c>
      <c r="I18" s="27">
        <v>81</v>
      </c>
      <c r="J18" s="29">
        <f t="shared" si="2"/>
        <v>0.29241877256317689</v>
      </c>
      <c r="K18" s="116">
        <v>2175</v>
      </c>
      <c r="L18" s="27">
        <v>577</v>
      </c>
      <c r="M18" s="28">
        <f t="shared" si="4"/>
        <v>0.26528735632183909</v>
      </c>
      <c r="N18" s="116">
        <v>200</v>
      </c>
      <c r="O18" s="27">
        <v>74</v>
      </c>
      <c r="P18" s="30">
        <f t="shared" si="3"/>
        <v>0.37</v>
      </c>
      <c r="Q18" s="155"/>
    </row>
    <row r="19" spans="1:17" ht="14.1" customHeight="1">
      <c r="A19" s="26" t="s">
        <v>40</v>
      </c>
      <c r="B19" s="118">
        <v>15000</v>
      </c>
      <c r="C19" s="27">
        <v>4539</v>
      </c>
      <c r="D19" s="28">
        <f t="shared" si="0"/>
        <v>0.30259999999999998</v>
      </c>
      <c r="E19" s="120">
        <v>13264</v>
      </c>
      <c r="F19" s="27">
        <v>4245</v>
      </c>
      <c r="G19" s="29">
        <f t="shared" si="1"/>
        <v>0.3200392038600724</v>
      </c>
      <c r="H19" s="120">
        <v>1379</v>
      </c>
      <c r="I19" s="27">
        <v>412</v>
      </c>
      <c r="J19" s="29">
        <f t="shared" si="2"/>
        <v>0.29876722262509064</v>
      </c>
      <c r="K19" s="116">
        <v>6997</v>
      </c>
      <c r="L19" s="27">
        <v>1804</v>
      </c>
      <c r="M19" s="28">
        <f t="shared" si="4"/>
        <v>0.25782478204944975</v>
      </c>
      <c r="N19" s="116">
        <v>461</v>
      </c>
      <c r="O19" s="27">
        <v>159</v>
      </c>
      <c r="P19" s="30">
        <f t="shared" si="3"/>
        <v>0.34490238611713664</v>
      </c>
      <c r="Q19" s="155"/>
    </row>
    <row r="20" spans="1:17" ht="14.1" customHeight="1">
      <c r="A20" s="26" t="s">
        <v>41</v>
      </c>
      <c r="B20" s="118">
        <v>6300</v>
      </c>
      <c r="C20" s="27">
        <v>1984</v>
      </c>
      <c r="D20" s="28">
        <f t="shared" si="0"/>
        <v>0.31492063492063493</v>
      </c>
      <c r="E20" s="120">
        <v>5800</v>
      </c>
      <c r="F20" s="27">
        <v>1789</v>
      </c>
      <c r="G20" s="29">
        <f t="shared" si="1"/>
        <v>0.30844827586206897</v>
      </c>
      <c r="H20" s="120">
        <v>250</v>
      </c>
      <c r="I20" s="27">
        <v>88</v>
      </c>
      <c r="J20" s="29">
        <f t="shared" si="2"/>
        <v>0.35199999999999998</v>
      </c>
      <c r="K20" s="116">
        <v>4900</v>
      </c>
      <c r="L20" s="27">
        <v>1062</v>
      </c>
      <c r="M20" s="28">
        <f t="shared" si="4"/>
        <v>0.21673469387755101</v>
      </c>
      <c r="N20" s="116">
        <v>230</v>
      </c>
      <c r="O20" s="27">
        <v>59</v>
      </c>
      <c r="P20" s="30">
        <f t="shared" si="3"/>
        <v>0.2565217391304348</v>
      </c>
      <c r="Q20" s="155"/>
    </row>
    <row r="21" spans="1:17" ht="14.1" customHeight="1">
      <c r="A21" s="26" t="s">
        <v>42</v>
      </c>
      <c r="B21" s="118">
        <v>9000</v>
      </c>
      <c r="C21" s="27">
        <v>2628</v>
      </c>
      <c r="D21" s="28">
        <f t="shared" si="0"/>
        <v>0.29199999999999998</v>
      </c>
      <c r="E21" s="120">
        <v>7560</v>
      </c>
      <c r="F21" s="27">
        <v>2490</v>
      </c>
      <c r="G21" s="29">
        <f t="shared" si="1"/>
        <v>0.32936507936507936</v>
      </c>
      <c r="H21" s="120">
        <v>486</v>
      </c>
      <c r="I21" s="27">
        <v>165</v>
      </c>
      <c r="J21" s="29">
        <f t="shared" si="2"/>
        <v>0.33950617283950618</v>
      </c>
      <c r="K21" s="116">
        <v>7020</v>
      </c>
      <c r="L21" s="27">
        <v>1711</v>
      </c>
      <c r="M21" s="28">
        <f t="shared" si="4"/>
        <v>0.24373219373219374</v>
      </c>
      <c r="N21" s="116">
        <v>450</v>
      </c>
      <c r="O21" s="27">
        <v>145</v>
      </c>
      <c r="P21" s="30">
        <f t="shared" si="3"/>
        <v>0.32222222222222224</v>
      </c>
      <c r="Q21" s="155"/>
    </row>
    <row r="22" spans="1:17" ht="14.1" customHeight="1">
      <c r="A22" s="26" t="s">
        <v>43</v>
      </c>
      <c r="B22" s="118">
        <v>8000</v>
      </c>
      <c r="C22" s="27">
        <v>2696</v>
      </c>
      <c r="D22" s="28">
        <f t="shared" si="0"/>
        <v>0.33700000000000002</v>
      </c>
      <c r="E22" s="120">
        <v>7600</v>
      </c>
      <c r="F22" s="27">
        <v>2537</v>
      </c>
      <c r="G22" s="29">
        <f t="shared" si="1"/>
        <v>0.33381578947368423</v>
      </c>
      <c r="H22" s="120">
        <v>375</v>
      </c>
      <c r="I22" s="27">
        <v>202</v>
      </c>
      <c r="J22" s="29">
        <f t="shared" si="2"/>
        <v>0.53866666666666663</v>
      </c>
      <c r="K22" s="116">
        <v>6880</v>
      </c>
      <c r="L22" s="27">
        <v>1745</v>
      </c>
      <c r="M22" s="28">
        <f t="shared" si="4"/>
        <v>0.25363372093023256</v>
      </c>
      <c r="N22" s="116">
        <v>325</v>
      </c>
      <c r="O22" s="27">
        <v>125</v>
      </c>
      <c r="P22" s="30">
        <f t="shared" si="3"/>
        <v>0.38461538461538464</v>
      </c>
      <c r="Q22" s="155"/>
    </row>
    <row r="23" spans="1:17" ht="14.1" customHeight="1">
      <c r="A23" s="26" t="s">
        <v>44</v>
      </c>
      <c r="B23" s="118">
        <v>36500</v>
      </c>
      <c r="C23" s="27">
        <v>988</v>
      </c>
      <c r="D23" s="28">
        <f t="shared" si="0"/>
        <v>2.7068493150684932E-2</v>
      </c>
      <c r="E23" s="120">
        <v>3185</v>
      </c>
      <c r="F23" s="27">
        <v>885</v>
      </c>
      <c r="G23" s="29">
        <f t="shared" si="1"/>
        <v>0.27786499215070642</v>
      </c>
      <c r="H23" s="120">
        <v>210</v>
      </c>
      <c r="I23" s="27">
        <v>62</v>
      </c>
      <c r="J23" s="29">
        <f t="shared" si="2"/>
        <v>0.29523809523809524</v>
      </c>
      <c r="K23" s="116">
        <v>2765</v>
      </c>
      <c r="L23" s="27">
        <v>609</v>
      </c>
      <c r="M23" s="28">
        <f t="shared" si="4"/>
        <v>0.22025316455696203</v>
      </c>
      <c r="N23" s="116">
        <v>245</v>
      </c>
      <c r="O23" s="27">
        <v>54</v>
      </c>
      <c r="P23" s="30">
        <f t="shared" si="3"/>
        <v>0.22040816326530613</v>
      </c>
      <c r="Q23" s="155"/>
    </row>
    <row r="24" spans="1:17" ht="14.1" customHeight="1">
      <c r="A24" s="26" t="s">
        <v>45</v>
      </c>
      <c r="B24" s="118">
        <v>5000</v>
      </c>
      <c r="C24" s="27">
        <v>1333</v>
      </c>
      <c r="D24" s="28">
        <f t="shared" si="0"/>
        <v>0.2666</v>
      </c>
      <c r="E24" s="120">
        <v>4500</v>
      </c>
      <c r="F24" s="27">
        <v>1201</v>
      </c>
      <c r="G24" s="29">
        <f t="shared" si="1"/>
        <v>0.2668888888888889</v>
      </c>
      <c r="H24" s="120">
        <v>275</v>
      </c>
      <c r="I24" s="27">
        <v>94</v>
      </c>
      <c r="J24" s="29">
        <f t="shared" si="2"/>
        <v>0.3418181818181818</v>
      </c>
      <c r="K24" s="116">
        <v>4000</v>
      </c>
      <c r="L24" s="27">
        <v>759</v>
      </c>
      <c r="M24" s="28">
        <f t="shared" si="4"/>
        <v>0.18975</v>
      </c>
      <c r="N24" s="116">
        <v>350</v>
      </c>
      <c r="O24" s="27">
        <v>87</v>
      </c>
      <c r="P24" s="30">
        <f t="shared" si="3"/>
        <v>0.24857142857142858</v>
      </c>
      <c r="Q24" s="155"/>
    </row>
    <row r="25" spans="1:17" ht="14.1" customHeight="1">
      <c r="A25" s="26" t="s">
        <v>46</v>
      </c>
      <c r="B25" s="119">
        <v>7686</v>
      </c>
      <c r="C25" s="27">
        <v>1414</v>
      </c>
      <c r="D25" s="28">
        <f t="shared" si="0"/>
        <v>0.18397085610200364</v>
      </c>
      <c r="E25" s="120">
        <v>7362</v>
      </c>
      <c r="F25" s="27">
        <v>1345</v>
      </c>
      <c r="G25" s="29">
        <f t="shared" si="1"/>
        <v>0.18269491985873404</v>
      </c>
      <c r="H25" s="120">
        <v>350</v>
      </c>
      <c r="I25" s="27">
        <v>117</v>
      </c>
      <c r="J25" s="29">
        <f t="shared" si="2"/>
        <v>0.3342857142857143</v>
      </c>
      <c r="K25" s="116">
        <v>5914</v>
      </c>
      <c r="L25" s="27">
        <v>988</v>
      </c>
      <c r="M25" s="28">
        <f t="shared" si="4"/>
        <v>0.16706121068650659</v>
      </c>
      <c r="N25" s="116">
        <v>448</v>
      </c>
      <c r="O25" s="27">
        <v>72</v>
      </c>
      <c r="P25" s="30">
        <f t="shared" si="3"/>
        <v>0.16071428571428573</v>
      </c>
      <c r="Q25" s="155"/>
    </row>
    <row r="26" spans="1:17">
      <c r="A26" s="26" t="s">
        <v>47</v>
      </c>
      <c r="B26" s="116" t="s">
        <v>48</v>
      </c>
      <c r="C26" s="121">
        <v>97</v>
      </c>
      <c r="D26" s="28" t="s">
        <v>48</v>
      </c>
      <c r="E26" s="120" t="s">
        <v>48</v>
      </c>
      <c r="F26" s="122">
        <v>86</v>
      </c>
      <c r="G26" s="29" t="s">
        <v>48</v>
      </c>
      <c r="H26" s="120" t="s">
        <v>48</v>
      </c>
      <c r="I26" s="122">
        <v>0</v>
      </c>
      <c r="J26" s="29" t="s">
        <v>48</v>
      </c>
      <c r="K26" s="116" t="s">
        <v>48</v>
      </c>
      <c r="L26" s="121">
        <v>70</v>
      </c>
      <c r="M26" s="28" t="s">
        <v>48</v>
      </c>
      <c r="N26" s="116" t="s">
        <v>48</v>
      </c>
      <c r="O26" s="121">
        <v>3</v>
      </c>
      <c r="P26" s="30" t="s">
        <v>48</v>
      </c>
      <c r="Q26" s="155"/>
    </row>
    <row r="27" spans="1:17" ht="13.5" thickBot="1">
      <c r="A27" s="31" t="s">
        <v>49</v>
      </c>
      <c r="B27" s="117">
        <f>SUM(B10:B26)</f>
        <v>136027</v>
      </c>
      <c r="C27" s="123">
        <v>26273</v>
      </c>
      <c r="D27" s="32">
        <f>C27/B27</f>
        <v>0.19314547847118588</v>
      </c>
      <c r="E27" s="117">
        <f>SUM(E10:E26)</f>
        <v>93366</v>
      </c>
      <c r="F27" s="123">
        <v>24314</v>
      </c>
      <c r="G27" s="33">
        <f>F27/E27</f>
        <v>0.26041599725810249</v>
      </c>
      <c r="H27" s="117">
        <f>SUM(H10:H26)</f>
        <v>6793</v>
      </c>
      <c r="I27" s="123">
        <v>2302</v>
      </c>
      <c r="J27" s="33">
        <f>I27/H27</f>
        <v>0.33887825702929486</v>
      </c>
      <c r="K27" s="117">
        <f>SUM(K10:K26)</f>
        <v>68287</v>
      </c>
      <c r="L27" s="123">
        <v>14163</v>
      </c>
      <c r="M27" s="32">
        <f>L27/K27</f>
        <v>0.20740404469371915</v>
      </c>
      <c r="N27" s="117">
        <f>SUM(N10:N26)</f>
        <v>4884</v>
      </c>
      <c r="O27" s="123">
        <v>1252</v>
      </c>
      <c r="P27" s="34">
        <f>O27/N27</f>
        <v>0.25634725634725636</v>
      </c>
      <c r="Q27" s="155"/>
    </row>
    <row r="28" spans="1:17" ht="13.5" thickTop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2.75" customHeight="1">
      <c r="A30" s="173" t="s">
        <v>52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46"/>
    </row>
    <row r="31" spans="1:17" ht="12.75" customHeight="1">
      <c r="A31" s="173" t="s">
        <v>53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46"/>
    </row>
    <row r="32" spans="1:17">
      <c r="A32" s="177" t="s">
        <v>54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57"/>
    </row>
  </sheetData>
  <mergeCells count="17">
    <mergeCell ref="B8:D8"/>
    <mergeCell ref="H8:J8"/>
    <mergeCell ref="A30:P30"/>
    <mergeCell ref="E8:G8"/>
    <mergeCell ref="A32:P32"/>
    <mergeCell ref="K8:M8"/>
    <mergeCell ref="A31:P31"/>
    <mergeCell ref="N8:P8"/>
    <mergeCell ref="A1:P1"/>
    <mergeCell ref="A2:P2"/>
    <mergeCell ref="A3:P3"/>
    <mergeCell ref="K7:M7"/>
    <mergeCell ref="N7:P7"/>
    <mergeCell ref="B7:D7"/>
    <mergeCell ref="H7:J7"/>
    <mergeCell ref="A5:P5"/>
    <mergeCell ref="E7:G7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32"/>
  <sheetViews>
    <sheetView workbookViewId="0">
      <selection activeCell="A33" sqref="A33"/>
    </sheetView>
  </sheetViews>
  <sheetFormatPr defaultColWidth="9.140625" defaultRowHeight="12.75"/>
  <cols>
    <col min="1" max="1" width="21.85546875" style="21" customWidth="1"/>
    <col min="2" max="2" width="10.140625" style="21" customWidth="1"/>
    <col min="3" max="4" width="7.42578125" style="21" customWidth="1"/>
    <col min="5" max="5" width="11" style="21" customWidth="1"/>
    <col min="6" max="6" width="7.7109375" style="21" customWidth="1"/>
    <col min="7" max="7" width="10.85546875" style="21" customWidth="1"/>
    <col min="8" max="8" width="6.85546875" style="21" customWidth="1"/>
    <col min="9" max="9" width="9.5703125" style="21" customWidth="1"/>
    <col min="10" max="10" width="7" style="21" customWidth="1"/>
    <col min="11" max="11" width="8.140625" style="21" customWidth="1"/>
    <col min="12" max="12" width="6.85546875" style="21" customWidth="1"/>
    <col min="13" max="16384" width="9.140625" style="21"/>
  </cols>
  <sheetData>
    <row r="1" spans="1:16" ht="18.75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55"/>
      <c r="N1" s="155"/>
      <c r="O1" s="155"/>
      <c r="P1" s="155"/>
    </row>
    <row r="2" spans="1:16" ht="15.75">
      <c r="A2" s="165" t="str">
        <f>'1. Plan and Actual'!A2</f>
        <v>OSCCAR Summary by Workforce Area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48"/>
      <c r="N2" s="148"/>
      <c r="O2" s="148"/>
      <c r="P2" s="148"/>
    </row>
    <row r="3" spans="1:16" ht="15.75">
      <c r="A3" s="165" t="str">
        <f>'1. Plan and Actual'!A3</f>
        <v>FY22 Quarter Ending September 30, 2021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48"/>
      <c r="N3" s="148"/>
      <c r="O3" s="148"/>
      <c r="P3" s="148"/>
    </row>
    <row r="5" spans="1:16" ht="18.75">
      <c r="A5" s="164" t="s">
        <v>5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23"/>
      <c r="N5" s="155"/>
      <c r="O5" s="155"/>
      <c r="P5" s="155"/>
    </row>
    <row r="6" spans="1:16" ht="6.75" customHeight="1" thickBot="1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</row>
    <row r="7" spans="1:16" ht="13.5" thickTop="1">
      <c r="A7" s="183" t="s">
        <v>17</v>
      </c>
      <c r="B7" s="169" t="s">
        <v>18</v>
      </c>
      <c r="C7" s="169" t="s">
        <v>19</v>
      </c>
      <c r="D7" s="169"/>
      <c r="E7" s="179" t="s">
        <v>55</v>
      </c>
      <c r="F7" s="179"/>
      <c r="G7" s="179"/>
      <c r="H7" s="179"/>
      <c r="I7" s="179"/>
      <c r="J7" s="179"/>
      <c r="K7" s="179"/>
      <c r="L7" s="180"/>
      <c r="M7" s="155"/>
      <c r="N7" s="155"/>
      <c r="O7" s="155"/>
      <c r="P7" s="155"/>
    </row>
    <row r="8" spans="1:16">
      <c r="A8" s="184"/>
      <c r="B8" s="181"/>
      <c r="C8" s="181"/>
      <c r="D8" s="181"/>
      <c r="E8" s="181" t="s">
        <v>20</v>
      </c>
      <c r="F8" s="181"/>
      <c r="G8" s="181" t="s">
        <v>21</v>
      </c>
      <c r="H8" s="181"/>
      <c r="I8" s="181" t="s">
        <v>22</v>
      </c>
      <c r="J8" s="181"/>
      <c r="K8" s="181" t="s">
        <v>56</v>
      </c>
      <c r="L8" s="182"/>
      <c r="M8" s="155"/>
      <c r="N8" s="155"/>
      <c r="O8" s="155"/>
      <c r="P8" s="155"/>
    </row>
    <row r="9" spans="1:16" s="36" customFormat="1" ht="38.25">
      <c r="A9" s="35"/>
      <c r="B9" s="143" t="s">
        <v>23</v>
      </c>
      <c r="C9" s="143" t="s">
        <v>57</v>
      </c>
      <c r="D9" s="143" t="s">
        <v>58</v>
      </c>
      <c r="E9" s="143" t="s">
        <v>59</v>
      </c>
      <c r="F9" s="143" t="s">
        <v>58</v>
      </c>
      <c r="G9" s="143" t="s">
        <v>60</v>
      </c>
      <c r="H9" s="143" t="s">
        <v>58</v>
      </c>
      <c r="I9" s="143" t="s">
        <v>61</v>
      </c>
      <c r="J9" s="143" t="s">
        <v>58</v>
      </c>
      <c r="K9" s="143" t="s">
        <v>27</v>
      </c>
      <c r="L9" s="25" t="s">
        <v>58</v>
      </c>
    </row>
    <row r="10" spans="1:16" ht="14.1" customHeight="1">
      <c r="A10" s="26" t="s">
        <v>31</v>
      </c>
      <c r="B10" s="37">
        <f>'1. Plan and Actual'!C10</f>
        <v>820</v>
      </c>
      <c r="C10" s="27">
        <v>390</v>
      </c>
      <c r="D10" s="28">
        <f>C10/B10</f>
        <v>0.47560975609756095</v>
      </c>
      <c r="E10" s="27">
        <f>'1. Plan and Actual'!F10</f>
        <v>788</v>
      </c>
      <c r="F10" s="28">
        <f>E10/B10</f>
        <v>0.96097560975609753</v>
      </c>
      <c r="G10" s="27">
        <f>'1. Plan and Actual'!I10</f>
        <v>72</v>
      </c>
      <c r="H10" s="28">
        <f>G10/B10</f>
        <v>8.7804878048780483E-2</v>
      </c>
      <c r="I10" s="37">
        <f>'1. Plan and Actual'!L10</f>
        <v>470</v>
      </c>
      <c r="J10" s="28">
        <f>I10/B10</f>
        <v>0.57317073170731703</v>
      </c>
      <c r="K10" s="27">
        <f>'1. Plan and Actual'!O10</f>
        <v>70</v>
      </c>
      <c r="L10" s="30">
        <f>K10/B10</f>
        <v>8.5365853658536592E-2</v>
      </c>
      <c r="M10" s="155"/>
      <c r="N10" s="155"/>
      <c r="O10" s="155"/>
      <c r="P10" s="155"/>
    </row>
    <row r="11" spans="1:16" ht="14.1" customHeight="1">
      <c r="A11" s="26" t="s">
        <v>32</v>
      </c>
      <c r="B11" s="37">
        <f>'1. Plan and Actual'!C11</f>
        <v>2766</v>
      </c>
      <c r="C11" s="27">
        <v>1532</v>
      </c>
      <c r="D11" s="28">
        <f t="shared" ref="D11:D27" si="0">C11/B11</f>
        <v>0.55386840202458421</v>
      </c>
      <c r="E11" s="27">
        <f>'1. Plan and Actual'!F11</f>
        <v>2527</v>
      </c>
      <c r="F11" s="28">
        <f t="shared" ref="F11:F27" si="1">E11/B11</f>
        <v>0.91359363702096896</v>
      </c>
      <c r="G11" s="27">
        <f>'1. Plan and Actual'!I11</f>
        <v>204</v>
      </c>
      <c r="H11" s="28">
        <f t="shared" ref="H11:H27" si="2">G11/B11</f>
        <v>7.3752711496746198E-2</v>
      </c>
      <c r="I11" s="37">
        <f>'1. Plan and Actual'!L11</f>
        <v>1281</v>
      </c>
      <c r="J11" s="28">
        <f t="shared" ref="J11:J27" si="3">I11/B11</f>
        <v>0.46312364425162689</v>
      </c>
      <c r="K11" s="27">
        <f>'1. Plan and Actual'!O11</f>
        <v>67</v>
      </c>
      <c r="L11" s="30">
        <f t="shared" ref="L11:L27" si="4">K11/B11</f>
        <v>2.4222704266088215E-2</v>
      </c>
      <c r="M11" s="155"/>
      <c r="N11" s="155"/>
      <c r="O11" s="155"/>
      <c r="P11" s="155"/>
    </row>
    <row r="12" spans="1:16" ht="14.1" customHeight="1">
      <c r="A12" s="26" t="s">
        <v>33</v>
      </c>
      <c r="B12" s="37">
        <f>'1. Plan and Actual'!C12</f>
        <v>2242</v>
      </c>
      <c r="C12" s="27">
        <v>1325</v>
      </c>
      <c r="D12" s="28">
        <f t="shared" si="0"/>
        <v>0.59099018733273867</v>
      </c>
      <c r="E12" s="27">
        <f>'1. Plan and Actual'!F12</f>
        <v>2081</v>
      </c>
      <c r="F12" s="28">
        <f t="shared" si="1"/>
        <v>0.92818911685994643</v>
      </c>
      <c r="G12" s="27">
        <f>'1. Plan and Actual'!I12</f>
        <v>261</v>
      </c>
      <c r="H12" s="28">
        <f t="shared" si="2"/>
        <v>0.11641391614629795</v>
      </c>
      <c r="I12" s="37">
        <f>'1. Plan and Actual'!L12</f>
        <v>1104</v>
      </c>
      <c r="J12" s="28">
        <f t="shared" si="3"/>
        <v>0.49241748438893845</v>
      </c>
      <c r="K12" s="27">
        <f>'1. Plan and Actual'!O12</f>
        <v>97</v>
      </c>
      <c r="L12" s="30">
        <f t="shared" si="4"/>
        <v>4.3264942016057094E-2</v>
      </c>
      <c r="M12" s="155"/>
      <c r="N12" s="155"/>
      <c r="O12" s="155"/>
      <c r="P12" s="155"/>
    </row>
    <row r="13" spans="1:16" ht="14.1" customHeight="1">
      <c r="A13" s="26" t="s">
        <v>34</v>
      </c>
      <c r="B13" s="37">
        <f>'1. Plan and Actual'!C13</f>
        <v>1381</v>
      </c>
      <c r="C13" s="27">
        <v>699</v>
      </c>
      <c r="D13" s="28">
        <f t="shared" si="0"/>
        <v>0.50615496017378714</v>
      </c>
      <c r="E13" s="27">
        <f>'1. Plan and Actual'!F13</f>
        <v>1309</v>
      </c>
      <c r="F13" s="28">
        <f t="shared" si="1"/>
        <v>0.9478638667632151</v>
      </c>
      <c r="G13" s="27">
        <f>'1. Plan and Actual'!I13</f>
        <v>94</v>
      </c>
      <c r="H13" s="28">
        <f t="shared" si="2"/>
        <v>6.8066618392469219E-2</v>
      </c>
      <c r="I13" s="37">
        <f>'1. Plan and Actual'!L13</f>
        <v>868</v>
      </c>
      <c r="J13" s="28">
        <f t="shared" si="3"/>
        <v>0.62853005068790735</v>
      </c>
      <c r="K13" s="27">
        <f>'1. Plan and Actual'!O13</f>
        <v>71</v>
      </c>
      <c r="L13" s="30">
        <f t="shared" si="4"/>
        <v>5.1412020275162923E-2</v>
      </c>
      <c r="M13" s="155"/>
      <c r="N13" s="155"/>
      <c r="O13" s="155"/>
      <c r="P13" s="155"/>
    </row>
    <row r="14" spans="1:16" ht="14.1" customHeight="1">
      <c r="A14" s="26" t="s">
        <v>35</v>
      </c>
      <c r="B14" s="37">
        <f>'1. Plan and Actual'!C14</f>
        <v>1287</v>
      </c>
      <c r="C14" s="27">
        <v>599</v>
      </c>
      <c r="D14" s="28">
        <f t="shared" si="0"/>
        <v>0.46542346542346541</v>
      </c>
      <c r="E14" s="27">
        <f>'1. Plan and Actual'!F14</f>
        <v>1201</v>
      </c>
      <c r="F14" s="28">
        <f t="shared" si="1"/>
        <v>0.93317793317793318</v>
      </c>
      <c r="G14" s="27">
        <f>'1. Plan and Actual'!I14</f>
        <v>110</v>
      </c>
      <c r="H14" s="28">
        <f t="shared" si="2"/>
        <v>8.5470085470085472E-2</v>
      </c>
      <c r="I14" s="37">
        <f>'1. Plan and Actual'!L14</f>
        <v>730</v>
      </c>
      <c r="J14" s="28">
        <f t="shared" si="3"/>
        <v>0.56721056721056717</v>
      </c>
      <c r="K14" s="27">
        <f>'1. Plan and Actual'!O14</f>
        <v>67</v>
      </c>
      <c r="L14" s="30">
        <f t="shared" si="4"/>
        <v>5.2059052059052056E-2</v>
      </c>
      <c r="M14" s="155"/>
      <c r="N14" s="155"/>
      <c r="O14" s="155"/>
      <c r="P14" s="155"/>
    </row>
    <row r="15" spans="1:16" ht="14.1" customHeight="1">
      <c r="A15" s="26" t="s">
        <v>36</v>
      </c>
      <c r="B15" s="37">
        <f>'1. Plan and Actual'!C15</f>
        <v>2052</v>
      </c>
      <c r="C15" s="27">
        <v>928</v>
      </c>
      <c r="D15" s="28">
        <f t="shared" si="0"/>
        <v>0.45224171539961011</v>
      </c>
      <c r="E15" s="27">
        <f>'1. Plan and Actual'!F15</f>
        <v>1954</v>
      </c>
      <c r="F15" s="28">
        <f t="shared" si="1"/>
        <v>0.95224171539961011</v>
      </c>
      <c r="G15" s="27">
        <f>'1. Plan and Actual'!I15</f>
        <v>176</v>
      </c>
      <c r="H15" s="28">
        <f t="shared" si="2"/>
        <v>8.5769980506822607E-2</v>
      </c>
      <c r="I15" s="37">
        <f>'1. Plan and Actual'!L15</f>
        <v>1394</v>
      </c>
      <c r="J15" s="28">
        <f t="shared" si="3"/>
        <v>0.67933723196881091</v>
      </c>
      <c r="K15" s="27">
        <f>'1. Plan and Actual'!O15</f>
        <v>106</v>
      </c>
      <c r="L15" s="30">
        <f t="shared" si="4"/>
        <v>5.1656920077972707E-2</v>
      </c>
      <c r="M15" s="155"/>
      <c r="N15" s="155"/>
      <c r="O15" s="155"/>
      <c r="P15" s="155"/>
    </row>
    <row r="16" spans="1:16" ht="14.1" customHeight="1">
      <c r="A16" s="26" t="s">
        <v>37</v>
      </c>
      <c r="B16" s="37">
        <f>'1. Plan and Actual'!C16</f>
        <v>1160</v>
      </c>
      <c r="C16" s="27">
        <v>476</v>
      </c>
      <c r="D16" s="28">
        <f t="shared" si="0"/>
        <v>0.41034482758620688</v>
      </c>
      <c r="E16" s="27">
        <f>'1. Plan and Actual'!F16</f>
        <v>1079</v>
      </c>
      <c r="F16" s="28">
        <f t="shared" si="1"/>
        <v>0.93017241379310345</v>
      </c>
      <c r="G16" s="27">
        <f>'1. Plan and Actual'!I16</f>
        <v>196</v>
      </c>
      <c r="H16" s="28">
        <f t="shared" si="2"/>
        <v>0.16896551724137931</v>
      </c>
      <c r="I16" s="37">
        <f>'1. Plan and Actual'!L16</f>
        <v>600</v>
      </c>
      <c r="J16" s="28">
        <f t="shared" si="3"/>
        <v>0.51724137931034486</v>
      </c>
      <c r="K16" s="27">
        <f>'1. Plan and Actual'!O16</f>
        <v>66</v>
      </c>
      <c r="L16" s="30">
        <f t="shared" si="4"/>
        <v>5.6896551724137934E-2</v>
      </c>
      <c r="M16" s="155"/>
      <c r="N16" s="155"/>
      <c r="O16" s="155"/>
      <c r="P16" s="155"/>
    </row>
    <row r="17" spans="1:16" ht="14.1" customHeight="1">
      <c r="A17" s="26" t="s">
        <v>38</v>
      </c>
      <c r="B17" s="37">
        <f>'1. Plan and Actual'!C17</f>
        <v>1883</v>
      </c>
      <c r="C17" s="27">
        <v>759</v>
      </c>
      <c r="D17" s="28">
        <f t="shared" si="0"/>
        <v>0.4030801911842804</v>
      </c>
      <c r="E17" s="27">
        <f>'1. Plan and Actual'!F17</f>
        <v>1712</v>
      </c>
      <c r="F17" s="28">
        <f t="shared" si="1"/>
        <v>0.90918746680828466</v>
      </c>
      <c r="G17" s="27">
        <f>'1. Plan and Actual'!I17</f>
        <v>201</v>
      </c>
      <c r="H17" s="28">
        <f t="shared" si="2"/>
        <v>0.10674455655868295</v>
      </c>
      <c r="I17" s="37">
        <f>'1. Plan and Actual'!L17</f>
        <v>1021</v>
      </c>
      <c r="J17" s="28">
        <f t="shared" si="3"/>
        <v>0.54221986192246419</v>
      </c>
      <c r="K17" s="27">
        <f>'1. Plan and Actual'!O17</f>
        <v>63</v>
      </c>
      <c r="L17" s="30">
        <f t="shared" si="4"/>
        <v>3.3457249070631967E-2</v>
      </c>
      <c r="M17" s="155"/>
      <c r="N17" s="155"/>
      <c r="O17" s="155"/>
      <c r="P17" s="155"/>
    </row>
    <row r="18" spans="1:16" ht="14.1" customHeight="1">
      <c r="A18" s="26" t="s">
        <v>39</v>
      </c>
      <c r="B18" s="37">
        <f>'1. Plan and Actual'!C18</f>
        <v>1041</v>
      </c>
      <c r="C18" s="27">
        <v>486</v>
      </c>
      <c r="D18" s="28">
        <f t="shared" si="0"/>
        <v>0.4668587896253602</v>
      </c>
      <c r="E18" s="27">
        <f>'1. Plan and Actual'!F18</f>
        <v>973</v>
      </c>
      <c r="F18" s="28">
        <f t="shared" si="1"/>
        <v>0.93467819404418828</v>
      </c>
      <c r="G18" s="27">
        <f>'1. Plan and Actual'!I18</f>
        <v>81</v>
      </c>
      <c r="H18" s="28">
        <f t="shared" si="2"/>
        <v>7.7809798270893377E-2</v>
      </c>
      <c r="I18" s="37">
        <f>'1. Plan and Actual'!L18</f>
        <v>577</v>
      </c>
      <c r="J18" s="28">
        <f t="shared" si="3"/>
        <v>0.55427473583093179</v>
      </c>
      <c r="K18" s="27">
        <f>'1. Plan and Actual'!O18</f>
        <v>74</v>
      </c>
      <c r="L18" s="30">
        <f t="shared" si="4"/>
        <v>7.1085494716618638E-2</v>
      </c>
      <c r="M18" s="155"/>
      <c r="N18" s="155"/>
      <c r="O18" s="155"/>
      <c r="P18" s="155"/>
    </row>
    <row r="19" spans="1:16" ht="14.1" customHeight="1">
      <c r="A19" s="26" t="s">
        <v>40</v>
      </c>
      <c r="B19" s="37">
        <f>'1. Plan and Actual'!C19</f>
        <v>4539</v>
      </c>
      <c r="C19" s="27">
        <v>1905</v>
      </c>
      <c r="D19" s="28">
        <f t="shared" si="0"/>
        <v>0.41969596827495043</v>
      </c>
      <c r="E19" s="27">
        <f>'1. Plan and Actual'!F19</f>
        <v>4245</v>
      </c>
      <c r="F19" s="28">
        <f t="shared" si="1"/>
        <v>0.93522802379378722</v>
      </c>
      <c r="G19" s="27">
        <f>'1. Plan and Actual'!I19</f>
        <v>412</v>
      </c>
      <c r="H19" s="28">
        <f t="shared" si="2"/>
        <v>9.0768891826393472E-2</v>
      </c>
      <c r="I19" s="37">
        <f>'1. Plan and Actual'!L19</f>
        <v>1804</v>
      </c>
      <c r="J19" s="28">
        <f t="shared" si="3"/>
        <v>0.39744437100682972</v>
      </c>
      <c r="K19" s="27">
        <f>'1. Plan and Actual'!O19</f>
        <v>159</v>
      </c>
      <c r="L19" s="30">
        <f t="shared" si="4"/>
        <v>3.502974223397224E-2</v>
      </c>
      <c r="M19" s="155"/>
      <c r="N19" s="155"/>
      <c r="O19" s="155"/>
      <c r="P19" s="155"/>
    </row>
    <row r="20" spans="1:16" ht="14.1" customHeight="1">
      <c r="A20" s="26" t="s">
        <v>41</v>
      </c>
      <c r="B20" s="37">
        <f>'1. Plan and Actual'!C20</f>
        <v>1984</v>
      </c>
      <c r="C20" s="27">
        <v>807</v>
      </c>
      <c r="D20" s="28">
        <f t="shared" si="0"/>
        <v>0.4067540322580645</v>
      </c>
      <c r="E20" s="27">
        <f>'1. Plan and Actual'!F20</f>
        <v>1789</v>
      </c>
      <c r="F20" s="28">
        <f t="shared" si="1"/>
        <v>0.90171370967741937</v>
      </c>
      <c r="G20" s="27">
        <f>'1. Plan and Actual'!I20</f>
        <v>88</v>
      </c>
      <c r="H20" s="28">
        <f t="shared" si="2"/>
        <v>4.4354838709677422E-2</v>
      </c>
      <c r="I20" s="37">
        <f>'1. Plan and Actual'!L20</f>
        <v>1062</v>
      </c>
      <c r="J20" s="28">
        <f t="shared" si="3"/>
        <v>0.53528225806451613</v>
      </c>
      <c r="K20" s="27">
        <f>'1. Plan and Actual'!O20</f>
        <v>59</v>
      </c>
      <c r="L20" s="30">
        <f t="shared" si="4"/>
        <v>2.9737903225806453E-2</v>
      </c>
      <c r="M20" s="155"/>
      <c r="N20" s="155"/>
      <c r="O20" s="155"/>
      <c r="P20" s="155"/>
    </row>
    <row r="21" spans="1:16" ht="14.1" customHeight="1">
      <c r="A21" s="26" t="s">
        <v>42</v>
      </c>
      <c r="B21" s="37">
        <f>'1. Plan and Actual'!C21</f>
        <v>2628</v>
      </c>
      <c r="C21" s="27">
        <v>1655</v>
      </c>
      <c r="D21" s="28">
        <f t="shared" si="0"/>
        <v>0.62975646879756464</v>
      </c>
      <c r="E21" s="27">
        <f>'1. Plan and Actual'!F21</f>
        <v>2490</v>
      </c>
      <c r="F21" s="28">
        <f t="shared" si="1"/>
        <v>0.94748858447488582</v>
      </c>
      <c r="G21" s="27">
        <f>'1. Plan and Actual'!I21</f>
        <v>165</v>
      </c>
      <c r="H21" s="28">
        <f t="shared" si="2"/>
        <v>6.2785388127853878E-2</v>
      </c>
      <c r="I21" s="37">
        <f>'1. Plan and Actual'!L21</f>
        <v>1711</v>
      </c>
      <c r="J21" s="28">
        <f t="shared" si="3"/>
        <v>0.65106544901065444</v>
      </c>
      <c r="K21" s="27">
        <f>'1. Plan and Actual'!O21</f>
        <v>145</v>
      </c>
      <c r="L21" s="30">
        <f t="shared" si="4"/>
        <v>5.5175038051750377E-2</v>
      </c>
      <c r="M21" s="155"/>
      <c r="N21" s="155"/>
      <c r="O21" s="155"/>
      <c r="P21" s="155"/>
    </row>
    <row r="22" spans="1:16" ht="14.1" customHeight="1">
      <c r="A22" s="26" t="s">
        <v>43</v>
      </c>
      <c r="B22" s="37">
        <f>'1. Plan and Actual'!C22</f>
        <v>2696</v>
      </c>
      <c r="C22" s="27">
        <v>1975</v>
      </c>
      <c r="D22" s="28">
        <f t="shared" si="0"/>
        <v>0.73256676557863498</v>
      </c>
      <c r="E22" s="27">
        <f>'1. Plan and Actual'!F22</f>
        <v>2537</v>
      </c>
      <c r="F22" s="28">
        <f t="shared" si="1"/>
        <v>0.94102373887240354</v>
      </c>
      <c r="G22" s="27">
        <f>'1. Plan and Actual'!I22</f>
        <v>202</v>
      </c>
      <c r="H22" s="28">
        <f t="shared" si="2"/>
        <v>7.4925816023738878E-2</v>
      </c>
      <c r="I22" s="37">
        <f>'1. Plan and Actual'!L22</f>
        <v>1745</v>
      </c>
      <c r="J22" s="28">
        <f t="shared" si="3"/>
        <v>0.64725519287833833</v>
      </c>
      <c r="K22" s="27">
        <f>'1. Plan and Actual'!O22</f>
        <v>125</v>
      </c>
      <c r="L22" s="30">
        <f t="shared" si="4"/>
        <v>4.6364985163204746E-2</v>
      </c>
      <c r="M22" s="155"/>
      <c r="N22" s="155"/>
      <c r="O22" s="155"/>
      <c r="P22" s="155"/>
    </row>
    <row r="23" spans="1:16" ht="14.1" customHeight="1">
      <c r="A23" s="26" t="s">
        <v>44</v>
      </c>
      <c r="B23" s="37">
        <f>'1. Plan and Actual'!C23</f>
        <v>988</v>
      </c>
      <c r="C23" s="27">
        <v>432</v>
      </c>
      <c r="D23" s="28">
        <f t="shared" si="0"/>
        <v>0.43724696356275305</v>
      </c>
      <c r="E23" s="27">
        <f>'1. Plan and Actual'!F23</f>
        <v>885</v>
      </c>
      <c r="F23" s="28">
        <f t="shared" si="1"/>
        <v>0.89574898785425106</v>
      </c>
      <c r="G23" s="27">
        <f>'1. Plan and Actual'!I23</f>
        <v>62</v>
      </c>
      <c r="H23" s="28">
        <f t="shared" si="2"/>
        <v>6.2753036437246959E-2</v>
      </c>
      <c r="I23" s="37">
        <f>'1. Plan and Actual'!L23</f>
        <v>609</v>
      </c>
      <c r="J23" s="28">
        <f t="shared" si="3"/>
        <v>0.6163967611336032</v>
      </c>
      <c r="K23" s="27">
        <f>'1. Plan and Actual'!O23</f>
        <v>54</v>
      </c>
      <c r="L23" s="30">
        <f t="shared" si="4"/>
        <v>5.4655870445344132E-2</v>
      </c>
      <c r="M23" s="155"/>
      <c r="N23" s="155"/>
      <c r="O23" s="155"/>
      <c r="P23" s="155"/>
    </row>
    <row r="24" spans="1:16" ht="14.1" customHeight="1">
      <c r="A24" s="26" t="s">
        <v>45</v>
      </c>
      <c r="B24" s="37">
        <f>'1. Plan and Actual'!C24</f>
        <v>1333</v>
      </c>
      <c r="C24" s="27">
        <v>649</v>
      </c>
      <c r="D24" s="28">
        <f t="shared" si="0"/>
        <v>0.48687171792948236</v>
      </c>
      <c r="E24" s="27">
        <f>'1. Plan and Actual'!F24</f>
        <v>1201</v>
      </c>
      <c r="F24" s="28">
        <f t="shared" si="1"/>
        <v>0.90097524381095273</v>
      </c>
      <c r="G24" s="27">
        <f>'1. Plan and Actual'!I24</f>
        <v>94</v>
      </c>
      <c r="H24" s="28">
        <f t="shared" si="2"/>
        <v>7.0517629407351831E-2</v>
      </c>
      <c r="I24" s="37">
        <f>'1. Plan and Actual'!L24</f>
        <v>759</v>
      </c>
      <c r="J24" s="28">
        <f t="shared" si="3"/>
        <v>0.56939234808702177</v>
      </c>
      <c r="K24" s="27">
        <f>'1. Plan and Actual'!O24</f>
        <v>87</v>
      </c>
      <c r="L24" s="30">
        <f t="shared" si="4"/>
        <v>6.5266316579144792E-2</v>
      </c>
      <c r="M24" s="155"/>
      <c r="N24" s="155"/>
      <c r="O24" s="155"/>
      <c r="P24" s="155"/>
    </row>
    <row r="25" spans="1:16" ht="14.1" customHeight="1">
      <c r="A25" s="26" t="s">
        <v>46</v>
      </c>
      <c r="B25" s="37">
        <f>'1. Plan and Actual'!C25</f>
        <v>1414</v>
      </c>
      <c r="C25" s="27">
        <v>816</v>
      </c>
      <c r="D25" s="28">
        <f t="shared" si="0"/>
        <v>0.57708628005657714</v>
      </c>
      <c r="E25" s="27">
        <f>'1. Plan and Actual'!F25</f>
        <v>1345</v>
      </c>
      <c r="F25" s="28">
        <f t="shared" si="1"/>
        <v>0.95120226308345124</v>
      </c>
      <c r="G25" s="27">
        <f>'1. Plan and Actual'!I25</f>
        <v>117</v>
      </c>
      <c r="H25" s="28">
        <f t="shared" si="2"/>
        <v>8.2743988684582742E-2</v>
      </c>
      <c r="I25" s="37">
        <f>'1. Plan and Actual'!L25</f>
        <v>988</v>
      </c>
      <c r="J25" s="28">
        <f t="shared" si="3"/>
        <v>0.69872701555869876</v>
      </c>
      <c r="K25" s="27">
        <f>'1. Plan and Actual'!O25</f>
        <v>72</v>
      </c>
      <c r="L25" s="30">
        <f t="shared" si="4"/>
        <v>5.0919377652050922E-2</v>
      </c>
      <c r="M25" s="155"/>
      <c r="N25" s="155"/>
      <c r="O25" s="155"/>
      <c r="P25" s="155"/>
    </row>
    <row r="26" spans="1:16">
      <c r="A26" s="26" t="s">
        <v>47</v>
      </c>
      <c r="B26" s="121">
        <f>'1. Plan and Actual'!C26</f>
        <v>97</v>
      </c>
      <c r="C26" s="121">
        <v>14</v>
      </c>
      <c r="D26" s="28">
        <f t="shared" si="0"/>
        <v>0.14432989690721648</v>
      </c>
      <c r="E26" s="27">
        <f>'1. Plan and Actual'!F26</f>
        <v>86</v>
      </c>
      <c r="F26" s="28">
        <f t="shared" si="1"/>
        <v>0.88659793814432986</v>
      </c>
      <c r="G26" s="27">
        <f>'1. Plan and Actual'!I26</f>
        <v>0</v>
      </c>
      <c r="H26" s="28">
        <f t="shared" si="2"/>
        <v>0</v>
      </c>
      <c r="I26" s="121">
        <f>'1. Plan and Actual'!L26</f>
        <v>70</v>
      </c>
      <c r="J26" s="28">
        <f t="shared" si="3"/>
        <v>0.72164948453608246</v>
      </c>
      <c r="K26" s="121">
        <f>'1. Plan and Actual'!O26</f>
        <v>3</v>
      </c>
      <c r="L26" s="30">
        <f t="shared" si="4"/>
        <v>3.0927835051546393E-2</v>
      </c>
      <c r="M26" s="155"/>
      <c r="N26" s="155"/>
      <c r="O26" s="155"/>
      <c r="P26" s="155"/>
    </row>
    <row r="27" spans="1:16" ht="13.5" thickBot="1">
      <c r="A27" s="31" t="s">
        <v>49</v>
      </c>
      <c r="B27" s="123">
        <f>'1. Plan and Actual'!C27</f>
        <v>26273</v>
      </c>
      <c r="C27" s="123">
        <v>13064</v>
      </c>
      <c r="D27" s="32">
        <f t="shared" si="0"/>
        <v>0.49724051307425876</v>
      </c>
      <c r="E27" s="38">
        <f>'1. Plan and Actual'!F27</f>
        <v>24314</v>
      </c>
      <c r="F27" s="32">
        <f t="shared" si="1"/>
        <v>0.92543676017203969</v>
      </c>
      <c r="G27" s="38">
        <f>'1. Plan and Actual'!I27</f>
        <v>2302</v>
      </c>
      <c r="H27" s="32">
        <f t="shared" si="2"/>
        <v>8.7618467628363714E-2</v>
      </c>
      <c r="I27" s="123">
        <f>+'1. Plan and Actual'!L27</f>
        <v>14163</v>
      </c>
      <c r="J27" s="32">
        <f t="shared" si="3"/>
        <v>0.53907052867963312</v>
      </c>
      <c r="K27" s="123">
        <f>+'1. Plan and Actual'!O27</f>
        <v>1252</v>
      </c>
      <c r="L27" s="34">
        <f t="shared" si="4"/>
        <v>4.765348456590416E-2</v>
      </c>
      <c r="M27" s="155"/>
      <c r="N27" s="155"/>
      <c r="O27" s="155"/>
      <c r="P27" s="155"/>
    </row>
    <row r="28" spans="1:16" ht="13.5" thickTop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2.75" customHeight="1">
      <c r="A30" s="173" t="s">
        <v>52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</row>
    <row r="31" spans="1:16" ht="12.75" customHeight="1">
      <c r="A31" s="173" t="s">
        <v>53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</row>
    <row r="32" spans="1:16">
      <c r="A32" s="177" t="s">
        <v>54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</row>
  </sheetData>
  <mergeCells count="15">
    <mergeCell ref="A1:L1"/>
    <mergeCell ref="A2:L2"/>
    <mergeCell ref="A3:L3"/>
    <mergeCell ref="A5:L5"/>
    <mergeCell ref="A32:P32"/>
    <mergeCell ref="E7:L7"/>
    <mergeCell ref="K8:L8"/>
    <mergeCell ref="A30:P30"/>
    <mergeCell ref="A7:A8"/>
    <mergeCell ref="B7:B8"/>
    <mergeCell ref="C7:D8"/>
    <mergeCell ref="E8:F8"/>
    <mergeCell ref="G8:H8"/>
    <mergeCell ref="I8:J8"/>
    <mergeCell ref="A31:P31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31"/>
  <sheetViews>
    <sheetView topLeftCell="D1" workbookViewId="0">
      <selection activeCell="A32" sqref="A32"/>
    </sheetView>
  </sheetViews>
  <sheetFormatPr defaultColWidth="9.140625" defaultRowHeight="12.75"/>
  <cols>
    <col min="1" max="1" width="20.85546875" style="21" customWidth="1"/>
    <col min="2" max="2" width="10.7109375" style="21" customWidth="1"/>
    <col min="3" max="3" width="10.42578125" style="21" customWidth="1"/>
    <col min="4" max="4" width="10.7109375" style="21" customWidth="1"/>
    <col min="5" max="5" width="9.85546875" style="21" customWidth="1"/>
    <col min="6" max="6" width="9.140625" style="21"/>
    <col min="7" max="7" width="11.7109375" style="21" customWidth="1"/>
    <col min="8" max="8" width="10" style="21" customWidth="1"/>
    <col min="9" max="9" width="9.140625" style="21"/>
    <col min="10" max="10" width="11.85546875" style="21" customWidth="1"/>
    <col min="11" max="16384" width="9.140625" style="21"/>
  </cols>
  <sheetData>
    <row r="1" spans="1:10" ht="18.75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" ht="15.75">
      <c r="A2" s="165" t="str">
        <f>'1. Plan and Actual'!A2</f>
        <v>OSCCAR Summary by Workforce Area</v>
      </c>
      <c r="B2" s="185"/>
      <c r="C2" s="185"/>
      <c r="D2" s="185"/>
      <c r="E2" s="185"/>
      <c r="F2" s="185"/>
      <c r="G2" s="185"/>
      <c r="H2" s="185"/>
      <c r="I2" s="185"/>
      <c r="J2" s="185"/>
    </row>
    <row r="3" spans="1:10" ht="15.75">
      <c r="A3" s="165" t="str">
        <f>'1. Plan and Actual'!A3</f>
        <v>FY22 Quarter Ending September 30, 2021</v>
      </c>
      <c r="B3" s="185"/>
      <c r="C3" s="185"/>
      <c r="D3" s="185"/>
      <c r="E3" s="185"/>
      <c r="F3" s="185"/>
      <c r="G3" s="185"/>
      <c r="H3" s="185"/>
      <c r="I3" s="185"/>
      <c r="J3" s="185"/>
    </row>
    <row r="5" spans="1:10" ht="18.75">
      <c r="A5" s="186" t="s">
        <v>6</v>
      </c>
      <c r="B5" s="186"/>
      <c r="C5" s="186"/>
      <c r="D5" s="186"/>
      <c r="E5" s="186"/>
      <c r="F5" s="186"/>
      <c r="G5" s="186"/>
      <c r="H5" s="186"/>
      <c r="I5" s="186"/>
      <c r="J5" s="186"/>
    </row>
    <row r="6" spans="1:10" ht="6.75" customHeight="1" thickBot="1">
      <c r="A6" s="155"/>
      <c r="B6" s="155"/>
      <c r="C6" s="155"/>
      <c r="D6" s="155"/>
      <c r="E6" s="155"/>
      <c r="F6" s="155"/>
      <c r="G6" s="155"/>
      <c r="H6" s="155"/>
      <c r="I6" s="155"/>
      <c r="J6" s="155"/>
    </row>
    <row r="7" spans="1:10" ht="13.5" thickTop="1">
      <c r="A7" s="153" t="s">
        <v>17</v>
      </c>
      <c r="B7" s="151" t="s">
        <v>18</v>
      </c>
      <c r="C7" s="151" t="s">
        <v>19</v>
      </c>
      <c r="D7" s="151" t="s">
        <v>20</v>
      </c>
      <c r="E7" s="151" t="s">
        <v>21</v>
      </c>
      <c r="F7" s="151" t="s">
        <v>22</v>
      </c>
      <c r="G7" s="151" t="s">
        <v>56</v>
      </c>
      <c r="H7" s="151" t="s">
        <v>62</v>
      </c>
      <c r="I7" s="151" t="s">
        <v>63</v>
      </c>
      <c r="J7" s="152" t="s">
        <v>64</v>
      </c>
    </row>
    <row r="8" spans="1:10" s="36" customFormat="1" ht="38.25">
      <c r="A8" s="24"/>
      <c r="B8" s="143" t="s">
        <v>65</v>
      </c>
      <c r="C8" s="143" t="s">
        <v>66</v>
      </c>
      <c r="D8" s="143" t="s">
        <v>67</v>
      </c>
      <c r="E8" s="143" t="s">
        <v>68</v>
      </c>
      <c r="F8" s="143" t="s">
        <v>69</v>
      </c>
      <c r="G8" s="143" t="s">
        <v>70</v>
      </c>
      <c r="H8" s="143" t="s">
        <v>71</v>
      </c>
      <c r="I8" s="143" t="s">
        <v>72</v>
      </c>
      <c r="J8" s="25" t="s">
        <v>73</v>
      </c>
    </row>
    <row r="9" spans="1:10" ht="14.1" customHeight="1">
      <c r="A9" s="26" t="s">
        <v>31</v>
      </c>
      <c r="B9" s="27">
        <v>262</v>
      </c>
      <c r="C9" s="27">
        <v>427</v>
      </c>
      <c r="D9" s="27">
        <v>290</v>
      </c>
      <c r="E9" s="27">
        <v>241</v>
      </c>
      <c r="F9" s="27">
        <v>443</v>
      </c>
      <c r="G9" s="27">
        <v>46</v>
      </c>
      <c r="H9" s="27">
        <v>83</v>
      </c>
      <c r="I9" s="27">
        <v>11</v>
      </c>
      <c r="J9" s="39">
        <v>4</v>
      </c>
    </row>
    <row r="10" spans="1:10" ht="14.1" customHeight="1">
      <c r="A10" s="26" t="s">
        <v>32</v>
      </c>
      <c r="B10" s="27">
        <v>754</v>
      </c>
      <c r="C10" s="27">
        <v>1839</v>
      </c>
      <c r="D10" s="27">
        <v>1669</v>
      </c>
      <c r="E10" s="27">
        <v>141</v>
      </c>
      <c r="F10" s="27">
        <v>1612</v>
      </c>
      <c r="G10" s="27">
        <v>244</v>
      </c>
      <c r="H10" s="27">
        <v>180</v>
      </c>
      <c r="I10" s="27">
        <v>47</v>
      </c>
      <c r="J10" s="39">
        <v>10</v>
      </c>
    </row>
    <row r="11" spans="1:10" ht="14.1" customHeight="1">
      <c r="A11" s="26" t="s">
        <v>33</v>
      </c>
      <c r="B11" s="27">
        <v>604</v>
      </c>
      <c r="C11" s="27">
        <v>732</v>
      </c>
      <c r="D11" s="27">
        <v>813</v>
      </c>
      <c r="E11" s="27">
        <v>112</v>
      </c>
      <c r="F11" s="27">
        <v>1160</v>
      </c>
      <c r="G11" s="27">
        <v>50</v>
      </c>
      <c r="H11" s="27">
        <v>763</v>
      </c>
      <c r="I11" s="27">
        <v>236</v>
      </c>
      <c r="J11" s="39">
        <v>2</v>
      </c>
    </row>
    <row r="12" spans="1:10" ht="14.1" customHeight="1">
      <c r="A12" s="26" t="s">
        <v>34</v>
      </c>
      <c r="B12" s="27">
        <v>727</v>
      </c>
      <c r="C12" s="27">
        <v>1057</v>
      </c>
      <c r="D12" s="27">
        <v>816</v>
      </c>
      <c r="E12" s="27">
        <v>59</v>
      </c>
      <c r="F12" s="27">
        <v>996</v>
      </c>
      <c r="G12" s="27">
        <v>70</v>
      </c>
      <c r="H12" s="27">
        <v>33</v>
      </c>
      <c r="I12" s="27">
        <v>32</v>
      </c>
      <c r="J12" s="39">
        <v>12</v>
      </c>
    </row>
    <row r="13" spans="1:10" ht="14.1" customHeight="1">
      <c r="A13" s="26" t="s">
        <v>35</v>
      </c>
      <c r="B13" s="27">
        <v>369</v>
      </c>
      <c r="C13" s="27">
        <v>607</v>
      </c>
      <c r="D13" s="27">
        <v>811</v>
      </c>
      <c r="E13" s="27">
        <v>40</v>
      </c>
      <c r="F13" s="27">
        <v>593</v>
      </c>
      <c r="G13" s="27">
        <v>8</v>
      </c>
      <c r="H13" s="27">
        <v>14</v>
      </c>
      <c r="I13" s="27">
        <v>11</v>
      </c>
      <c r="J13" s="39">
        <v>14</v>
      </c>
    </row>
    <row r="14" spans="1:10" ht="14.1" customHeight="1">
      <c r="A14" s="26" t="s">
        <v>36</v>
      </c>
      <c r="B14" s="27">
        <v>1199</v>
      </c>
      <c r="C14" s="27">
        <v>1358</v>
      </c>
      <c r="D14" s="27">
        <v>1124</v>
      </c>
      <c r="E14" s="27">
        <v>81</v>
      </c>
      <c r="F14" s="27">
        <v>1697</v>
      </c>
      <c r="G14" s="27">
        <v>50</v>
      </c>
      <c r="H14" s="27">
        <v>84</v>
      </c>
      <c r="I14" s="27">
        <v>57</v>
      </c>
      <c r="J14" s="39">
        <v>19</v>
      </c>
    </row>
    <row r="15" spans="1:10" ht="14.1" customHeight="1">
      <c r="A15" s="26" t="s">
        <v>37</v>
      </c>
      <c r="B15" s="27">
        <v>271</v>
      </c>
      <c r="C15" s="27">
        <v>521</v>
      </c>
      <c r="D15" s="27">
        <v>547</v>
      </c>
      <c r="E15" s="27">
        <v>362</v>
      </c>
      <c r="F15" s="27">
        <v>470</v>
      </c>
      <c r="G15" s="27">
        <v>18</v>
      </c>
      <c r="H15" s="27">
        <v>64</v>
      </c>
      <c r="I15" s="27">
        <v>37</v>
      </c>
      <c r="J15" s="39">
        <v>2</v>
      </c>
    </row>
    <row r="16" spans="1:10" ht="14.1" customHeight="1">
      <c r="A16" s="26" t="s">
        <v>38</v>
      </c>
      <c r="B16" s="27">
        <v>729</v>
      </c>
      <c r="C16" s="27">
        <v>1312</v>
      </c>
      <c r="D16" s="27">
        <v>710</v>
      </c>
      <c r="E16" s="27">
        <v>73</v>
      </c>
      <c r="F16" s="27">
        <v>1443</v>
      </c>
      <c r="G16" s="27">
        <v>18</v>
      </c>
      <c r="H16" s="27">
        <v>167</v>
      </c>
      <c r="I16" s="27">
        <v>97</v>
      </c>
      <c r="J16" s="39">
        <v>4</v>
      </c>
    </row>
    <row r="17" spans="1:16" ht="14.1" customHeight="1">
      <c r="A17" s="26" t="s">
        <v>39</v>
      </c>
      <c r="B17" s="27">
        <v>481</v>
      </c>
      <c r="C17" s="27">
        <v>669</v>
      </c>
      <c r="D17" s="27">
        <v>671</v>
      </c>
      <c r="E17" s="27">
        <v>82</v>
      </c>
      <c r="F17" s="27">
        <v>627</v>
      </c>
      <c r="G17" s="27">
        <v>143</v>
      </c>
      <c r="H17" s="27">
        <v>45</v>
      </c>
      <c r="I17" s="27">
        <v>24</v>
      </c>
      <c r="J17" s="39">
        <v>1</v>
      </c>
      <c r="K17" s="155"/>
      <c r="L17" s="155"/>
      <c r="M17" s="155"/>
      <c r="N17" s="155"/>
      <c r="O17" s="155"/>
      <c r="P17" s="155"/>
    </row>
    <row r="18" spans="1:16" ht="14.1" customHeight="1">
      <c r="A18" s="26" t="s">
        <v>40</v>
      </c>
      <c r="B18" s="27">
        <v>1529</v>
      </c>
      <c r="C18" s="27">
        <v>2751</v>
      </c>
      <c r="D18" s="27">
        <v>2831</v>
      </c>
      <c r="E18" s="27">
        <v>226</v>
      </c>
      <c r="F18" s="27">
        <v>2906</v>
      </c>
      <c r="G18" s="27">
        <v>172</v>
      </c>
      <c r="H18" s="27">
        <v>106</v>
      </c>
      <c r="I18" s="27">
        <v>249</v>
      </c>
      <c r="J18" s="39">
        <v>40</v>
      </c>
      <c r="K18" s="155"/>
      <c r="L18" s="155"/>
      <c r="M18" s="155"/>
      <c r="N18" s="155"/>
      <c r="O18" s="155"/>
      <c r="P18" s="155"/>
    </row>
    <row r="19" spans="1:16" ht="14.1" customHeight="1">
      <c r="A19" s="26" t="s">
        <v>41</v>
      </c>
      <c r="B19" s="27">
        <v>780</v>
      </c>
      <c r="C19" s="27">
        <v>979</v>
      </c>
      <c r="D19" s="27">
        <v>1118</v>
      </c>
      <c r="E19" s="27">
        <v>375</v>
      </c>
      <c r="F19" s="27">
        <v>1339</v>
      </c>
      <c r="G19" s="27">
        <v>293</v>
      </c>
      <c r="H19" s="27">
        <v>215</v>
      </c>
      <c r="I19" s="27">
        <v>31</v>
      </c>
      <c r="J19" s="39">
        <v>1</v>
      </c>
      <c r="K19" s="155"/>
      <c r="L19" s="155"/>
      <c r="M19" s="155"/>
      <c r="N19" s="155"/>
      <c r="O19" s="155"/>
      <c r="P19" s="155"/>
    </row>
    <row r="20" spans="1:16" ht="14.1" customHeight="1">
      <c r="A20" s="26" t="s">
        <v>42</v>
      </c>
      <c r="B20" s="27">
        <v>1393</v>
      </c>
      <c r="C20" s="27">
        <v>1903</v>
      </c>
      <c r="D20" s="27">
        <v>1738</v>
      </c>
      <c r="E20" s="27">
        <v>41</v>
      </c>
      <c r="F20" s="27">
        <v>1959</v>
      </c>
      <c r="G20" s="27">
        <v>144</v>
      </c>
      <c r="H20" s="27">
        <v>39</v>
      </c>
      <c r="I20" s="27">
        <v>71</v>
      </c>
      <c r="J20" s="39">
        <v>0</v>
      </c>
      <c r="K20" s="155"/>
      <c r="L20" s="155"/>
      <c r="M20" s="155"/>
      <c r="N20" s="155"/>
      <c r="O20" s="155"/>
      <c r="P20" s="155"/>
    </row>
    <row r="21" spans="1:16" ht="14.1" customHeight="1">
      <c r="A21" s="26" t="s">
        <v>43</v>
      </c>
      <c r="B21" s="27">
        <v>1289</v>
      </c>
      <c r="C21" s="27">
        <v>1571</v>
      </c>
      <c r="D21" s="27">
        <v>1456</v>
      </c>
      <c r="E21" s="27">
        <v>53</v>
      </c>
      <c r="F21" s="27">
        <v>1729</v>
      </c>
      <c r="G21" s="27">
        <v>73</v>
      </c>
      <c r="H21" s="27">
        <v>670</v>
      </c>
      <c r="I21" s="27">
        <v>48</v>
      </c>
      <c r="J21" s="39">
        <v>2</v>
      </c>
      <c r="K21" s="155"/>
      <c r="L21" s="155"/>
      <c r="M21" s="155"/>
      <c r="N21" s="155"/>
      <c r="O21" s="155"/>
      <c r="P21" s="155"/>
    </row>
    <row r="22" spans="1:16" ht="14.1" customHeight="1">
      <c r="A22" s="26" t="s">
        <v>44</v>
      </c>
      <c r="B22" s="27">
        <v>453</v>
      </c>
      <c r="C22" s="27">
        <v>617</v>
      </c>
      <c r="D22" s="27">
        <v>641</v>
      </c>
      <c r="E22" s="27">
        <v>93</v>
      </c>
      <c r="F22" s="27">
        <v>713</v>
      </c>
      <c r="G22" s="27">
        <v>117</v>
      </c>
      <c r="H22" s="27">
        <v>44</v>
      </c>
      <c r="I22" s="27">
        <v>49</v>
      </c>
      <c r="J22" s="39">
        <v>0</v>
      </c>
      <c r="K22" s="155"/>
      <c r="L22" s="155"/>
      <c r="M22" s="155"/>
      <c r="N22" s="155"/>
      <c r="O22" s="155"/>
      <c r="P22" s="155"/>
    </row>
    <row r="23" spans="1:16" ht="14.1" customHeight="1">
      <c r="A23" s="26" t="s">
        <v>45</v>
      </c>
      <c r="B23" s="27">
        <v>521</v>
      </c>
      <c r="C23" s="27">
        <v>766</v>
      </c>
      <c r="D23" s="27">
        <v>887</v>
      </c>
      <c r="E23" s="27">
        <v>1</v>
      </c>
      <c r="F23" s="27">
        <v>813</v>
      </c>
      <c r="G23" s="27">
        <v>35</v>
      </c>
      <c r="H23" s="27">
        <v>88</v>
      </c>
      <c r="I23" s="27">
        <v>69</v>
      </c>
      <c r="J23" s="39">
        <v>2</v>
      </c>
      <c r="K23" s="155"/>
      <c r="L23" s="155"/>
      <c r="M23" s="155"/>
      <c r="N23" s="155"/>
      <c r="O23" s="155"/>
      <c r="P23" s="155"/>
    </row>
    <row r="24" spans="1:16" ht="14.1" customHeight="1">
      <c r="A24" s="26" t="s">
        <v>46</v>
      </c>
      <c r="B24" s="27">
        <v>933</v>
      </c>
      <c r="C24" s="27">
        <v>1022</v>
      </c>
      <c r="D24" s="27">
        <v>763</v>
      </c>
      <c r="E24" s="27">
        <v>4</v>
      </c>
      <c r="F24" s="27">
        <v>1169</v>
      </c>
      <c r="G24" s="27">
        <v>73</v>
      </c>
      <c r="H24" s="27">
        <v>245</v>
      </c>
      <c r="I24" s="27">
        <v>20</v>
      </c>
      <c r="J24" s="39">
        <v>3</v>
      </c>
      <c r="K24" s="155"/>
      <c r="L24" s="155"/>
      <c r="M24" s="155"/>
      <c r="N24" s="155"/>
      <c r="O24" s="155"/>
      <c r="P24" s="155"/>
    </row>
    <row r="25" spans="1:16">
      <c r="A25" s="26" t="s">
        <v>47</v>
      </c>
      <c r="B25" s="121">
        <v>4</v>
      </c>
      <c r="C25" s="121">
        <v>78</v>
      </c>
      <c r="D25" s="121">
        <v>77</v>
      </c>
      <c r="E25" s="121">
        <v>15</v>
      </c>
      <c r="F25" s="121">
        <v>16</v>
      </c>
      <c r="G25" s="121">
        <v>1</v>
      </c>
      <c r="H25" s="121">
        <v>0</v>
      </c>
      <c r="I25" s="121">
        <v>0</v>
      </c>
      <c r="J25" s="124">
        <v>0</v>
      </c>
      <c r="K25" s="155"/>
      <c r="L25" s="155"/>
      <c r="M25" s="155"/>
      <c r="N25" s="155"/>
      <c r="O25" s="155"/>
      <c r="P25" s="155"/>
    </row>
    <row r="26" spans="1:16" ht="13.5" thickBot="1">
      <c r="A26" s="31" t="s">
        <v>49</v>
      </c>
      <c r="B26" s="123">
        <v>12055</v>
      </c>
      <c r="C26" s="123">
        <v>15347</v>
      </c>
      <c r="D26" s="123">
        <v>15850</v>
      </c>
      <c r="E26" s="123">
        <v>1994</v>
      </c>
      <c r="F26" s="123">
        <v>18349</v>
      </c>
      <c r="G26" s="123">
        <v>1484</v>
      </c>
      <c r="H26" s="123">
        <v>2757</v>
      </c>
      <c r="I26" s="123">
        <v>1088</v>
      </c>
      <c r="J26" s="125">
        <v>116</v>
      </c>
      <c r="K26" s="155"/>
      <c r="L26" s="155"/>
      <c r="M26" s="155"/>
      <c r="N26" s="155"/>
      <c r="O26" s="155"/>
      <c r="P26" s="155"/>
    </row>
    <row r="27" spans="1:16" ht="13.5" thickTop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>
      <c r="A29" s="173" t="s">
        <v>52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</row>
    <row r="30" spans="1:16" ht="12.75" customHeight="1">
      <c r="A30" s="173" t="s">
        <v>53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</row>
    <row r="31" spans="1:16">
      <c r="A31" s="177" t="s">
        <v>54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</row>
  </sheetData>
  <mergeCells count="7">
    <mergeCell ref="A31:P31"/>
    <mergeCell ref="A1:J1"/>
    <mergeCell ref="A2:J2"/>
    <mergeCell ref="A3:J3"/>
    <mergeCell ref="A5:J5"/>
    <mergeCell ref="A29:P29"/>
    <mergeCell ref="A30:P30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31"/>
  <sheetViews>
    <sheetView workbookViewId="0">
      <selection activeCell="A33" sqref="A33"/>
    </sheetView>
  </sheetViews>
  <sheetFormatPr defaultColWidth="9.140625" defaultRowHeight="12.75"/>
  <cols>
    <col min="1" max="1" width="21" style="21" customWidth="1"/>
    <col min="2" max="2" width="9.85546875" style="21" customWidth="1"/>
    <col min="3" max="3" width="7.85546875" style="21" customWidth="1"/>
    <col min="4" max="4" width="6.42578125" style="21" customWidth="1"/>
    <col min="5" max="5" width="9.5703125" style="21" customWidth="1"/>
    <col min="6" max="6" width="6.42578125" style="21" customWidth="1"/>
    <col min="7" max="7" width="9.140625" style="21"/>
    <col min="8" max="8" width="6.42578125" style="21" customWidth="1"/>
    <col min="9" max="9" width="9.140625" style="21"/>
    <col min="10" max="10" width="6.42578125" style="21" customWidth="1"/>
    <col min="11" max="11" width="7" style="21" customWidth="1"/>
    <col min="12" max="12" width="6.42578125" style="21" customWidth="1"/>
    <col min="13" max="13" width="9.140625" style="21"/>
    <col min="14" max="14" width="6.42578125" style="21" customWidth="1"/>
    <col min="15" max="15" width="7" style="21" customWidth="1"/>
    <col min="16" max="16" width="6.42578125" style="21" customWidth="1"/>
    <col min="17" max="16384" width="9.140625" style="21"/>
  </cols>
  <sheetData>
    <row r="1" spans="1:16" ht="18.75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</row>
    <row r="2" spans="1:16" ht="15.75">
      <c r="A2" s="165" t="str">
        <f>'1. Plan and Actual'!A2</f>
        <v>OSCCAR Summary by Workforce Area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16" ht="15.75">
      <c r="A3" s="165" t="str">
        <f>'1. Plan and Actual'!A3</f>
        <v>FY22 Quarter Ending September 30, 2021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</row>
    <row r="4" spans="1:16" ht="8.25" customHeight="1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</row>
    <row r="5" spans="1:16" ht="18.75">
      <c r="A5" s="164" t="s">
        <v>7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</row>
    <row r="6" spans="1:16" ht="6.75" customHeight="1" thickBot="1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</row>
    <row r="7" spans="1:16" ht="13.5" thickTop="1">
      <c r="A7" s="153" t="s">
        <v>17</v>
      </c>
      <c r="B7" s="151" t="s">
        <v>18</v>
      </c>
      <c r="C7" s="151" t="s">
        <v>19</v>
      </c>
      <c r="D7" s="151" t="s">
        <v>20</v>
      </c>
      <c r="E7" s="151" t="s">
        <v>21</v>
      </c>
      <c r="F7" s="151" t="s">
        <v>22</v>
      </c>
      <c r="G7" s="151" t="s">
        <v>56</v>
      </c>
      <c r="H7" s="151" t="s">
        <v>62</v>
      </c>
      <c r="I7" s="151" t="s">
        <v>63</v>
      </c>
      <c r="J7" s="151" t="s">
        <v>64</v>
      </c>
      <c r="K7" s="151" t="s">
        <v>74</v>
      </c>
      <c r="L7" s="151" t="s">
        <v>75</v>
      </c>
      <c r="M7" s="151" t="s">
        <v>76</v>
      </c>
      <c r="N7" s="151" t="s">
        <v>77</v>
      </c>
      <c r="O7" s="151" t="s">
        <v>78</v>
      </c>
      <c r="P7" s="40" t="s">
        <v>79</v>
      </c>
    </row>
    <row r="8" spans="1:16" s="36" customFormat="1" ht="51">
      <c r="A8" s="24"/>
      <c r="B8" s="143" t="s">
        <v>23</v>
      </c>
      <c r="C8" s="143" t="s">
        <v>80</v>
      </c>
      <c r="D8" s="143" t="s">
        <v>81</v>
      </c>
      <c r="E8" s="143" t="s">
        <v>82</v>
      </c>
      <c r="F8" s="143" t="s">
        <v>81</v>
      </c>
      <c r="G8" s="143" t="s">
        <v>83</v>
      </c>
      <c r="H8" s="143" t="s">
        <v>81</v>
      </c>
      <c r="I8" s="143" t="s">
        <v>84</v>
      </c>
      <c r="J8" s="143" t="s">
        <v>81</v>
      </c>
      <c r="K8" s="143" t="s">
        <v>85</v>
      </c>
      <c r="L8" s="143" t="s">
        <v>81</v>
      </c>
      <c r="M8" s="143" t="s">
        <v>86</v>
      </c>
      <c r="N8" s="143" t="s">
        <v>81</v>
      </c>
      <c r="O8" s="143" t="s">
        <v>87</v>
      </c>
      <c r="P8" s="41" t="s">
        <v>88</v>
      </c>
    </row>
    <row r="9" spans="1:16" ht="14.1" customHeight="1">
      <c r="A9" s="26" t="s">
        <v>31</v>
      </c>
      <c r="B9" s="37">
        <f>'1. Plan and Actual'!C10</f>
        <v>820</v>
      </c>
      <c r="C9" s="27">
        <v>646</v>
      </c>
      <c r="D9" s="28">
        <f>C9/B9</f>
        <v>0.78780487804878052</v>
      </c>
      <c r="E9" s="27">
        <v>85</v>
      </c>
      <c r="F9" s="28">
        <f>E9/B9</f>
        <v>0.10365853658536585</v>
      </c>
      <c r="G9" s="27">
        <v>71</v>
      </c>
      <c r="H9" s="28">
        <f>G9/B9</f>
        <v>8.658536585365853E-2</v>
      </c>
      <c r="I9" s="27">
        <v>11</v>
      </c>
      <c r="J9" s="126">
        <f>I9/B9</f>
        <v>1.3414634146341463E-2</v>
      </c>
      <c r="K9" s="27">
        <v>17</v>
      </c>
      <c r="L9" s="126">
        <f>K9/B9</f>
        <v>2.0731707317073172E-2</v>
      </c>
      <c r="M9" s="27">
        <v>5</v>
      </c>
      <c r="N9" s="126">
        <f>M9/B9</f>
        <v>6.0975609756097563E-3</v>
      </c>
      <c r="O9" s="27">
        <v>24</v>
      </c>
      <c r="P9" s="30">
        <f>O9/B9</f>
        <v>2.9268292682926831E-2</v>
      </c>
    </row>
    <row r="10" spans="1:16" ht="14.1" customHeight="1">
      <c r="A10" s="26" t="s">
        <v>32</v>
      </c>
      <c r="B10" s="37">
        <f>'1. Plan and Actual'!C11</f>
        <v>2766</v>
      </c>
      <c r="C10" s="27">
        <v>1264</v>
      </c>
      <c r="D10" s="28">
        <f t="shared" ref="D10:D26" si="0">C10/B10</f>
        <v>0.45697758496023139</v>
      </c>
      <c r="E10" s="27">
        <v>806</v>
      </c>
      <c r="F10" s="28">
        <f t="shared" ref="F10:F26" si="1">E10/B10</f>
        <v>0.2913955169920463</v>
      </c>
      <c r="G10" s="27">
        <v>426</v>
      </c>
      <c r="H10" s="28">
        <f t="shared" ref="H10:H26" si="2">G10/B10</f>
        <v>0.15401301518438179</v>
      </c>
      <c r="I10" s="27">
        <v>41</v>
      </c>
      <c r="J10" s="126">
        <f t="shared" ref="J10:J26" si="3">I10/B10</f>
        <v>1.4822848879248011E-2</v>
      </c>
      <c r="K10" s="27">
        <v>229</v>
      </c>
      <c r="L10" s="28">
        <f t="shared" ref="L10:L26" si="4">K10/B10</f>
        <v>8.2791033984092557E-2</v>
      </c>
      <c r="M10" s="27">
        <v>6</v>
      </c>
      <c r="N10" s="126">
        <f t="shared" ref="N10:N26" si="5">M10/B10</f>
        <v>2.1691973969631237E-3</v>
      </c>
      <c r="O10" s="27">
        <v>197</v>
      </c>
      <c r="P10" s="30">
        <f t="shared" ref="P10:P26" si="6">O10/B10</f>
        <v>7.1221981200289219E-2</v>
      </c>
    </row>
    <row r="11" spans="1:16" ht="14.1" customHeight="1">
      <c r="A11" s="26" t="s">
        <v>33</v>
      </c>
      <c r="B11" s="37">
        <f>'1. Plan and Actual'!C12</f>
        <v>2242</v>
      </c>
      <c r="C11" s="27">
        <v>1630</v>
      </c>
      <c r="D11" s="28">
        <f t="shared" si="0"/>
        <v>0.7270294380017841</v>
      </c>
      <c r="E11" s="27">
        <v>318</v>
      </c>
      <c r="F11" s="28">
        <f t="shared" si="1"/>
        <v>0.14183764495985726</v>
      </c>
      <c r="G11" s="27">
        <v>299</v>
      </c>
      <c r="H11" s="28">
        <f t="shared" si="2"/>
        <v>0.13336306868867082</v>
      </c>
      <c r="I11" s="27">
        <v>17</v>
      </c>
      <c r="J11" s="126">
        <f t="shared" si="3"/>
        <v>7.5825156110615518E-3</v>
      </c>
      <c r="K11" s="27">
        <v>70</v>
      </c>
      <c r="L11" s="28">
        <f t="shared" si="4"/>
        <v>3.1222123104371096E-2</v>
      </c>
      <c r="M11" s="27">
        <v>6</v>
      </c>
      <c r="N11" s="126">
        <f t="shared" si="5"/>
        <v>2.6761819803746653E-3</v>
      </c>
      <c r="O11" s="27">
        <v>106</v>
      </c>
      <c r="P11" s="30">
        <f t="shared" si="6"/>
        <v>4.7279214986619092E-2</v>
      </c>
    </row>
    <row r="12" spans="1:16" ht="14.1" customHeight="1">
      <c r="A12" s="26" t="s">
        <v>34</v>
      </c>
      <c r="B12" s="37">
        <f>'1. Plan and Actual'!C13</f>
        <v>1381</v>
      </c>
      <c r="C12" s="27">
        <v>791</v>
      </c>
      <c r="D12" s="28">
        <f t="shared" si="0"/>
        <v>0.57277335264301232</v>
      </c>
      <c r="E12" s="27">
        <v>359</v>
      </c>
      <c r="F12" s="28">
        <f t="shared" si="1"/>
        <v>0.25995655322230266</v>
      </c>
      <c r="G12" s="27">
        <v>140</v>
      </c>
      <c r="H12" s="28">
        <f t="shared" si="2"/>
        <v>0.10137581462708183</v>
      </c>
      <c r="I12" s="27">
        <v>11</v>
      </c>
      <c r="J12" s="126">
        <f t="shared" si="3"/>
        <v>7.965242577842143E-3</v>
      </c>
      <c r="K12" s="27">
        <v>42</v>
      </c>
      <c r="L12" s="28">
        <f t="shared" si="4"/>
        <v>3.0412744388124548E-2</v>
      </c>
      <c r="M12" s="27">
        <v>2</v>
      </c>
      <c r="N12" s="126">
        <f t="shared" si="5"/>
        <v>1.448225923244026E-3</v>
      </c>
      <c r="O12" s="27">
        <v>77</v>
      </c>
      <c r="P12" s="30">
        <f t="shared" si="6"/>
        <v>5.5756698044895005E-2</v>
      </c>
    </row>
    <row r="13" spans="1:16" ht="14.1" customHeight="1">
      <c r="A13" s="26" t="s">
        <v>35</v>
      </c>
      <c r="B13" s="37">
        <f>'1. Plan and Actual'!C14</f>
        <v>1287</v>
      </c>
      <c r="C13" s="27">
        <v>1035</v>
      </c>
      <c r="D13" s="28">
        <f t="shared" si="0"/>
        <v>0.80419580419580416</v>
      </c>
      <c r="E13" s="27">
        <v>103</v>
      </c>
      <c r="F13" s="28">
        <f t="shared" si="1"/>
        <v>8.0031080031080032E-2</v>
      </c>
      <c r="G13" s="27">
        <v>74</v>
      </c>
      <c r="H13" s="28">
        <f t="shared" si="2"/>
        <v>5.7498057498057496E-2</v>
      </c>
      <c r="I13" s="27">
        <v>21</v>
      </c>
      <c r="J13" s="126">
        <f t="shared" si="3"/>
        <v>1.6317016317016316E-2</v>
      </c>
      <c r="K13" s="27">
        <v>43</v>
      </c>
      <c r="L13" s="28">
        <f t="shared" si="4"/>
        <v>3.3411033411033408E-2</v>
      </c>
      <c r="M13" s="27">
        <v>4</v>
      </c>
      <c r="N13" s="126">
        <f t="shared" si="5"/>
        <v>3.108003108003108E-3</v>
      </c>
      <c r="O13" s="27">
        <v>45</v>
      </c>
      <c r="P13" s="30">
        <f t="shared" si="6"/>
        <v>3.4965034965034968E-2</v>
      </c>
    </row>
    <row r="14" spans="1:16" ht="14.1" customHeight="1">
      <c r="A14" s="26" t="s">
        <v>36</v>
      </c>
      <c r="B14" s="37">
        <f>'1. Plan and Actual'!C15</f>
        <v>2052</v>
      </c>
      <c r="C14" s="27">
        <v>1449</v>
      </c>
      <c r="D14" s="28">
        <f t="shared" si="0"/>
        <v>0.70614035087719296</v>
      </c>
      <c r="E14" s="27">
        <v>230</v>
      </c>
      <c r="F14" s="28">
        <f t="shared" si="1"/>
        <v>0.11208576998050682</v>
      </c>
      <c r="G14" s="27">
        <v>348</v>
      </c>
      <c r="H14" s="28">
        <f t="shared" si="2"/>
        <v>0.16959064327485379</v>
      </c>
      <c r="I14" s="27">
        <v>29</v>
      </c>
      <c r="J14" s="126">
        <f t="shared" si="3"/>
        <v>1.4132553606237816E-2</v>
      </c>
      <c r="K14" s="27">
        <v>58</v>
      </c>
      <c r="L14" s="28">
        <f t="shared" si="4"/>
        <v>2.8265107212475632E-2</v>
      </c>
      <c r="M14" s="27">
        <v>6</v>
      </c>
      <c r="N14" s="126">
        <f t="shared" si="5"/>
        <v>2.9239766081871343E-3</v>
      </c>
      <c r="O14" s="27">
        <v>91</v>
      </c>
      <c r="P14" s="30">
        <f t="shared" si="6"/>
        <v>4.4346978557504871E-2</v>
      </c>
    </row>
    <row r="15" spans="1:16" ht="14.1" customHeight="1">
      <c r="A15" s="26" t="s">
        <v>37</v>
      </c>
      <c r="B15" s="37">
        <f>'1. Plan and Actual'!C16</f>
        <v>1160</v>
      </c>
      <c r="C15" s="27">
        <v>952</v>
      </c>
      <c r="D15" s="28">
        <f t="shared" si="0"/>
        <v>0.82068965517241377</v>
      </c>
      <c r="E15" s="27">
        <v>87</v>
      </c>
      <c r="F15" s="28">
        <f t="shared" si="1"/>
        <v>7.4999999999999997E-2</v>
      </c>
      <c r="G15" s="27">
        <v>84</v>
      </c>
      <c r="H15" s="28">
        <f t="shared" si="2"/>
        <v>7.2413793103448282E-2</v>
      </c>
      <c r="I15" s="27">
        <v>23</v>
      </c>
      <c r="J15" s="126">
        <f t="shared" si="3"/>
        <v>1.9827586206896553E-2</v>
      </c>
      <c r="K15" s="27">
        <v>38</v>
      </c>
      <c r="L15" s="28">
        <f t="shared" si="4"/>
        <v>3.2758620689655175E-2</v>
      </c>
      <c r="M15" s="27">
        <v>4</v>
      </c>
      <c r="N15" s="126">
        <f t="shared" si="5"/>
        <v>3.4482758620689655E-3</v>
      </c>
      <c r="O15" s="27">
        <v>31</v>
      </c>
      <c r="P15" s="30">
        <f t="shared" si="6"/>
        <v>2.6724137931034484E-2</v>
      </c>
    </row>
    <row r="16" spans="1:16" ht="14.1" customHeight="1">
      <c r="A16" s="26" t="s">
        <v>38</v>
      </c>
      <c r="B16" s="37">
        <f>'1. Plan and Actual'!C17</f>
        <v>1883</v>
      </c>
      <c r="C16" s="27">
        <v>1229</v>
      </c>
      <c r="D16" s="28">
        <f t="shared" si="0"/>
        <v>0.65268189060010617</v>
      </c>
      <c r="E16" s="27">
        <v>182</v>
      </c>
      <c r="F16" s="28">
        <f t="shared" si="1"/>
        <v>9.6654275092936809E-2</v>
      </c>
      <c r="G16" s="27">
        <v>332</v>
      </c>
      <c r="H16" s="28">
        <f t="shared" si="2"/>
        <v>0.17631439192777482</v>
      </c>
      <c r="I16" s="27">
        <v>31</v>
      </c>
      <c r="J16" s="126">
        <f t="shared" si="3"/>
        <v>1.6463090812533193E-2</v>
      </c>
      <c r="K16" s="27">
        <v>195</v>
      </c>
      <c r="L16" s="28">
        <f t="shared" si="4"/>
        <v>0.10355815188528943</v>
      </c>
      <c r="M16" s="27">
        <v>8</v>
      </c>
      <c r="N16" s="126">
        <f t="shared" si="5"/>
        <v>4.2485395645246943E-3</v>
      </c>
      <c r="O16" s="27">
        <v>97</v>
      </c>
      <c r="P16" s="30">
        <f t="shared" si="6"/>
        <v>5.1513542219861923E-2</v>
      </c>
    </row>
    <row r="17" spans="1:16" ht="14.1" customHeight="1">
      <c r="A17" s="26" t="s">
        <v>39</v>
      </c>
      <c r="B17" s="37">
        <f>'1. Plan and Actual'!C18</f>
        <v>1041</v>
      </c>
      <c r="C17" s="27">
        <v>709</v>
      </c>
      <c r="D17" s="28">
        <f t="shared" si="0"/>
        <v>0.68107588856868395</v>
      </c>
      <c r="E17" s="27">
        <v>159</v>
      </c>
      <c r="F17" s="28">
        <f t="shared" si="1"/>
        <v>0.15273775216138327</v>
      </c>
      <c r="G17" s="27">
        <v>148</v>
      </c>
      <c r="H17" s="28">
        <f t="shared" si="2"/>
        <v>0.14217098943323728</v>
      </c>
      <c r="I17" s="27">
        <v>11</v>
      </c>
      <c r="J17" s="126">
        <f t="shared" si="3"/>
        <v>1.0566762728146013E-2</v>
      </c>
      <c r="K17" s="27">
        <v>28</v>
      </c>
      <c r="L17" s="28">
        <f t="shared" si="4"/>
        <v>2.6897214217098942E-2</v>
      </c>
      <c r="M17" s="27">
        <v>3</v>
      </c>
      <c r="N17" s="126">
        <f t="shared" si="5"/>
        <v>2.881844380403458E-3</v>
      </c>
      <c r="O17" s="27">
        <v>90</v>
      </c>
      <c r="P17" s="30">
        <f t="shared" si="6"/>
        <v>8.645533141210375E-2</v>
      </c>
    </row>
    <row r="18" spans="1:16" ht="14.1" customHeight="1">
      <c r="A18" s="26" t="s">
        <v>40</v>
      </c>
      <c r="B18" s="37">
        <f>'1. Plan and Actual'!C19</f>
        <v>4539</v>
      </c>
      <c r="C18" s="27">
        <v>2400</v>
      </c>
      <c r="D18" s="28">
        <f t="shared" si="0"/>
        <v>0.52875082617316593</v>
      </c>
      <c r="E18" s="27">
        <v>642</v>
      </c>
      <c r="F18" s="28">
        <f t="shared" si="1"/>
        <v>0.14144084600132187</v>
      </c>
      <c r="G18" s="27">
        <v>1708</v>
      </c>
      <c r="H18" s="28">
        <f t="shared" si="2"/>
        <v>0.37629433795990308</v>
      </c>
      <c r="I18" s="27">
        <v>48</v>
      </c>
      <c r="J18" s="126">
        <f t="shared" si="3"/>
        <v>1.0575016523463317E-2</v>
      </c>
      <c r="K18" s="27">
        <v>99</v>
      </c>
      <c r="L18" s="28">
        <f t="shared" si="4"/>
        <v>2.1810971579643092E-2</v>
      </c>
      <c r="M18" s="27">
        <v>15</v>
      </c>
      <c r="N18" s="126">
        <f t="shared" si="5"/>
        <v>3.3046926635822869E-3</v>
      </c>
      <c r="O18" s="27">
        <v>314</v>
      </c>
      <c r="P18" s="30">
        <f t="shared" si="6"/>
        <v>6.9178233090989208E-2</v>
      </c>
    </row>
    <row r="19" spans="1:16" ht="14.1" customHeight="1">
      <c r="A19" s="26" t="s">
        <v>41</v>
      </c>
      <c r="B19" s="37">
        <f>'1. Plan and Actual'!C20</f>
        <v>1984</v>
      </c>
      <c r="C19" s="27">
        <v>1006</v>
      </c>
      <c r="D19" s="28">
        <f t="shared" si="0"/>
        <v>0.50705645161290325</v>
      </c>
      <c r="E19" s="27">
        <v>141</v>
      </c>
      <c r="F19" s="28">
        <f t="shared" si="1"/>
        <v>7.106854838709678E-2</v>
      </c>
      <c r="G19" s="27">
        <v>847</v>
      </c>
      <c r="H19" s="28">
        <f t="shared" si="2"/>
        <v>0.42691532258064518</v>
      </c>
      <c r="I19" s="27">
        <v>10</v>
      </c>
      <c r="J19" s="126">
        <f t="shared" si="3"/>
        <v>5.0403225806451612E-3</v>
      </c>
      <c r="K19" s="27">
        <v>74</v>
      </c>
      <c r="L19" s="28">
        <f t="shared" si="4"/>
        <v>3.7298387096774195E-2</v>
      </c>
      <c r="M19" s="27">
        <v>5</v>
      </c>
      <c r="N19" s="126">
        <f t="shared" si="5"/>
        <v>2.5201612903225806E-3</v>
      </c>
      <c r="O19" s="27">
        <v>145</v>
      </c>
      <c r="P19" s="30">
        <f t="shared" si="6"/>
        <v>7.3084677419354843E-2</v>
      </c>
    </row>
    <row r="20" spans="1:16" ht="14.1" customHeight="1">
      <c r="A20" s="26" t="s">
        <v>42</v>
      </c>
      <c r="B20" s="37">
        <f>'1. Plan and Actual'!C21</f>
        <v>2628</v>
      </c>
      <c r="C20" s="27">
        <v>1775</v>
      </c>
      <c r="D20" s="28">
        <f t="shared" si="0"/>
        <v>0.67541856925418564</v>
      </c>
      <c r="E20" s="27">
        <v>306</v>
      </c>
      <c r="F20" s="28">
        <f t="shared" si="1"/>
        <v>0.11643835616438356</v>
      </c>
      <c r="G20" s="27">
        <v>286</v>
      </c>
      <c r="H20" s="28">
        <f t="shared" si="2"/>
        <v>0.10882800608828005</v>
      </c>
      <c r="I20" s="27">
        <v>40</v>
      </c>
      <c r="J20" s="126">
        <f t="shared" si="3"/>
        <v>1.5220700152207001E-2</v>
      </c>
      <c r="K20" s="27">
        <v>211</v>
      </c>
      <c r="L20" s="28">
        <f t="shared" si="4"/>
        <v>8.0289193302891929E-2</v>
      </c>
      <c r="M20" s="27">
        <v>7</v>
      </c>
      <c r="N20" s="126">
        <f t="shared" si="5"/>
        <v>2.6636225266362251E-3</v>
      </c>
      <c r="O20" s="27">
        <v>136</v>
      </c>
      <c r="P20" s="30">
        <f t="shared" si="6"/>
        <v>5.1750380517503802E-2</v>
      </c>
    </row>
    <row r="21" spans="1:16" ht="14.1" customHeight="1">
      <c r="A21" s="26" t="s">
        <v>43</v>
      </c>
      <c r="B21" s="37">
        <f>'1. Plan and Actual'!C22</f>
        <v>2696</v>
      </c>
      <c r="C21" s="27">
        <v>1942</v>
      </c>
      <c r="D21" s="28">
        <f t="shared" si="0"/>
        <v>0.72032640949554894</v>
      </c>
      <c r="E21" s="27">
        <v>326</v>
      </c>
      <c r="F21" s="28">
        <f t="shared" si="1"/>
        <v>0.12091988130563798</v>
      </c>
      <c r="G21" s="27">
        <v>249</v>
      </c>
      <c r="H21" s="28">
        <f t="shared" si="2"/>
        <v>9.2359050445103855E-2</v>
      </c>
      <c r="I21" s="27">
        <v>23</v>
      </c>
      <c r="J21" s="126">
        <f t="shared" si="3"/>
        <v>8.5311572700296733E-3</v>
      </c>
      <c r="K21" s="27">
        <v>174</v>
      </c>
      <c r="L21" s="28">
        <f t="shared" si="4"/>
        <v>6.4540059347181003E-2</v>
      </c>
      <c r="M21" s="27">
        <v>12</v>
      </c>
      <c r="N21" s="126">
        <f t="shared" si="5"/>
        <v>4.4510385756676559E-3</v>
      </c>
      <c r="O21" s="27">
        <v>84</v>
      </c>
      <c r="P21" s="30">
        <f t="shared" si="6"/>
        <v>3.1157270029673591E-2</v>
      </c>
    </row>
    <row r="22" spans="1:16" ht="14.1" customHeight="1">
      <c r="A22" s="26" t="s">
        <v>44</v>
      </c>
      <c r="B22" s="37">
        <f>'1. Plan and Actual'!C23</f>
        <v>988</v>
      </c>
      <c r="C22" s="27">
        <v>736</v>
      </c>
      <c r="D22" s="28">
        <f t="shared" si="0"/>
        <v>0.74493927125506076</v>
      </c>
      <c r="E22" s="27">
        <v>91</v>
      </c>
      <c r="F22" s="28">
        <f t="shared" si="1"/>
        <v>9.2105263157894732E-2</v>
      </c>
      <c r="G22" s="27">
        <v>167</v>
      </c>
      <c r="H22" s="28">
        <f t="shared" si="2"/>
        <v>0.16902834008097167</v>
      </c>
      <c r="I22" s="27">
        <v>11</v>
      </c>
      <c r="J22" s="126">
        <f t="shared" si="3"/>
        <v>1.1133603238866396E-2</v>
      </c>
      <c r="K22" s="27">
        <v>38</v>
      </c>
      <c r="L22" s="28">
        <f t="shared" si="4"/>
        <v>3.8461538461538464E-2</v>
      </c>
      <c r="M22" s="27">
        <v>3</v>
      </c>
      <c r="N22" s="126">
        <f t="shared" si="5"/>
        <v>3.0364372469635628E-3</v>
      </c>
      <c r="O22" s="27">
        <v>33</v>
      </c>
      <c r="P22" s="30">
        <f t="shared" si="6"/>
        <v>3.3400809716599193E-2</v>
      </c>
    </row>
    <row r="23" spans="1:16" ht="14.1" customHeight="1">
      <c r="A23" s="26" t="s">
        <v>45</v>
      </c>
      <c r="B23" s="37">
        <f>'1. Plan and Actual'!C24</f>
        <v>1333</v>
      </c>
      <c r="C23" s="27">
        <v>1024</v>
      </c>
      <c r="D23" s="28">
        <f t="shared" si="0"/>
        <v>0.76819204801200303</v>
      </c>
      <c r="E23" s="27">
        <v>127</v>
      </c>
      <c r="F23" s="28">
        <f t="shared" si="1"/>
        <v>9.5273818454613649E-2</v>
      </c>
      <c r="G23" s="27">
        <v>240</v>
      </c>
      <c r="H23" s="28">
        <f t="shared" si="2"/>
        <v>0.18004501125281319</v>
      </c>
      <c r="I23" s="27">
        <v>27</v>
      </c>
      <c r="J23" s="126">
        <f t="shared" si="3"/>
        <v>2.0255063765941484E-2</v>
      </c>
      <c r="K23" s="27">
        <v>64</v>
      </c>
      <c r="L23" s="28">
        <f t="shared" si="4"/>
        <v>4.8012003000750189E-2</v>
      </c>
      <c r="M23" s="27">
        <v>15</v>
      </c>
      <c r="N23" s="126">
        <f t="shared" si="5"/>
        <v>1.1252813203300824E-2</v>
      </c>
      <c r="O23" s="27">
        <v>49</v>
      </c>
      <c r="P23" s="30">
        <f t="shared" si="6"/>
        <v>3.6759189797449361E-2</v>
      </c>
    </row>
    <row r="24" spans="1:16" ht="14.1" customHeight="1">
      <c r="A24" s="26" t="s">
        <v>46</v>
      </c>
      <c r="B24" s="37">
        <f>'1. Plan and Actual'!C25</f>
        <v>1414</v>
      </c>
      <c r="C24" s="27">
        <v>970</v>
      </c>
      <c r="D24" s="28">
        <f t="shared" si="0"/>
        <v>0.68599717114568604</v>
      </c>
      <c r="E24" s="27">
        <v>221</v>
      </c>
      <c r="F24" s="28">
        <f t="shared" si="1"/>
        <v>0.15629420084865631</v>
      </c>
      <c r="G24" s="27">
        <v>92</v>
      </c>
      <c r="H24" s="28">
        <f t="shared" si="2"/>
        <v>6.5063649222065062E-2</v>
      </c>
      <c r="I24" s="27">
        <v>16</v>
      </c>
      <c r="J24" s="126">
        <f t="shared" si="3"/>
        <v>1.1315417256011316E-2</v>
      </c>
      <c r="K24" s="27">
        <v>108</v>
      </c>
      <c r="L24" s="28">
        <f t="shared" si="4"/>
        <v>7.6379066478076379E-2</v>
      </c>
      <c r="M24" s="27">
        <v>3</v>
      </c>
      <c r="N24" s="126">
        <f t="shared" si="5"/>
        <v>2.1216407355021216E-3</v>
      </c>
      <c r="O24" s="27">
        <v>48</v>
      </c>
      <c r="P24" s="30">
        <f t="shared" si="6"/>
        <v>3.3946251768033946E-2</v>
      </c>
    </row>
    <row r="25" spans="1:16">
      <c r="A25" s="26" t="s">
        <v>47</v>
      </c>
      <c r="B25" s="37">
        <f>'1. Plan and Actual'!C26</f>
        <v>97</v>
      </c>
      <c r="C25" s="121">
        <v>89</v>
      </c>
      <c r="D25" s="28">
        <f t="shared" si="0"/>
        <v>0.91752577319587625</v>
      </c>
      <c r="E25" s="121">
        <v>4</v>
      </c>
      <c r="F25" s="28">
        <f t="shared" si="1"/>
        <v>4.1237113402061855E-2</v>
      </c>
      <c r="G25" s="121">
        <v>7</v>
      </c>
      <c r="H25" s="28">
        <f t="shared" si="2"/>
        <v>7.2164948453608241E-2</v>
      </c>
      <c r="I25" s="121">
        <v>0</v>
      </c>
      <c r="J25" s="126">
        <f t="shared" si="3"/>
        <v>0</v>
      </c>
      <c r="K25" s="121">
        <v>2</v>
      </c>
      <c r="L25" s="28">
        <f t="shared" si="4"/>
        <v>2.0618556701030927E-2</v>
      </c>
      <c r="M25" s="121">
        <v>0</v>
      </c>
      <c r="N25" s="126">
        <f t="shared" si="5"/>
        <v>0</v>
      </c>
      <c r="O25" s="121">
        <v>3</v>
      </c>
      <c r="P25" s="30">
        <f t="shared" si="6"/>
        <v>3.0927835051546393E-2</v>
      </c>
    </row>
    <row r="26" spans="1:16" ht="13.5" thickBot="1">
      <c r="A26" s="31" t="s">
        <v>49</v>
      </c>
      <c r="B26" s="123">
        <f>'1. Plan and Actual'!C27</f>
        <v>26273</v>
      </c>
      <c r="C26" s="123">
        <v>16516</v>
      </c>
      <c r="D26" s="32">
        <f t="shared" si="0"/>
        <v>0.62863015262817346</v>
      </c>
      <c r="E26" s="123">
        <v>3873</v>
      </c>
      <c r="F26" s="32">
        <f t="shared" si="1"/>
        <v>0.1474136946675294</v>
      </c>
      <c r="G26" s="123">
        <v>5277</v>
      </c>
      <c r="H26" s="32">
        <f t="shared" si="2"/>
        <v>0.20085258630533248</v>
      </c>
      <c r="I26" s="123">
        <v>345</v>
      </c>
      <c r="J26" s="42">
        <f t="shared" si="3"/>
        <v>1.3131351577665283E-2</v>
      </c>
      <c r="K26" s="123">
        <v>1247</v>
      </c>
      <c r="L26" s="32">
        <f t="shared" si="4"/>
        <v>4.7463175122749592E-2</v>
      </c>
      <c r="M26" s="123">
        <v>85</v>
      </c>
      <c r="N26" s="42">
        <f t="shared" si="5"/>
        <v>3.2352605336276787E-3</v>
      </c>
      <c r="O26" s="123">
        <v>1469</v>
      </c>
      <c r="P26" s="34">
        <f t="shared" si="6"/>
        <v>5.591291439881247E-2</v>
      </c>
    </row>
    <row r="27" spans="1:16" ht="13.5" thickTop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>
      <c r="A29" s="173" t="s">
        <v>52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</row>
    <row r="30" spans="1:16" ht="12.75" customHeight="1">
      <c r="A30" s="173" t="s">
        <v>53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</row>
    <row r="31" spans="1:16">
      <c r="A31" s="177" t="s">
        <v>54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2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1"/>
  <sheetViews>
    <sheetView topLeftCell="A16" workbookViewId="0">
      <selection activeCell="A32" sqref="A32"/>
    </sheetView>
  </sheetViews>
  <sheetFormatPr defaultColWidth="9.140625" defaultRowHeight="12.75"/>
  <cols>
    <col min="1" max="1" width="21.28515625" style="21" customWidth="1"/>
    <col min="2" max="2" width="10.140625" style="21" customWidth="1"/>
    <col min="3" max="3" width="8.28515625" style="21" customWidth="1"/>
    <col min="4" max="4" width="7.42578125" style="21" customWidth="1"/>
    <col min="5" max="5" width="8.7109375" style="21" customWidth="1"/>
    <col min="6" max="6" width="6.28515625" style="21" customWidth="1"/>
    <col min="7" max="7" width="8.7109375" style="21" customWidth="1"/>
    <col min="8" max="8" width="6.42578125" style="21" customWidth="1"/>
    <col min="9" max="9" width="8.7109375" style="21" customWidth="1"/>
    <col min="10" max="10" width="6.42578125" style="21" customWidth="1"/>
    <col min="11" max="11" width="8.7109375" style="21" customWidth="1"/>
    <col min="12" max="12" width="6.42578125" style="21" customWidth="1"/>
    <col min="13" max="13" width="8.7109375" style="21" customWidth="1"/>
    <col min="14" max="14" width="6.42578125" style="21" customWidth="1"/>
    <col min="15" max="16384" width="9.140625" style="21"/>
  </cols>
  <sheetData>
    <row r="1" spans="1:15" ht="18.75">
      <c r="A1" s="164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55"/>
    </row>
    <row r="2" spans="1:15" ht="15.75">
      <c r="A2" s="165" t="str">
        <f>'1. Plan and Actual'!A2</f>
        <v>OSCCAR Summary by Workforce Area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55"/>
    </row>
    <row r="3" spans="1:15" ht="15.75">
      <c r="A3" s="165" t="str">
        <f>'1. Plan and Actual'!A3</f>
        <v>FY22 Quarter Ending September 30, 2021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55"/>
    </row>
    <row r="5" spans="1:15" ht="18.75">
      <c r="A5" s="164" t="s">
        <v>89</v>
      </c>
      <c r="B5" s="164"/>
      <c r="C5" s="164"/>
      <c r="D5" s="164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55"/>
    </row>
    <row r="6" spans="1:15" ht="6.75" customHeight="1" thickBot="1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</row>
    <row r="7" spans="1:15" ht="13.5" thickTop="1">
      <c r="A7" s="153" t="s">
        <v>17</v>
      </c>
      <c r="B7" s="149" t="s">
        <v>18</v>
      </c>
      <c r="C7" s="43" t="s">
        <v>19</v>
      </c>
      <c r="D7" s="44" t="s">
        <v>20</v>
      </c>
      <c r="E7" s="150" t="s">
        <v>21</v>
      </c>
      <c r="F7" s="149" t="s">
        <v>22</v>
      </c>
      <c r="G7" s="45" t="s">
        <v>56</v>
      </c>
      <c r="H7" s="46" t="s">
        <v>62</v>
      </c>
      <c r="I7" s="150" t="s">
        <v>63</v>
      </c>
      <c r="J7" s="149" t="s">
        <v>64</v>
      </c>
      <c r="K7" s="45" t="s">
        <v>74</v>
      </c>
      <c r="L7" s="46" t="s">
        <v>75</v>
      </c>
      <c r="M7" s="150" t="s">
        <v>76</v>
      </c>
      <c r="N7" s="152" t="s">
        <v>77</v>
      </c>
      <c r="O7" s="155"/>
    </row>
    <row r="8" spans="1:15" s="36" customFormat="1" ht="38.25">
      <c r="A8" s="24"/>
      <c r="B8" s="144" t="s">
        <v>23</v>
      </c>
      <c r="C8" s="47" t="s">
        <v>90</v>
      </c>
      <c r="D8" s="25" t="s">
        <v>81</v>
      </c>
      <c r="E8" s="145" t="s">
        <v>91</v>
      </c>
      <c r="F8" s="144" t="s">
        <v>81</v>
      </c>
      <c r="G8" s="48" t="s">
        <v>92</v>
      </c>
      <c r="H8" s="49" t="s">
        <v>81</v>
      </c>
      <c r="I8" s="145" t="s">
        <v>93</v>
      </c>
      <c r="J8" s="144" t="s">
        <v>81</v>
      </c>
      <c r="K8" s="48" t="s">
        <v>94</v>
      </c>
      <c r="L8" s="49" t="s">
        <v>81</v>
      </c>
      <c r="M8" s="145" t="s">
        <v>95</v>
      </c>
      <c r="N8" s="25" t="s">
        <v>81</v>
      </c>
    </row>
    <row r="9" spans="1:15" ht="14.1" customHeight="1">
      <c r="A9" s="26" t="s">
        <v>31</v>
      </c>
      <c r="B9" s="50">
        <f>'1. Plan and Actual'!C10</f>
        <v>820</v>
      </c>
      <c r="C9" s="51">
        <v>434</v>
      </c>
      <c r="D9" s="30">
        <f>C9/B9</f>
        <v>0.52926829268292686</v>
      </c>
      <c r="E9" s="52">
        <v>30</v>
      </c>
      <c r="F9" s="53">
        <f>E9/B9</f>
        <v>3.6585365853658534E-2</v>
      </c>
      <c r="G9" s="54">
        <v>30</v>
      </c>
      <c r="H9" s="55">
        <f t="shared" ref="H9:H26" si="0">G9/B9</f>
        <v>3.6585365853658534E-2</v>
      </c>
      <c r="I9" s="52">
        <v>312</v>
      </c>
      <c r="J9" s="53">
        <f>I9/B9</f>
        <v>0.38048780487804879</v>
      </c>
      <c r="K9" s="54">
        <v>130</v>
      </c>
      <c r="L9" s="55">
        <f>K9/B9</f>
        <v>0.15853658536585366</v>
      </c>
      <c r="M9" s="52">
        <v>318</v>
      </c>
      <c r="N9" s="30">
        <f>M9/B9</f>
        <v>0.3878048780487805</v>
      </c>
      <c r="O9" s="56"/>
    </row>
    <row r="10" spans="1:15" ht="14.1" customHeight="1">
      <c r="A10" s="26" t="s">
        <v>32</v>
      </c>
      <c r="B10" s="50">
        <f>'1. Plan and Actual'!C11</f>
        <v>2766</v>
      </c>
      <c r="C10" s="51">
        <v>1730</v>
      </c>
      <c r="D10" s="30">
        <f t="shared" ref="D10:D24" si="1">C10/B10</f>
        <v>0.62545191612436735</v>
      </c>
      <c r="E10" s="52">
        <v>8</v>
      </c>
      <c r="F10" s="53">
        <f t="shared" ref="F10:F26" si="2">E10/B10</f>
        <v>2.8922631959508315E-3</v>
      </c>
      <c r="G10" s="54">
        <v>89</v>
      </c>
      <c r="H10" s="55">
        <f t="shared" si="0"/>
        <v>3.2176428054953E-2</v>
      </c>
      <c r="I10" s="52">
        <v>1340</v>
      </c>
      <c r="J10" s="53">
        <f t="shared" ref="J10:J26" si="3">I10/B10</f>
        <v>0.48445408532176426</v>
      </c>
      <c r="K10" s="54">
        <v>465</v>
      </c>
      <c r="L10" s="55">
        <f t="shared" ref="L10:L26" si="4">K10/B10</f>
        <v>0.16811279826464209</v>
      </c>
      <c r="M10" s="52">
        <v>864</v>
      </c>
      <c r="N10" s="30">
        <f t="shared" ref="N10:N26" si="5">M10/B10</f>
        <v>0.31236442516268981</v>
      </c>
      <c r="O10" s="56"/>
    </row>
    <row r="11" spans="1:15" ht="14.1" customHeight="1">
      <c r="A11" s="26" t="s">
        <v>33</v>
      </c>
      <c r="B11" s="50">
        <f>'1. Plan and Actual'!C12</f>
        <v>2242</v>
      </c>
      <c r="C11" s="51">
        <v>1162</v>
      </c>
      <c r="D11" s="30">
        <f t="shared" si="1"/>
        <v>0.51828724353256017</v>
      </c>
      <c r="E11" s="52">
        <v>222</v>
      </c>
      <c r="F11" s="53">
        <f t="shared" si="2"/>
        <v>9.9018733273862625E-2</v>
      </c>
      <c r="G11" s="54">
        <v>131</v>
      </c>
      <c r="H11" s="55">
        <f t="shared" si="0"/>
        <v>5.8429973238180194E-2</v>
      </c>
      <c r="I11" s="52">
        <v>964</v>
      </c>
      <c r="J11" s="53">
        <f t="shared" si="3"/>
        <v>0.42997323818019623</v>
      </c>
      <c r="K11" s="54">
        <v>347</v>
      </c>
      <c r="L11" s="55">
        <f t="shared" si="4"/>
        <v>0.15477252453166815</v>
      </c>
      <c r="M11" s="52">
        <v>578</v>
      </c>
      <c r="N11" s="30">
        <f t="shared" si="5"/>
        <v>0.25780553077609275</v>
      </c>
      <c r="O11" s="56"/>
    </row>
    <row r="12" spans="1:15" ht="14.1" customHeight="1">
      <c r="A12" s="26" t="s">
        <v>34</v>
      </c>
      <c r="B12" s="50">
        <f>'1. Plan and Actual'!C13</f>
        <v>1381</v>
      </c>
      <c r="C12" s="51">
        <v>858</v>
      </c>
      <c r="D12" s="30">
        <f t="shared" si="1"/>
        <v>0.62128892107168721</v>
      </c>
      <c r="E12" s="52">
        <v>5</v>
      </c>
      <c r="F12" s="53">
        <f t="shared" si="2"/>
        <v>3.6205648081100651E-3</v>
      </c>
      <c r="G12" s="54">
        <v>30</v>
      </c>
      <c r="H12" s="55">
        <f t="shared" si="0"/>
        <v>2.1723388848660392E-2</v>
      </c>
      <c r="I12" s="52">
        <v>667</v>
      </c>
      <c r="J12" s="53">
        <f t="shared" si="3"/>
        <v>0.4829833454018827</v>
      </c>
      <c r="K12" s="54">
        <v>238</v>
      </c>
      <c r="L12" s="55">
        <f t="shared" si="4"/>
        <v>0.1723388848660391</v>
      </c>
      <c r="M12" s="52">
        <v>441</v>
      </c>
      <c r="N12" s="30">
        <f t="shared" si="5"/>
        <v>0.31933381607530775</v>
      </c>
      <c r="O12" s="56"/>
    </row>
    <row r="13" spans="1:15" ht="14.1" customHeight="1">
      <c r="A13" s="26" t="s">
        <v>35</v>
      </c>
      <c r="B13" s="50">
        <f>'1. Plan and Actual'!C14</f>
        <v>1287</v>
      </c>
      <c r="C13" s="51">
        <v>825</v>
      </c>
      <c r="D13" s="30">
        <f t="shared" si="1"/>
        <v>0.64102564102564108</v>
      </c>
      <c r="E13" s="52">
        <v>42</v>
      </c>
      <c r="F13" s="53">
        <f t="shared" si="2"/>
        <v>3.2634032634032632E-2</v>
      </c>
      <c r="G13" s="54">
        <v>31</v>
      </c>
      <c r="H13" s="55">
        <f t="shared" si="0"/>
        <v>2.4087024087024088E-2</v>
      </c>
      <c r="I13" s="52">
        <v>305</v>
      </c>
      <c r="J13" s="53">
        <f t="shared" si="3"/>
        <v>0.23698523698523699</v>
      </c>
      <c r="K13" s="54">
        <v>195</v>
      </c>
      <c r="L13" s="55">
        <f t="shared" si="4"/>
        <v>0.15151515151515152</v>
      </c>
      <c r="M13" s="52">
        <v>714</v>
      </c>
      <c r="N13" s="30">
        <f t="shared" si="5"/>
        <v>0.55477855477855476</v>
      </c>
      <c r="O13" s="56"/>
    </row>
    <row r="14" spans="1:15" ht="14.1" customHeight="1">
      <c r="A14" s="26" t="s">
        <v>36</v>
      </c>
      <c r="B14" s="50">
        <f>'1. Plan and Actual'!C15</f>
        <v>2052</v>
      </c>
      <c r="C14" s="51">
        <v>1120</v>
      </c>
      <c r="D14" s="30">
        <f t="shared" si="1"/>
        <v>0.54580896686159841</v>
      </c>
      <c r="E14" s="52">
        <v>27</v>
      </c>
      <c r="F14" s="53">
        <f t="shared" si="2"/>
        <v>1.3157894736842105E-2</v>
      </c>
      <c r="G14" s="54">
        <v>60</v>
      </c>
      <c r="H14" s="55">
        <f t="shared" si="0"/>
        <v>2.9239766081871343E-2</v>
      </c>
      <c r="I14" s="52">
        <v>936</v>
      </c>
      <c r="J14" s="53">
        <f t="shared" si="3"/>
        <v>0.45614035087719296</v>
      </c>
      <c r="K14" s="54">
        <v>391</v>
      </c>
      <c r="L14" s="55">
        <f t="shared" si="4"/>
        <v>0.1905458089668616</v>
      </c>
      <c r="M14" s="52">
        <v>638</v>
      </c>
      <c r="N14" s="30">
        <f t="shared" si="5"/>
        <v>0.31091617933723198</v>
      </c>
      <c r="O14" s="56"/>
    </row>
    <row r="15" spans="1:15" ht="14.1" customHeight="1">
      <c r="A15" s="26" t="s">
        <v>37</v>
      </c>
      <c r="B15" s="50">
        <f>'1. Plan and Actual'!C16</f>
        <v>1160</v>
      </c>
      <c r="C15" s="51">
        <v>662</v>
      </c>
      <c r="D15" s="30">
        <f t="shared" si="1"/>
        <v>0.57068965517241377</v>
      </c>
      <c r="E15" s="52">
        <v>8</v>
      </c>
      <c r="F15" s="53">
        <f t="shared" si="2"/>
        <v>6.8965517241379309E-3</v>
      </c>
      <c r="G15" s="54">
        <v>45</v>
      </c>
      <c r="H15" s="55">
        <f t="shared" si="0"/>
        <v>3.8793103448275863E-2</v>
      </c>
      <c r="I15" s="52">
        <v>439</v>
      </c>
      <c r="J15" s="53">
        <f t="shared" si="3"/>
        <v>0.37844827586206897</v>
      </c>
      <c r="K15" s="54">
        <v>195</v>
      </c>
      <c r="L15" s="55">
        <f t="shared" si="4"/>
        <v>0.16810344827586207</v>
      </c>
      <c r="M15" s="52">
        <v>473</v>
      </c>
      <c r="N15" s="30">
        <f t="shared" si="5"/>
        <v>0.40775862068965518</v>
      </c>
      <c r="O15" s="56"/>
    </row>
    <row r="16" spans="1:15" ht="14.1" customHeight="1">
      <c r="A16" s="26" t="s">
        <v>38</v>
      </c>
      <c r="B16" s="50">
        <f>'1. Plan and Actual'!C17</f>
        <v>1883</v>
      </c>
      <c r="C16" s="51">
        <v>1176</v>
      </c>
      <c r="D16" s="30">
        <f t="shared" si="1"/>
        <v>0.62453531598513012</v>
      </c>
      <c r="E16" s="52">
        <v>71</v>
      </c>
      <c r="F16" s="53">
        <f t="shared" si="2"/>
        <v>3.7705788635156667E-2</v>
      </c>
      <c r="G16" s="54">
        <v>62</v>
      </c>
      <c r="H16" s="55">
        <f t="shared" si="0"/>
        <v>3.2926181625066386E-2</v>
      </c>
      <c r="I16" s="52">
        <v>827</v>
      </c>
      <c r="J16" s="53">
        <f t="shared" si="3"/>
        <v>0.43919277748274033</v>
      </c>
      <c r="K16" s="54">
        <v>281</v>
      </c>
      <c r="L16" s="55">
        <f t="shared" si="4"/>
        <v>0.1492299522039299</v>
      </c>
      <c r="M16" s="52">
        <v>642</v>
      </c>
      <c r="N16" s="30">
        <f t="shared" si="5"/>
        <v>0.34094530005310675</v>
      </c>
      <c r="O16" s="56"/>
    </row>
    <row r="17" spans="1:17" ht="14.1" customHeight="1">
      <c r="A17" s="26" t="s">
        <v>39</v>
      </c>
      <c r="B17" s="50">
        <f>'1. Plan and Actual'!C18</f>
        <v>1041</v>
      </c>
      <c r="C17" s="51">
        <v>615</v>
      </c>
      <c r="D17" s="30">
        <f t="shared" si="1"/>
        <v>0.59077809798270897</v>
      </c>
      <c r="E17" s="52">
        <v>36</v>
      </c>
      <c r="F17" s="53">
        <f t="shared" si="2"/>
        <v>3.4582132564841501E-2</v>
      </c>
      <c r="G17" s="54">
        <v>45</v>
      </c>
      <c r="H17" s="55">
        <f t="shared" si="0"/>
        <v>4.3227665706051875E-2</v>
      </c>
      <c r="I17" s="52">
        <v>475</v>
      </c>
      <c r="J17" s="53">
        <f t="shared" si="3"/>
        <v>0.45629202689721421</v>
      </c>
      <c r="K17" s="54">
        <v>150</v>
      </c>
      <c r="L17" s="55">
        <f t="shared" si="4"/>
        <v>0.14409221902017291</v>
      </c>
      <c r="M17" s="52">
        <v>335</v>
      </c>
      <c r="N17" s="30">
        <f t="shared" si="5"/>
        <v>0.3218059558117195</v>
      </c>
      <c r="O17" s="56"/>
      <c r="P17" s="155"/>
      <c r="Q17" s="155"/>
    </row>
    <row r="18" spans="1:17" ht="14.1" customHeight="1">
      <c r="A18" s="26" t="s">
        <v>40</v>
      </c>
      <c r="B18" s="50">
        <f>'1. Plan and Actual'!C19</f>
        <v>4539</v>
      </c>
      <c r="C18" s="51">
        <v>2503</v>
      </c>
      <c r="D18" s="30">
        <f t="shared" si="1"/>
        <v>0.55144304912976427</v>
      </c>
      <c r="E18" s="52">
        <v>297</v>
      </c>
      <c r="F18" s="53">
        <f t="shared" si="2"/>
        <v>6.5432914738929274E-2</v>
      </c>
      <c r="G18" s="54">
        <v>293</v>
      </c>
      <c r="H18" s="55">
        <f t="shared" si="0"/>
        <v>6.4551663361974002E-2</v>
      </c>
      <c r="I18" s="52">
        <v>2248</v>
      </c>
      <c r="J18" s="53">
        <f t="shared" si="3"/>
        <v>0.49526327384886537</v>
      </c>
      <c r="K18" s="54">
        <v>647</v>
      </c>
      <c r="L18" s="55">
        <f t="shared" si="4"/>
        <v>0.14254241022251599</v>
      </c>
      <c r="M18" s="52">
        <v>1054</v>
      </c>
      <c r="N18" s="30">
        <f t="shared" si="5"/>
        <v>0.23220973782771537</v>
      </c>
      <c r="O18" s="56"/>
      <c r="P18" s="155"/>
      <c r="Q18" s="155"/>
    </row>
    <row r="19" spans="1:17" ht="14.1" customHeight="1">
      <c r="A19" s="26" t="s">
        <v>41</v>
      </c>
      <c r="B19" s="50">
        <f>'1. Plan and Actual'!C20</f>
        <v>1984</v>
      </c>
      <c r="C19" s="51">
        <v>1141</v>
      </c>
      <c r="D19" s="30">
        <f t="shared" si="1"/>
        <v>0.57510080645161288</v>
      </c>
      <c r="E19" s="52">
        <v>14</v>
      </c>
      <c r="F19" s="53">
        <f t="shared" si="2"/>
        <v>7.0564516129032256E-3</v>
      </c>
      <c r="G19" s="54">
        <v>96</v>
      </c>
      <c r="H19" s="55">
        <f t="shared" si="0"/>
        <v>4.8387096774193547E-2</v>
      </c>
      <c r="I19" s="52">
        <v>848</v>
      </c>
      <c r="J19" s="53">
        <f t="shared" si="3"/>
        <v>0.42741935483870969</v>
      </c>
      <c r="K19" s="54">
        <v>345</v>
      </c>
      <c r="L19" s="55">
        <f t="shared" si="4"/>
        <v>0.17389112903225806</v>
      </c>
      <c r="M19" s="52">
        <v>681</v>
      </c>
      <c r="N19" s="30">
        <f t="shared" si="5"/>
        <v>0.3432459677419355</v>
      </c>
      <c r="O19" s="56"/>
      <c r="P19" s="155"/>
      <c r="Q19" s="155"/>
    </row>
    <row r="20" spans="1:17" ht="14.1" customHeight="1">
      <c r="A20" s="26" t="s">
        <v>42</v>
      </c>
      <c r="B20" s="50">
        <f>'1. Plan and Actual'!C21</f>
        <v>2628</v>
      </c>
      <c r="C20" s="51">
        <v>1514</v>
      </c>
      <c r="D20" s="30">
        <f t="shared" si="1"/>
        <v>0.576103500761035</v>
      </c>
      <c r="E20" s="52">
        <v>13</v>
      </c>
      <c r="F20" s="53">
        <f t="shared" si="2"/>
        <v>4.9467275494672752E-3</v>
      </c>
      <c r="G20" s="54">
        <v>29</v>
      </c>
      <c r="H20" s="55">
        <f t="shared" si="0"/>
        <v>1.1035007610350075E-2</v>
      </c>
      <c r="I20" s="52">
        <v>1065</v>
      </c>
      <c r="J20" s="53">
        <f t="shared" si="3"/>
        <v>0.40525114155251141</v>
      </c>
      <c r="K20" s="54">
        <v>467</v>
      </c>
      <c r="L20" s="55">
        <f t="shared" si="4"/>
        <v>0.17770167427701675</v>
      </c>
      <c r="M20" s="52">
        <v>1054</v>
      </c>
      <c r="N20" s="30">
        <f t="shared" si="5"/>
        <v>0.4010654490106545</v>
      </c>
      <c r="O20" s="56"/>
      <c r="P20" s="155"/>
      <c r="Q20" s="155"/>
    </row>
    <row r="21" spans="1:17" ht="14.1" customHeight="1">
      <c r="A21" s="26" t="s">
        <v>43</v>
      </c>
      <c r="B21" s="50">
        <f>'1. Plan and Actual'!C22</f>
        <v>2696</v>
      </c>
      <c r="C21" s="51">
        <v>1443</v>
      </c>
      <c r="D21" s="30">
        <f t="shared" si="1"/>
        <v>0.53523738872403559</v>
      </c>
      <c r="E21" s="52">
        <v>21</v>
      </c>
      <c r="F21" s="53">
        <f t="shared" si="2"/>
        <v>7.7893175074183977E-3</v>
      </c>
      <c r="G21" s="54">
        <v>67</v>
      </c>
      <c r="H21" s="55">
        <f t="shared" si="0"/>
        <v>2.4851632047477746E-2</v>
      </c>
      <c r="I21" s="52">
        <v>1043</v>
      </c>
      <c r="J21" s="53">
        <f t="shared" si="3"/>
        <v>0.38686943620178044</v>
      </c>
      <c r="K21" s="54">
        <v>491</v>
      </c>
      <c r="L21" s="55">
        <f t="shared" si="4"/>
        <v>0.18212166172106825</v>
      </c>
      <c r="M21" s="52">
        <v>1074</v>
      </c>
      <c r="N21" s="30">
        <f t="shared" si="5"/>
        <v>0.39836795252225521</v>
      </c>
      <c r="O21" s="56"/>
      <c r="P21" s="155"/>
      <c r="Q21" s="155"/>
    </row>
    <row r="22" spans="1:17" ht="14.1" customHeight="1">
      <c r="A22" s="26" t="s">
        <v>44</v>
      </c>
      <c r="B22" s="50">
        <f>'1. Plan and Actual'!C23</f>
        <v>988</v>
      </c>
      <c r="C22" s="51">
        <v>547</v>
      </c>
      <c r="D22" s="30">
        <f t="shared" si="1"/>
        <v>0.55364372469635625</v>
      </c>
      <c r="E22" s="52">
        <v>8</v>
      </c>
      <c r="F22" s="53">
        <f t="shared" si="2"/>
        <v>8.0971659919028341E-3</v>
      </c>
      <c r="G22" s="54">
        <v>38</v>
      </c>
      <c r="H22" s="55">
        <f t="shared" si="0"/>
        <v>3.8461538461538464E-2</v>
      </c>
      <c r="I22" s="52">
        <v>401</v>
      </c>
      <c r="J22" s="53">
        <f t="shared" si="3"/>
        <v>0.40587044534412958</v>
      </c>
      <c r="K22" s="54">
        <v>170</v>
      </c>
      <c r="L22" s="55">
        <f t="shared" si="4"/>
        <v>0.17206477732793521</v>
      </c>
      <c r="M22" s="52">
        <v>371</v>
      </c>
      <c r="N22" s="30">
        <f t="shared" si="5"/>
        <v>0.37550607287449395</v>
      </c>
      <c r="O22" s="56"/>
      <c r="P22" s="155"/>
      <c r="Q22" s="155"/>
    </row>
    <row r="23" spans="1:17" ht="14.1" customHeight="1">
      <c r="A23" s="26" t="s">
        <v>45</v>
      </c>
      <c r="B23" s="50">
        <f>'1. Plan and Actual'!C24</f>
        <v>1333</v>
      </c>
      <c r="C23" s="51">
        <v>738</v>
      </c>
      <c r="D23" s="30">
        <f t="shared" si="1"/>
        <v>0.55363840960240063</v>
      </c>
      <c r="E23" s="52">
        <v>18</v>
      </c>
      <c r="F23" s="53">
        <f t="shared" si="2"/>
        <v>1.3503375843960989E-2</v>
      </c>
      <c r="G23" s="54">
        <v>51</v>
      </c>
      <c r="H23" s="55">
        <f t="shared" si="0"/>
        <v>3.8259564891222807E-2</v>
      </c>
      <c r="I23" s="52">
        <v>585</v>
      </c>
      <c r="J23" s="53">
        <f t="shared" si="3"/>
        <v>0.43885971492873216</v>
      </c>
      <c r="K23" s="54">
        <v>245</v>
      </c>
      <c r="L23" s="55">
        <f t="shared" si="4"/>
        <v>0.1837959489872468</v>
      </c>
      <c r="M23" s="52">
        <v>434</v>
      </c>
      <c r="N23" s="30">
        <f t="shared" si="5"/>
        <v>0.32558139534883723</v>
      </c>
      <c r="O23" s="56"/>
      <c r="P23" s="155"/>
      <c r="Q23" s="155"/>
    </row>
    <row r="24" spans="1:17" ht="14.1" customHeight="1">
      <c r="A24" s="26" t="s">
        <v>46</v>
      </c>
      <c r="B24" s="50">
        <f>'1. Plan and Actual'!C25</f>
        <v>1414</v>
      </c>
      <c r="C24" s="51">
        <v>794</v>
      </c>
      <c r="D24" s="30">
        <f t="shared" si="1"/>
        <v>0.56152758132956149</v>
      </c>
      <c r="E24" s="52">
        <v>9</v>
      </c>
      <c r="F24" s="53">
        <f t="shared" si="2"/>
        <v>6.3649222065063652E-3</v>
      </c>
      <c r="G24" s="54">
        <v>40</v>
      </c>
      <c r="H24" s="55">
        <f t="shared" si="0"/>
        <v>2.8288543140028287E-2</v>
      </c>
      <c r="I24" s="52">
        <v>527</v>
      </c>
      <c r="J24" s="53">
        <f t="shared" si="3"/>
        <v>0.37270155586987269</v>
      </c>
      <c r="K24" s="54">
        <v>269</v>
      </c>
      <c r="L24" s="55">
        <f t="shared" si="4"/>
        <v>0.19024045261669023</v>
      </c>
      <c r="M24" s="52">
        <v>569</v>
      </c>
      <c r="N24" s="30">
        <f t="shared" si="5"/>
        <v>0.40240452616690242</v>
      </c>
      <c r="O24" s="56"/>
      <c r="P24" s="155"/>
      <c r="Q24" s="56"/>
    </row>
    <row r="25" spans="1:17">
      <c r="A25" s="26" t="s">
        <v>47</v>
      </c>
      <c r="B25" s="57">
        <f>'1. Plan and Actual'!C26</f>
        <v>97</v>
      </c>
      <c r="C25" s="127">
        <v>66</v>
      </c>
      <c r="D25" s="30">
        <f>C25/B25</f>
        <v>0.68041237113402064</v>
      </c>
      <c r="E25" s="128">
        <v>0</v>
      </c>
      <c r="F25" s="53">
        <f>E25/B25</f>
        <v>0</v>
      </c>
      <c r="G25" s="129">
        <v>0</v>
      </c>
      <c r="H25" s="55">
        <f t="shared" si="0"/>
        <v>0</v>
      </c>
      <c r="I25" s="128">
        <v>32</v>
      </c>
      <c r="J25" s="53">
        <f t="shared" si="3"/>
        <v>0.32989690721649484</v>
      </c>
      <c r="K25" s="129">
        <v>17</v>
      </c>
      <c r="L25" s="55">
        <f t="shared" si="4"/>
        <v>0.17525773195876287</v>
      </c>
      <c r="M25" s="128">
        <v>48</v>
      </c>
      <c r="N25" s="30">
        <f t="shared" si="5"/>
        <v>0.49484536082474229</v>
      </c>
      <c r="O25" s="56"/>
      <c r="P25" s="155"/>
      <c r="Q25" s="155"/>
    </row>
    <row r="26" spans="1:17" ht="13.5" thickBot="1">
      <c r="A26" s="31" t="s">
        <v>49</v>
      </c>
      <c r="B26" s="58">
        <f>'1. Plan and Actual'!C27</f>
        <v>26273</v>
      </c>
      <c r="C26" s="130">
        <v>14503</v>
      </c>
      <c r="D26" s="34">
        <f>C26/B26</f>
        <v>0.55201157081414376</v>
      </c>
      <c r="E26" s="131">
        <v>831</v>
      </c>
      <c r="F26" s="59">
        <f t="shared" si="2"/>
        <v>3.1629429452289422E-2</v>
      </c>
      <c r="G26" s="132">
        <v>1135</v>
      </c>
      <c r="H26" s="60">
        <f t="shared" si="0"/>
        <v>4.3200243596087234E-2</v>
      </c>
      <c r="I26" s="131">
        <v>12027</v>
      </c>
      <c r="J26" s="59">
        <f t="shared" si="3"/>
        <v>0.45777033456400107</v>
      </c>
      <c r="K26" s="132">
        <v>4351</v>
      </c>
      <c r="L26" s="60">
        <f t="shared" si="4"/>
        <v>0.16560727743310624</v>
      </c>
      <c r="M26" s="131">
        <v>7929</v>
      </c>
      <c r="N26" s="34">
        <f t="shared" si="5"/>
        <v>0.30179271495451604</v>
      </c>
      <c r="O26" s="56"/>
      <c r="P26" s="56"/>
      <c r="Q26" s="155"/>
    </row>
    <row r="27" spans="1:17" ht="13.5" thickTop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55"/>
    </row>
    <row r="28" spans="1:17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55"/>
    </row>
    <row r="29" spans="1:17" ht="12.75" customHeight="1">
      <c r="A29" s="173" t="s">
        <v>52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55"/>
    </row>
    <row r="30" spans="1:17" ht="12.75" customHeight="1">
      <c r="A30" s="173" t="s">
        <v>53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55"/>
    </row>
    <row r="31" spans="1:17">
      <c r="A31" s="177" t="s">
        <v>54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55"/>
    </row>
  </sheetData>
  <mergeCells count="7">
    <mergeCell ref="A31:P31"/>
    <mergeCell ref="A1:N1"/>
    <mergeCell ref="A2:N2"/>
    <mergeCell ref="A3:N3"/>
    <mergeCell ref="A5:N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31"/>
  <sheetViews>
    <sheetView topLeftCell="A10" workbookViewId="0">
      <selection activeCell="A33" sqref="A33"/>
    </sheetView>
  </sheetViews>
  <sheetFormatPr defaultColWidth="9.140625" defaultRowHeight="12.75"/>
  <cols>
    <col min="1" max="1" width="21.28515625" style="56" customWidth="1"/>
    <col min="2" max="2" width="9.42578125" style="56" customWidth="1"/>
    <col min="3" max="3" width="8.28515625" style="56" customWidth="1"/>
    <col min="4" max="4" width="5.140625" style="56" customWidth="1"/>
    <col min="5" max="5" width="8.7109375" style="56" customWidth="1"/>
    <col min="6" max="6" width="5.140625" style="56" customWidth="1"/>
    <col min="7" max="7" width="9.42578125" style="56" customWidth="1"/>
    <col min="8" max="8" width="5.140625" style="56" customWidth="1"/>
    <col min="9" max="9" width="8.7109375" style="56" customWidth="1"/>
    <col min="10" max="10" width="5.140625" style="56" customWidth="1"/>
    <col min="11" max="11" width="9.140625" style="56" customWidth="1"/>
    <col min="12" max="12" width="5.140625" style="56" customWidth="1"/>
    <col min="13" max="13" width="8.7109375" style="56" customWidth="1"/>
    <col min="14" max="14" width="5.140625" style="56" customWidth="1"/>
    <col min="15" max="15" width="10.7109375" style="56" customWidth="1"/>
    <col min="16" max="16" width="5.140625" style="56" customWidth="1"/>
    <col min="17" max="16384" width="9.140625" style="56"/>
  </cols>
  <sheetData>
    <row r="1" spans="1:16" ht="18.75">
      <c r="A1" s="164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ht="15.75">
      <c r="A2" s="165" t="str">
        <f>'1. Plan and Actual'!A2</f>
        <v>OSCCAR Summary by Workforce Area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16" ht="15.75">
      <c r="A3" s="190" t="str">
        <f>'1. Plan and Actual'!A3</f>
        <v>FY22 Quarter Ending September 30, 2021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91"/>
    </row>
    <row r="5" spans="1:16" ht="18.75">
      <c r="A5" s="164" t="s">
        <v>9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</row>
    <row r="6" spans="1:16" ht="6.75" customHeight="1" thickBot="1"/>
    <row r="7" spans="1:16" ht="13.5" thickTop="1">
      <c r="A7" s="61" t="s">
        <v>17</v>
      </c>
      <c r="B7" s="151" t="s">
        <v>18</v>
      </c>
      <c r="C7" s="62" t="s">
        <v>19</v>
      </c>
      <c r="D7" s="62" t="s">
        <v>20</v>
      </c>
      <c r="E7" s="62" t="s">
        <v>21</v>
      </c>
      <c r="F7" s="62" t="s">
        <v>22</v>
      </c>
      <c r="G7" s="62" t="s">
        <v>56</v>
      </c>
      <c r="H7" s="62" t="s">
        <v>62</v>
      </c>
      <c r="I7" s="62" t="s">
        <v>63</v>
      </c>
      <c r="J7" s="62" t="s">
        <v>64</v>
      </c>
      <c r="K7" s="62" t="s">
        <v>74</v>
      </c>
      <c r="L7" s="62" t="s">
        <v>75</v>
      </c>
      <c r="M7" s="62" t="s">
        <v>76</v>
      </c>
      <c r="N7" s="62" t="s">
        <v>77</v>
      </c>
      <c r="O7" s="62" t="s">
        <v>96</v>
      </c>
      <c r="P7" s="63" t="s">
        <v>79</v>
      </c>
    </row>
    <row r="8" spans="1:16" s="67" customFormat="1" ht="51">
      <c r="A8" s="64"/>
      <c r="B8" s="143" t="s">
        <v>23</v>
      </c>
      <c r="C8" s="65" t="s">
        <v>97</v>
      </c>
      <c r="D8" s="65" t="s">
        <v>81</v>
      </c>
      <c r="E8" s="65" t="s">
        <v>98</v>
      </c>
      <c r="F8" s="65" t="s">
        <v>81</v>
      </c>
      <c r="G8" s="65" t="s">
        <v>99</v>
      </c>
      <c r="H8" s="65" t="s">
        <v>81</v>
      </c>
      <c r="I8" s="65" t="s">
        <v>100</v>
      </c>
      <c r="J8" s="65" t="s">
        <v>81</v>
      </c>
      <c r="K8" s="65" t="s">
        <v>101</v>
      </c>
      <c r="L8" s="65" t="s">
        <v>81</v>
      </c>
      <c r="M8" s="65" t="s">
        <v>102</v>
      </c>
      <c r="N8" s="65" t="s">
        <v>81</v>
      </c>
      <c r="O8" s="65" t="s">
        <v>103</v>
      </c>
      <c r="P8" s="66" t="s">
        <v>81</v>
      </c>
    </row>
    <row r="9" spans="1:16" ht="14.1" customHeight="1">
      <c r="A9" s="68" t="s">
        <v>31</v>
      </c>
      <c r="B9" s="37">
        <f>'1. Plan and Actual'!C10</f>
        <v>820</v>
      </c>
      <c r="C9" s="27">
        <v>59</v>
      </c>
      <c r="D9" s="28">
        <f>C9/B9</f>
        <v>7.1951219512195116E-2</v>
      </c>
      <c r="E9" s="27">
        <v>234</v>
      </c>
      <c r="F9" s="28">
        <f>E9/B9</f>
        <v>0.28536585365853656</v>
      </c>
      <c r="G9" s="27">
        <v>101</v>
      </c>
      <c r="H9" s="28">
        <f>G9/B9</f>
        <v>0.12317073170731707</v>
      </c>
      <c r="I9" s="27">
        <v>96</v>
      </c>
      <c r="J9" s="28">
        <f>I9/B9</f>
        <v>0.11707317073170732</v>
      </c>
      <c r="K9" s="27">
        <v>175</v>
      </c>
      <c r="L9" s="28">
        <f>K9/B9</f>
        <v>0.21341463414634146</v>
      </c>
      <c r="M9" s="27">
        <v>114</v>
      </c>
      <c r="N9" s="28">
        <f>M9/B9</f>
        <v>0.13902439024390245</v>
      </c>
      <c r="O9" s="27">
        <v>41</v>
      </c>
      <c r="P9" s="30">
        <f>O9/B9</f>
        <v>0.05</v>
      </c>
    </row>
    <row r="10" spans="1:16" ht="14.1" customHeight="1">
      <c r="A10" s="68" t="s">
        <v>32</v>
      </c>
      <c r="B10" s="37">
        <f>'1. Plan and Actual'!C11</f>
        <v>2766</v>
      </c>
      <c r="C10" s="27">
        <v>127</v>
      </c>
      <c r="D10" s="28">
        <f t="shared" ref="D10:D26" si="0">C10/B10</f>
        <v>4.5914678235719451E-2</v>
      </c>
      <c r="E10" s="27">
        <v>641</v>
      </c>
      <c r="F10" s="28">
        <f t="shared" ref="F10:F26" si="1">E10/B10</f>
        <v>0.23174258857556038</v>
      </c>
      <c r="G10" s="27">
        <v>400</v>
      </c>
      <c r="H10" s="28">
        <f t="shared" ref="H10:H26" si="2">G10/B10</f>
        <v>0.14461315979754158</v>
      </c>
      <c r="I10" s="27">
        <v>225</v>
      </c>
      <c r="J10" s="28">
        <f t="shared" ref="J10:J26" si="3">I10/B10</f>
        <v>8.1344902386117135E-2</v>
      </c>
      <c r="K10" s="27">
        <v>771</v>
      </c>
      <c r="L10" s="28">
        <f t="shared" ref="L10:L26" si="4">K10/B10</f>
        <v>0.27874186550976138</v>
      </c>
      <c r="M10" s="27">
        <v>442</v>
      </c>
      <c r="N10" s="28">
        <f t="shared" ref="N10:N26" si="5">M10/B10</f>
        <v>0.15979754157628345</v>
      </c>
      <c r="O10" s="27">
        <v>160</v>
      </c>
      <c r="P10" s="30">
        <f t="shared" ref="P10:P26" si="6">O10/B10</f>
        <v>5.7845263919016628E-2</v>
      </c>
    </row>
    <row r="11" spans="1:16" ht="14.1" customHeight="1">
      <c r="A11" s="68" t="s">
        <v>33</v>
      </c>
      <c r="B11" s="37">
        <f>'1. Plan and Actual'!C12</f>
        <v>2242</v>
      </c>
      <c r="C11" s="27">
        <v>436</v>
      </c>
      <c r="D11" s="28">
        <f t="shared" si="0"/>
        <v>0.19446922390722568</v>
      </c>
      <c r="E11" s="27">
        <v>664</v>
      </c>
      <c r="F11" s="28">
        <f t="shared" si="1"/>
        <v>0.296164139161463</v>
      </c>
      <c r="G11" s="27">
        <v>349</v>
      </c>
      <c r="H11" s="28">
        <f t="shared" si="2"/>
        <v>0.15566458519179305</v>
      </c>
      <c r="I11" s="27">
        <v>207</v>
      </c>
      <c r="J11" s="28">
        <f t="shared" si="3"/>
        <v>9.2328278322925963E-2</v>
      </c>
      <c r="K11" s="27">
        <v>392</v>
      </c>
      <c r="L11" s="28">
        <f t="shared" si="4"/>
        <v>0.17484388938447815</v>
      </c>
      <c r="M11" s="27">
        <v>171</v>
      </c>
      <c r="N11" s="28">
        <f t="shared" si="5"/>
        <v>7.6271186440677971E-2</v>
      </c>
      <c r="O11" s="27">
        <v>23</v>
      </c>
      <c r="P11" s="30">
        <f t="shared" si="6"/>
        <v>1.0258697591436218E-2</v>
      </c>
    </row>
    <row r="12" spans="1:16" ht="14.1" customHeight="1">
      <c r="A12" s="68" t="s">
        <v>34</v>
      </c>
      <c r="B12" s="37">
        <f>'1. Plan and Actual'!C13</f>
        <v>1381</v>
      </c>
      <c r="C12" s="27">
        <v>78</v>
      </c>
      <c r="D12" s="28">
        <f t="shared" si="0"/>
        <v>5.6480811006517015E-2</v>
      </c>
      <c r="E12" s="27">
        <v>422</v>
      </c>
      <c r="F12" s="28">
        <f t="shared" si="1"/>
        <v>0.30557566980448952</v>
      </c>
      <c r="G12" s="27">
        <v>244</v>
      </c>
      <c r="H12" s="28">
        <f t="shared" si="2"/>
        <v>0.17668356263577117</v>
      </c>
      <c r="I12" s="27">
        <v>140</v>
      </c>
      <c r="J12" s="28">
        <f t="shared" si="3"/>
        <v>0.10137581462708183</v>
      </c>
      <c r="K12" s="27">
        <v>324</v>
      </c>
      <c r="L12" s="28">
        <f t="shared" si="4"/>
        <v>0.23461259956553221</v>
      </c>
      <c r="M12" s="27">
        <v>154</v>
      </c>
      <c r="N12" s="28">
        <f t="shared" si="5"/>
        <v>0.11151339608979001</v>
      </c>
      <c r="O12" s="27">
        <v>19</v>
      </c>
      <c r="P12" s="30">
        <f t="shared" si="6"/>
        <v>1.3758146270818247E-2</v>
      </c>
    </row>
    <row r="13" spans="1:16" ht="14.1" customHeight="1">
      <c r="A13" s="68" t="s">
        <v>35</v>
      </c>
      <c r="B13" s="37">
        <f>'1. Plan and Actual'!C14</f>
        <v>1287</v>
      </c>
      <c r="C13" s="27">
        <v>99</v>
      </c>
      <c r="D13" s="28">
        <f t="shared" si="0"/>
        <v>7.6923076923076927E-2</v>
      </c>
      <c r="E13" s="27">
        <v>206</v>
      </c>
      <c r="F13" s="28">
        <f t="shared" si="1"/>
        <v>0.16006216006216006</v>
      </c>
      <c r="G13" s="27">
        <v>184</v>
      </c>
      <c r="H13" s="28">
        <f t="shared" si="2"/>
        <v>0.14296814296814297</v>
      </c>
      <c r="I13" s="27">
        <v>161</v>
      </c>
      <c r="J13" s="28">
        <f t="shared" si="3"/>
        <v>0.12509712509712509</v>
      </c>
      <c r="K13" s="27">
        <v>423</v>
      </c>
      <c r="L13" s="28">
        <f t="shared" si="4"/>
        <v>0.32867132867132864</v>
      </c>
      <c r="M13" s="27">
        <v>210</v>
      </c>
      <c r="N13" s="28">
        <f t="shared" si="5"/>
        <v>0.16317016317016317</v>
      </c>
      <c r="O13" s="27">
        <v>4</v>
      </c>
      <c r="P13" s="30">
        <f t="shared" si="6"/>
        <v>3.108003108003108E-3</v>
      </c>
    </row>
    <row r="14" spans="1:16" ht="14.1" customHeight="1">
      <c r="A14" s="68" t="s">
        <v>36</v>
      </c>
      <c r="B14" s="37">
        <f>'1. Plan and Actual'!C15</f>
        <v>2052</v>
      </c>
      <c r="C14" s="27">
        <v>136</v>
      </c>
      <c r="D14" s="28">
        <f t="shared" si="0"/>
        <v>6.6276803118908378E-2</v>
      </c>
      <c r="E14" s="27">
        <v>629</v>
      </c>
      <c r="F14" s="28">
        <f t="shared" si="1"/>
        <v>0.30653021442495126</v>
      </c>
      <c r="G14" s="27">
        <v>341</v>
      </c>
      <c r="H14" s="28">
        <f t="shared" si="2"/>
        <v>0.16617933723196882</v>
      </c>
      <c r="I14" s="27">
        <v>217</v>
      </c>
      <c r="J14" s="28">
        <f t="shared" si="3"/>
        <v>0.10575048732943469</v>
      </c>
      <c r="K14" s="27">
        <v>470</v>
      </c>
      <c r="L14" s="28">
        <f t="shared" si="4"/>
        <v>0.22904483430799219</v>
      </c>
      <c r="M14" s="27">
        <v>237</v>
      </c>
      <c r="N14" s="28">
        <f t="shared" si="5"/>
        <v>0.11549707602339181</v>
      </c>
      <c r="O14" s="27">
        <v>22</v>
      </c>
      <c r="P14" s="30">
        <f t="shared" si="6"/>
        <v>1.0721247563352826E-2</v>
      </c>
    </row>
    <row r="15" spans="1:16" ht="14.1" customHeight="1">
      <c r="A15" s="68" t="s">
        <v>37</v>
      </c>
      <c r="B15" s="37">
        <f>'1. Plan and Actual'!C16</f>
        <v>1160</v>
      </c>
      <c r="C15" s="27">
        <v>63</v>
      </c>
      <c r="D15" s="28">
        <f t="shared" si="0"/>
        <v>5.4310344827586204E-2</v>
      </c>
      <c r="E15" s="27">
        <v>332</v>
      </c>
      <c r="F15" s="28">
        <f t="shared" si="1"/>
        <v>0.28620689655172415</v>
      </c>
      <c r="G15" s="27">
        <v>166</v>
      </c>
      <c r="H15" s="28">
        <f t="shared" si="2"/>
        <v>0.14310344827586208</v>
      </c>
      <c r="I15" s="27">
        <v>128</v>
      </c>
      <c r="J15" s="28">
        <f t="shared" si="3"/>
        <v>0.1103448275862069</v>
      </c>
      <c r="K15" s="27">
        <v>282</v>
      </c>
      <c r="L15" s="28">
        <f t="shared" si="4"/>
        <v>0.24310344827586206</v>
      </c>
      <c r="M15" s="27">
        <v>164</v>
      </c>
      <c r="N15" s="28">
        <f t="shared" si="5"/>
        <v>0.14137931034482759</v>
      </c>
      <c r="O15" s="27">
        <v>25</v>
      </c>
      <c r="P15" s="30">
        <f t="shared" si="6"/>
        <v>2.1551724137931036E-2</v>
      </c>
    </row>
    <row r="16" spans="1:16" ht="14.1" customHeight="1">
      <c r="A16" s="68" t="s">
        <v>38</v>
      </c>
      <c r="B16" s="37">
        <f>'1. Plan and Actual'!C17</f>
        <v>1883</v>
      </c>
      <c r="C16" s="27">
        <v>202</v>
      </c>
      <c r="D16" s="28">
        <f t="shared" si="0"/>
        <v>0.10727562400424855</v>
      </c>
      <c r="E16" s="27">
        <v>513</v>
      </c>
      <c r="F16" s="28">
        <f t="shared" si="1"/>
        <v>0.27243759957514602</v>
      </c>
      <c r="G16" s="27">
        <v>286</v>
      </c>
      <c r="H16" s="28">
        <f t="shared" si="2"/>
        <v>0.15188528943175783</v>
      </c>
      <c r="I16" s="27">
        <v>195</v>
      </c>
      <c r="J16" s="28">
        <f t="shared" si="3"/>
        <v>0.10355815188528943</v>
      </c>
      <c r="K16" s="27">
        <v>435</v>
      </c>
      <c r="L16" s="28">
        <f t="shared" si="4"/>
        <v>0.23101433882103026</v>
      </c>
      <c r="M16" s="27">
        <v>203</v>
      </c>
      <c r="N16" s="28">
        <f t="shared" si="5"/>
        <v>0.10780669144981413</v>
      </c>
      <c r="O16" s="27">
        <v>49</v>
      </c>
      <c r="P16" s="30">
        <f t="shared" si="6"/>
        <v>2.6022304832713755E-2</v>
      </c>
    </row>
    <row r="17" spans="1:16" ht="14.1" customHeight="1">
      <c r="A17" s="68" t="s">
        <v>39</v>
      </c>
      <c r="B17" s="37">
        <f>'1. Plan and Actual'!C18</f>
        <v>1041</v>
      </c>
      <c r="C17" s="27">
        <v>98</v>
      </c>
      <c r="D17" s="28">
        <f t="shared" si="0"/>
        <v>9.4140249759846306E-2</v>
      </c>
      <c r="E17" s="27">
        <v>364</v>
      </c>
      <c r="F17" s="28">
        <f t="shared" si="1"/>
        <v>0.34966378482228627</v>
      </c>
      <c r="G17" s="27">
        <v>151</v>
      </c>
      <c r="H17" s="28">
        <f t="shared" si="2"/>
        <v>0.14505283381364073</v>
      </c>
      <c r="I17" s="27">
        <v>102</v>
      </c>
      <c r="J17" s="28">
        <f t="shared" si="3"/>
        <v>9.7982708933717577E-2</v>
      </c>
      <c r="K17" s="27">
        <v>209</v>
      </c>
      <c r="L17" s="28">
        <f t="shared" si="4"/>
        <v>0.20076849183477424</v>
      </c>
      <c r="M17" s="27">
        <v>109</v>
      </c>
      <c r="N17" s="28">
        <f t="shared" si="5"/>
        <v>0.10470701248799232</v>
      </c>
      <c r="O17" s="27">
        <v>8</v>
      </c>
      <c r="P17" s="30">
        <f t="shared" si="6"/>
        <v>7.684918347742555E-3</v>
      </c>
    </row>
    <row r="18" spans="1:16" ht="14.1" customHeight="1">
      <c r="A18" s="68" t="s">
        <v>40</v>
      </c>
      <c r="B18" s="37">
        <f>'1. Plan and Actual'!C19</f>
        <v>4539</v>
      </c>
      <c r="C18" s="27">
        <v>781</v>
      </c>
      <c r="D18" s="28">
        <f t="shared" si="0"/>
        <v>0.17206433135051774</v>
      </c>
      <c r="E18" s="27">
        <v>1394</v>
      </c>
      <c r="F18" s="28">
        <f t="shared" si="1"/>
        <v>0.30711610486891383</v>
      </c>
      <c r="G18" s="27">
        <v>644</v>
      </c>
      <c r="H18" s="28">
        <f t="shared" si="2"/>
        <v>0.1418814716897995</v>
      </c>
      <c r="I18" s="27">
        <v>346</v>
      </c>
      <c r="J18" s="28">
        <f t="shared" si="3"/>
        <v>7.6228244106631413E-2</v>
      </c>
      <c r="K18" s="27">
        <v>632</v>
      </c>
      <c r="L18" s="28">
        <f t="shared" si="4"/>
        <v>0.13923771755893369</v>
      </c>
      <c r="M18" s="27">
        <v>351</v>
      </c>
      <c r="N18" s="28">
        <f t="shared" si="5"/>
        <v>7.7329808327825517E-2</v>
      </c>
      <c r="O18" s="27">
        <v>391</v>
      </c>
      <c r="P18" s="30">
        <f t="shared" si="6"/>
        <v>8.6142322097378279E-2</v>
      </c>
    </row>
    <row r="19" spans="1:16" ht="14.1" customHeight="1">
      <c r="A19" s="68" t="s">
        <v>41</v>
      </c>
      <c r="B19" s="37">
        <f>'1. Plan and Actual'!C20</f>
        <v>1984</v>
      </c>
      <c r="C19" s="27">
        <v>148</v>
      </c>
      <c r="D19" s="28">
        <f t="shared" si="0"/>
        <v>7.459677419354839E-2</v>
      </c>
      <c r="E19" s="27">
        <v>733</v>
      </c>
      <c r="F19" s="28">
        <f t="shared" si="1"/>
        <v>0.36945564516129031</v>
      </c>
      <c r="G19" s="27">
        <v>294</v>
      </c>
      <c r="H19" s="28">
        <f t="shared" si="2"/>
        <v>0.14818548387096775</v>
      </c>
      <c r="I19" s="27">
        <v>200</v>
      </c>
      <c r="J19" s="28">
        <f t="shared" si="3"/>
        <v>0.10080645161290322</v>
      </c>
      <c r="K19" s="27">
        <v>396</v>
      </c>
      <c r="L19" s="28">
        <f t="shared" si="4"/>
        <v>0.19959677419354838</v>
      </c>
      <c r="M19" s="27">
        <v>181</v>
      </c>
      <c r="N19" s="28">
        <f t="shared" si="5"/>
        <v>9.1229838709677422E-2</v>
      </c>
      <c r="O19" s="27">
        <v>32</v>
      </c>
      <c r="P19" s="30">
        <f t="shared" si="6"/>
        <v>1.6129032258064516E-2</v>
      </c>
    </row>
    <row r="20" spans="1:16" ht="14.1" customHeight="1">
      <c r="A20" s="68" t="s">
        <v>42</v>
      </c>
      <c r="B20" s="37">
        <f>'1. Plan and Actual'!C21</f>
        <v>2628</v>
      </c>
      <c r="C20" s="27">
        <v>86</v>
      </c>
      <c r="D20" s="28">
        <f t="shared" si="0"/>
        <v>3.2724505327245051E-2</v>
      </c>
      <c r="E20" s="27">
        <v>477</v>
      </c>
      <c r="F20" s="28">
        <f t="shared" si="1"/>
        <v>0.1815068493150685</v>
      </c>
      <c r="G20" s="27">
        <v>304</v>
      </c>
      <c r="H20" s="28">
        <f t="shared" si="2"/>
        <v>0.11567732115677321</v>
      </c>
      <c r="I20" s="27">
        <v>243</v>
      </c>
      <c r="J20" s="28">
        <f t="shared" si="3"/>
        <v>9.2465753424657529E-2</v>
      </c>
      <c r="K20" s="27">
        <v>875</v>
      </c>
      <c r="L20" s="28">
        <f t="shared" si="4"/>
        <v>0.33295281582952818</v>
      </c>
      <c r="M20" s="27">
        <v>622</v>
      </c>
      <c r="N20" s="28">
        <f t="shared" si="5"/>
        <v>0.23668188736681886</v>
      </c>
      <c r="O20" s="27">
        <v>21</v>
      </c>
      <c r="P20" s="30">
        <f t="shared" si="6"/>
        <v>7.9908675799086754E-3</v>
      </c>
    </row>
    <row r="21" spans="1:16" ht="14.1" customHeight="1">
      <c r="A21" s="68" t="s">
        <v>43</v>
      </c>
      <c r="B21" s="37">
        <f>'1. Plan and Actual'!C22</f>
        <v>2696</v>
      </c>
      <c r="C21" s="27">
        <v>75</v>
      </c>
      <c r="D21" s="28">
        <f t="shared" si="0"/>
        <v>2.7818991097922848E-2</v>
      </c>
      <c r="E21" s="27">
        <v>529</v>
      </c>
      <c r="F21" s="28">
        <f t="shared" si="1"/>
        <v>0.19621661721068248</v>
      </c>
      <c r="G21" s="27">
        <v>312</v>
      </c>
      <c r="H21" s="28">
        <f t="shared" si="2"/>
        <v>0.11572700296735905</v>
      </c>
      <c r="I21" s="27">
        <v>248</v>
      </c>
      <c r="J21" s="28">
        <f t="shared" si="3"/>
        <v>9.1988130563798218E-2</v>
      </c>
      <c r="K21" s="27">
        <v>932</v>
      </c>
      <c r="L21" s="28">
        <f t="shared" si="4"/>
        <v>0.3456973293768546</v>
      </c>
      <c r="M21" s="27">
        <v>570</v>
      </c>
      <c r="N21" s="28">
        <f t="shared" si="5"/>
        <v>0.21142433234421365</v>
      </c>
      <c r="O21" s="27">
        <v>30</v>
      </c>
      <c r="P21" s="30">
        <f t="shared" si="6"/>
        <v>1.112759643916914E-2</v>
      </c>
    </row>
    <row r="22" spans="1:16" ht="14.1" customHeight="1">
      <c r="A22" s="68" t="s">
        <v>44</v>
      </c>
      <c r="B22" s="37">
        <f>'1. Plan and Actual'!C23</f>
        <v>988</v>
      </c>
      <c r="C22" s="27">
        <v>47</v>
      </c>
      <c r="D22" s="28">
        <f t="shared" si="0"/>
        <v>4.7570850202429148E-2</v>
      </c>
      <c r="E22" s="27">
        <v>302</v>
      </c>
      <c r="F22" s="28">
        <f t="shared" si="1"/>
        <v>0.30566801619433198</v>
      </c>
      <c r="G22" s="27">
        <v>156</v>
      </c>
      <c r="H22" s="28">
        <f t="shared" si="2"/>
        <v>0.15789473684210525</v>
      </c>
      <c r="I22" s="27">
        <v>111</v>
      </c>
      <c r="J22" s="28">
        <f t="shared" si="3"/>
        <v>0.11234817813765183</v>
      </c>
      <c r="K22" s="27">
        <v>251</v>
      </c>
      <c r="L22" s="28">
        <f t="shared" si="4"/>
        <v>0.2540485829959514</v>
      </c>
      <c r="M22" s="27">
        <v>116</v>
      </c>
      <c r="N22" s="28">
        <f t="shared" si="5"/>
        <v>0.11740890688259109</v>
      </c>
      <c r="O22" s="27">
        <v>5</v>
      </c>
      <c r="P22" s="30">
        <f t="shared" si="6"/>
        <v>5.0607287449392713E-3</v>
      </c>
    </row>
    <row r="23" spans="1:16" ht="14.1" customHeight="1">
      <c r="A23" s="68" t="s">
        <v>45</v>
      </c>
      <c r="B23" s="37">
        <f>'1. Plan and Actual'!C24</f>
        <v>1333</v>
      </c>
      <c r="C23" s="27">
        <v>80</v>
      </c>
      <c r="D23" s="28">
        <f t="shared" si="0"/>
        <v>6.0015003750937733E-2</v>
      </c>
      <c r="E23" s="27">
        <v>373</v>
      </c>
      <c r="F23" s="28">
        <f t="shared" si="1"/>
        <v>0.27981995498874718</v>
      </c>
      <c r="G23" s="27">
        <v>191</v>
      </c>
      <c r="H23" s="28">
        <f t="shared" si="2"/>
        <v>0.14328582145536384</v>
      </c>
      <c r="I23" s="27">
        <v>123</v>
      </c>
      <c r="J23" s="28">
        <f t="shared" si="3"/>
        <v>9.2273068267066771E-2</v>
      </c>
      <c r="K23" s="27">
        <v>382</v>
      </c>
      <c r="L23" s="28">
        <f t="shared" si="4"/>
        <v>0.28657164291072768</v>
      </c>
      <c r="M23" s="27">
        <v>173</v>
      </c>
      <c r="N23" s="28">
        <f t="shared" si="5"/>
        <v>0.12978244561140284</v>
      </c>
      <c r="O23" s="27">
        <v>11</v>
      </c>
      <c r="P23" s="30">
        <f t="shared" si="6"/>
        <v>8.2520630157539385E-3</v>
      </c>
    </row>
    <row r="24" spans="1:16" ht="14.1" customHeight="1">
      <c r="A24" s="68" t="s">
        <v>46</v>
      </c>
      <c r="B24" s="37">
        <f>'1. Plan and Actual'!C25</f>
        <v>1414</v>
      </c>
      <c r="C24" s="27">
        <v>67</v>
      </c>
      <c r="D24" s="28">
        <f t="shared" si="0"/>
        <v>4.7383309759547382E-2</v>
      </c>
      <c r="E24" s="27">
        <v>337</v>
      </c>
      <c r="F24" s="28">
        <f t="shared" si="1"/>
        <v>0.23833097595473834</v>
      </c>
      <c r="G24" s="27">
        <v>213</v>
      </c>
      <c r="H24" s="28">
        <f t="shared" si="2"/>
        <v>0.15063649222065065</v>
      </c>
      <c r="I24" s="27">
        <v>151</v>
      </c>
      <c r="J24" s="28">
        <f t="shared" si="3"/>
        <v>0.10678925035360678</v>
      </c>
      <c r="K24" s="27">
        <v>443</v>
      </c>
      <c r="L24" s="28">
        <f t="shared" si="4"/>
        <v>0.31329561527581329</v>
      </c>
      <c r="M24" s="27">
        <v>195</v>
      </c>
      <c r="N24" s="28">
        <f t="shared" si="5"/>
        <v>0.13790664780763789</v>
      </c>
      <c r="O24" s="27">
        <v>8</v>
      </c>
      <c r="P24" s="30">
        <f t="shared" si="6"/>
        <v>5.6577086280056579E-3</v>
      </c>
    </row>
    <row r="25" spans="1:16">
      <c r="A25" s="68" t="s">
        <v>47</v>
      </c>
      <c r="B25" s="121">
        <f>'1. Plan and Actual'!C26</f>
        <v>97</v>
      </c>
      <c r="C25" s="121">
        <v>0</v>
      </c>
      <c r="D25" s="28">
        <f t="shared" si="0"/>
        <v>0</v>
      </c>
      <c r="E25" s="121">
        <v>13</v>
      </c>
      <c r="F25" s="28">
        <f t="shared" si="1"/>
        <v>0.13402061855670103</v>
      </c>
      <c r="G25" s="121">
        <v>9</v>
      </c>
      <c r="H25" s="28">
        <f t="shared" si="2"/>
        <v>9.2783505154639179E-2</v>
      </c>
      <c r="I25" s="121">
        <v>5</v>
      </c>
      <c r="J25" s="28">
        <f t="shared" si="3"/>
        <v>5.1546391752577317E-2</v>
      </c>
      <c r="K25" s="121">
        <v>25</v>
      </c>
      <c r="L25" s="28">
        <f t="shared" si="4"/>
        <v>0.25773195876288657</v>
      </c>
      <c r="M25" s="121">
        <v>44</v>
      </c>
      <c r="N25" s="28">
        <f t="shared" si="5"/>
        <v>0.45360824742268041</v>
      </c>
      <c r="O25" s="121">
        <v>1</v>
      </c>
      <c r="P25" s="30">
        <f t="shared" si="6"/>
        <v>1.0309278350515464E-2</v>
      </c>
    </row>
    <row r="26" spans="1:16" ht="13.5" thickBot="1">
      <c r="A26" s="69" t="s">
        <v>49</v>
      </c>
      <c r="B26" s="123">
        <f>'1. Plan and Actual'!C27</f>
        <v>26273</v>
      </c>
      <c r="C26" s="123">
        <v>2560</v>
      </c>
      <c r="D26" s="32">
        <f t="shared" si="0"/>
        <v>9.7438434895139495E-2</v>
      </c>
      <c r="E26" s="123">
        <v>7604</v>
      </c>
      <c r="F26" s="32">
        <f t="shared" si="1"/>
        <v>0.28942260114946905</v>
      </c>
      <c r="G26" s="123">
        <v>3859</v>
      </c>
      <c r="H26" s="32">
        <f t="shared" si="2"/>
        <v>0.1468808282266966</v>
      </c>
      <c r="I26" s="123">
        <v>2360</v>
      </c>
      <c r="J26" s="32">
        <f t="shared" si="3"/>
        <v>8.9826057168956724E-2</v>
      </c>
      <c r="K26" s="123">
        <v>5844</v>
      </c>
      <c r="L26" s="32">
        <f t="shared" si="4"/>
        <v>0.22243367715906062</v>
      </c>
      <c r="M26" s="123">
        <v>3213</v>
      </c>
      <c r="N26" s="32">
        <f t="shared" si="5"/>
        <v>0.12229284817112625</v>
      </c>
      <c r="O26" s="123">
        <v>833</v>
      </c>
      <c r="P26" s="34">
        <f t="shared" si="6"/>
        <v>3.170555322955125E-2</v>
      </c>
    </row>
    <row r="27" spans="1:16" s="21" customFormat="1" ht="13.5" thickTop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s="21" customForma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s="21" customFormat="1" ht="12.75" customHeight="1">
      <c r="A29" s="173" t="s">
        <v>52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</row>
    <row r="30" spans="1:16" s="21" customFormat="1" ht="12.75" customHeight="1">
      <c r="A30" s="173" t="s">
        <v>53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</row>
    <row r="31" spans="1:16" s="21" customFormat="1">
      <c r="A31" s="177" t="s">
        <v>54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O29"/>
  <sheetViews>
    <sheetView workbookViewId="0">
      <selection activeCell="A30" sqref="A30"/>
    </sheetView>
  </sheetViews>
  <sheetFormatPr defaultColWidth="9.140625" defaultRowHeight="12.75"/>
  <cols>
    <col min="1" max="1" width="29.85546875" style="1" customWidth="1"/>
    <col min="2" max="13" width="8.28515625" style="1" customWidth="1"/>
    <col min="14" max="16384" width="9.140625" style="1"/>
  </cols>
  <sheetData>
    <row r="1" spans="1:15" ht="18.75">
      <c r="A1" s="16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5" ht="15.75">
      <c r="A2" s="165" t="str">
        <f>'1. Plan and Actual'!A2</f>
        <v>OSCCAR Summary by Workforce Area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5" ht="15.75">
      <c r="A3" s="165" t="str">
        <f>'1. Plan and Actual'!A3</f>
        <v>FY22 Quarter Ending September 30, 2021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1:15" ht="1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5" ht="18.75">
      <c r="A5" s="164" t="s">
        <v>104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5" ht="6.75" customHeight="1" thickBot="1"/>
    <row r="7" spans="1:15" s="21" customFormat="1" ht="13.5" thickTop="1">
      <c r="A7" s="71" t="s">
        <v>17</v>
      </c>
      <c r="B7" s="151" t="s">
        <v>18</v>
      </c>
      <c r="C7" s="151" t="s">
        <v>19</v>
      </c>
      <c r="D7" s="151" t="s">
        <v>20</v>
      </c>
      <c r="E7" s="151" t="s">
        <v>21</v>
      </c>
      <c r="F7" s="151" t="s">
        <v>22</v>
      </c>
      <c r="G7" s="151" t="s">
        <v>56</v>
      </c>
      <c r="H7" s="151" t="s">
        <v>62</v>
      </c>
      <c r="I7" s="151" t="s">
        <v>63</v>
      </c>
      <c r="J7" s="151" t="s">
        <v>64</v>
      </c>
      <c r="K7" s="151" t="s">
        <v>74</v>
      </c>
      <c r="L7" s="151" t="s">
        <v>75</v>
      </c>
      <c r="M7" s="152" t="s">
        <v>76</v>
      </c>
      <c r="N7" s="155"/>
      <c r="O7" s="155"/>
    </row>
    <row r="8" spans="1:15" s="75" customFormat="1" ht="11.25">
      <c r="A8" s="72"/>
      <c r="B8" s="73" t="s">
        <v>105</v>
      </c>
      <c r="C8" s="73" t="s">
        <v>106</v>
      </c>
      <c r="D8" s="73" t="s">
        <v>107</v>
      </c>
      <c r="E8" s="73" t="s">
        <v>108</v>
      </c>
      <c r="F8" s="73" t="s">
        <v>109</v>
      </c>
      <c r="G8" s="73" t="s">
        <v>110</v>
      </c>
      <c r="H8" s="73" t="s">
        <v>111</v>
      </c>
      <c r="I8" s="73" t="s">
        <v>112</v>
      </c>
      <c r="J8" s="73" t="s">
        <v>113</v>
      </c>
      <c r="K8" s="73" t="s">
        <v>114</v>
      </c>
      <c r="L8" s="73" t="s">
        <v>115</v>
      </c>
      <c r="M8" s="74" t="s">
        <v>116</v>
      </c>
    </row>
    <row r="9" spans="1:15" ht="15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8"/>
    </row>
    <row r="10" spans="1:15">
      <c r="A10" s="79" t="s">
        <v>117</v>
      </c>
      <c r="B10" s="121">
        <v>13701</v>
      </c>
      <c r="C10" s="121">
        <v>20561</v>
      </c>
      <c r="D10" s="121">
        <v>26273</v>
      </c>
      <c r="E10" s="121"/>
      <c r="F10" s="121"/>
      <c r="G10" s="121"/>
      <c r="H10" s="121"/>
      <c r="I10" s="121"/>
      <c r="J10" s="121"/>
      <c r="K10" s="121"/>
      <c r="L10" s="121"/>
      <c r="M10" s="80"/>
    </row>
    <row r="11" spans="1:15">
      <c r="A11" s="79" t="s">
        <v>118</v>
      </c>
      <c r="B11" s="121">
        <v>13701</v>
      </c>
      <c r="C11" s="121">
        <v>13478</v>
      </c>
      <c r="D11" s="121">
        <v>13061</v>
      </c>
      <c r="E11" s="121"/>
      <c r="F11" s="121"/>
      <c r="G11" s="121"/>
      <c r="H11" s="121"/>
      <c r="I11" s="121"/>
      <c r="J11" s="121"/>
      <c r="K11" s="81"/>
      <c r="L11" s="121"/>
      <c r="M11" s="80"/>
      <c r="O11" s="82"/>
    </row>
    <row r="12" spans="1:15">
      <c r="A12" s="79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80"/>
    </row>
    <row r="13" spans="1:15" ht="15" customHeight="1">
      <c r="A13" s="79" t="s">
        <v>119</v>
      </c>
      <c r="B13" s="121">
        <v>12754</v>
      </c>
      <c r="C13" s="121">
        <v>19065</v>
      </c>
      <c r="D13" s="121">
        <v>24314</v>
      </c>
      <c r="E13" s="121"/>
      <c r="F13" s="121"/>
      <c r="G13" s="121"/>
      <c r="H13" s="121"/>
      <c r="I13" s="121"/>
      <c r="J13" s="121"/>
      <c r="K13" s="121"/>
      <c r="L13" s="121"/>
      <c r="M13" s="80"/>
    </row>
    <row r="14" spans="1:15">
      <c r="A14" s="79" t="s">
        <v>120</v>
      </c>
      <c r="B14" s="126">
        <f t="shared" ref="B14:M14" si="0">B13/B10</f>
        <v>0.9308809575943362</v>
      </c>
      <c r="C14" s="126">
        <f t="shared" si="0"/>
        <v>0.92724089295267742</v>
      </c>
      <c r="D14" s="126">
        <f t="shared" si="0"/>
        <v>0.92543676017203969</v>
      </c>
      <c r="E14" s="126"/>
      <c r="F14" s="126"/>
      <c r="G14" s="126"/>
      <c r="H14" s="126"/>
      <c r="I14" s="126"/>
      <c r="J14" s="126"/>
      <c r="K14" s="126"/>
      <c r="L14" s="126"/>
      <c r="M14" s="83"/>
      <c r="N14" s="75"/>
    </row>
    <row r="15" spans="1:15">
      <c r="A15" s="79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80"/>
    </row>
    <row r="16" spans="1:15" ht="15" customHeight="1">
      <c r="A16" s="79" t="s">
        <v>121</v>
      </c>
      <c r="B16" s="121">
        <v>1271</v>
      </c>
      <c r="C16" s="121">
        <v>1869</v>
      </c>
      <c r="D16" s="121">
        <v>2302</v>
      </c>
      <c r="E16" s="121"/>
      <c r="F16" s="121"/>
      <c r="G16" s="121"/>
      <c r="H16" s="121"/>
      <c r="I16" s="121"/>
      <c r="J16" s="121"/>
      <c r="K16" s="121"/>
      <c r="L16" s="121"/>
      <c r="M16" s="80"/>
    </row>
    <row r="17" spans="1:14">
      <c r="A17" s="79" t="s">
        <v>120</v>
      </c>
      <c r="B17" s="126">
        <f t="shared" ref="B17:M17" si="1">B16/B10</f>
        <v>9.2766951317422089E-2</v>
      </c>
      <c r="C17" s="126">
        <f t="shared" si="1"/>
        <v>9.0900248042410384E-2</v>
      </c>
      <c r="D17" s="126">
        <f t="shared" si="1"/>
        <v>8.7618467628363714E-2</v>
      </c>
      <c r="E17" s="126"/>
      <c r="F17" s="126"/>
      <c r="G17" s="126"/>
      <c r="H17" s="126"/>
      <c r="I17" s="126"/>
      <c r="J17" s="126"/>
      <c r="K17" s="126"/>
      <c r="L17" s="126"/>
      <c r="M17" s="83"/>
      <c r="N17" s="13"/>
    </row>
    <row r="18" spans="1:14">
      <c r="A18" s="79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80"/>
    </row>
    <row r="19" spans="1:14">
      <c r="A19" s="79" t="s">
        <v>122</v>
      </c>
      <c r="B19" s="121">
        <v>6733</v>
      </c>
      <c r="C19" s="121">
        <v>10515</v>
      </c>
      <c r="D19" s="121">
        <v>14163</v>
      </c>
      <c r="E19" s="121"/>
      <c r="F19" s="121"/>
      <c r="G19" s="121"/>
      <c r="H19" s="121"/>
      <c r="I19" s="121"/>
      <c r="J19" s="121"/>
      <c r="K19" s="121"/>
      <c r="L19" s="121"/>
      <c r="M19" s="80"/>
    </row>
    <row r="20" spans="1:14">
      <c r="A20" s="79" t="s">
        <v>120</v>
      </c>
      <c r="B20" s="126">
        <f t="shared" ref="B20:M20" si="2">B19/B10</f>
        <v>0.4914239836508284</v>
      </c>
      <c r="C20" s="126">
        <f t="shared" si="2"/>
        <v>0.51140508730120127</v>
      </c>
      <c r="D20" s="126">
        <f t="shared" si="2"/>
        <v>0.53907052867963312</v>
      </c>
      <c r="E20" s="126"/>
      <c r="F20" s="126"/>
      <c r="G20" s="126"/>
      <c r="H20" s="126"/>
      <c r="I20" s="126"/>
      <c r="J20" s="126"/>
      <c r="K20" s="126"/>
      <c r="L20" s="126"/>
      <c r="M20" s="83"/>
    </row>
    <row r="21" spans="1:14">
      <c r="A21" s="79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80"/>
    </row>
    <row r="22" spans="1:14">
      <c r="A22" s="79" t="s">
        <v>123</v>
      </c>
      <c r="B22" s="121">
        <v>664</v>
      </c>
      <c r="C22" s="121">
        <v>987</v>
      </c>
      <c r="D22" s="121">
        <v>1252</v>
      </c>
      <c r="E22" s="121"/>
      <c r="F22" s="121"/>
      <c r="G22" s="121"/>
      <c r="H22" s="121"/>
      <c r="I22" s="121"/>
      <c r="J22" s="121"/>
      <c r="K22" s="121"/>
      <c r="L22" s="121"/>
      <c r="M22" s="80"/>
    </row>
    <row r="23" spans="1:14">
      <c r="A23" s="79" t="s">
        <v>120</v>
      </c>
      <c r="B23" s="126">
        <f t="shared" ref="B23:G23" si="3">B22/B10</f>
        <v>4.8463615794467556E-2</v>
      </c>
      <c r="C23" s="126">
        <f t="shared" si="3"/>
        <v>4.8003501775205487E-2</v>
      </c>
      <c r="D23" s="126">
        <f t="shared" si="3"/>
        <v>4.765348456590416E-2</v>
      </c>
      <c r="E23" s="126"/>
      <c r="F23" s="126"/>
      <c r="G23" s="126"/>
      <c r="H23" s="126"/>
      <c r="I23" s="126"/>
      <c r="J23" s="126"/>
      <c r="K23" s="126"/>
      <c r="L23" s="126"/>
      <c r="M23" s="83"/>
    </row>
    <row r="24" spans="1:14">
      <c r="A24" s="84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80"/>
    </row>
    <row r="25" spans="1:14">
      <c r="A25" s="84" t="s">
        <v>124</v>
      </c>
      <c r="B25" s="121">
        <v>84</v>
      </c>
      <c r="C25" s="121">
        <v>93</v>
      </c>
      <c r="D25" s="121">
        <v>97</v>
      </c>
      <c r="E25" s="121"/>
      <c r="F25" s="121"/>
      <c r="G25" s="121"/>
      <c r="H25" s="121"/>
      <c r="I25" s="121"/>
      <c r="J25" s="121"/>
      <c r="K25" s="121"/>
      <c r="L25" s="121"/>
      <c r="M25" s="80"/>
    </row>
    <row r="26" spans="1:14">
      <c r="A26" s="79" t="s">
        <v>120</v>
      </c>
      <c r="B26" s="126">
        <f t="shared" ref="B26:F26" si="4">B25/B10</f>
        <v>6.1309393474928836E-3</v>
      </c>
      <c r="C26" s="126">
        <f t="shared" si="4"/>
        <v>4.5231263070862312E-3</v>
      </c>
      <c r="D26" s="126">
        <f t="shared" si="4"/>
        <v>3.6920031971986451E-3</v>
      </c>
      <c r="E26" s="126"/>
      <c r="F26" s="126"/>
      <c r="G26" s="126"/>
      <c r="H26" s="126"/>
      <c r="I26" s="126"/>
      <c r="J26" s="126"/>
      <c r="K26" s="126"/>
      <c r="L26" s="126"/>
      <c r="M26" s="83"/>
    </row>
    <row r="27" spans="1:14" ht="13.5" thickBot="1">
      <c r="A27" s="85"/>
      <c r="B27" s="123"/>
      <c r="C27" s="123"/>
      <c r="D27" s="32"/>
      <c r="E27" s="123"/>
      <c r="F27" s="123"/>
      <c r="G27" s="123"/>
      <c r="H27" s="123"/>
      <c r="I27" s="123"/>
      <c r="J27" s="123"/>
      <c r="K27" s="123"/>
      <c r="L27" s="123"/>
      <c r="M27" s="86"/>
    </row>
    <row r="28" spans="1:14" ht="13.5" thickTop="1"/>
    <row r="29" spans="1:14">
      <c r="A29" s="192" t="s">
        <v>125</v>
      </c>
      <c r="B29" s="193"/>
      <c r="C29" s="189"/>
      <c r="D29" s="189"/>
      <c r="E29" s="189"/>
    </row>
  </sheetData>
  <mergeCells count="5">
    <mergeCell ref="A29:E29"/>
    <mergeCell ref="A1:M1"/>
    <mergeCell ref="A2:M2"/>
    <mergeCell ref="A3:M3"/>
    <mergeCell ref="A5:M5"/>
  </mergeCells>
  <phoneticPr fontId="2" type="noConversion"/>
  <printOptions horizontalCentered="1" verticalCentered="1"/>
  <pageMargins left="0.5" right="0.5" top="0.5" bottom="0.5" header="0.5" footer="0.5"/>
  <pageSetup orientation="landscape" errors="blank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P39"/>
  <sheetViews>
    <sheetView topLeftCell="A9" workbookViewId="0">
      <selection activeCell="A40" sqref="A40"/>
    </sheetView>
  </sheetViews>
  <sheetFormatPr defaultColWidth="9.140625" defaultRowHeight="12.75"/>
  <cols>
    <col min="1" max="1" width="24.28515625" style="1" customWidth="1"/>
    <col min="2" max="5" width="15.5703125" style="1" customWidth="1"/>
    <col min="6" max="6" width="19.140625" style="1" customWidth="1"/>
    <col min="7" max="7" width="17" style="1" customWidth="1"/>
    <col min="8" max="16384" width="9.140625" style="1"/>
  </cols>
  <sheetData>
    <row r="1" spans="1:16" ht="18.75" customHeight="1"/>
    <row r="2" spans="1:16" ht="15.75" customHeight="1">
      <c r="A2" s="164" t="s">
        <v>0</v>
      </c>
      <c r="B2" s="194"/>
      <c r="C2" s="194"/>
      <c r="D2" s="194"/>
      <c r="E2" s="194"/>
      <c r="F2" s="194"/>
      <c r="G2" s="194"/>
    </row>
    <row r="3" spans="1:16" ht="15.75" customHeight="1">
      <c r="A3" s="165" t="str">
        <f>'1. Plan and Actual'!A2</f>
        <v>OSCCAR Summary by Workforce Area</v>
      </c>
      <c r="B3" s="185"/>
      <c r="C3" s="185"/>
      <c r="D3" s="185"/>
      <c r="E3" s="185"/>
      <c r="F3" s="185"/>
      <c r="G3" s="185"/>
    </row>
    <row r="4" spans="1:16" ht="15.75" customHeight="1">
      <c r="A4" s="190" t="str">
        <f>'1. Plan and Actual'!A3</f>
        <v>FY22 Quarter Ending September 30, 2021</v>
      </c>
      <c r="B4" s="190"/>
      <c r="C4" s="190"/>
      <c r="D4" s="190"/>
      <c r="E4" s="190"/>
      <c r="F4" s="190"/>
      <c r="G4" s="190"/>
      <c r="H4" s="158"/>
      <c r="I4" s="158"/>
      <c r="J4" s="158"/>
      <c r="K4" s="158"/>
      <c r="L4" s="158"/>
      <c r="M4" s="158"/>
      <c r="N4" s="158"/>
      <c r="O4" s="158"/>
      <c r="P4" s="158"/>
    </row>
    <row r="5" spans="1:16" ht="6.75" customHeight="1"/>
    <row r="6" spans="1:16" ht="18.75">
      <c r="A6" s="164" t="s">
        <v>126</v>
      </c>
      <c r="B6" s="188"/>
      <c r="C6" s="188"/>
      <c r="D6" s="188"/>
      <c r="E6" s="188"/>
      <c r="F6" s="188"/>
      <c r="G6" s="188"/>
    </row>
    <row r="7" spans="1:16" ht="6.75" customHeight="1" thickBot="1">
      <c r="A7" s="147"/>
      <c r="B7" s="156"/>
      <c r="C7" s="156"/>
      <c r="D7" s="156"/>
      <c r="E7" s="156"/>
      <c r="F7" s="156"/>
      <c r="G7" s="156"/>
    </row>
    <row r="8" spans="1:16" s="21" customFormat="1" ht="13.5" thickTop="1">
      <c r="A8" s="43" t="s">
        <v>17</v>
      </c>
      <c r="B8" s="153" t="s">
        <v>18</v>
      </c>
      <c r="C8" s="152" t="s">
        <v>19</v>
      </c>
      <c r="D8" s="87" t="s">
        <v>20</v>
      </c>
      <c r="E8" s="88" t="s">
        <v>21</v>
      </c>
      <c r="F8" s="153" t="s">
        <v>22</v>
      </c>
      <c r="G8" s="152" t="s">
        <v>56</v>
      </c>
      <c r="H8" s="155"/>
      <c r="I8" s="155"/>
      <c r="J8" s="155"/>
      <c r="K8" s="155"/>
      <c r="L8" s="155"/>
      <c r="M8" s="155"/>
      <c r="N8" s="155"/>
      <c r="O8" s="155"/>
      <c r="P8" s="155"/>
    </row>
    <row r="9" spans="1:16" ht="15.75" customHeight="1">
      <c r="A9" s="198"/>
      <c r="B9" s="197" t="s">
        <v>127</v>
      </c>
      <c r="C9" s="178"/>
      <c r="D9" s="200" t="s">
        <v>128</v>
      </c>
      <c r="E9" s="201"/>
      <c r="F9" s="197" t="s">
        <v>129</v>
      </c>
      <c r="G9" s="178"/>
    </row>
    <row r="10" spans="1:16" ht="30.75" customHeight="1" thickBot="1">
      <c r="A10" s="199"/>
      <c r="B10" s="89" t="s">
        <v>130</v>
      </c>
      <c r="C10" s="90" t="s">
        <v>131</v>
      </c>
      <c r="D10" s="91" t="s">
        <v>132</v>
      </c>
      <c r="E10" s="92" t="s">
        <v>131</v>
      </c>
      <c r="F10" s="89" t="s">
        <v>133</v>
      </c>
      <c r="G10" s="90" t="s">
        <v>134</v>
      </c>
    </row>
    <row r="11" spans="1:16" ht="17.25" customHeight="1">
      <c r="A11" s="93" t="s">
        <v>135</v>
      </c>
      <c r="B11" s="136">
        <v>22491</v>
      </c>
      <c r="C11" s="94">
        <f t="shared" ref="C11:C18" si="0">B11/$B$11</f>
        <v>1</v>
      </c>
      <c r="D11" s="133">
        <v>26273</v>
      </c>
      <c r="E11" s="95">
        <f>D11/$D$11</f>
        <v>1</v>
      </c>
      <c r="F11" s="96">
        <f t="shared" ref="F11:F18" si="1">D11-B11</f>
        <v>3782</v>
      </c>
      <c r="G11" s="94">
        <f t="shared" ref="G11:G18" si="2">F11/B11</f>
        <v>0.16815615134942866</v>
      </c>
    </row>
    <row r="12" spans="1:16" ht="14.25">
      <c r="A12" s="97" t="s">
        <v>136</v>
      </c>
      <c r="B12" s="137">
        <v>1978</v>
      </c>
      <c r="C12" s="98">
        <f t="shared" si="0"/>
        <v>8.7946289626961896E-2</v>
      </c>
      <c r="D12" s="134">
        <v>2302</v>
      </c>
      <c r="E12" s="99">
        <f>D12/$D$11</f>
        <v>8.7618467628363714E-2</v>
      </c>
      <c r="F12" s="100">
        <f t="shared" si="1"/>
        <v>324</v>
      </c>
      <c r="G12" s="98">
        <f t="shared" si="2"/>
        <v>0.16380182002022245</v>
      </c>
    </row>
    <row r="13" spans="1:16" ht="14.25">
      <c r="A13" s="97" t="s">
        <v>61</v>
      </c>
      <c r="B13" s="137">
        <v>16353</v>
      </c>
      <c r="C13" s="98">
        <f t="shared" si="0"/>
        <v>0.72709083633453386</v>
      </c>
      <c r="D13" s="134">
        <v>14163</v>
      </c>
      <c r="E13" s="99">
        <f>D13/$D$11</f>
        <v>0.53907052867963312</v>
      </c>
      <c r="F13" s="100">
        <f t="shared" si="1"/>
        <v>-2190</v>
      </c>
      <c r="G13" s="98">
        <f t="shared" si="2"/>
        <v>-0.13392038158136121</v>
      </c>
    </row>
    <row r="14" spans="1:16" ht="14.25">
      <c r="A14" s="97" t="s">
        <v>27</v>
      </c>
      <c r="B14" s="137">
        <v>1341</v>
      </c>
      <c r="C14" s="98">
        <f t="shared" si="0"/>
        <v>5.9623849539815928E-2</v>
      </c>
      <c r="D14" s="134">
        <v>1252</v>
      </c>
      <c r="E14" s="99">
        <f>D14/$D$11</f>
        <v>4.765348456590416E-2</v>
      </c>
      <c r="F14" s="100">
        <f t="shared" si="1"/>
        <v>-89</v>
      </c>
      <c r="G14" s="98">
        <f t="shared" si="2"/>
        <v>-6.6368381804623414E-2</v>
      </c>
    </row>
    <row r="15" spans="1:16" ht="14.25">
      <c r="A15" s="97" t="s">
        <v>24</v>
      </c>
      <c r="B15" s="137">
        <v>20875</v>
      </c>
      <c r="C15" s="98">
        <f t="shared" si="0"/>
        <v>0.92814903739273491</v>
      </c>
      <c r="D15" s="134">
        <v>24313</v>
      </c>
      <c r="E15" s="99">
        <f>D15/$D$11</f>
        <v>0.92539869828340882</v>
      </c>
      <c r="F15" s="100">
        <f t="shared" si="1"/>
        <v>3438</v>
      </c>
      <c r="G15" s="98">
        <f t="shared" si="2"/>
        <v>0.16469461077844311</v>
      </c>
    </row>
    <row r="16" spans="1:16" ht="14.25">
      <c r="A16" s="101" t="s">
        <v>137</v>
      </c>
      <c r="B16" s="138"/>
      <c r="C16" s="102"/>
      <c r="D16" s="103"/>
      <c r="E16" s="104"/>
      <c r="F16" s="105">
        <f t="shared" si="1"/>
        <v>0</v>
      </c>
      <c r="G16" s="106"/>
    </row>
    <row r="17" spans="1:8" ht="14.25">
      <c r="A17" s="97" t="s">
        <v>138</v>
      </c>
      <c r="B17" s="137">
        <v>10320</v>
      </c>
      <c r="C17" s="98">
        <f t="shared" si="0"/>
        <v>0.45885020674936644</v>
      </c>
      <c r="D17" s="134">
        <v>11595</v>
      </c>
      <c r="E17" s="99">
        <f>D17/$D$11</f>
        <v>0.4413275986754463</v>
      </c>
      <c r="F17" s="100">
        <f t="shared" si="1"/>
        <v>1275</v>
      </c>
      <c r="G17" s="98">
        <f t="shared" si="2"/>
        <v>0.12354651162790697</v>
      </c>
      <c r="H17" s="82"/>
    </row>
    <row r="18" spans="1:8" ht="14.25">
      <c r="A18" s="97" t="s">
        <v>90</v>
      </c>
      <c r="B18" s="137">
        <v>12097</v>
      </c>
      <c r="C18" s="98">
        <f t="shared" si="0"/>
        <v>0.53785958827975633</v>
      </c>
      <c r="D18" s="134">
        <v>14503</v>
      </c>
      <c r="E18" s="99">
        <f>D18/$D$11</f>
        <v>0.55201157081414376</v>
      </c>
      <c r="F18" s="100">
        <f t="shared" si="1"/>
        <v>2406</v>
      </c>
      <c r="G18" s="98">
        <f t="shared" si="2"/>
        <v>0.19889228734396958</v>
      </c>
      <c r="H18" s="82"/>
    </row>
    <row r="19" spans="1:8" ht="14.25">
      <c r="A19" s="101" t="s">
        <v>139</v>
      </c>
      <c r="B19" s="138"/>
      <c r="C19" s="102"/>
      <c r="D19" s="103"/>
      <c r="E19" s="104"/>
      <c r="F19" s="107"/>
      <c r="G19" s="108"/>
    </row>
    <row r="20" spans="1:8" ht="14.25">
      <c r="A20" s="97" t="s">
        <v>80</v>
      </c>
      <c r="B20" s="137">
        <v>14377</v>
      </c>
      <c r="C20" s="98">
        <f t="shared" ref="C20:C27" si="3">B20/$B$11</f>
        <v>0.63923347116624429</v>
      </c>
      <c r="D20" s="134">
        <v>16516</v>
      </c>
      <c r="E20" s="99">
        <f t="shared" ref="E20:E27" si="4">D20/$D$11</f>
        <v>0.62863015262817346</v>
      </c>
      <c r="F20" s="100">
        <f t="shared" ref="F20:F35" si="5">D20-B20</f>
        <v>2139</v>
      </c>
      <c r="G20" s="98">
        <f t="shared" ref="G20:G27" si="6">F20/B20</f>
        <v>0.1487793002712666</v>
      </c>
    </row>
    <row r="21" spans="1:8" ht="14.25">
      <c r="A21" s="97" t="s">
        <v>140</v>
      </c>
      <c r="B21" s="137">
        <v>2800</v>
      </c>
      <c r="C21" s="98">
        <f t="shared" si="3"/>
        <v>0.12449424214130096</v>
      </c>
      <c r="D21" s="134">
        <v>3873</v>
      </c>
      <c r="E21" s="99">
        <f t="shared" si="4"/>
        <v>0.1474136946675294</v>
      </c>
      <c r="F21" s="100">
        <f t="shared" si="5"/>
        <v>1073</v>
      </c>
      <c r="G21" s="98">
        <f t="shared" si="6"/>
        <v>0.38321428571428573</v>
      </c>
    </row>
    <row r="22" spans="1:8" ht="14.25">
      <c r="A22" s="97" t="s">
        <v>141</v>
      </c>
      <c r="B22" s="137">
        <v>4507</v>
      </c>
      <c r="C22" s="98">
        <f t="shared" si="3"/>
        <v>0.20039126761815837</v>
      </c>
      <c r="D22" s="134">
        <v>5277</v>
      </c>
      <c r="E22" s="99">
        <f t="shared" si="4"/>
        <v>0.20085258630533248</v>
      </c>
      <c r="F22" s="100">
        <f t="shared" si="5"/>
        <v>770</v>
      </c>
      <c r="G22" s="98">
        <f t="shared" si="6"/>
        <v>0.17084535167517195</v>
      </c>
    </row>
    <row r="23" spans="1:8" ht="14.25">
      <c r="A23" s="97" t="s">
        <v>142</v>
      </c>
      <c r="B23" s="137">
        <v>305</v>
      </c>
      <c r="C23" s="98">
        <f t="shared" si="3"/>
        <v>1.3560979947534569E-2</v>
      </c>
      <c r="D23" s="134">
        <v>345</v>
      </c>
      <c r="E23" s="99">
        <f t="shared" si="4"/>
        <v>1.3131351577665283E-2</v>
      </c>
      <c r="F23" s="100">
        <f t="shared" si="5"/>
        <v>40</v>
      </c>
      <c r="G23" s="98">
        <f t="shared" si="6"/>
        <v>0.13114754098360656</v>
      </c>
    </row>
    <row r="24" spans="1:8" ht="14.25">
      <c r="A24" s="97" t="s">
        <v>85</v>
      </c>
      <c r="B24" s="137">
        <v>1264</v>
      </c>
      <c r="C24" s="98">
        <f t="shared" si="3"/>
        <v>5.6200257880930152E-2</v>
      </c>
      <c r="D24" s="134">
        <v>1247</v>
      </c>
      <c r="E24" s="99">
        <f t="shared" si="4"/>
        <v>4.7463175122749592E-2</v>
      </c>
      <c r="F24" s="100">
        <f t="shared" si="5"/>
        <v>-17</v>
      </c>
      <c r="G24" s="98">
        <f t="shared" si="6"/>
        <v>-1.3449367088607595E-2</v>
      </c>
    </row>
    <row r="25" spans="1:8" ht="14.25">
      <c r="A25" s="97" t="s">
        <v>143</v>
      </c>
      <c r="B25" s="137">
        <v>81</v>
      </c>
      <c r="C25" s="98">
        <f t="shared" si="3"/>
        <v>3.6014405762304922E-3</v>
      </c>
      <c r="D25" s="134">
        <v>85</v>
      </c>
      <c r="E25" s="99">
        <f t="shared" si="4"/>
        <v>3.2352605336276787E-3</v>
      </c>
      <c r="F25" s="100">
        <f t="shared" si="5"/>
        <v>4</v>
      </c>
      <c r="G25" s="98">
        <f t="shared" si="6"/>
        <v>4.9382716049382713E-2</v>
      </c>
      <c r="H25" s="115"/>
    </row>
    <row r="26" spans="1:8" ht="14.25">
      <c r="A26" s="97" t="s">
        <v>87</v>
      </c>
      <c r="B26" s="137">
        <v>1239</v>
      </c>
      <c r="C26" s="98">
        <f t="shared" si="3"/>
        <v>5.5088702147525676E-2</v>
      </c>
      <c r="D26" s="134">
        <v>1469</v>
      </c>
      <c r="E26" s="99">
        <f t="shared" si="4"/>
        <v>5.591291439881247E-2</v>
      </c>
      <c r="F26" s="100">
        <f t="shared" si="5"/>
        <v>230</v>
      </c>
      <c r="G26" s="98">
        <f t="shared" si="6"/>
        <v>0.18563357546408393</v>
      </c>
    </row>
    <row r="27" spans="1:8" ht="14.25">
      <c r="A27" s="97" t="s">
        <v>144</v>
      </c>
      <c r="B27" s="137">
        <v>3195</v>
      </c>
      <c r="C27" s="98">
        <f t="shared" si="3"/>
        <v>0.14205682272909165</v>
      </c>
      <c r="D27" s="134">
        <v>3712</v>
      </c>
      <c r="E27" s="99">
        <f t="shared" si="4"/>
        <v>0.14128573059795227</v>
      </c>
      <c r="F27" s="100">
        <f t="shared" si="5"/>
        <v>517</v>
      </c>
      <c r="G27" s="98">
        <f t="shared" si="6"/>
        <v>0.1618153364632238</v>
      </c>
    </row>
    <row r="28" spans="1:8" ht="14.25">
      <c r="A28" s="101" t="s">
        <v>145</v>
      </c>
      <c r="B28" s="138"/>
      <c r="C28" s="102"/>
      <c r="D28" s="103"/>
      <c r="E28" s="104"/>
      <c r="F28" s="107"/>
      <c r="G28" s="108"/>
    </row>
    <row r="29" spans="1:8" ht="14.25">
      <c r="A29" s="97" t="s">
        <v>146</v>
      </c>
      <c r="B29" s="137">
        <v>2569</v>
      </c>
      <c r="C29" s="98">
        <f t="shared" ref="C29:C35" si="7">B29/$B$11</f>
        <v>0.11422346716464364</v>
      </c>
      <c r="D29" s="134">
        <v>2560</v>
      </c>
      <c r="E29" s="99">
        <f t="shared" ref="E29:E35" si="8">D29/$D$11</f>
        <v>9.7438434895139495E-2</v>
      </c>
      <c r="F29" s="100">
        <f t="shared" si="5"/>
        <v>-9</v>
      </c>
      <c r="G29" s="98">
        <f t="shared" ref="G29:G35" si="9">F29/B29</f>
        <v>-3.5033086804203972E-3</v>
      </c>
    </row>
    <row r="30" spans="1:8" ht="14.25">
      <c r="A30" s="97" t="s">
        <v>147</v>
      </c>
      <c r="B30" s="137">
        <v>6386</v>
      </c>
      <c r="C30" s="98">
        <f t="shared" si="7"/>
        <v>0.28393579654083856</v>
      </c>
      <c r="D30" s="134">
        <v>7604</v>
      </c>
      <c r="E30" s="99">
        <f t="shared" si="8"/>
        <v>0.28942260114946905</v>
      </c>
      <c r="F30" s="100">
        <f t="shared" si="5"/>
        <v>1218</v>
      </c>
      <c r="G30" s="98">
        <f t="shared" si="9"/>
        <v>0.19072972126526777</v>
      </c>
    </row>
    <row r="31" spans="1:8" ht="14.25">
      <c r="A31" s="97" t="s">
        <v>148</v>
      </c>
      <c r="B31" s="137">
        <v>3094</v>
      </c>
      <c r="C31" s="98">
        <f t="shared" si="7"/>
        <v>0.13756613756613756</v>
      </c>
      <c r="D31" s="134">
        <v>3859</v>
      </c>
      <c r="E31" s="99">
        <f t="shared" si="8"/>
        <v>0.1468808282266966</v>
      </c>
      <c r="F31" s="100">
        <f t="shared" si="5"/>
        <v>765</v>
      </c>
      <c r="G31" s="98">
        <f t="shared" si="9"/>
        <v>0.24725274725274726</v>
      </c>
    </row>
    <row r="32" spans="1:8" ht="14.25">
      <c r="A32" s="97" t="s">
        <v>149</v>
      </c>
      <c r="B32" s="137">
        <v>2100</v>
      </c>
      <c r="C32" s="98">
        <f t="shared" si="7"/>
        <v>9.3370681605975725E-2</v>
      </c>
      <c r="D32" s="134">
        <v>2360</v>
      </c>
      <c r="E32" s="99">
        <f t="shared" si="8"/>
        <v>8.9826057168956724E-2</v>
      </c>
      <c r="F32" s="100">
        <f t="shared" si="5"/>
        <v>260</v>
      </c>
      <c r="G32" s="98">
        <f t="shared" si="9"/>
        <v>0.12380952380952381</v>
      </c>
    </row>
    <row r="33" spans="1:7" ht="14.25">
      <c r="A33" s="97" t="s">
        <v>150</v>
      </c>
      <c r="B33" s="137">
        <v>5114</v>
      </c>
      <c r="C33" s="98">
        <f t="shared" si="7"/>
        <v>0.22737984082521898</v>
      </c>
      <c r="D33" s="134">
        <v>5844</v>
      </c>
      <c r="E33" s="99">
        <f t="shared" si="8"/>
        <v>0.22243367715906062</v>
      </c>
      <c r="F33" s="100">
        <f t="shared" si="5"/>
        <v>730</v>
      </c>
      <c r="G33" s="98">
        <f t="shared" si="9"/>
        <v>0.14274540477121628</v>
      </c>
    </row>
    <row r="34" spans="1:7" ht="14.25">
      <c r="A34" s="97" t="s">
        <v>151</v>
      </c>
      <c r="B34" s="137">
        <v>2716</v>
      </c>
      <c r="C34" s="98">
        <f t="shared" si="7"/>
        <v>0.12075941487706193</v>
      </c>
      <c r="D34" s="134">
        <v>3213</v>
      </c>
      <c r="E34" s="99">
        <f t="shared" si="8"/>
        <v>0.12229284817112625</v>
      </c>
      <c r="F34" s="100">
        <f t="shared" si="5"/>
        <v>497</v>
      </c>
      <c r="G34" s="98">
        <f t="shared" si="9"/>
        <v>0.18298969072164947</v>
      </c>
    </row>
    <row r="35" spans="1:7" ht="14.25">
      <c r="A35" s="109" t="s">
        <v>144</v>
      </c>
      <c r="B35" s="137">
        <v>512</v>
      </c>
      <c r="C35" s="98">
        <f t="shared" si="7"/>
        <v>2.2764661420123605E-2</v>
      </c>
      <c r="D35" s="134">
        <v>833</v>
      </c>
      <c r="E35" s="99">
        <f t="shared" si="8"/>
        <v>3.170555322955125E-2</v>
      </c>
      <c r="F35" s="100">
        <f t="shared" si="5"/>
        <v>321</v>
      </c>
      <c r="G35" s="98">
        <f t="shared" si="9"/>
        <v>0.626953125</v>
      </c>
    </row>
    <row r="36" spans="1:7" ht="14.25">
      <c r="A36" s="110" t="s">
        <v>47</v>
      </c>
      <c r="B36" s="138"/>
      <c r="C36" s="102"/>
      <c r="D36" s="103"/>
      <c r="E36" s="104"/>
      <c r="F36" s="107"/>
      <c r="G36" s="108"/>
    </row>
    <row r="37" spans="1:7" ht="15" thickBot="1">
      <c r="A37" s="69"/>
      <c r="B37" s="139">
        <v>644</v>
      </c>
      <c r="C37" s="111">
        <f>B37/$B$11</f>
        <v>2.8633675692499222E-2</v>
      </c>
      <c r="D37" s="135">
        <v>97</v>
      </c>
      <c r="E37" s="112">
        <f>D37/$D$11</f>
        <v>3.6920031971986451E-3</v>
      </c>
      <c r="F37" s="113">
        <f>D37-B37</f>
        <v>-547</v>
      </c>
      <c r="G37" s="114">
        <f>F37/B37</f>
        <v>-0.84937888198757761</v>
      </c>
    </row>
    <row r="38" spans="1:7" ht="15.75" customHeight="1" thickTop="1">
      <c r="A38" s="195"/>
      <c r="B38" s="196"/>
      <c r="C38" s="196"/>
      <c r="D38" s="196"/>
      <c r="E38" s="196"/>
      <c r="F38" s="196"/>
      <c r="G38" s="196"/>
    </row>
    <row r="39" spans="1:7">
      <c r="A39" s="192" t="s">
        <v>125</v>
      </c>
      <c r="B39" s="193"/>
      <c r="C39" s="189"/>
      <c r="D39" s="189"/>
    </row>
  </sheetData>
  <mergeCells count="10">
    <mergeCell ref="A39:D39"/>
    <mergeCell ref="A2:G2"/>
    <mergeCell ref="A3:G3"/>
    <mergeCell ref="A4:G4"/>
    <mergeCell ref="A6:G6"/>
    <mergeCell ref="A38:G38"/>
    <mergeCell ref="B9:C9"/>
    <mergeCell ref="A9:A10"/>
    <mergeCell ref="D9:E9"/>
    <mergeCell ref="F9:G9"/>
  </mergeCells>
  <phoneticPr fontId="2" type="noConversion"/>
  <printOptions horizontalCentered="1" verticalCentered="1"/>
  <pageMargins left="0.5" right="0.5" top="0.5" bottom="0.5" header="0.5" footer="0.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26BAB94-B66D-4979-B88F-0662864A049A}"/>
</file>

<file path=customXml/itemProps2.xml><?xml version="1.0" encoding="utf-8"?>
<ds:datastoreItem xmlns:ds="http://schemas.openxmlformats.org/officeDocument/2006/customXml" ds:itemID="{8052362A-5213-4FFB-AF3E-EC905BEC2F05}"/>
</file>

<file path=customXml/itemProps3.xml><?xml version="1.0" encoding="utf-8"?>
<ds:datastoreItem xmlns:ds="http://schemas.openxmlformats.org/officeDocument/2006/customXml" ds:itemID="{0DF3E63C-EF1A-42CD-A06A-D3F29AD0FE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DCS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Seeker Summary</dc:title>
  <dc:subject/>
  <dc:creator>TBruce</dc:creator>
  <cp:keywords/>
  <dc:description/>
  <cp:lastModifiedBy>Boucher, Joan (DWD)</cp:lastModifiedBy>
  <cp:revision/>
  <dcterms:created xsi:type="dcterms:W3CDTF">2005-11-01T20:57:08Z</dcterms:created>
  <dcterms:modified xsi:type="dcterms:W3CDTF">2021-12-17T16:34:38Z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18856800.0000000</vt:lpwstr>
  </property>
  <property fmtid="{D5CDD505-2E9C-101B-9397-08002B2CF9AE}" pid="4" name="display_urn:schemas-microsoft-com:office:office#Author">
    <vt:lpwstr>Burke, Matthew (EOL)</vt:lpwstr>
  </property>
</Properties>
</file>