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bookViews>
    <workbookView xWindow="0" yWindow="0" windowWidth="19170" windowHeight="6165" tabRatio="938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7" l="1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L13" i="2" s="1"/>
  <c r="K14" i="2"/>
  <c r="L15" i="2"/>
  <c r="K16" i="2"/>
  <c r="K17" i="2"/>
  <c r="K18" i="2"/>
  <c r="L18" i="2" s="1"/>
  <c r="K19" i="2"/>
  <c r="K20" i="2"/>
  <c r="K21" i="2"/>
  <c r="L21" i="2" s="1"/>
  <c r="K22" i="2"/>
  <c r="L22" i="2" s="1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D26" i="4"/>
  <c r="N19" i="5"/>
  <c r="F16" i="6"/>
  <c r="N16" i="6"/>
  <c r="P19" i="6"/>
  <c r="D16" i="6"/>
  <c r="J15" i="5"/>
  <c r="H9" i="4"/>
  <c r="P10" i="4"/>
  <c r="L17" i="4"/>
  <c r="H19" i="6"/>
  <c r="J18" i="5"/>
  <c r="F17" i="4"/>
  <c r="N17" i="4"/>
  <c r="J15" i="4"/>
  <c r="D11" i="6"/>
  <c r="L21" i="6"/>
  <c r="H25" i="6"/>
  <c r="J22" i="5"/>
  <c r="J20" i="4"/>
  <c r="J24" i="6"/>
  <c r="F18" i="5"/>
  <c r="D12" i="6"/>
  <c r="L16" i="6"/>
  <c r="P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25" i="4" l="1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<sst xmlns="http://schemas.openxmlformats.org/spreadsheetml/2006/main" count="416" uniqueCount="152">
  <si>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</si>
  <si>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</si>
  <si>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</si>
  <si>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</si>
  <si>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</si>
  <si>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</si>
  <si>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</si>
  <si>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</si>
  <si>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</si>
  <si>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</si>
  <si>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</si>
  <si>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</si>
  <si>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</si>
  <si>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</si>
  <si>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</si>
  <si>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</si>
  <si>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</si>
  <si>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</si>
  <si>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</si>
  <si>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</si>
  <si>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</si>
  <si>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</si>
  <si>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</si>
  <si>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</si>
  <si>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</si>
  <si>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</si>
  <si>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</si>
  <si>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</si>
  <si>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</si>
  <si>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</si>
  <si>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</si>
  <si>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</si>
  <si>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</si>
  <si>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</si>
  <si>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</si>
  <si>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</si>
  <si>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</si>
  <si>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</si>
  <si>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</si>
  <si>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</si>
  <si>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</si>
  <si>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</si>
  <si>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</si>
  <si>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</si>
  <si>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</si>
  <si>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</si>
  <si>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</si>
  <si>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</si>
  <si>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</si>
  <si>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</si>
  <si>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</si>
  <si>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</si>
  <si>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</si>
  <si>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</si>
  <si>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</si>
  <si>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</si>
  <si>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</si>
  <si>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</si>
  <si>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</si>
  <si>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</si>
  <si>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</si>
  <si>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</si>
  <si>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</si>
  <si>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</si>
  <si>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</si>
  <si>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</si>
  <si>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</si>
  <si>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</si>
  <si>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</si>
  <si>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</si>
  <si>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</si>
  <si>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</si>
  <si>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</si>
  <si>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</si>
  <si>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</si>
  <si>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</si>
  <si>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</si>
  <si>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</si>
  <si>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</si>
  <si>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</si>
  <si>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</si>
  <si>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</si>
  <si>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</si>
  <si>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</si>
  <si>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</si>
  <si>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</si>
  <si>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</si>
  <si>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</si>
  <si>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</si>
  <si>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</si>
  <si>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</si>
  <si>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</si>
  <si>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</si>
  <si>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</si>
  <si>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</si>
  <si>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</si>
  <si>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</si>
  <si>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</si>
  <si>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</si>
  <si>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</si>
  <si>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</si>
  <si>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</si>
  <si>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</si>
  <si>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</si>
  <si>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</si>
  <si>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</si>
  <si>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</si>
  <si>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</si>
  <si>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</si>
  <si>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</si>
  <si>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</si>
  <si>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</si>
  <si>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</si>
  <si>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</si>
  <si>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</si>
  <si>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</si>
  <si>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</si>
  <si>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</si>
  <si>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</si>
  <si>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</si>
  <si>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</si>
  <si>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</si>
  <si>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</si>
  <si>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</si>
  <si>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</si>
  <si>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</si>
  <si>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</si>
  <si>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</si>
  <si>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FY21 to FY22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</si>
  <si>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</si>
  <si>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</si>
  <si>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</si>
  <si>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</si>
  <si>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</si>
  <si>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</si>
  <si>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</si>
  <si>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</si>
  <si>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</si>
  <si>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</si>
  <si>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</si>
  <si>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</si>
  <si>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</si>
  <si>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</si>
  <si>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</si>
  <si>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</si>
  <si>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</si>
  <si>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</si>
  <si>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FY22 Quarter Ending December 31, 2021</t>
  </si>
  <si>
    <t>FY21 Qtr 2</t>
  </si>
  <si>
    <t>FY22 Qtr 2</t>
  </si>
  <si>
    <t>12/31/20
YTD Customers</t>
  </si>
  <si>
    <t>12/31/21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</si>
</sst>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29"/>
  <sheetViews>
    <sheetView tabSelected="1" workbookViewId="0">
      <selection activeCell="C28" sqref="C28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41"/>
      <c r="D4" s="141"/>
      <c r="E4" s="141"/>
      <c r="F4" s="141"/>
      <c r="G4" s="6"/>
    </row>
    <row r="5" spans="2:20" ht="22.5" thickTop="1" thickBot="1" x14ac:dyDescent="0.4">
      <c r="B5" s="2"/>
      <c r="C5" s="161" t="s">
        <v>0</v>
      </c>
      <c r="D5" s="161"/>
      <c r="E5" s="161"/>
      <c r="F5" s="161"/>
      <c r="G5" s="6"/>
    </row>
    <row r="6" spans="2:20" ht="23.25" customHeight="1" thickTop="1" thickBot="1" x14ac:dyDescent="0.3">
      <c r="B6" s="2"/>
      <c r="C6" s="7"/>
      <c r="D6" s="162" t="s">
        <v>1</v>
      </c>
      <c r="E6" s="163"/>
      <c r="F6" s="8"/>
      <c r="G6" s="6"/>
    </row>
    <row r="7" spans="2:20" ht="17.25" thickTop="1" thickBot="1" x14ac:dyDescent="0.3">
      <c r="B7" s="2"/>
      <c r="C7" s="7"/>
      <c r="D7" s="162" t="s">
        <v>147</v>
      </c>
      <c r="E7" s="163"/>
      <c r="F7" s="8"/>
      <c r="G7" s="6"/>
    </row>
    <row r="8" spans="2:20" ht="16.5" customHeight="1" thickTop="1" thickBot="1" x14ac:dyDescent="0.35">
      <c r="B8" s="2"/>
      <c r="C8" s="7"/>
      <c r="D8" s="9"/>
      <c r="E8" s="10"/>
      <c r="F8" s="8"/>
      <c r="G8" s="6"/>
    </row>
    <row r="9" spans="2:20" ht="20.25" thickTop="1" thickBot="1" x14ac:dyDescent="0.35">
      <c r="B9" s="2"/>
      <c r="C9" s="7"/>
      <c r="D9" s="9"/>
      <c r="E9" s="11" t="s">
        <v>2</v>
      </c>
      <c r="F9" s="8"/>
      <c r="G9" s="6"/>
    </row>
    <row r="10" spans="2:20" ht="20.25" thickTop="1" thickBot="1" x14ac:dyDescent="0.35">
      <c r="B10" s="2"/>
      <c r="C10" s="7"/>
      <c r="D10" s="9"/>
      <c r="E10" s="11"/>
      <c r="F10" s="8"/>
      <c r="G10" s="6"/>
    </row>
    <row r="11" spans="2:20" ht="20.25" thickTop="1" thickBot="1" x14ac:dyDescent="0.35">
      <c r="B11" s="2"/>
      <c r="C11" s="7"/>
      <c r="D11" s="12"/>
      <c r="E11" s="11" t="s">
        <v>3</v>
      </c>
      <c r="F11" s="13"/>
      <c r="G11" s="6"/>
      <c r="S11" s="140"/>
      <c r="T11" s="140"/>
    </row>
    <row r="12" spans="2:20" ht="20.25" thickTop="1" thickBot="1" x14ac:dyDescent="0.35">
      <c r="B12" s="2"/>
      <c r="C12" s="7"/>
      <c r="D12" s="12"/>
      <c r="E12" s="11" t="s">
        <v>4</v>
      </c>
      <c r="F12" s="13"/>
      <c r="G12" s="6"/>
    </row>
    <row r="13" spans="2:20" ht="20.25" thickTop="1" thickBot="1" x14ac:dyDescent="0.35">
      <c r="B13" s="2"/>
      <c r="C13" s="7"/>
      <c r="D13" s="14"/>
      <c r="E13" s="11" t="s">
        <v>5</v>
      </c>
      <c r="F13" s="13"/>
      <c r="G13" s="6"/>
    </row>
    <row r="14" spans="2:20" ht="20.25" thickTop="1" thickBot="1" x14ac:dyDescent="0.35">
      <c r="B14" s="2"/>
      <c r="C14" s="7"/>
      <c r="D14" s="14"/>
      <c r="E14" s="11" t="s">
        <v>6</v>
      </c>
      <c r="F14" s="13"/>
      <c r="G14" s="6"/>
    </row>
    <row r="15" spans="2:20" ht="20.25" thickTop="1" thickBot="1" x14ac:dyDescent="0.35">
      <c r="B15" s="2"/>
      <c r="C15" s="7"/>
      <c r="D15" s="14"/>
      <c r="E15" s="11" t="s">
        <v>7</v>
      </c>
      <c r="F15" s="13"/>
      <c r="G15" s="6"/>
    </row>
    <row r="16" spans="2:20" ht="20.25" thickTop="1" thickBot="1" x14ac:dyDescent="0.35">
      <c r="B16" s="2"/>
      <c r="C16" s="7"/>
      <c r="D16" s="14"/>
      <c r="E16" s="11" t="s">
        <v>8</v>
      </c>
      <c r="F16" s="13"/>
      <c r="G16" s="6"/>
    </row>
    <row r="17" spans="1:9" ht="20.25" thickTop="1" thickBot="1" x14ac:dyDescent="0.35">
      <c r="B17" s="2"/>
      <c r="C17" s="7"/>
      <c r="D17" s="14"/>
      <c r="E17" s="11"/>
      <c r="F17" s="13"/>
      <c r="G17" s="6"/>
    </row>
    <row r="18" spans="1:9" ht="24.75" customHeight="1" thickTop="1" thickBot="1" x14ac:dyDescent="0.35">
      <c r="B18" s="2"/>
      <c r="C18" s="13"/>
      <c r="D18" s="12"/>
      <c r="E18" s="15" t="s">
        <v>9</v>
      </c>
      <c r="F18" s="16"/>
      <c r="G18" s="6"/>
    </row>
    <row r="19" spans="1:9" ht="24.75" customHeight="1" thickTop="1" thickBot="1" x14ac:dyDescent="0.35">
      <c r="B19" s="2"/>
      <c r="C19" s="13"/>
      <c r="D19" s="12"/>
      <c r="E19" s="15"/>
      <c r="F19" s="16"/>
      <c r="G19" s="6"/>
    </row>
    <row r="20" spans="1:9" ht="20.25" thickTop="1" thickBot="1" x14ac:dyDescent="0.35">
      <c r="B20" s="2"/>
      <c r="C20" s="7"/>
      <c r="D20" s="14"/>
      <c r="E20" s="11" t="s">
        <v>10</v>
      </c>
      <c r="F20" s="13"/>
      <c r="G20" s="6"/>
    </row>
    <row r="21" spans="1:9" ht="20.25" thickTop="1" thickBot="1" x14ac:dyDescent="0.35">
      <c r="B21" s="2"/>
      <c r="C21" s="7"/>
      <c r="D21" s="14"/>
      <c r="E21" s="11" t="s">
        <v>11</v>
      </c>
      <c r="F21" s="13"/>
      <c r="G21" s="6"/>
    </row>
    <row r="22" spans="1:9" ht="20.25" thickTop="1" thickBot="1" x14ac:dyDescent="0.35">
      <c r="B22" s="2"/>
      <c r="C22" s="7"/>
      <c r="D22" s="12"/>
      <c r="E22" s="11"/>
      <c r="F22" s="13"/>
      <c r="G22" s="6"/>
    </row>
    <row r="23" spans="1:9" ht="14.25" thickTop="1" thickBot="1" x14ac:dyDescent="0.25">
      <c r="B23" s="2"/>
      <c r="C23" s="13"/>
      <c r="D23" s="13"/>
      <c r="E23" s="17"/>
      <c r="F23" s="13"/>
      <c r="G23" s="6"/>
    </row>
    <row r="24" spans="1:9" ht="14.25" thickTop="1" thickBot="1" x14ac:dyDescent="0.25">
      <c r="B24" s="2"/>
      <c r="C24" s="18"/>
      <c r="D24" s="18"/>
      <c r="E24" s="18"/>
      <c r="F24" s="18"/>
      <c r="G24" s="6"/>
    </row>
    <row r="25" spans="1:9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1:9" s="13" customFormat="1" ht="12.75" customHeight="1" x14ac:dyDescent="0.2">
      <c r="C26" s="19" t="s">
        <v>13</v>
      </c>
    </row>
    <row r="27" spans="1:9" ht="26.25" customHeight="1" x14ac:dyDescent="0.2">
      <c r="A27" s="13"/>
      <c r="B27" s="13"/>
      <c r="C27" s="159" t="s">
        <v>14</v>
      </c>
      <c r="D27" s="160"/>
      <c r="E27" s="160"/>
      <c r="F27" s="160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20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2"/>
  <sheetViews>
    <sheetView workbookViewId="0">
      <selection activeCell="A33" sqref="A33"/>
    </sheetView>
  </sheetViews>
  <sheetFormatPr defaultColWidth="9.140625" defaultRowHeight="12.75" x14ac:dyDescent="0.2"/>
  <cols>
    <col min="1" max="1" width="18.7109375" style="21" customWidth="1"/>
    <col min="2" max="2" width="7.42578125" style="21" customWidth="1"/>
    <col min="3" max="3" width="7.28515625" style="21" customWidth="1"/>
    <col min="4" max="4" width="7" style="21" customWidth="1"/>
    <col min="5" max="6" width="7.28515625" style="21" customWidth="1"/>
    <col min="7" max="10" width="6.7109375" style="21" customWidth="1"/>
    <col min="11" max="12" width="7.28515625" style="21" customWidth="1"/>
    <col min="13" max="16" width="6.7109375" style="21" customWidth="1"/>
    <col min="17" max="16384" width="9.140625" style="21"/>
  </cols>
  <sheetData>
    <row r="1" spans="1:18" ht="18.75" x14ac:dyDescent="0.3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55"/>
      <c r="R1" s="155"/>
    </row>
    <row r="2" spans="1:18" ht="15.75" x14ac:dyDescent="0.2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58"/>
      <c r="R2" s="158"/>
    </row>
    <row r="3" spans="1:18" ht="15.75" x14ac:dyDescent="0.25">
      <c r="A3" s="173" t="s">
        <v>147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22"/>
      <c r="R3" s="22"/>
    </row>
    <row r="5" spans="1:18" ht="18.75" x14ac:dyDescent="0.3">
      <c r="A5" s="172" t="s">
        <v>15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23"/>
      <c r="R5" s="23"/>
    </row>
    <row r="6" spans="1:18" ht="6.75" customHeight="1" thickBo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ht="13.5" thickTop="1" x14ac:dyDescent="0.2">
      <c r="A7" s="153" t="s">
        <v>16</v>
      </c>
      <c r="B7" s="177" t="s">
        <v>17</v>
      </c>
      <c r="C7" s="177"/>
      <c r="D7" s="177"/>
      <c r="E7" s="174" t="s">
        <v>18</v>
      </c>
      <c r="F7" s="175"/>
      <c r="G7" s="176"/>
      <c r="H7" s="174" t="s">
        <v>19</v>
      </c>
      <c r="I7" s="175"/>
      <c r="J7" s="176"/>
      <c r="K7" s="174" t="s">
        <v>20</v>
      </c>
      <c r="L7" s="175"/>
      <c r="M7" s="176"/>
      <c r="N7" s="177" t="s">
        <v>21</v>
      </c>
      <c r="O7" s="177"/>
      <c r="P7" s="178"/>
      <c r="Q7" s="155"/>
      <c r="R7" s="155"/>
    </row>
    <row r="8" spans="1:18" ht="25.5" customHeight="1" x14ac:dyDescent="0.2">
      <c r="A8" s="24"/>
      <c r="B8" s="164" t="s">
        <v>22</v>
      </c>
      <c r="C8" s="164"/>
      <c r="D8" s="164"/>
      <c r="E8" s="167" t="s">
        <v>23</v>
      </c>
      <c r="F8" s="168"/>
      <c r="G8" s="169"/>
      <c r="H8" s="165" t="s">
        <v>24</v>
      </c>
      <c r="I8" s="165"/>
      <c r="J8" s="165"/>
      <c r="K8" s="165" t="s">
        <v>25</v>
      </c>
      <c r="L8" s="165"/>
      <c r="M8" s="165"/>
      <c r="N8" s="164" t="s">
        <v>26</v>
      </c>
      <c r="O8" s="164"/>
      <c r="P8" s="171"/>
      <c r="Q8" s="155"/>
      <c r="R8" s="155"/>
    </row>
    <row r="9" spans="1:18" ht="25.5" x14ac:dyDescent="0.2">
      <c r="A9" s="154"/>
      <c r="B9" s="142" t="s">
        <v>27</v>
      </c>
      <c r="C9" s="142" t="s">
        <v>28</v>
      </c>
      <c r="D9" s="143" t="s">
        <v>29</v>
      </c>
      <c r="E9" s="142" t="s">
        <v>27</v>
      </c>
      <c r="F9" s="142" t="s">
        <v>28</v>
      </c>
      <c r="G9" s="143" t="s">
        <v>29</v>
      </c>
      <c r="H9" s="142" t="s">
        <v>27</v>
      </c>
      <c r="I9" s="142" t="s">
        <v>28</v>
      </c>
      <c r="J9" s="143" t="s">
        <v>29</v>
      </c>
      <c r="K9" s="142" t="s">
        <v>27</v>
      </c>
      <c r="L9" s="142" t="s">
        <v>28</v>
      </c>
      <c r="M9" s="143" t="s">
        <v>29</v>
      </c>
      <c r="N9" s="142" t="s">
        <v>27</v>
      </c>
      <c r="O9" s="142" t="s">
        <v>28</v>
      </c>
      <c r="P9" s="25" t="s">
        <v>29</v>
      </c>
      <c r="Q9" s="155"/>
      <c r="R9" s="155"/>
    </row>
    <row r="10" spans="1:18" ht="14.1" customHeight="1" x14ac:dyDescent="0.2">
      <c r="A10" s="26" t="s">
        <v>30</v>
      </c>
      <c r="B10" s="118">
        <v>3000</v>
      </c>
      <c r="C10" s="27">
        <v>1444</v>
      </c>
      <c r="D10" s="28">
        <f>C10/B10</f>
        <v>0.48133333333333334</v>
      </c>
      <c r="E10" s="120">
        <v>2900</v>
      </c>
      <c r="F10" s="27">
        <v>1386</v>
      </c>
      <c r="G10" s="29">
        <f>F10/E10</f>
        <v>0.47793103448275864</v>
      </c>
      <c r="H10" s="120">
        <v>125</v>
      </c>
      <c r="I10" s="27">
        <v>108</v>
      </c>
      <c r="J10" s="29">
        <f>I10/H10</f>
        <v>0.86399999999999999</v>
      </c>
      <c r="K10" s="116">
        <v>1575</v>
      </c>
      <c r="L10" s="27">
        <v>885</v>
      </c>
      <c r="M10" s="28">
        <f>L10/K10</f>
        <v>0.56190476190476191</v>
      </c>
      <c r="N10" s="116">
        <v>160</v>
      </c>
      <c r="O10" s="27">
        <v>99</v>
      </c>
      <c r="P10" s="30">
        <f>O10/N10</f>
        <v>0.61875000000000002</v>
      </c>
      <c r="Q10" s="155"/>
      <c r="R10" s="155"/>
    </row>
    <row r="11" spans="1:18" ht="14.1" customHeight="1" x14ac:dyDescent="0.2">
      <c r="A11" s="26" t="s">
        <v>31</v>
      </c>
      <c r="B11" s="118">
        <v>10000</v>
      </c>
      <c r="C11" s="27">
        <v>4571</v>
      </c>
      <c r="D11" s="28">
        <f t="shared" ref="D11:D25" si="0">C11/B11</f>
        <v>0.45710000000000001</v>
      </c>
      <c r="E11" s="120">
        <v>8700</v>
      </c>
      <c r="F11" s="27">
        <v>4179</v>
      </c>
      <c r="G11" s="29">
        <f t="shared" ref="G11:G25" si="1">F11/E11</f>
        <v>0.48034482758620689</v>
      </c>
      <c r="H11" s="120">
        <v>800</v>
      </c>
      <c r="I11" s="27">
        <v>338</v>
      </c>
      <c r="J11" s="29">
        <f t="shared" ref="J11:J25" si="2">I11/H11</f>
        <v>0.42249999999999999</v>
      </c>
      <c r="K11" s="116">
        <v>5250</v>
      </c>
      <c r="L11" s="27">
        <v>2284</v>
      </c>
      <c r="M11" s="28">
        <f>L11/K11</f>
        <v>0.43504761904761907</v>
      </c>
      <c r="N11" s="116">
        <v>400</v>
      </c>
      <c r="O11" s="27">
        <v>128</v>
      </c>
      <c r="P11" s="30">
        <f t="shared" ref="P11:P25" si="3">O11/N11</f>
        <v>0.32</v>
      </c>
      <c r="Q11" s="155"/>
      <c r="R11" s="155"/>
    </row>
    <row r="12" spans="1:18" ht="14.1" customHeight="1" x14ac:dyDescent="0.2">
      <c r="A12" s="26" t="s">
        <v>32</v>
      </c>
      <c r="B12" s="118">
        <v>8800</v>
      </c>
      <c r="C12" s="27">
        <v>3120</v>
      </c>
      <c r="D12" s="28">
        <f t="shared" si="0"/>
        <v>0.35454545454545455</v>
      </c>
      <c r="E12" s="155">
        <v>8096</v>
      </c>
      <c r="F12" s="27">
        <v>2871</v>
      </c>
      <c r="G12" s="29">
        <f t="shared" si="1"/>
        <v>0.3546195652173913</v>
      </c>
      <c r="H12" s="120">
        <v>616</v>
      </c>
      <c r="I12" s="27">
        <v>328</v>
      </c>
      <c r="J12" s="29">
        <f t="shared" si="2"/>
        <v>0.53246753246753242</v>
      </c>
      <c r="K12" s="116">
        <v>5016</v>
      </c>
      <c r="L12" s="27">
        <v>1718</v>
      </c>
      <c r="M12" s="28">
        <f t="shared" ref="M12:M25" si="4">L12/K12</f>
        <v>0.34250398724082937</v>
      </c>
      <c r="N12" s="116">
        <v>440</v>
      </c>
      <c r="O12" s="27">
        <v>139</v>
      </c>
      <c r="P12" s="30">
        <f t="shared" si="3"/>
        <v>0.31590909090909092</v>
      </c>
      <c r="Q12" s="155"/>
      <c r="R12" s="155"/>
    </row>
    <row r="13" spans="1:18" ht="14.1" customHeight="1" x14ac:dyDescent="0.2">
      <c r="A13" s="26" t="s">
        <v>33</v>
      </c>
      <c r="B13" s="118">
        <v>4500</v>
      </c>
      <c r="C13" s="27">
        <v>2298</v>
      </c>
      <c r="D13" s="28">
        <f t="shared" si="0"/>
        <v>0.51066666666666671</v>
      </c>
      <c r="E13" s="120">
        <v>4230</v>
      </c>
      <c r="F13" s="27">
        <v>2170</v>
      </c>
      <c r="G13" s="29">
        <f t="shared" si="1"/>
        <v>0.51300236406619382</v>
      </c>
      <c r="H13" s="120">
        <v>225</v>
      </c>
      <c r="I13" s="27">
        <v>162</v>
      </c>
      <c r="J13" s="29">
        <f t="shared" si="2"/>
        <v>0.72</v>
      </c>
      <c r="K13" s="116">
        <v>2700</v>
      </c>
      <c r="L13" s="27">
        <v>1526</v>
      </c>
      <c r="M13" s="28">
        <f t="shared" si="4"/>
        <v>0.56518518518518523</v>
      </c>
      <c r="N13" s="116">
        <v>225</v>
      </c>
      <c r="O13" s="27">
        <v>114</v>
      </c>
      <c r="P13" s="30">
        <f t="shared" si="3"/>
        <v>0.50666666666666671</v>
      </c>
      <c r="Q13" s="155"/>
      <c r="R13" s="155"/>
    </row>
    <row r="14" spans="1:18" ht="14.1" customHeight="1" x14ac:dyDescent="0.2">
      <c r="A14" s="26" t="s">
        <v>34</v>
      </c>
      <c r="B14" s="118">
        <v>2429</v>
      </c>
      <c r="C14" s="27">
        <v>1920</v>
      </c>
      <c r="D14" s="28">
        <f t="shared" si="0"/>
        <v>0.79044874433923429</v>
      </c>
      <c r="E14" s="120">
        <v>1840</v>
      </c>
      <c r="F14" s="27">
        <v>1791</v>
      </c>
      <c r="G14" s="29">
        <f t="shared" si="1"/>
        <v>0.97336956521739126</v>
      </c>
      <c r="H14" s="120">
        <v>140</v>
      </c>
      <c r="I14" s="27">
        <v>149</v>
      </c>
      <c r="J14" s="29">
        <f t="shared" si="2"/>
        <v>1.0642857142857143</v>
      </c>
      <c r="K14" s="116">
        <v>1400</v>
      </c>
      <c r="L14" s="27">
        <v>1174</v>
      </c>
      <c r="M14" s="28">
        <f t="shared" si="4"/>
        <v>0.83857142857142852</v>
      </c>
      <c r="N14" s="116">
        <v>120</v>
      </c>
      <c r="O14" s="27">
        <v>95</v>
      </c>
      <c r="P14" s="30">
        <f t="shared" si="3"/>
        <v>0.79166666666666663</v>
      </c>
      <c r="Q14" s="155"/>
      <c r="R14" s="155"/>
    </row>
    <row r="15" spans="1:18" ht="14.1" customHeight="1" x14ac:dyDescent="0.2">
      <c r="A15" s="26" t="s">
        <v>35</v>
      </c>
      <c r="B15" s="118">
        <v>6500</v>
      </c>
      <c r="C15" s="27">
        <v>3073</v>
      </c>
      <c r="D15" s="28">
        <f t="shared" si="0"/>
        <v>0.47276923076923077</v>
      </c>
      <c r="E15" s="120">
        <v>5900</v>
      </c>
      <c r="F15" s="27">
        <v>2909</v>
      </c>
      <c r="G15" s="29">
        <f t="shared" si="1"/>
        <v>0.49305084745762712</v>
      </c>
      <c r="H15" s="120">
        <v>400</v>
      </c>
      <c r="I15" s="27">
        <v>274</v>
      </c>
      <c r="J15" s="29">
        <f t="shared" si="2"/>
        <v>0.68500000000000005</v>
      </c>
      <c r="K15" s="116">
        <v>5000</v>
      </c>
      <c r="L15" s="27">
        <v>2164</v>
      </c>
      <c r="M15" s="28">
        <f t="shared" si="4"/>
        <v>0.43280000000000002</v>
      </c>
      <c r="N15" s="116">
        <v>350</v>
      </c>
      <c r="O15" s="27">
        <v>172</v>
      </c>
      <c r="P15" s="30">
        <f t="shared" si="3"/>
        <v>0.49142857142857144</v>
      </c>
      <c r="Q15" s="155"/>
      <c r="R15" s="155"/>
    </row>
    <row r="16" spans="1:18" ht="14.1" customHeight="1" x14ac:dyDescent="0.2">
      <c r="A16" s="26" t="s">
        <v>36</v>
      </c>
      <c r="B16" s="118">
        <v>3500</v>
      </c>
      <c r="C16" s="27">
        <v>1628</v>
      </c>
      <c r="D16" s="28">
        <f t="shared" si="0"/>
        <v>0.46514285714285714</v>
      </c>
      <c r="E16" s="120">
        <v>3290</v>
      </c>
      <c r="F16" s="27">
        <v>1519</v>
      </c>
      <c r="G16" s="29">
        <f t="shared" si="1"/>
        <v>0.46170212765957447</v>
      </c>
      <c r="H16" s="120">
        <v>385</v>
      </c>
      <c r="I16" s="27">
        <v>256</v>
      </c>
      <c r="J16" s="29">
        <f t="shared" si="2"/>
        <v>0.66493506493506493</v>
      </c>
      <c r="K16" s="116">
        <v>2520</v>
      </c>
      <c r="L16" s="27">
        <v>897</v>
      </c>
      <c r="M16" s="28">
        <f t="shared" si="4"/>
        <v>0.35595238095238096</v>
      </c>
      <c r="N16" s="116">
        <v>180</v>
      </c>
      <c r="O16" s="27">
        <v>88</v>
      </c>
      <c r="P16" s="30">
        <f t="shared" si="3"/>
        <v>0.48888888888888887</v>
      </c>
      <c r="Q16" s="155"/>
      <c r="R16" s="155"/>
    </row>
    <row r="17" spans="1:17" ht="14.1" customHeight="1" x14ac:dyDescent="0.2">
      <c r="A17" s="26" t="s">
        <v>37</v>
      </c>
      <c r="B17" s="118">
        <v>5800</v>
      </c>
      <c r="C17" s="27">
        <v>2909</v>
      </c>
      <c r="D17" s="28">
        <f t="shared" si="0"/>
        <v>0.50155172413793103</v>
      </c>
      <c r="E17" s="120">
        <v>5450</v>
      </c>
      <c r="F17" s="27">
        <v>2656</v>
      </c>
      <c r="G17" s="29">
        <f t="shared" si="1"/>
        <v>0.48733944954128439</v>
      </c>
      <c r="H17" s="120">
        <v>500</v>
      </c>
      <c r="I17" s="27">
        <v>285</v>
      </c>
      <c r="J17" s="29">
        <f t="shared" si="2"/>
        <v>0.56999999999999995</v>
      </c>
      <c r="K17" s="116">
        <v>4175</v>
      </c>
      <c r="L17" s="27">
        <v>1686</v>
      </c>
      <c r="M17" s="28">
        <f t="shared" si="4"/>
        <v>0.40383233532934132</v>
      </c>
      <c r="N17" s="116">
        <v>300</v>
      </c>
      <c r="O17" s="27">
        <v>100</v>
      </c>
      <c r="P17" s="30">
        <f t="shared" si="3"/>
        <v>0.33333333333333331</v>
      </c>
      <c r="Q17" s="155"/>
    </row>
    <row r="18" spans="1:17" ht="14.1" customHeight="1" x14ac:dyDescent="0.2">
      <c r="A18" s="26" t="s">
        <v>38</v>
      </c>
      <c r="B18" s="118">
        <v>4012</v>
      </c>
      <c r="C18" s="27">
        <v>1697</v>
      </c>
      <c r="D18" s="28">
        <f t="shared" si="0"/>
        <v>0.42298105682951148</v>
      </c>
      <c r="E18" s="120">
        <v>3689</v>
      </c>
      <c r="F18" s="27">
        <v>1581</v>
      </c>
      <c r="G18" s="29">
        <f t="shared" si="1"/>
        <v>0.42857142857142855</v>
      </c>
      <c r="H18" s="120">
        <v>277</v>
      </c>
      <c r="I18" s="27">
        <v>127</v>
      </c>
      <c r="J18" s="29">
        <f t="shared" si="2"/>
        <v>0.4584837545126354</v>
      </c>
      <c r="K18" s="116">
        <v>2175</v>
      </c>
      <c r="L18" s="27">
        <v>981</v>
      </c>
      <c r="M18" s="28">
        <f t="shared" si="4"/>
        <v>0.45103448275862068</v>
      </c>
      <c r="N18" s="116">
        <v>200</v>
      </c>
      <c r="O18" s="27">
        <v>107</v>
      </c>
      <c r="P18" s="30">
        <f t="shared" si="3"/>
        <v>0.53500000000000003</v>
      </c>
      <c r="Q18" s="155"/>
    </row>
    <row r="19" spans="1:17" ht="14.1" customHeight="1" x14ac:dyDescent="0.2">
      <c r="A19" s="26" t="s">
        <v>39</v>
      </c>
      <c r="B19" s="118">
        <v>15000</v>
      </c>
      <c r="C19" s="27">
        <v>7184</v>
      </c>
      <c r="D19" s="28">
        <f t="shared" si="0"/>
        <v>0.47893333333333332</v>
      </c>
      <c r="E19" s="120">
        <v>13264</v>
      </c>
      <c r="F19" s="27">
        <v>6636</v>
      </c>
      <c r="G19" s="29">
        <f t="shared" si="1"/>
        <v>0.50030156815440285</v>
      </c>
      <c r="H19" s="120">
        <v>1379</v>
      </c>
      <c r="I19" s="27">
        <v>660</v>
      </c>
      <c r="J19" s="29">
        <f t="shared" si="2"/>
        <v>0.47860768672951415</v>
      </c>
      <c r="K19" s="116">
        <v>6997</v>
      </c>
      <c r="L19" s="27">
        <v>2996</v>
      </c>
      <c r="M19" s="28">
        <f t="shared" si="4"/>
        <v>0.42818350721737886</v>
      </c>
      <c r="N19" s="116">
        <v>461</v>
      </c>
      <c r="O19" s="27">
        <v>246</v>
      </c>
      <c r="P19" s="30">
        <f t="shared" si="3"/>
        <v>0.53362255965292837</v>
      </c>
      <c r="Q19" s="155"/>
    </row>
    <row r="20" spans="1:17" ht="14.1" customHeight="1" x14ac:dyDescent="0.2">
      <c r="A20" s="26" t="s">
        <v>40</v>
      </c>
      <c r="B20" s="118">
        <v>6300</v>
      </c>
      <c r="C20" s="27">
        <v>2972</v>
      </c>
      <c r="D20" s="28">
        <f t="shared" si="0"/>
        <v>0.47174603174603175</v>
      </c>
      <c r="E20" s="120">
        <v>5800</v>
      </c>
      <c r="F20" s="27">
        <v>2681</v>
      </c>
      <c r="G20" s="29">
        <f t="shared" si="1"/>
        <v>0.46224137931034481</v>
      </c>
      <c r="H20" s="120">
        <v>250</v>
      </c>
      <c r="I20" s="27">
        <v>136</v>
      </c>
      <c r="J20" s="29">
        <f t="shared" si="2"/>
        <v>0.54400000000000004</v>
      </c>
      <c r="K20" s="116">
        <v>4900</v>
      </c>
      <c r="L20" s="27">
        <v>1724</v>
      </c>
      <c r="M20" s="28">
        <f t="shared" si="4"/>
        <v>0.35183673469387755</v>
      </c>
      <c r="N20" s="116">
        <v>230</v>
      </c>
      <c r="O20" s="27">
        <v>100</v>
      </c>
      <c r="P20" s="30">
        <f t="shared" si="3"/>
        <v>0.43478260869565216</v>
      </c>
      <c r="Q20" s="155"/>
    </row>
    <row r="21" spans="1:17" ht="14.1" customHeight="1" x14ac:dyDescent="0.2">
      <c r="A21" s="26" t="s">
        <v>41</v>
      </c>
      <c r="B21" s="118">
        <v>9000</v>
      </c>
      <c r="C21" s="27">
        <v>3958</v>
      </c>
      <c r="D21" s="28">
        <f t="shared" si="0"/>
        <v>0.43977777777777777</v>
      </c>
      <c r="E21" s="120">
        <v>7560</v>
      </c>
      <c r="F21" s="27">
        <v>3747</v>
      </c>
      <c r="G21" s="29">
        <f t="shared" si="1"/>
        <v>0.49563492063492065</v>
      </c>
      <c r="H21" s="120">
        <v>486</v>
      </c>
      <c r="I21" s="27">
        <v>255</v>
      </c>
      <c r="J21" s="29">
        <f t="shared" si="2"/>
        <v>0.52469135802469136</v>
      </c>
      <c r="K21" s="116">
        <v>7020</v>
      </c>
      <c r="L21" s="27">
        <v>2748</v>
      </c>
      <c r="M21" s="28">
        <f t="shared" si="4"/>
        <v>0.39145299145299145</v>
      </c>
      <c r="N21" s="116">
        <v>450</v>
      </c>
      <c r="O21" s="27">
        <v>203</v>
      </c>
      <c r="P21" s="30">
        <f t="shared" si="3"/>
        <v>0.45111111111111113</v>
      </c>
      <c r="Q21" s="155"/>
    </row>
    <row r="22" spans="1:17" ht="14.1" customHeight="1" x14ac:dyDescent="0.2">
      <c r="A22" s="26" t="s">
        <v>42</v>
      </c>
      <c r="B22" s="118">
        <v>8000</v>
      </c>
      <c r="C22" s="27">
        <v>4104</v>
      </c>
      <c r="D22" s="28">
        <f t="shared" si="0"/>
        <v>0.51300000000000001</v>
      </c>
      <c r="E22" s="120">
        <v>7600</v>
      </c>
      <c r="F22" s="27">
        <v>3880</v>
      </c>
      <c r="G22" s="29">
        <f t="shared" si="1"/>
        <v>0.51052631578947372</v>
      </c>
      <c r="H22" s="120">
        <v>375</v>
      </c>
      <c r="I22" s="27">
        <v>267</v>
      </c>
      <c r="J22" s="29">
        <f t="shared" si="2"/>
        <v>0.71199999999999997</v>
      </c>
      <c r="K22" s="116">
        <v>6880</v>
      </c>
      <c r="L22" s="27">
        <v>2898</v>
      </c>
      <c r="M22" s="28">
        <f t="shared" si="4"/>
        <v>0.42122093023255813</v>
      </c>
      <c r="N22" s="116">
        <v>325</v>
      </c>
      <c r="O22" s="27">
        <v>178</v>
      </c>
      <c r="P22" s="30">
        <f t="shared" si="3"/>
        <v>0.5476923076923077</v>
      </c>
      <c r="Q22" s="155"/>
    </row>
    <row r="23" spans="1:17" ht="14.1" customHeight="1" x14ac:dyDescent="0.2">
      <c r="A23" s="26" t="s">
        <v>43</v>
      </c>
      <c r="B23" s="118">
        <v>36500</v>
      </c>
      <c r="C23" s="27">
        <v>1633</v>
      </c>
      <c r="D23" s="28">
        <f t="shared" si="0"/>
        <v>4.4739726027397259E-2</v>
      </c>
      <c r="E23" s="120">
        <v>3185</v>
      </c>
      <c r="F23" s="27">
        <v>1460</v>
      </c>
      <c r="G23" s="29">
        <f t="shared" si="1"/>
        <v>0.45839874411302983</v>
      </c>
      <c r="H23" s="120">
        <v>210</v>
      </c>
      <c r="I23" s="27">
        <v>105</v>
      </c>
      <c r="J23" s="29">
        <f t="shared" si="2"/>
        <v>0.5</v>
      </c>
      <c r="K23" s="116">
        <v>2765</v>
      </c>
      <c r="L23" s="27">
        <v>1093</v>
      </c>
      <c r="M23" s="28">
        <f t="shared" si="4"/>
        <v>0.39529837251356237</v>
      </c>
      <c r="N23" s="116">
        <v>245</v>
      </c>
      <c r="O23" s="27">
        <v>104</v>
      </c>
      <c r="P23" s="30">
        <f t="shared" si="3"/>
        <v>0.42448979591836733</v>
      </c>
      <c r="Q23" s="155"/>
    </row>
    <row r="24" spans="1:17" ht="14.1" customHeight="1" x14ac:dyDescent="0.2">
      <c r="A24" s="26" t="s">
        <v>44</v>
      </c>
      <c r="B24" s="118">
        <v>5000</v>
      </c>
      <c r="C24" s="27">
        <v>2141</v>
      </c>
      <c r="D24" s="28">
        <f t="shared" si="0"/>
        <v>0.42820000000000003</v>
      </c>
      <c r="E24" s="120">
        <v>4500</v>
      </c>
      <c r="F24" s="27">
        <v>1913</v>
      </c>
      <c r="G24" s="29">
        <f t="shared" si="1"/>
        <v>0.42511111111111111</v>
      </c>
      <c r="H24" s="120">
        <v>275</v>
      </c>
      <c r="I24" s="27">
        <v>138</v>
      </c>
      <c r="J24" s="29">
        <f t="shared" si="2"/>
        <v>0.50181818181818183</v>
      </c>
      <c r="K24" s="116">
        <v>4000</v>
      </c>
      <c r="L24" s="27">
        <v>1323</v>
      </c>
      <c r="M24" s="28">
        <f t="shared" si="4"/>
        <v>0.33074999999999999</v>
      </c>
      <c r="N24" s="116">
        <v>350</v>
      </c>
      <c r="O24" s="27">
        <v>130</v>
      </c>
      <c r="P24" s="30">
        <f t="shared" si="3"/>
        <v>0.37142857142857144</v>
      </c>
      <c r="Q24" s="155"/>
    </row>
    <row r="25" spans="1:17" ht="14.1" customHeight="1" x14ac:dyDescent="0.2">
      <c r="A25" s="26" t="s">
        <v>45</v>
      </c>
      <c r="B25" s="119">
        <v>7686</v>
      </c>
      <c r="C25" s="27">
        <v>2411</v>
      </c>
      <c r="D25" s="28">
        <f t="shared" si="0"/>
        <v>0.31368722352328909</v>
      </c>
      <c r="E25" s="120">
        <v>7362</v>
      </c>
      <c r="F25" s="27">
        <v>2293</v>
      </c>
      <c r="G25" s="29">
        <f t="shared" si="1"/>
        <v>0.31146427601195326</v>
      </c>
      <c r="H25" s="120">
        <v>350</v>
      </c>
      <c r="I25" s="27">
        <v>202</v>
      </c>
      <c r="J25" s="29">
        <f t="shared" si="2"/>
        <v>0.57714285714285718</v>
      </c>
      <c r="K25" s="116">
        <v>5914</v>
      </c>
      <c r="L25" s="27">
        <v>1685</v>
      </c>
      <c r="M25" s="28">
        <f t="shared" si="4"/>
        <v>0.2849171457558336</v>
      </c>
      <c r="N25" s="116">
        <v>448</v>
      </c>
      <c r="O25" s="27">
        <v>123</v>
      </c>
      <c r="P25" s="30">
        <f t="shared" si="3"/>
        <v>0.27455357142857145</v>
      </c>
      <c r="Q25" s="155"/>
    </row>
    <row r="26" spans="1:17" x14ac:dyDescent="0.2">
      <c r="A26" s="26" t="s">
        <v>46</v>
      </c>
      <c r="B26" s="116" t="s">
        <v>47</v>
      </c>
      <c r="C26" s="121">
        <v>401</v>
      </c>
      <c r="D26" s="28" t="s">
        <v>47</v>
      </c>
      <c r="E26" s="120" t="s">
        <v>47</v>
      </c>
      <c r="F26" s="122">
        <v>370</v>
      </c>
      <c r="G26" s="29" t="s">
        <v>47</v>
      </c>
      <c r="H26" s="120" t="s">
        <v>47</v>
      </c>
      <c r="I26" s="122">
        <v>6</v>
      </c>
      <c r="J26" s="29" t="s">
        <v>47</v>
      </c>
      <c r="K26" s="116" t="s">
        <v>47</v>
      </c>
      <c r="L26" s="121">
        <v>179</v>
      </c>
      <c r="M26" s="28" t="s">
        <v>47</v>
      </c>
      <c r="N26" s="116" t="s">
        <v>47</v>
      </c>
      <c r="O26" s="121">
        <v>6</v>
      </c>
      <c r="P26" s="30" t="s">
        <v>47</v>
      </c>
      <c r="Q26" s="155"/>
    </row>
    <row r="27" spans="1:17" ht="13.5" thickBot="1" x14ac:dyDescent="0.25">
      <c r="A27" s="31" t="s">
        <v>48</v>
      </c>
      <c r="B27" s="117">
        <f>SUM(B10:B26)</f>
        <v>136027</v>
      </c>
      <c r="C27" s="123">
        <v>41549</v>
      </c>
      <c r="D27" s="32">
        <f>C27/B27</f>
        <v>0.30544671278496183</v>
      </c>
      <c r="E27" s="117">
        <f>SUM(E10:E26)</f>
        <v>93366</v>
      </c>
      <c r="F27" s="123">
        <v>38328</v>
      </c>
      <c r="G27" s="33">
        <f>F27/E27</f>
        <v>0.41051346314504211</v>
      </c>
      <c r="H27" s="117">
        <f>SUM(H10:H26)</f>
        <v>6793</v>
      </c>
      <c r="I27" s="123">
        <v>3439</v>
      </c>
      <c r="J27" s="33">
        <f>I27/H27</f>
        <v>0.5062564404534079</v>
      </c>
      <c r="K27" s="117">
        <f>SUM(K10:K26)</f>
        <v>68287</v>
      </c>
      <c r="L27" s="123">
        <v>23640</v>
      </c>
      <c r="M27" s="32">
        <f>L27/K27</f>
        <v>0.34618595047373585</v>
      </c>
      <c r="N27" s="117">
        <f>SUM(N10:N26)</f>
        <v>4884</v>
      </c>
      <c r="O27" s="123">
        <v>1930</v>
      </c>
      <c r="P27" s="34">
        <f>O27/N27</f>
        <v>0.39516789516789519</v>
      </c>
      <c r="Q27" s="155"/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66" t="s">
        <v>51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46"/>
    </row>
    <row r="31" spans="1:17" ht="12.75" customHeight="1" x14ac:dyDescent="0.2">
      <c r="A31" s="166" t="s">
        <v>52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46"/>
    </row>
    <row r="32" spans="1:17" x14ac:dyDescent="0.2">
      <c r="A32" s="170" t="s">
        <v>53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57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2"/>
  <sheetViews>
    <sheetView topLeftCell="A13" workbookViewId="0">
      <selection activeCell="K19" sqref="K19"/>
    </sheetView>
  </sheetViews>
  <sheetFormatPr defaultColWidth="9.140625" defaultRowHeight="12.75" x14ac:dyDescent="0.2"/>
  <cols>
    <col min="1" max="1" width="21.85546875" style="21" customWidth="1"/>
    <col min="2" max="2" width="10.140625" style="21" customWidth="1"/>
    <col min="3" max="4" width="7.42578125" style="21" customWidth="1"/>
    <col min="5" max="5" width="11" style="21" customWidth="1"/>
    <col min="6" max="6" width="7.7109375" style="21" customWidth="1"/>
    <col min="7" max="7" width="10.85546875" style="21" customWidth="1"/>
    <col min="8" max="8" width="6.85546875" style="21" customWidth="1"/>
    <col min="9" max="9" width="9.5703125" style="21" customWidth="1"/>
    <col min="10" max="10" width="7" style="21" customWidth="1"/>
    <col min="11" max="11" width="8.140625" style="21" customWidth="1"/>
    <col min="12" max="12" width="6.85546875" style="21" customWidth="1"/>
    <col min="13" max="16384" width="9.140625" style="21"/>
  </cols>
  <sheetData>
    <row r="1" spans="1:16" ht="18.75" x14ac:dyDescent="0.3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55"/>
      <c r="N1" s="155"/>
      <c r="O1" s="155"/>
      <c r="P1" s="155"/>
    </row>
    <row r="2" spans="1:16" ht="15.75" x14ac:dyDescent="0.25">
      <c r="A2" s="173" t="str">
        <f>'1. Plan and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48"/>
      <c r="N2" s="148"/>
      <c r="O2" s="148"/>
      <c r="P2" s="148"/>
    </row>
    <row r="3" spans="1:16" ht="15.75" x14ac:dyDescent="0.25">
      <c r="A3" s="173" t="str">
        <f>'1. Plan and Actual'!A3</f>
        <v>FY22 Quarter Ending December 31, 2021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48"/>
      <c r="N3" s="148"/>
      <c r="O3" s="148"/>
      <c r="P3" s="148"/>
    </row>
    <row r="5" spans="1:16" ht="18.75" x14ac:dyDescent="0.3">
      <c r="A5" s="172" t="s">
        <v>4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23"/>
      <c r="N5" s="155"/>
      <c r="O5" s="155"/>
      <c r="P5" s="155"/>
    </row>
    <row r="6" spans="1:16" ht="6.75" customHeight="1" thickBo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 x14ac:dyDescent="0.2">
      <c r="A7" s="183" t="s">
        <v>16</v>
      </c>
      <c r="B7" s="177" t="s">
        <v>17</v>
      </c>
      <c r="C7" s="177" t="s">
        <v>18</v>
      </c>
      <c r="D7" s="177"/>
      <c r="E7" s="179" t="s">
        <v>54</v>
      </c>
      <c r="F7" s="179"/>
      <c r="G7" s="179"/>
      <c r="H7" s="179"/>
      <c r="I7" s="179"/>
      <c r="J7" s="179"/>
      <c r="K7" s="179"/>
      <c r="L7" s="180"/>
      <c r="M7" s="155"/>
      <c r="N7" s="155"/>
      <c r="O7" s="155"/>
      <c r="P7" s="155"/>
    </row>
    <row r="8" spans="1:16" x14ac:dyDescent="0.2">
      <c r="A8" s="184"/>
      <c r="B8" s="181"/>
      <c r="C8" s="181"/>
      <c r="D8" s="181"/>
      <c r="E8" s="181" t="s">
        <v>19</v>
      </c>
      <c r="F8" s="181"/>
      <c r="G8" s="181" t="s">
        <v>20</v>
      </c>
      <c r="H8" s="181"/>
      <c r="I8" s="181" t="s">
        <v>21</v>
      </c>
      <c r="J8" s="181"/>
      <c r="K8" s="181" t="s">
        <v>55</v>
      </c>
      <c r="L8" s="182"/>
      <c r="M8" s="155"/>
      <c r="N8" s="155"/>
      <c r="O8" s="155"/>
      <c r="P8" s="155"/>
    </row>
    <row r="9" spans="1:16" s="36" customFormat="1" ht="38.25" x14ac:dyDescent="0.2">
      <c r="A9" s="35"/>
      <c r="B9" s="143" t="s">
        <v>22</v>
      </c>
      <c r="C9" s="143" t="s">
        <v>56</v>
      </c>
      <c r="D9" s="143" t="s">
        <v>57</v>
      </c>
      <c r="E9" s="143" t="s">
        <v>58</v>
      </c>
      <c r="F9" s="143" t="s">
        <v>57</v>
      </c>
      <c r="G9" s="143" t="s">
        <v>59</v>
      </c>
      <c r="H9" s="143" t="s">
        <v>57</v>
      </c>
      <c r="I9" s="143" t="s">
        <v>60</v>
      </c>
      <c r="J9" s="143" t="s">
        <v>57</v>
      </c>
      <c r="K9" s="143" t="s">
        <v>26</v>
      </c>
      <c r="L9" s="25" t="s">
        <v>57</v>
      </c>
    </row>
    <row r="10" spans="1:16" ht="14.1" customHeight="1" x14ac:dyDescent="0.2">
      <c r="A10" s="26" t="s">
        <v>30</v>
      </c>
      <c r="B10" s="37">
        <f>'1. Plan and Actual'!C10</f>
        <v>1444</v>
      </c>
      <c r="C10" s="27">
        <v>788</v>
      </c>
      <c r="D10" s="28">
        <f>C10/B10</f>
        <v>0.54570637119113574</v>
      </c>
      <c r="E10" s="27">
        <f>'1. Plan and Actual'!F10</f>
        <v>1386</v>
      </c>
      <c r="F10" s="28">
        <f>E10/B10</f>
        <v>0.95983379501385047</v>
      </c>
      <c r="G10" s="27">
        <f>'1. Plan and Actual'!I10</f>
        <v>108</v>
      </c>
      <c r="H10" s="28">
        <f>G10/B10</f>
        <v>7.4792243767313013E-2</v>
      </c>
      <c r="I10" s="37">
        <f>'1. Plan and Actual'!L10</f>
        <v>885</v>
      </c>
      <c r="J10" s="28">
        <f>I10/B10</f>
        <v>0.61288088642659277</v>
      </c>
      <c r="K10" s="27">
        <f>'1. Plan and Actual'!O10</f>
        <v>99</v>
      </c>
      <c r="L10" s="30">
        <f>K10/B10</f>
        <v>6.8559556786703599E-2</v>
      </c>
      <c r="M10" s="155"/>
      <c r="N10" s="155"/>
      <c r="O10" s="155"/>
      <c r="P10" s="155"/>
    </row>
    <row r="11" spans="1:16" ht="14.1" customHeight="1" x14ac:dyDescent="0.2">
      <c r="A11" s="26" t="s">
        <v>31</v>
      </c>
      <c r="B11" s="37">
        <f>'1. Plan and Actual'!C11</f>
        <v>4571</v>
      </c>
      <c r="C11" s="27">
        <v>2887</v>
      </c>
      <c r="D11" s="28">
        <f t="shared" ref="D11:D27" si="0">C11/B11</f>
        <v>0.63159046160577559</v>
      </c>
      <c r="E11" s="27">
        <f>'1. Plan and Actual'!F11</f>
        <v>4179</v>
      </c>
      <c r="F11" s="28">
        <f t="shared" ref="F11:F27" si="1">E11/B11</f>
        <v>0.91424196018376724</v>
      </c>
      <c r="G11" s="27">
        <f>'1. Plan and Actual'!I11</f>
        <v>338</v>
      </c>
      <c r="H11" s="28">
        <f t="shared" ref="H11:H27" si="2">G11/B11</f>
        <v>7.3944432290527232E-2</v>
      </c>
      <c r="I11" s="37">
        <f>'1. Plan and Actual'!L11</f>
        <v>2284</v>
      </c>
      <c r="J11" s="28">
        <f t="shared" ref="J11:J27" si="3">I11/B11</f>
        <v>0.49967184423539707</v>
      </c>
      <c r="K11" s="27">
        <f>'1. Plan and Actual'!O11</f>
        <v>128</v>
      </c>
      <c r="L11" s="30">
        <f t="shared" ref="L11:L27" si="4">K11/B11</f>
        <v>2.8002625246116825E-2</v>
      </c>
      <c r="M11" s="155"/>
      <c r="N11" s="155"/>
      <c r="O11" s="155"/>
      <c r="P11" s="155"/>
    </row>
    <row r="12" spans="1:16" ht="14.1" customHeight="1" x14ac:dyDescent="0.2">
      <c r="A12" s="26" t="s">
        <v>32</v>
      </c>
      <c r="B12" s="37">
        <f>'1. Plan and Actual'!C12</f>
        <v>3120</v>
      </c>
      <c r="C12" s="27">
        <v>2007</v>
      </c>
      <c r="D12" s="28">
        <f t="shared" si="0"/>
        <v>0.64326923076923082</v>
      </c>
      <c r="E12" s="27">
        <f>'1. Plan and Actual'!F12</f>
        <v>2871</v>
      </c>
      <c r="F12" s="28">
        <f t="shared" si="1"/>
        <v>0.92019230769230764</v>
      </c>
      <c r="G12" s="27">
        <f>'1. Plan and Actual'!I12</f>
        <v>328</v>
      </c>
      <c r="H12" s="28">
        <f t="shared" si="2"/>
        <v>0.10512820512820513</v>
      </c>
      <c r="I12" s="37">
        <f>'1. Plan and Actual'!L12</f>
        <v>1718</v>
      </c>
      <c r="J12" s="28">
        <f t="shared" si="3"/>
        <v>0.55064102564102568</v>
      </c>
      <c r="K12" s="27">
        <f>'1. Plan and Actual'!O12</f>
        <v>139</v>
      </c>
      <c r="L12" s="30">
        <f t="shared" si="4"/>
        <v>4.4551282051282053E-2</v>
      </c>
      <c r="M12" s="155"/>
      <c r="N12" s="155"/>
      <c r="O12" s="155"/>
      <c r="P12" s="155"/>
    </row>
    <row r="13" spans="1:16" ht="14.1" customHeight="1" x14ac:dyDescent="0.2">
      <c r="A13" s="26" t="s">
        <v>33</v>
      </c>
      <c r="B13" s="37">
        <f>'1. Plan and Actual'!C13</f>
        <v>2298</v>
      </c>
      <c r="C13" s="27">
        <v>1384</v>
      </c>
      <c r="D13" s="28">
        <f t="shared" si="0"/>
        <v>0.60226283724978247</v>
      </c>
      <c r="E13" s="27">
        <f>'1. Plan and Actual'!F13</f>
        <v>2170</v>
      </c>
      <c r="F13" s="28">
        <f t="shared" si="1"/>
        <v>0.94429939077458658</v>
      </c>
      <c r="G13" s="27">
        <f>'1. Plan and Actual'!I13</f>
        <v>162</v>
      </c>
      <c r="H13" s="28">
        <f t="shared" si="2"/>
        <v>7.0496083550913843E-2</v>
      </c>
      <c r="I13" s="37">
        <f>'1. Plan and Actual'!L13</f>
        <v>1526</v>
      </c>
      <c r="J13" s="28">
        <f t="shared" si="3"/>
        <v>0.66405570060922536</v>
      </c>
      <c r="K13" s="27">
        <f>'1. Plan and Actual'!O13</f>
        <v>114</v>
      </c>
      <c r="L13" s="30">
        <f t="shared" si="4"/>
        <v>4.960835509138381E-2</v>
      </c>
      <c r="M13" s="155"/>
      <c r="N13" s="155"/>
      <c r="O13" s="155"/>
      <c r="P13" s="155"/>
    </row>
    <row r="14" spans="1:16" ht="14.1" customHeight="1" x14ac:dyDescent="0.2">
      <c r="A14" s="26" t="s">
        <v>34</v>
      </c>
      <c r="B14" s="37">
        <f>'1. Plan and Actual'!C14</f>
        <v>1920</v>
      </c>
      <c r="C14" s="27">
        <v>1042</v>
      </c>
      <c r="D14" s="28">
        <f t="shared" si="0"/>
        <v>0.54270833333333335</v>
      </c>
      <c r="E14" s="27">
        <f>'1. Plan and Actual'!F14</f>
        <v>1791</v>
      </c>
      <c r="F14" s="28">
        <f t="shared" si="1"/>
        <v>0.93281250000000004</v>
      </c>
      <c r="G14" s="27">
        <f>'1. Plan and Actual'!I14</f>
        <v>149</v>
      </c>
      <c r="H14" s="28">
        <f t="shared" si="2"/>
        <v>7.7604166666666669E-2</v>
      </c>
      <c r="I14" s="37">
        <f>'1. Plan and Actual'!L14</f>
        <v>1174</v>
      </c>
      <c r="J14" s="28">
        <f t="shared" si="3"/>
        <v>0.61145833333333333</v>
      </c>
      <c r="K14" s="27">
        <f>'1. Plan and Actual'!O14</f>
        <v>95</v>
      </c>
      <c r="L14" s="30">
        <f t="shared" si="4"/>
        <v>4.9479166666666664E-2</v>
      </c>
      <c r="M14" s="155"/>
      <c r="N14" s="155"/>
      <c r="O14" s="155"/>
      <c r="P14" s="155"/>
    </row>
    <row r="15" spans="1:16" ht="14.1" customHeight="1" x14ac:dyDescent="0.2">
      <c r="A15" s="26" t="s">
        <v>35</v>
      </c>
      <c r="B15" s="37">
        <f>'1. Plan and Actual'!C15</f>
        <v>3073</v>
      </c>
      <c r="C15" s="27">
        <v>1720</v>
      </c>
      <c r="D15" s="28">
        <f t="shared" si="0"/>
        <v>0.55971363488447767</v>
      </c>
      <c r="E15" s="27">
        <f>'1. Plan and Actual'!F15</f>
        <v>2909</v>
      </c>
      <c r="F15" s="28">
        <f t="shared" si="1"/>
        <v>0.94663195574357306</v>
      </c>
      <c r="G15" s="27">
        <f>'1. Plan and Actual'!I15</f>
        <v>274</v>
      </c>
      <c r="H15" s="28">
        <f t="shared" si="2"/>
        <v>8.9163683696713306E-2</v>
      </c>
      <c r="I15" s="37">
        <f>'1. Plan and Actual'!L15</f>
        <v>2164</v>
      </c>
      <c r="J15" s="28">
        <f t="shared" si="3"/>
        <v>0.70419785226163356</v>
      </c>
      <c r="K15" s="27">
        <f>'1. Plan and Actual'!O15</f>
        <v>172</v>
      </c>
      <c r="L15" s="30">
        <f t="shared" si="4"/>
        <v>5.5971363488447771E-2</v>
      </c>
      <c r="M15" s="155"/>
      <c r="N15" s="155"/>
      <c r="O15" s="155"/>
      <c r="P15" s="155"/>
    </row>
    <row r="16" spans="1:16" ht="14.1" customHeight="1" x14ac:dyDescent="0.2">
      <c r="A16" s="26" t="s">
        <v>36</v>
      </c>
      <c r="B16" s="37">
        <f>'1. Plan and Actual'!C16</f>
        <v>1628</v>
      </c>
      <c r="C16" s="27">
        <v>808</v>
      </c>
      <c r="D16" s="28">
        <f t="shared" si="0"/>
        <v>0.49631449631449631</v>
      </c>
      <c r="E16" s="27">
        <f>'1. Plan and Actual'!F16</f>
        <v>1519</v>
      </c>
      <c r="F16" s="28">
        <f t="shared" si="1"/>
        <v>0.93304668304668303</v>
      </c>
      <c r="G16" s="27">
        <f>'1. Plan and Actual'!I16</f>
        <v>256</v>
      </c>
      <c r="H16" s="28">
        <f t="shared" si="2"/>
        <v>0.15724815724815724</v>
      </c>
      <c r="I16" s="37">
        <f>'1. Plan and Actual'!L16</f>
        <v>897</v>
      </c>
      <c r="J16" s="28">
        <f t="shared" si="3"/>
        <v>0.55098280098280095</v>
      </c>
      <c r="K16" s="27">
        <f>'1. Plan and Actual'!O16</f>
        <v>88</v>
      </c>
      <c r="L16" s="30">
        <f t="shared" si="4"/>
        <v>5.4054054054054057E-2</v>
      </c>
      <c r="M16" s="155"/>
      <c r="N16" s="155"/>
      <c r="O16" s="155"/>
      <c r="P16" s="155"/>
    </row>
    <row r="17" spans="1:16" ht="14.1" customHeight="1" x14ac:dyDescent="0.2">
      <c r="A17" s="26" t="s">
        <v>37</v>
      </c>
      <c r="B17" s="37">
        <f>'1. Plan and Actual'!C17</f>
        <v>2909</v>
      </c>
      <c r="C17" s="27">
        <v>1460</v>
      </c>
      <c r="D17" s="28">
        <f t="shared" si="0"/>
        <v>0.5018906840838776</v>
      </c>
      <c r="E17" s="27">
        <f>'1. Plan and Actual'!F17</f>
        <v>2656</v>
      </c>
      <c r="F17" s="28">
        <f t="shared" si="1"/>
        <v>0.91302853214162938</v>
      </c>
      <c r="G17" s="27">
        <f>'1. Plan and Actual'!I17</f>
        <v>285</v>
      </c>
      <c r="H17" s="28">
        <f t="shared" si="2"/>
        <v>9.79718116191131E-2</v>
      </c>
      <c r="I17" s="37">
        <f>'1. Plan and Actual'!L17</f>
        <v>1686</v>
      </c>
      <c r="J17" s="28">
        <f t="shared" si="3"/>
        <v>0.57958061189412169</v>
      </c>
      <c r="K17" s="27">
        <f>'1. Plan and Actual'!O17</f>
        <v>100</v>
      </c>
      <c r="L17" s="30">
        <f t="shared" si="4"/>
        <v>3.4376074252320386E-2</v>
      </c>
      <c r="M17" s="155"/>
      <c r="N17" s="155"/>
      <c r="O17" s="155"/>
      <c r="P17" s="155"/>
    </row>
    <row r="18" spans="1:16" ht="14.1" customHeight="1" x14ac:dyDescent="0.2">
      <c r="A18" s="26" t="s">
        <v>38</v>
      </c>
      <c r="B18" s="37">
        <f>'1. Plan and Actual'!C18</f>
        <v>1697</v>
      </c>
      <c r="C18" s="27">
        <v>898</v>
      </c>
      <c r="D18" s="28">
        <f t="shared" si="0"/>
        <v>0.52916912197996469</v>
      </c>
      <c r="E18" s="27">
        <f>'1. Plan and Actual'!F18</f>
        <v>1581</v>
      </c>
      <c r="F18" s="28">
        <f t="shared" si="1"/>
        <v>0.93164407778432523</v>
      </c>
      <c r="G18" s="27">
        <f>'1. Plan and Actual'!I18</f>
        <v>127</v>
      </c>
      <c r="H18" s="28">
        <f t="shared" si="2"/>
        <v>7.4837949322333536E-2</v>
      </c>
      <c r="I18" s="37">
        <f>'1. Plan and Actual'!L18</f>
        <v>981</v>
      </c>
      <c r="J18" s="28">
        <f t="shared" si="3"/>
        <v>0.57807896287566296</v>
      </c>
      <c r="K18" s="27">
        <f>'1. Plan and Actual'!O18</f>
        <v>107</v>
      </c>
      <c r="L18" s="30">
        <f t="shared" si="4"/>
        <v>6.3052445492044779E-2</v>
      </c>
      <c r="M18" s="155"/>
      <c r="N18" s="155"/>
      <c r="O18" s="155"/>
      <c r="P18" s="155"/>
    </row>
    <row r="19" spans="1:16" ht="14.1" customHeight="1" x14ac:dyDescent="0.2">
      <c r="A19" s="26" t="s">
        <v>39</v>
      </c>
      <c r="B19" s="37">
        <f>'1. Plan and Actual'!C19</f>
        <v>7184</v>
      </c>
      <c r="C19" s="27">
        <v>3493</v>
      </c>
      <c r="D19" s="28">
        <f t="shared" si="0"/>
        <v>0.48621937639198221</v>
      </c>
      <c r="E19" s="27">
        <f>'1. Plan and Actual'!F19</f>
        <v>6636</v>
      </c>
      <c r="F19" s="28">
        <f t="shared" si="1"/>
        <v>0.92371937639198221</v>
      </c>
      <c r="G19" s="27">
        <f>'1. Plan and Actual'!I19</f>
        <v>660</v>
      </c>
      <c r="H19" s="28">
        <f t="shared" si="2"/>
        <v>9.1870824053452121E-2</v>
      </c>
      <c r="I19" s="37">
        <f>'1. Plan and Actual'!L19</f>
        <v>2996</v>
      </c>
      <c r="J19" s="28">
        <f t="shared" si="3"/>
        <v>0.41703786191536746</v>
      </c>
      <c r="K19" s="27">
        <f>'1. Plan and Actual'!O19</f>
        <v>246</v>
      </c>
      <c r="L19" s="30">
        <f t="shared" si="4"/>
        <v>3.4242761692650336E-2</v>
      </c>
      <c r="M19" s="155"/>
      <c r="N19" s="155"/>
      <c r="O19" s="155"/>
      <c r="P19" s="155"/>
    </row>
    <row r="20" spans="1:16" ht="14.1" customHeight="1" x14ac:dyDescent="0.2">
      <c r="A20" s="26" t="s">
        <v>40</v>
      </c>
      <c r="B20" s="37">
        <f>'1. Plan and Actual'!C20</f>
        <v>2972</v>
      </c>
      <c r="C20" s="27">
        <v>1599</v>
      </c>
      <c r="D20" s="28">
        <f t="shared" si="0"/>
        <v>0.53802153432032307</v>
      </c>
      <c r="E20" s="27">
        <f>'1. Plan and Actual'!F20</f>
        <v>2681</v>
      </c>
      <c r="F20" s="28">
        <f t="shared" si="1"/>
        <v>0.90208613728129206</v>
      </c>
      <c r="G20" s="27">
        <f>'1. Plan and Actual'!I20</f>
        <v>136</v>
      </c>
      <c r="H20" s="28">
        <f t="shared" si="2"/>
        <v>4.5760430686406457E-2</v>
      </c>
      <c r="I20" s="37">
        <f>'1. Plan and Actual'!L20</f>
        <v>1724</v>
      </c>
      <c r="J20" s="28">
        <f t="shared" si="3"/>
        <v>0.58008075370121126</v>
      </c>
      <c r="K20" s="27">
        <f>'1. Plan and Actual'!O20</f>
        <v>100</v>
      </c>
      <c r="L20" s="30">
        <f t="shared" si="4"/>
        <v>3.3647375504710635E-2</v>
      </c>
      <c r="M20" s="155"/>
      <c r="N20" s="155"/>
      <c r="O20" s="155"/>
      <c r="P20" s="155"/>
    </row>
    <row r="21" spans="1:16" ht="14.1" customHeight="1" x14ac:dyDescent="0.2">
      <c r="A21" s="26" t="s">
        <v>41</v>
      </c>
      <c r="B21" s="37">
        <f>'1. Plan and Actual'!C21</f>
        <v>3958</v>
      </c>
      <c r="C21" s="27">
        <v>2847</v>
      </c>
      <c r="D21" s="28">
        <f t="shared" si="0"/>
        <v>0.71930267812026272</v>
      </c>
      <c r="E21" s="27">
        <f>'1. Plan and Actual'!F21</f>
        <v>3747</v>
      </c>
      <c r="F21" s="28">
        <f t="shared" si="1"/>
        <v>0.94669024759979792</v>
      </c>
      <c r="G21" s="27">
        <f>'1. Plan and Actual'!I21</f>
        <v>255</v>
      </c>
      <c r="H21" s="28">
        <f t="shared" si="2"/>
        <v>6.4426478019201622E-2</v>
      </c>
      <c r="I21" s="37">
        <f>'1. Plan and Actual'!L21</f>
        <v>2748</v>
      </c>
      <c r="J21" s="28">
        <f t="shared" si="3"/>
        <v>0.69429004547751394</v>
      </c>
      <c r="K21" s="27">
        <f>'1. Plan and Actual'!O21</f>
        <v>203</v>
      </c>
      <c r="L21" s="30">
        <f t="shared" si="4"/>
        <v>5.128852956038403E-2</v>
      </c>
      <c r="M21" s="155"/>
      <c r="N21" s="155"/>
      <c r="O21" s="155"/>
      <c r="P21" s="155"/>
    </row>
    <row r="22" spans="1:16" ht="14.1" customHeight="1" x14ac:dyDescent="0.2">
      <c r="A22" s="26" t="s">
        <v>42</v>
      </c>
      <c r="B22" s="37">
        <f>'1. Plan and Actual'!C22</f>
        <v>4104</v>
      </c>
      <c r="C22" s="27">
        <v>3243</v>
      </c>
      <c r="D22" s="28">
        <f t="shared" si="0"/>
        <v>0.79020467836257313</v>
      </c>
      <c r="E22" s="27">
        <f>'1. Plan and Actual'!F22</f>
        <v>3880</v>
      </c>
      <c r="F22" s="28">
        <f t="shared" si="1"/>
        <v>0.94541910331384016</v>
      </c>
      <c r="G22" s="27">
        <f>'1. Plan and Actual'!I22</f>
        <v>267</v>
      </c>
      <c r="H22" s="28">
        <f t="shared" si="2"/>
        <v>6.5058479532163746E-2</v>
      </c>
      <c r="I22" s="37">
        <f>'1. Plan and Actual'!L22</f>
        <v>2898</v>
      </c>
      <c r="J22" s="28">
        <f t="shared" si="3"/>
        <v>0.70614035087719296</v>
      </c>
      <c r="K22" s="27">
        <f>'1. Plan and Actual'!O22</f>
        <v>178</v>
      </c>
      <c r="L22" s="30">
        <f t="shared" si="4"/>
        <v>4.3372319688109159E-2</v>
      </c>
      <c r="M22" s="155"/>
      <c r="N22" s="155"/>
      <c r="O22" s="155"/>
      <c r="P22" s="155"/>
    </row>
    <row r="23" spans="1:16" ht="14.1" customHeight="1" x14ac:dyDescent="0.2">
      <c r="A23" s="26" t="s">
        <v>43</v>
      </c>
      <c r="B23" s="37">
        <f>'1. Plan and Actual'!C23</f>
        <v>1633</v>
      </c>
      <c r="C23" s="27">
        <v>861</v>
      </c>
      <c r="D23" s="28">
        <f t="shared" si="0"/>
        <v>0.52725045927740355</v>
      </c>
      <c r="E23" s="27">
        <f>'1. Plan and Actual'!F23</f>
        <v>1460</v>
      </c>
      <c r="F23" s="28">
        <f t="shared" si="1"/>
        <v>0.8940600122473974</v>
      </c>
      <c r="G23" s="27">
        <f>'1. Plan and Actual'!I23</f>
        <v>105</v>
      </c>
      <c r="H23" s="28">
        <f t="shared" si="2"/>
        <v>6.4298836497244341E-2</v>
      </c>
      <c r="I23" s="37">
        <f>'1. Plan and Actual'!L23</f>
        <v>1093</v>
      </c>
      <c r="J23" s="28">
        <f t="shared" si="3"/>
        <v>0.66932026944274337</v>
      </c>
      <c r="K23" s="27">
        <f>'1. Plan and Actual'!O23</f>
        <v>104</v>
      </c>
      <c r="L23" s="30">
        <f t="shared" si="4"/>
        <v>6.3686466625842014E-2</v>
      </c>
      <c r="M23" s="155"/>
      <c r="N23" s="155"/>
      <c r="O23" s="155"/>
      <c r="P23" s="155"/>
    </row>
    <row r="24" spans="1:16" ht="14.1" customHeight="1" x14ac:dyDescent="0.2">
      <c r="A24" s="26" t="s">
        <v>44</v>
      </c>
      <c r="B24" s="37">
        <f>'1. Plan and Actual'!C24</f>
        <v>2141</v>
      </c>
      <c r="C24" s="27">
        <v>1196</v>
      </c>
      <c r="D24" s="28">
        <f t="shared" si="0"/>
        <v>0.55861746847267635</v>
      </c>
      <c r="E24" s="27">
        <f>'1. Plan and Actual'!F24</f>
        <v>1913</v>
      </c>
      <c r="F24" s="28">
        <f t="shared" si="1"/>
        <v>0.89350770667912194</v>
      </c>
      <c r="G24" s="27">
        <f>'1. Plan and Actual'!I24</f>
        <v>138</v>
      </c>
      <c r="H24" s="28">
        <f t="shared" si="2"/>
        <v>6.4455861746847268E-2</v>
      </c>
      <c r="I24" s="37">
        <f>'1. Plan and Actual'!L24</f>
        <v>1323</v>
      </c>
      <c r="J24" s="28">
        <f t="shared" si="3"/>
        <v>0.61793554413825313</v>
      </c>
      <c r="K24" s="27">
        <f>'1. Plan and Actual'!O24</f>
        <v>130</v>
      </c>
      <c r="L24" s="30">
        <f t="shared" si="4"/>
        <v>6.0719290051377862E-2</v>
      </c>
      <c r="M24" s="155"/>
      <c r="N24" s="155"/>
      <c r="O24" s="155"/>
      <c r="P24" s="155"/>
    </row>
    <row r="25" spans="1:16" ht="14.1" customHeight="1" x14ac:dyDescent="0.2">
      <c r="A25" s="26" t="s">
        <v>45</v>
      </c>
      <c r="B25" s="37">
        <f>'1. Plan and Actual'!C25</f>
        <v>2411</v>
      </c>
      <c r="C25" s="27">
        <v>1589</v>
      </c>
      <c r="D25" s="28">
        <f t="shared" si="0"/>
        <v>0.65906262961426798</v>
      </c>
      <c r="E25" s="27">
        <f>'1. Plan and Actual'!F25</f>
        <v>2293</v>
      </c>
      <c r="F25" s="28">
        <f t="shared" si="1"/>
        <v>0.95105765242637907</v>
      </c>
      <c r="G25" s="27">
        <f>'1. Plan and Actual'!I25</f>
        <v>202</v>
      </c>
      <c r="H25" s="28">
        <f t="shared" si="2"/>
        <v>8.3782662795520532E-2</v>
      </c>
      <c r="I25" s="37">
        <f>'1. Plan and Actual'!L25</f>
        <v>1685</v>
      </c>
      <c r="J25" s="28">
        <f t="shared" si="3"/>
        <v>0.69888013272501037</v>
      </c>
      <c r="K25" s="27">
        <f>'1. Plan and Actual'!O25</f>
        <v>123</v>
      </c>
      <c r="L25" s="30">
        <f t="shared" si="4"/>
        <v>5.1016175860638738E-2</v>
      </c>
      <c r="M25" s="155"/>
      <c r="N25" s="155"/>
      <c r="O25" s="155"/>
      <c r="P25" s="155"/>
    </row>
    <row r="26" spans="1:16" x14ac:dyDescent="0.2">
      <c r="A26" s="26" t="s">
        <v>46</v>
      </c>
      <c r="B26" s="121">
        <f>'1. Plan and Actual'!C26</f>
        <v>401</v>
      </c>
      <c r="C26" s="121">
        <v>267</v>
      </c>
      <c r="D26" s="28">
        <f t="shared" si="0"/>
        <v>0.66583541147132175</v>
      </c>
      <c r="E26" s="27">
        <f>'1. Plan and Actual'!F26</f>
        <v>370</v>
      </c>
      <c r="F26" s="28">
        <f t="shared" si="1"/>
        <v>0.92269326683291775</v>
      </c>
      <c r="G26" s="27">
        <f>'1. Plan and Actual'!I26</f>
        <v>6</v>
      </c>
      <c r="H26" s="28">
        <f t="shared" si="2"/>
        <v>1.4962593516209476E-2</v>
      </c>
      <c r="I26" s="121">
        <f>'1. Plan and Actual'!L26</f>
        <v>179</v>
      </c>
      <c r="J26" s="28">
        <f t="shared" si="3"/>
        <v>0.44638403990024939</v>
      </c>
      <c r="K26" s="121">
        <f>'1. Plan and Actual'!O26</f>
        <v>6</v>
      </c>
      <c r="L26" s="30">
        <f t="shared" si="4"/>
        <v>1.4962593516209476E-2</v>
      </c>
      <c r="M26" s="155"/>
      <c r="N26" s="155"/>
      <c r="O26" s="155"/>
      <c r="P26" s="155"/>
    </row>
    <row r="27" spans="1:16" ht="13.5" thickBot="1" x14ac:dyDescent="0.25">
      <c r="A27" s="31" t="s">
        <v>48</v>
      </c>
      <c r="B27" s="123">
        <f>'1. Plan and Actual'!C27</f>
        <v>41549</v>
      </c>
      <c r="C27" s="123">
        <v>24425</v>
      </c>
      <c r="D27" s="32">
        <f t="shared" si="0"/>
        <v>0.58786011697032414</v>
      </c>
      <c r="E27" s="38">
        <f>'1. Plan and Actual'!F27</f>
        <v>38328</v>
      </c>
      <c r="F27" s="32">
        <f t="shared" si="1"/>
        <v>0.92247707526053579</v>
      </c>
      <c r="G27" s="38">
        <f>'1. Plan and Actual'!I27</f>
        <v>3439</v>
      </c>
      <c r="H27" s="32">
        <f t="shared" si="2"/>
        <v>8.2769741750703993E-2</v>
      </c>
      <c r="I27" s="123">
        <f>+'1. Plan and Actual'!L27</f>
        <v>23640</v>
      </c>
      <c r="J27" s="32">
        <f t="shared" si="3"/>
        <v>0.56896676213627284</v>
      </c>
      <c r="K27" s="123">
        <f>+'1. Plan and Actual'!O27</f>
        <v>1930</v>
      </c>
      <c r="L27" s="34">
        <f t="shared" si="4"/>
        <v>4.6451178127030736E-2</v>
      </c>
      <c r="M27" s="155"/>
      <c r="N27" s="155"/>
      <c r="O27" s="155"/>
      <c r="P27" s="155"/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66" t="s">
        <v>51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ht="12.75" customHeight="1" x14ac:dyDescent="0.2">
      <c r="A31" s="166" t="s">
        <v>52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</row>
    <row r="32" spans="1:16" x14ac:dyDescent="0.2">
      <c r="A32" s="170" t="s">
        <v>53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1"/>
  <sheetViews>
    <sheetView workbookViewId="0">
      <selection activeCell="A33" sqref="A33"/>
    </sheetView>
  </sheetViews>
  <sheetFormatPr defaultColWidth="9.140625" defaultRowHeight="12.75" x14ac:dyDescent="0.2"/>
  <cols>
    <col min="1" max="1" width="20.85546875" style="21" customWidth="1"/>
    <col min="2" max="2" width="10.7109375" style="21" customWidth="1"/>
    <col min="3" max="3" width="10.42578125" style="21" customWidth="1"/>
    <col min="4" max="4" width="10.7109375" style="21" customWidth="1"/>
    <col min="5" max="5" width="9.85546875" style="21" customWidth="1"/>
    <col min="6" max="6" width="9.140625" style="21"/>
    <col min="7" max="7" width="11.7109375" style="21" customWidth="1"/>
    <col min="8" max="8" width="10" style="21" customWidth="1"/>
    <col min="9" max="9" width="9.140625" style="21"/>
    <col min="10" max="10" width="11.85546875" style="21" customWidth="1"/>
    <col min="11" max="16384" width="9.140625" style="21"/>
  </cols>
  <sheetData>
    <row r="1" spans="1:10" ht="18.75" x14ac:dyDescent="0.3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.75" x14ac:dyDescent="0.2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.75" x14ac:dyDescent="0.25">
      <c r="A3" s="173" t="str">
        <f>'1. Plan and Actual'!A3</f>
        <v>FY22 Quarter Ending December 31, 2021</v>
      </c>
      <c r="B3" s="185"/>
      <c r="C3" s="185"/>
      <c r="D3" s="185"/>
      <c r="E3" s="185"/>
      <c r="F3" s="185"/>
      <c r="G3" s="185"/>
      <c r="H3" s="185"/>
      <c r="I3" s="185"/>
      <c r="J3" s="185"/>
    </row>
    <row r="5" spans="1:10" ht="18.75" x14ac:dyDescent="0.3">
      <c r="A5" s="186" t="s">
        <v>5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0" ht="6.75" customHeight="1" thickBo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3.5" thickTop="1" x14ac:dyDescent="0.2">
      <c r="A7" s="153" t="s">
        <v>16</v>
      </c>
      <c r="B7" s="151" t="s">
        <v>17</v>
      </c>
      <c r="C7" s="151" t="s">
        <v>18</v>
      </c>
      <c r="D7" s="151" t="s">
        <v>19</v>
      </c>
      <c r="E7" s="151" t="s">
        <v>20</v>
      </c>
      <c r="F7" s="151" t="s">
        <v>21</v>
      </c>
      <c r="G7" s="151" t="s">
        <v>55</v>
      </c>
      <c r="H7" s="151" t="s">
        <v>61</v>
      </c>
      <c r="I7" s="151" t="s">
        <v>62</v>
      </c>
      <c r="J7" s="152" t="s">
        <v>63</v>
      </c>
    </row>
    <row r="8" spans="1:10" s="36" customFormat="1" ht="38.25" x14ac:dyDescent="0.2">
      <c r="A8" s="24"/>
      <c r="B8" s="143" t="s">
        <v>64</v>
      </c>
      <c r="C8" s="143" t="s">
        <v>65</v>
      </c>
      <c r="D8" s="143" t="s">
        <v>66</v>
      </c>
      <c r="E8" s="143" t="s">
        <v>67</v>
      </c>
      <c r="F8" s="143" t="s">
        <v>68</v>
      </c>
      <c r="G8" s="143" t="s">
        <v>69</v>
      </c>
      <c r="H8" s="143" t="s">
        <v>70</v>
      </c>
      <c r="I8" s="143" t="s">
        <v>71</v>
      </c>
      <c r="J8" s="25" t="s">
        <v>72</v>
      </c>
    </row>
    <row r="9" spans="1:10" ht="14.1" customHeight="1" x14ac:dyDescent="0.2">
      <c r="A9" s="26" t="s">
        <v>30</v>
      </c>
      <c r="B9" s="27">
        <v>499</v>
      </c>
      <c r="C9" s="27">
        <v>735</v>
      </c>
      <c r="D9" s="27">
        <v>512</v>
      </c>
      <c r="E9" s="27">
        <v>520</v>
      </c>
      <c r="F9" s="27">
        <v>749</v>
      </c>
      <c r="G9" s="27">
        <v>100</v>
      </c>
      <c r="H9" s="27">
        <v>126</v>
      </c>
      <c r="I9" s="27">
        <v>22</v>
      </c>
      <c r="J9" s="39">
        <v>7</v>
      </c>
    </row>
    <row r="10" spans="1:10" ht="14.1" customHeight="1" x14ac:dyDescent="0.2">
      <c r="A10" s="26" t="s">
        <v>31</v>
      </c>
      <c r="B10" s="27">
        <v>1447</v>
      </c>
      <c r="C10" s="27">
        <v>3212</v>
      </c>
      <c r="D10" s="27">
        <v>2703</v>
      </c>
      <c r="E10" s="27">
        <v>310</v>
      </c>
      <c r="F10" s="27">
        <v>2760</v>
      </c>
      <c r="G10" s="27">
        <v>507</v>
      </c>
      <c r="H10" s="27">
        <v>359</v>
      </c>
      <c r="I10" s="27">
        <v>67</v>
      </c>
      <c r="J10" s="39">
        <v>14</v>
      </c>
    </row>
    <row r="11" spans="1:10" ht="14.1" customHeight="1" x14ac:dyDescent="0.2">
      <c r="A11" s="26" t="s">
        <v>32</v>
      </c>
      <c r="B11" s="27">
        <v>1064</v>
      </c>
      <c r="C11" s="27">
        <v>1305</v>
      </c>
      <c r="D11" s="27">
        <v>1262</v>
      </c>
      <c r="E11" s="27">
        <v>226</v>
      </c>
      <c r="F11" s="27">
        <v>1817</v>
      </c>
      <c r="G11" s="27">
        <v>67</v>
      </c>
      <c r="H11" s="27">
        <v>847</v>
      </c>
      <c r="I11" s="27">
        <v>255</v>
      </c>
      <c r="J11" s="39">
        <v>7</v>
      </c>
    </row>
    <row r="12" spans="1:10" ht="14.1" customHeight="1" x14ac:dyDescent="0.2">
      <c r="A12" s="26" t="s">
        <v>33</v>
      </c>
      <c r="B12" s="27">
        <v>1330</v>
      </c>
      <c r="C12" s="27">
        <v>1791</v>
      </c>
      <c r="D12" s="27">
        <v>1463</v>
      </c>
      <c r="E12" s="27">
        <v>198</v>
      </c>
      <c r="F12" s="27">
        <v>1633</v>
      </c>
      <c r="G12" s="27">
        <v>110</v>
      </c>
      <c r="H12" s="27">
        <v>105</v>
      </c>
      <c r="I12" s="27">
        <v>50</v>
      </c>
      <c r="J12" s="39">
        <v>18</v>
      </c>
    </row>
    <row r="13" spans="1:10" ht="14.1" customHeight="1" x14ac:dyDescent="0.2">
      <c r="A13" s="26" t="s">
        <v>34</v>
      </c>
      <c r="B13" s="27">
        <v>685</v>
      </c>
      <c r="C13" s="27">
        <v>1009</v>
      </c>
      <c r="D13" s="27">
        <v>1194</v>
      </c>
      <c r="E13" s="27">
        <v>133</v>
      </c>
      <c r="F13" s="27">
        <v>1013</v>
      </c>
      <c r="G13" s="27">
        <v>11</v>
      </c>
      <c r="H13" s="27">
        <v>44</v>
      </c>
      <c r="I13" s="27">
        <v>14</v>
      </c>
      <c r="J13" s="39">
        <v>14</v>
      </c>
    </row>
    <row r="14" spans="1:10" ht="14.1" customHeight="1" x14ac:dyDescent="0.2">
      <c r="A14" s="26" t="s">
        <v>35</v>
      </c>
      <c r="B14" s="27">
        <v>1885</v>
      </c>
      <c r="C14" s="27">
        <v>2056</v>
      </c>
      <c r="D14" s="27">
        <v>1819</v>
      </c>
      <c r="E14" s="27">
        <v>127</v>
      </c>
      <c r="F14" s="27">
        <v>2660</v>
      </c>
      <c r="G14" s="27">
        <v>73</v>
      </c>
      <c r="H14" s="27">
        <v>154</v>
      </c>
      <c r="I14" s="27">
        <v>99</v>
      </c>
      <c r="J14" s="39">
        <v>19</v>
      </c>
    </row>
    <row r="15" spans="1:10" ht="14.1" customHeight="1" x14ac:dyDescent="0.2">
      <c r="A15" s="26" t="s">
        <v>36</v>
      </c>
      <c r="B15" s="27">
        <v>452</v>
      </c>
      <c r="C15" s="27">
        <v>741</v>
      </c>
      <c r="D15" s="27">
        <v>877</v>
      </c>
      <c r="E15" s="27">
        <v>507</v>
      </c>
      <c r="F15" s="27">
        <v>695</v>
      </c>
      <c r="G15" s="27">
        <v>25</v>
      </c>
      <c r="H15" s="27">
        <v>70</v>
      </c>
      <c r="I15" s="27">
        <v>49</v>
      </c>
      <c r="J15" s="39">
        <v>5</v>
      </c>
    </row>
    <row r="16" spans="1:10" ht="14.1" customHeight="1" x14ac:dyDescent="0.2">
      <c r="A16" s="26" t="s">
        <v>37</v>
      </c>
      <c r="B16" s="27">
        <v>1363</v>
      </c>
      <c r="C16" s="27">
        <v>2109</v>
      </c>
      <c r="D16" s="27">
        <v>1234</v>
      </c>
      <c r="E16" s="27">
        <v>212</v>
      </c>
      <c r="F16" s="27">
        <v>2245</v>
      </c>
      <c r="G16" s="27">
        <v>21</v>
      </c>
      <c r="H16" s="27">
        <v>252</v>
      </c>
      <c r="I16" s="27">
        <v>169</v>
      </c>
      <c r="J16" s="39">
        <v>8</v>
      </c>
    </row>
    <row r="17" spans="1:16" ht="14.1" customHeight="1" x14ac:dyDescent="0.2">
      <c r="A17" s="26" t="s">
        <v>38</v>
      </c>
      <c r="B17" s="27">
        <v>885</v>
      </c>
      <c r="C17" s="27">
        <v>1161</v>
      </c>
      <c r="D17" s="27">
        <v>1066</v>
      </c>
      <c r="E17" s="27">
        <v>171</v>
      </c>
      <c r="F17" s="27">
        <v>1134</v>
      </c>
      <c r="G17" s="27">
        <v>291</v>
      </c>
      <c r="H17" s="27">
        <v>118</v>
      </c>
      <c r="I17" s="27">
        <v>61</v>
      </c>
      <c r="J17" s="39">
        <v>1</v>
      </c>
      <c r="K17" s="155"/>
      <c r="L17" s="155"/>
      <c r="M17" s="155"/>
      <c r="N17" s="155"/>
      <c r="O17" s="155"/>
      <c r="P17" s="155"/>
    </row>
    <row r="18" spans="1:16" ht="14.1" customHeight="1" x14ac:dyDescent="0.2">
      <c r="A18" s="26" t="s">
        <v>39</v>
      </c>
      <c r="B18" s="27">
        <v>2619</v>
      </c>
      <c r="C18" s="27">
        <v>4504</v>
      </c>
      <c r="D18" s="27">
        <v>4931</v>
      </c>
      <c r="E18" s="27">
        <v>573</v>
      </c>
      <c r="F18" s="27">
        <v>4525</v>
      </c>
      <c r="G18" s="27">
        <v>319</v>
      </c>
      <c r="H18" s="27">
        <v>191</v>
      </c>
      <c r="I18" s="27">
        <v>441</v>
      </c>
      <c r="J18" s="39">
        <v>89</v>
      </c>
      <c r="K18" s="155"/>
      <c r="L18" s="155"/>
      <c r="M18" s="155"/>
      <c r="N18" s="155"/>
      <c r="O18" s="155"/>
      <c r="P18" s="155"/>
    </row>
    <row r="19" spans="1:16" ht="14.1" customHeight="1" x14ac:dyDescent="0.2">
      <c r="A19" s="26" t="s">
        <v>40</v>
      </c>
      <c r="B19" s="27">
        <v>1347</v>
      </c>
      <c r="C19" s="27">
        <v>1635</v>
      </c>
      <c r="D19" s="27">
        <v>1805</v>
      </c>
      <c r="E19" s="27">
        <v>647</v>
      </c>
      <c r="F19" s="27">
        <v>2139</v>
      </c>
      <c r="G19" s="27">
        <v>493</v>
      </c>
      <c r="H19" s="27">
        <v>312</v>
      </c>
      <c r="I19" s="27">
        <v>85</v>
      </c>
      <c r="J19" s="39">
        <v>2</v>
      </c>
      <c r="K19" s="155"/>
      <c r="L19" s="155"/>
      <c r="M19" s="155"/>
      <c r="N19" s="155"/>
      <c r="O19" s="155"/>
      <c r="P19" s="155"/>
    </row>
    <row r="20" spans="1:16" ht="14.1" customHeight="1" x14ac:dyDescent="0.2">
      <c r="A20" s="26" t="s">
        <v>41</v>
      </c>
      <c r="B20" s="27">
        <v>2255</v>
      </c>
      <c r="C20" s="27">
        <v>2876</v>
      </c>
      <c r="D20" s="27">
        <v>2711</v>
      </c>
      <c r="E20" s="27">
        <v>153</v>
      </c>
      <c r="F20" s="27">
        <v>3028</v>
      </c>
      <c r="G20" s="27">
        <v>233</v>
      </c>
      <c r="H20" s="27">
        <v>107</v>
      </c>
      <c r="I20" s="27">
        <v>135</v>
      </c>
      <c r="J20" s="39">
        <v>0</v>
      </c>
      <c r="K20" s="155"/>
      <c r="L20" s="155"/>
      <c r="M20" s="155"/>
      <c r="N20" s="155"/>
      <c r="O20" s="155"/>
      <c r="P20" s="155"/>
    </row>
    <row r="21" spans="1:16" ht="14.1" customHeight="1" x14ac:dyDescent="0.2">
      <c r="A21" s="26" t="s">
        <v>42</v>
      </c>
      <c r="B21" s="27">
        <v>2227</v>
      </c>
      <c r="C21" s="27">
        <v>2564</v>
      </c>
      <c r="D21" s="27">
        <v>2526</v>
      </c>
      <c r="E21" s="27">
        <v>173</v>
      </c>
      <c r="F21" s="27">
        <v>2837</v>
      </c>
      <c r="G21" s="27">
        <v>221</v>
      </c>
      <c r="H21" s="27">
        <v>819</v>
      </c>
      <c r="I21" s="27">
        <v>69</v>
      </c>
      <c r="J21" s="39">
        <v>3</v>
      </c>
      <c r="K21" s="155"/>
      <c r="L21" s="155"/>
      <c r="M21" s="155"/>
      <c r="N21" s="155"/>
      <c r="O21" s="155"/>
      <c r="P21" s="155"/>
    </row>
    <row r="22" spans="1:16" ht="14.1" customHeight="1" x14ac:dyDescent="0.2">
      <c r="A22" s="26" t="s">
        <v>43</v>
      </c>
      <c r="B22" s="27">
        <v>878</v>
      </c>
      <c r="C22" s="27">
        <v>1087</v>
      </c>
      <c r="D22" s="27">
        <v>1113</v>
      </c>
      <c r="E22" s="27">
        <v>189</v>
      </c>
      <c r="F22" s="27">
        <v>1232</v>
      </c>
      <c r="G22" s="27">
        <v>166</v>
      </c>
      <c r="H22" s="27">
        <v>96</v>
      </c>
      <c r="I22" s="27">
        <v>117</v>
      </c>
      <c r="J22" s="39">
        <v>0</v>
      </c>
      <c r="K22" s="155"/>
      <c r="L22" s="155"/>
      <c r="M22" s="155"/>
      <c r="N22" s="155"/>
      <c r="O22" s="155"/>
      <c r="P22" s="155"/>
    </row>
    <row r="23" spans="1:16" ht="14.1" customHeight="1" x14ac:dyDescent="0.2">
      <c r="A23" s="26" t="s">
        <v>44</v>
      </c>
      <c r="B23" s="27">
        <v>943</v>
      </c>
      <c r="C23" s="27">
        <v>1288</v>
      </c>
      <c r="D23" s="27">
        <v>1555</v>
      </c>
      <c r="E23" s="27">
        <v>27</v>
      </c>
      <c r="F23" s="27">
        <v>1349</v>
      </c>
      <c r="G23" s="27">
        <v>58</v>
      </c>
      <c r="H23" s="27">
        <v>146</v>
      </c>
      <c r="I23" s="27">
        <v>189</v>
      </c>
      <c r="J23" s="39">
        <v>3</v>
      </c>
      <c r="K23" s="155"/>
      <c r="L23" s="155"/>
      <c r="M23" s="155"/>
      <c r="N23" s="155"/>
      <c r="O23" s="155"/>
      <c r="P23" s="155"/>
    </row>
    <row r="24" spans="1:16" ht="14.1" customHeight="1" x14ac:dyDescent="0.2">
      <c r="A24" s="26" t="s">
        <v>45</v>
      </c>
      <c r="B24" s="27">
        <v>1626</v>
      </c>
      <c r="C24" s="27">
        <v>1703</v>
      </c>
      <c r="D24" s="27">
        <v>1275</v>
      </c>
      <c r="E24" s="27">
        <v>94</v>
      </c>
      <c r="F24" s="27">
        <v>1988</v>
      </c>
      <c r="G24" s="27">
        <v>163</v>
      </c>
      <c r="H24" s="27">
        <v>398</v>
      </c>
      <c r="I24" s="27">
        <v>48</v>
      </c>
      <c r="J24" s="39">
        <v>14</v>
      </c>
      <c r="K24" s="155"/>
      <c r="L24" s="155"/>
      <c r="M24" s="155"/>
      <c r="N24" s="155"/>
      <c r="O24" s="155"/>
      <c r="P24" s="155"/>
    </row>
    <row r="25" spans="1:16" x14ac:dyDescent="0.2">
      <c r="A25" s="26" t="s">
        <v>46</v>
      </c>
      <c r="B25" s="121">
        <v>110</v>
      </c>
      <c r="C25" s="121">
        <v>351</v>
      </c>
      <c r="D25" s="121">
        <v>94</v>
      </c>
      <c r="E25" s="121">
        <v>16</v>
      </c>
      <c r="F25" s="121">
        <v>163</v>
      </c>
      <c r="G25" s="121">
        <v>1</v>
      </c>
      <c r="H25" s="121">
        <v>0</v>
      </c>
      <c r="I25" s="121">
        <v>0</v>
      </c>
      <c r="J25" s="124">
        <v>0</v>
      </c>
      <c r="K25" s="155"/>
      <c r="L25" s="155"/>
      <c r="M25" s="155"/>
      <c r="N25" s="155"/>
      <c r="O25" s="155"/>
      <c r="P25" s="155"/>
    </row>
    <row r="26" spans="1:16" ht="13.5" thickBot="1" x14ac:dyDescent="0.25">
      <c r="A26" s="31" t="s">
        <v>48</v>
      </c>
      <c r="B26" s="123">
        <v>21166</v>
      </c>
      <c r="C26" s="123">
        <v>26393</v>
      </c>
      <c r="D26" s="123">
        <v>26302</v>
      </c>
      <c r="E26" s="123">
        <v>4255</v>
      </c>
      <c r="F26" s="123">
        <v>29731</v>
      </c>
      <c r="G26" s="123">
        <v>2729</v>
      </c>
      <c r="H26" s="123">
        <v>4027</v>
      </c>
      <c r="I26" s="123">
        <v>1869</v>
      </c>
      <c r="J26" s="125">
        <v>205</v>
      </c>
      <c r="K26" s="155"/>
      <c r="L26" s="155"/>
      <c r="M26" s="155"/>
      <c r="N26" s="155"/>
      <c r="O26" s="155"/>
      <c r="P26" s="155"/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66" t="s">
        <v>51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ht="12.75" customHeight="1" x14ac:dyDescent="0.2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x14ac:dyDescent="0.2">
      <c r="A31" s="170" t="s">
        <v>53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" style="21" customWidth="1"/>
    <col min="2" max="2" width="9.85546875" style="21" customWidth="1"/>
    <col min="3" max="3" width="7.85546875" style="21" customWidth="1"/>
    <col min="4" max="4" width="6.42578125" style="21" customWidth="1"/>
    <col min="5" max="5" width="9.5703125" style="21" customWidth="1"/>
    <col min="6" max="6" width="6.42578125" style="21" customWidth="1"/>
    <col min="7" max="7" width="9.140625" style="21"/>
    <col min="8" max="8" width="6.42578125" style="21" customWidth="1"/>
    <col min="9" max="9" width="9.140625" style="21"/>
    <col min="10" max="10" width="6.42578125" style="21" customWidth="1"/>
    <col min="11" max="11" width="7" style="21" customWidth="1"/>
    <col min="12" max="12" width="6.42578125" style="21" customWidth="1"/>
    <col min="13" max="13" width="9.140625" style="21"/>
    <col min="14" max="14" width="6.42578125" style="21" customWidth="1"/>
    <col min="15" max="15" width="7" style="21" customWidth="1"/>
    <col min="16" max="16" width="6.42578125" style="21" customWidth="1"/>
    <col min="17" max="16384" width="9.140625" style="21"/>
  </cols>
  <sheetData>
    <row r="1" spans="1:16" ht="18.75" x14ac:dyDescent="0.3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5.75" x14ac:dyDescent="0.2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 x14ac:dyDescent="0.25">
      <c r="A3" s="173" t="str">
        <f>'1. Plan and Actual'!A3</f>
        <v>FY22 Quarter Ending December 31,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8.25" customHeight="1" x14ac:dyDescent="0.2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ht="18.75" x14ac:dyDescent="0.3">
      <c r="A5" s="172" t="s">
        <v>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.75" customHeight="1" thickBo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 x14ac:dyDescent="0.2">
      <c r="A7" s="153" t="s">
        <v>16</v>
      </c>
      <c r="B7" s="151" t="s">
        <v>17</v>
      </c>
      <c r="C7" s="151" t="s">
        <v>18</v>
      </c>
      <c r="D7" s="151" t="s">
        <v>19</v>
      </c>
      <c r="E7" s="151" t="s">
        <v>20</v>
      </c>
      <c r="F7" s="151" t="s">
        <v>21</v>
      </c>
      <c r="G7" s="151" t="s">
        <v>55</v>
      </c>
      <c r="H7" s="151" t="s">
        <v>61</v>
      </c>
      <c r="I7" s="151" t="s">
        <v>62</v>
      </c>
      <c r="J7" s="151" t="s">
        <v>63</v>
      </c>
      <c r="K7" s="151" t="s">
        <v>73</v>
      </c>
      <c r="L7" s="151" t="s">
        <v>74</v>
      </c>
      <c r="M7" s="151" t="s">
        <v>75</v>
      </c>
      <c r="N7" s="151" t="s">
        <v>76</v>
      </c>
      <c r="O7" s="151" t="s">
        <v>77</v>
      </c>
      <c r="P7" s="40" t="s">
        <v>78</v>
      </c>
    </row>
    <row r="8" spans="1:16" s="36" customFormat="1" ht="51" x14ac:dyDescent="0.2">
      <c r="A8" s="24"/>
      <c r="B8" s="143" t="s">
        <v>22</v>
      </c>
      <c r="C8" s="143" t="s">
        <v>79</v>
      </c>
      <c r="D8" s="143" t="s">
        <v>80</v>
      </c>
      <c r="E8" s="143" t="s">
        <v>81</v>
      </c>
      <c r="F8" s="143" t="s">
        <v>80</v>
      </c>
      <c r="G8" s="143" t="s">
        <v>82</v>
      </c>
      <c r="H8" s="143" t="s">
        <v>80</v>
      </c>
      <c r="I8" s="143" t="s">
        <v>83</v>
      </c>
      <c r="J8" s="143" t="s">
        <v>80</v>
      </c>
      <c r="K8" s="143" t="s">
        <v>84</v>
      </c>
      <c r="L8" s="143" t="s">
        <v>80</v>
      </c>
      <c r="M8" s="143" t="s">
        <v>85</v>
      </c>
      <c r="N8" s="143" t="s">
        <v>80</v>
      </c>
      <c r="O8" s="143" t="s">
        <v>86</v>
      </c>
      <c r="P8" s="41" t="s">
        <v>87</v>
      </c>
    </row>
    <row r="9" spans="1:16" ht="14.1" customHeight="1" x14ac:dyDescent="0.2">
      <c r="A9" s="26" t="s">
        <v>30</v>
      </c>
      <c r="B9" s="37">
        <f>'1. Plan and Actual'!C10</f>
        <v>1444</v>
      </c>
      <c r="C9" s="27">
        <v>1148</v>
      </c>
      <c r="D9" s="28">
        <f>C9/B9</f>
        <v>0.79501385041551242</v>
      </c>
      <c r="E9" s="27">
        <v>146</v>
      </c>
      <c r="F9" s="28">
        <f>E9/B9</f>
        <v>0.10110803324099724</v>
      </c>
      <c r="G9" s="27">
        <v>124</v>
      </c>
      <c r="H9" s="28">
        <f>G9/B9</f>
        <v>8.5872576177285317E-2</v>
      </c>
      <c r="I9" s="27">
        <v>27</v>
      </c>
      <c r="J9" s="126">
        <f>I9/B9</f>
        <v>1.8698060941828253E-2</v>
      </c>
      <c r="K9" s="27">
        <v>34</v>
      </c>
      <c r="L9" s="126">
        <f>K9/B9</f>
        <v>2.3545706371191136E-2</v>
      </c>
      <c r="M9" s="27">
        <v>6</v>
      </c>
      <c r="N9" s="126">
        <f>M9/B9</f>
        <v>4.1551246537396124E-3</v>
      </c>
      <c r="O9" s="27">
        <v>49</v>
      </c>
      <c r="P9" s="30">
        <f>O9/B9</f>
        <v>3.3933518005540168E-2</v>
      </c>
    </row>
    <row r="10" spans="1:16" ht="14.1" customHeight="1" x14ac:dyDescent="0.2">
      <c r="A10" s="26" t="s">
        <v>31</v>
      </c>
      <c r="B10" s="37">
        <f>'1. Plan and Actual'!C11</f>
        <v>4571</v>
      </c>
      <c r="C10" s="27">
        <v>1967</v>
      </c>
      <c r="D10" s="28">
        <f t="shared" ref="D10:D26" si="0">C10/B10</f>
        <v>0.43032159264931086</v>
      </c>
      <c r="E10" s="27">
        <v>1490</v>
      </c>
      <c r="F10" s="28">
        <f t="shared" ref="F10:F26" si="1">E10/B10</f>
        <v>0.32596805950557867</v>
      </c>
      <c r="G10" s="27">
        <v>732</v>
      </c>
      <c r="H10" s="28">
        <f t="shared" ref="H10:H26" si="2">G10/B10</f>
        <v>0.16014001312623058</v>
      </c>
      <c r="I10" s="27">
        <v>66</v>
      </c>
      <c r="J10" s="126">
        <f t="shared" ref="J10:J26" si="3">I10/B10</f>
        <v>1.4438853642528986E-2</v>
      </c>
      <c r="K10" s="27">
        <v>352</v>
      </c>
      <c r="L10" s="28">
        <f t="shared" ref="L10:L26" si="4">K10/B10</f>
        <v>7.7007219426821261E-2</v>
      </c>
      <c r="M10" s="27">
        <v>14</v>
      </c>
      <c r="N10" s="126">
        <f t="shared" ref="N10:N26" si="5">M10/B10</f>
        <v>3.0627871362940277E-3</v>
      </c>
      <c r="O10" s="27">
        <v>365</v>
      </c>
      <c r="P10" s="30">
        <f t="shared" ref="P10:P26" si="6">O10/B10</f>
        <v>7.9851236053380001E-2</v>
      </c>
    </row>
    <row r="11" spans="1:16" ht="14.1" customHeight="1" x14ac:dyDescent="0.2">
      <c r="A11" s="26" t="s">
        <v>32</v>
      </c>
      <c r="B11" s="37">
        <f>'1. Plan and Actual'!C12</f>
        <v>3120</v>
      </c>
      <c r="C11" s="27">
        <v>2223</v>
      </c>
      <c r="D11" s="28">
        <f t="shared" si="0"/>
        <v>0.71250000000000002</v>
      </c>
      <c r="E11" s="27">
        <v>470</v>
      </c>
      <c r="F11" s="28">
        <f t="shared" si="1"/>
        <v>0.15064102564102563</v>
      </c>
      <c r="G11" s="27">
        <v>434</v>
      </c>
      <c r="H11" s="28">
        <f t="shared" si="2"/>
        <v>0.13910256410256411</v>
      </c>
      <c r="I11" s="27">
        <v>26</v>
      </c>
      <c r="J11" s="126">
        <f t="shared" si="3"/>
        <v>8.3333333333333332E-3</v>
      </c>
      <c r="K11" s="27">
        <v>90</v>
      </c>
      <c r="L11" s="28">
        <f t="shared" si="4"/>
        <v>2.8846153846153848E-2</v>
      </c>
      <c r="M11" s="27">
        <v>7</v>
      </c>
      <c r="N11" s="126">
        <f t="shared" si="5"/>
        <v>2.2435897435897434E-3</v>
      </c>
      <c r="O11" s="27">
        <v>164</v>
      </c>
      <c r="P11" s="30">
        <f t="shared" si="6"/>
        <v>5.2564102564102565E-2</v>
      </c>
    </row>
    <row r="12" spans="1:16" ht="14.1" customHeight="1" x14ac:dyDescent="0.2">
      <c r="A12" s="26" t="s">
        <v>33</v>
      </c>
      <c r="B12" s="37">
        <f>'1. Plan and Actual'!C13</f>
        <v>2298</v>
      </c>
      <c r="C12" s="27">
        <v>1282</v>
      </c>
      <c r="D12" s="28">
        <f t="shared" si="0"/>
        <v>0.55787641427328116</v>
      </c>
      <c r="E12" s="27">
        <v>630</v>
      </c>
      <c r="F12" s="28">
        <f t="shared" si="1"/>
        <v>0.27415143603133157</v>
      </c>
      <c r="G12" s="27">
        <v>227</v>
      </c>
      <c r="H12" s="28">
        <f t="shared" si="2"/>
        <v>9.878154917319408E-2</v>
      </c>
      <c r="I12" s="27">
        <v>23</v>
      </c>
      <c r="J12" s="126">
        <f t="shared" si="3"/>
        <v>1.0008703220191472E-2</v>
      </c>
      <c r="K12" s="27">
        <v>75</v>
      </c>
      <c r="L12" s="28">
        <f t="shared" si="4"/>
        <v>3.2637075718015669E-2</v>
      </c>
      <c r="M12" s="27">
        <v>5</v>
      </c>
      <c r="N12" s="126">
        <f t="shared" si="5"/>
        <v>2.1758050478677109E-3</v>
      </c>
      <c r="O12" s="27">
        <v>167</v>
      </c>
      <c r="P12" s="30">
        <f t="shared" si="6"/>
        <v>7.2671888598781556E-2</v>
      </c>
    </row>
    <row r="13" spans="1:16" ht="14.1" customHeight="1" x14ac:dyDescent="0.2">
      <c r="A13" s="26" t="s">
        <v>34</v>
      </c>
      <c r="B13" s="37">
        <f>'1. Plan and Actual'!C14</f>
        <v>1920</v>
      </c>
      <c r="C13" s="27">
        <v>1542</v>
      </c>
      <c r="D13" s="28">
        <f t="shared" si="0"/>
        <v>0.80312499999999998</v>
      </c>
      <c r="E13" s="27">
        <v>157</v>
      </c>
      <c r="F13" s="28">
        <f t="shared" si="1"/>
        <v>8.1770833333333334E-2</v>
      </c>
      <c r="G13" s="27">
        <v>125</v>
      </c>
      <c r="H13" s="28">
        <f t="shared" si="2"/>
        <v>6.5104166666666671E-2</v>
      </c>
      <c r="I13" s="27">
        <v>34</v>
      </c>
      <c r="J13" s="126">
        <f t="shared" si="3"/>
        <v>1.7708333333333333E-2</v>
      </c>
      <c r="K13" s="27">
        <v>58</v>
      </c>
      <c r="L13" s="28">
        <f t="shared" si="4"/>
        <v>3.0208333333333334E-2</v>
      </c>
      <c r="M13" s="27">
        <v>4</v>
      </c>
      <c r="N13" s="126">
        <f t="shared" si="5"/>
        <v>2.0833333333333333E-3</v>
      </c>
      <c r="O13" s="27">
        <v>80</v>
      </c>
      <c r="P13" s="30">
        <f t="shared" si="6"/>
        <v>4.1666666666666664E-2</v>
      </c>
    </row>
    <row r="14" spans="1:16" ht="14.1" customHeight="1" x14ac:dyDescent="0.2">
      <c r="A14" s="26" t="s">
        <v>35</v>
      </c>
      <c r="B14" s="37">
        <f>'1. Plan and Actual'!C15</f>
        <v>3073</v>
      </c>
      <c r="C14" s="27">
        <v>2176</v>
      </c>
      <c r="D14" s="28">
        <f t="shared" si="0"/>
        <v>0.70810283110966488</v>
      </c>
      <c r="E14" s="27">
        <v>365</v>
      </c>
      <c r="F14" s="28">
        <f t="shared" si="1"/>
        <v>0.11877643996095021</v>
      </c>
      <c r="G14" s="27">
        <v>513</v>
      </c>
      <c r="H14" s="28">
        <f t="shared" si="2"/>
        <v>0.16693784575333551</v>
      </c>
      <c r="I14" s="27">
        <v>39</v>
      </c>
      <c r="J14" s="126">
        <f t="shared" si="3"/>
        <v>1.269118125610153E-2</v>
      </c>
      <c r="K14" s="27">
        <v>95</v>
      </c>
      <c r="L14" s="28">
        <f t="shared" si="4"/>
        <v>3.0914415880247317E-2</v>
      </c>
      <c r="M14" s="27">
        <v>14</v>
      </c>
      <c r="N14" s="126">
        <f t="shared" si="5"/>
        <v>4.5558086560364463E-3</v>
      </c>
      <c r="O14" s="27">
        <v>153</v>
      </c>
      <c r="P14" s="30">
        <f t="shared" si="6"/>
        <v>4.9788480312398305E-2</v>
      </c>
    </row>
    <row r="15" spans="1:16" ht="14.1" customHeight="1" x14ac:dyDescent="0.2">
      <c r="A15" s="26" t="s">
        <v>36</v>
      </c>
      <c r="B15" s="37">
        <f>'1. Plan and Actual'!C16</f>
        <v>1628</v>
      </c>
      <c r="C15" s="27">
        <v>1334</v>
      </c>
      <c r="D15" s="28">
        <f t="shared" si="0"/>
        <v>0.81941031941031939</v>
      </c>
      <c r="E15" s="27">
        <v>136</v>
      </c>
      <c r="F15" s="28">
        <f t="shared" si="1"/>
        <v>8.3538083538083535E-2</v>
      </c>
      <c r="G15" s="27">
        <v>120</v>
      </c>
      <c r="H15" s="28">
        <f t="shared" si="2"/>
        <v>7.3710073710073709E-2</v>
      </c>
      <c r="I15" s="27">
        <v>28</v>
      </c>
      <c r="J15" s="126">
        <f t="shared" si="3"/>
        <v>1.7199017199017199E-2</v>
      </c>
      <c r="K15" s="27">
        <v>49</v>
      </c>
      <c r="L15" s="28">
        <f t="shared" si="4"/>
        <v>3.0098280098280097E-2</v>
      </c>
      <c r="M15" s="27">
        <v>4</v>
      </c>
      <c r="N15" s="126">
        <f t="shared" si="5"/>
        <v>2.4570024570024569E-3</v>
      </c>
      <c r="O15" s="27">
        <v>48</v>
      </c>
      <c r="P15" s="30">
        <f t="shared" si="6"/>
        <v>2.9484029484029485E-2</v>
      </c>
    </row>
    <row r="16" spans="1:16" ht="14.1" customHeight="1" x14ac:dyDescent="0.2">
      <c r="A16" s="26" t="s">
        <v>37</v>
      </c>
      <c r="B16" s="37">
        <f>'1. Plan and Actual'!C17</f>
        <v>2909</v>
      </c>
      <c r="C16" s="27">
        <v>1860</v>
      </c>
      <c r="D16" s="28">
        <f t="shared" si="0"/>
        <v>0.63939498109315918</v>
      </c>
      <c r="E16" s="27">
        <v>307</v>
      </c>
      <c r="F16" s="28">
        <f t="shared" si="1"/>
        <v>0.10553454795462358</v>
      </c>
      <c r="G16" s="27">
        <v>553</v>
      </c>
      <c r="H16" s="28">
        <f t="shared" si="2"/>
        <v>0.19009969061533172</v>
      </c>
      <c r="I16" s="27">
        <v>41</v>
      </c>
      <c r="J16" s="126">
        <f t="shared" si="3"/>
        <v>1.4094190443451358E-2</v>
      </c>
      <c r="K16" s="27">
        <v>308</v>
      </c>
      <c r="L16" s="28">
        <f t="shared" si="4"/>
        <v>0.10587830869714679</v>
      </c>
      <c r="M16" s="27">
        <v>12</v>
      </c>
      <c r="N16" s="126">
        <f t="shared" si="5"/>
        <v>4.125128910278446E-3</v>
      </c>
      <c r="O16" s="27">
        <v>173</v>
      </c>
      <c r="P16" s="30">
        <f t="shared" si="6"/>
        <v>5.9470608456514265E-2</v>
      </c>
    </row>
    <row r="17" spans="1:16" ht="14.1" customHeight="1" x14ac:dyDescent="0.2">
      <c r="A17" s="26" t="s">
        <v>38</v>
      </c>
      <c r="B17" s="37">
        <f>'1. Plan and Actual'!C18</f>
        <v>1697</v>
      </c>
      <c r="C17" s="27">
        <v>1126</v>
      </c>
      <c r="D17" s="28">
        <f t="shared" si="0"/>
        <v>0.66352386564525634</v>
      </c>
      <c r="E17" s="27">
        <v>256</v>
      </c>
      <c r="F17" s="28">
        <f t="shared" si="1"/>
        <v>0.15085444902769593</v>
      </c>
      <c r="G17" s="27">
        <v>275</v>
      </c>
      <c r="H17" s="28">
        <f t="shared" si="2"/>
        <v>0.16205067766647024</v>
      </c>
      <c r="I17" s="27">
        <v>26</v>
      </c>
      <c r="J17" s="126">
        <f t="shared" si="3"/>
        <v>1.5321154979375369E-2</v>
      </c>
      <c r="K17" s="27">
        <v>46</v>
      </c>
      <c r="L17" s="28">
        <f t="shared" si="4"/>
        <v>2.7106658809664112E-2</v>
      </c>
      <c r="M17" s="27">
        <v>8</v>
      </c>
      <c r="N17" s="126">
        <f t="shared" si="5"/>
        <v>4.7142015321154978E-3</v>
      </c>
      <c r="O17" s="27">
        <v>176</v>
      </c>
      <c r="P17" s="30">
        <f t="shared" si="6"/>
        <v>0.10371243370654096</v>
      </c>
    </row>
    <row r="18" spans="1:16" ht="14.1" customHeight="1" x14ac:dyDescent="0.2">
      <c r="A18" s="26" t="s">
        <v>39</v>
      </c>
      <c r="B18" s="37">
        <f>'1. Plan and Actual'!C19</f>
        <v>7184</v>
      </c>
      <c r="C18" s="27">
        <v>3700</v>
      </c>
      <c r="D18" s="28">
        <f t="shared" si="0"/>
        <v>0.51503340757238303</v>
      </c>
      <c r="E18" s="27">
        <v>1081</v>
      </c>
      <c r="F18" s="28">
        <f t="shared" si="1"/>
        <v>0.15047327394209353</v>
      </c>
      <c r="G18" s="27">
        <v>2702</v>
      </c>
      <c r="H18" s="28">
        <f t="shared" si="2"/>
        <v>0.37611358574610243</v>
      </c>
      <c r="I18" s="27">
        <v>73</v>
      </c>
      <c r="J18" s="126">
        <f t="shared" si="3"/>
        <v>1.0161469933184855E-2</v>
      </c>
      <c r="K18" s="27">
        <v>144</v>
      </c>
      <c r="L18" s="28">
        <f t="shared" si="4"/>
        <v>2.0044543429844099E-2</v>
      </c>
      <c r="M18" s="27">
        <v>25</v>
      </c>
      <c r="N18" s="126">
        <f t="shared" si="5"/>
        <v>3.4799554565701561E-3</v>
      </c>
      <c r="O18" s="27">
        <v>596</v>
      </c>
      <c r="P18" s="30">
        <f t="shared" si="6"/>
        <v>8.2962138084632514E-2</v>
      </c>
    </row>
    <row r="19" spans="1:16" ht="14.1" customHeight="1" x14ac:dyDescent="0.2">
      <c r="A19" s="26" t="s">
        <v>40</v>
      </c>
      <c r="B19" s="37">
        <f>'1. Plan and Actual'!C20</f>
        <v>2972</v>
      </c>
      <c r="C19" s="27">
        <v>1516</v>
      </c>
      <c r="D19" s="28">
        <f t="shared" si="0"/>
        <v>0.51009421265141319</v>
      </c>
      <c r="E19" s="27">
        <v>236</v>
      </c>
      <c r="F19" s="28">
        <f t="shared" si="1"/>
        <v>7.9407806191117092E-2</v>
      </c>
      <c r="G19" s="27">
        <v>1243</v>
      </c>
      <c r="H19" s="28">
        <f t="shared" si="2"/>
        <v>0.41823687752355315</v>
      </c>
      <c r="I19" s="27">
        <v>23</v>
      </c>
      <c r="J19" s="126">
        <f t="shared" si="3"/>
        <v>7.7388963660834451E-3</v>
      </c>
      <c r="K19" s="27">
        <v>102</v>
      </c>
      <c r="L19" s="28">
        <f t="shared" si="4"/>
        <v>3.4320323014804845E-2</v>
      </c>
      <c r="M19" s="27">
        <v>12</v>
      </c>
      <c r="N19" s="126">
        <f t="shared" si="5"/>
        <v>4.0376850605652759E-3</v>
      </c>
      <c r="O19" s="27">
        <v>247</v>
      </c>
      <c r="P19" s="30">
        <f t="shared" si="6"/>
        <v>8.3109017496635268E-2</v>
      </c>
    </row>
    <row r="20" spans="1:16" ht="14.1" customHeight="1" x14ac:dyDescent="0.2">
      <c r="A20" s="26" t="s">
        <v>41</v>
      </c>
      <c r="B20" s="37">
        <f>'1. Plan and Actual'!C21</f>
        <v>3958</v>
      </c>
      <c r="C20" s="27">
        <v>2699</v>
      </c>
      <c r="D20" s="28">
        <f t="shared" si="0"/>
        <v>0.68191005558362805</v>
      </c>
      <c r="E20" s="27">
        <v>468</v>
      </c>
      <c r="F20" s="28">
        <f t="shared" si="1"/>
        <v>0.11824153612935827</v>
      </c>
      <c r="G20" s="27">
        <v>442</v>
      </c>
      <c r="H20" s="28">
        <f t="shared" si="2"/>
        <v>0.11167256189994947</v>
      </c>
      <c r="I20" s="27">
        <v>51</v>
      </c>
      <c r="J20" s="126">
        <f t="shared" si="3"/>
        <v>1.2885295603840323E-2</v>
      </c>
      <c r="K20" s="27">
        <v>305</v>
      </c>
      <c r="L20" s="28">
        <f t="shared" si="4"/>
        <v>7.7059120768064676E-2</v>
      </c>
      <c r="M20" s="27">
        <v>11</v>
      </c>
      <c r="N20" s="126">
        <f t="shared" si="5"/>
        <v>2.7791814047498737E-3</v>
      </c>
      <c r="O20" s="27">
        <v>215</v>
      </c>
      <c r="P20" s="30">
        <f t="shared" si="6"/>
        <v>5.432036382011117E-2</v>
      </c>
    </row>
    <row r="21" spans="1:16" ht="14.1" customHeight="1" x14ac:dyDescent="0.2">
      <c r="A21" s="26" t="s">
        <v>42</v>
      </c>
      <c r="B21" s="37">
        <f>'1. Plan and Actual'!C22</f>
        <v>4104</v>
      </c>
      <c r="C21" s="27">
        <v>2965</v>
      </c>
      <c r="D21" s="28">
        <f t="shared" si="0"/>
        <v>0.72246588693957114</v>
      </c>
      <c r="E21" s="27">
        <v>489</v>
      </c>
      <c r="F21" s="28">
        <f t="shared" si="1"/>
        <v>0.11915204678362573</v>
      </c>
      <c r="G21" s="27">
        <v>382</v>
      </c>
      <c r="H21" s="28">
        <f t="shared" si="2"/>
        <v>9.3079922027290443E-2</v>
      </c>
      <c r="I21" s="27">
        <v>40</v>
      </c>
      <c r="J21" s="126">
        <f t="shared" si="3"/>
        <v>9.7465886939571145E-3</v>
      </c>
      <c r="K21" s="27">
        <v>281</v>
      </c>
      <c r="L21" s="28">
        <f t="shared" si="4"/>
        <v>6.8469785575048736E-2</v>
      </c>
      <c r="M21" s="27">
        <v>14</v>
      </c>
      <c r="N21" s="126">
        <f t="shared" si="5"/>
        <v>3.4113060428849901E-3</v>
      </c>
      <c r="O21" s="27">
        <v>152</v>
      </c>
      <c r="P21" s="30">
        <f t="shared" si="6"/>
        <v>3.7037037037037035E-2</v>
      </c>
    </row>
    <row r="22" spans="1:16" ht="14.1" customHeight="1" x14ac:dyDescent="0.2">
      <c r="A22" s="26" t="s">
        <v>43</v>
      </c>
      <c r="B22" s="37">
        <f>'1. Plan and Actual'!C23</f>
        <v>1633</v>
      </c>
      <c r="C22" s="27">
        <v>1220</v>
      </c>
      <c r="D22" s="28">
        <f t="shared" si="0"/>
        <v>0.74709124311083897</v>
      </c>
      <c r="E22" s="27">
        <v>151</v>
      </c>
      <c r="F22" s="28">
        <f t="shared" si="1"/>
        <v>9.2467850581751374E-2</v>
      </c>
      <c r="G22" s="27">
        <v>274</v>
      </c>
      <c r="H22" s="28">
        <f t="shared" si="2"/>
        <v>0.1677893447642376</v>
      </c>
      <c r="I22" s="27">
        <v>13</v>
      </c>
      <c r="J22" s="126">
        <f t="shared" si="3"/>
        <v>7.9608083282302518E-3</v>
      </c>
      <c r="K22" s="27">
        <v>60</v>
      </c>
      <c r="L22" s="28">
        <f t="shared" si="4"/>
        <v>3.6742192284139621E-2</v>
      </c>
      <c r="M22" s="27">
        <v>5</v>
      </c>
      <c r="N22" s="126">
        <f t="shared" si="5"/>
        <v>3.0618493570116348E-3</v>
      </c>
      <c r="O22" s="27">
        <v>74</v>
      </c>
      <c r="P22" s="30">
        <f t="shared" si="6"/>
        <v>4.5315370483772197E-2</v>
      </c>
    </row>
    <row r="23" spans="1:16" ht="14.1" customHeight="1" x14ac:dyDescent="0.2">
      <c r="A23" s="26" t="s">
        <v>44</v>
      </c>
      <c r="B23" s="37">
        <f>'1. Plan and Actual'!C24</f>
        <v>2141</v>
      </c>
      <c r="C23" s="27">
        <v>1630</v>
      </c>
      <c r="D23" s="28">
        <f t="shared" si="0"/>
        <v>0.76132648295189165</v>
      </c>
      <c r="E23" s="27">
        <v>212</v>
      </c>
      <c r="F23" s="28">
        <f t="shared" si="1"/>
        <v>9.9019149929939279E-2</v>
      </c>
      <c r="G23" s="27">
        <v>353</v>
      </c>
      <c r="H23" s="28">
        <f t="shared" si="2"/>
        <v>0.16487622606258759</v>
      </c>
      <c r="I23" s="27">
        <v>42</v>
      </c>
      <c r="J23" s="126">
        <f t="shared" si="3"/>
        <v>1.9617001401214387E-2</v>
      </c>
      <c r="K23" s="27">
        <v>106</v>
      </c>
      <c r="L23" s="28">
        <f t="shared" si="4"/>
        <v>4.950957496496964E-2</v>
      </c>
      <c r="M23" s="27">
        <v>19</v>
      </c>
      <c r="N23" s="126">
        <f t="shared" si="5"/>
        <v>8.874357776739842E-3</v>
      </c>
      <c r="O23" s="27">
        <v>92</v>
      </c>
      <c r="P23" s="30">
        <f t="shared" si="6"/>
        <v>4.2970574497898179E-2</v>
      </c>
    </row>
    <row r="24" spans="1:16" ht="14.1" customHeight="1" x14ac:dyDescent="0.2">
      <c r="A24" s="26" t="s">
        <v>45</v>
      </c>
      <c r="B24" s="37">
        <f>'1. Plan and Actual'!C25</f>
        <v>2411</v>
      </c>
      <c r="C24" s="27">
        <v>1662</v>
      </c>
      <c r="D24" s="28">
        <f t="shared" si="0"/>
        <v>0.68934052260472833</v>
      </c>
      <c r="E24" s="27">
        <v>416</v>
      </c>
      <c r="F24" s="28">
        <f t="shared" si="1"/>
        <v>0.17254251347988386</v>
      </c>
      <c r="G24" s="27">
        <v>162</v>
      </c>
      <c r="H24" s="28">
        <f t="shared" si="2"/>
        <v>6.7192036499377855E-2</v>
      </c>
      <c r="I24" s="27">
        <v>32</v>
      </c>
      <c r="J24" s="126">
        <f t="shared" si="3"/>
        <v>1.3272501036914143E-2</v>
      </c>
      <c r="K24" s="27">
        <v>158</v>
      </c>
      <c r="L24" s="28">
        <f t="shared" si="4"/>
        <v>6.5532973869763589E-2</v>
      </c>
      <c r="M24" s="27">
        <v>5</v>
      </c>
      <c r="N24" s="126">
        <f t="shared" si="5"/>
        <v>2.0738282870178351E-3</v>
      </c>
      <c r="O24" s="27">
        <v>97</v>
      </c>
      <c r="P24" s="30">
        <f t="shared" si="6"/>
        <v>4.0232268768146E-2</v>
      </c>
    </row>
    <row r="25" spans="1:16" x14ac:dyDescent="0.2">
      <c r="A25" s="26" t="s">
        <v>46</v>
      </c>
      <c r="B25" s="37">
        <f>'1. Plan and Actual'!C26</f>
        <v>401</v>
      </c>
      <c r="C25" s="121">
        <v>321</v>
      </c>
      <c r="D25" s="28">
        <f t="shared" si="0"/>
        <v>0.80049875311720697</v>
      </c>
      <c r="E25" s="121">
        <v>26</v>
      </c>
      <c r="F25" s="28">
        <f t="shared" si="1"/>
        <v>6.4837905236907731E-2</v>
      </c>
      <c r="G25" s="121">
        <v>51</v>
      </c>
      <c r="H25" s="28">
        <f t="shared" si="2"/>
        <v>0.12718204488778054</v>
      </c>
      <c r="I25" s="121">
        <v>3</v>
      </c>
      <c r="J25" s="126">
        <f t="shared" si="3"/>
        <v>7.481296758104738E-3</v>
      </c>
      <c r="K25" s="121">
        <v>17</v>
      </c>
      <c r="L25" s="28">
        <f t="shared" si="4"/>
        <v>4.2394014962593519E-2</v>
      </c>
      <c r="M25" s="121">
        <v>1</v>
      </c>
      <c r="N25" s="126">
        <f t="shared" si="5"/>
        <v>2.4937655860349127E-3</v>
      </c>
      <c r="O25" s="121">
        <v>14</v>
      </c>
      <c r="P25" s="30">
        <f t="shared" si="6"/>
        <v>3.4912718204488775E-2</v>
      </c>
    </row>
    <row r="26" spans="1:16" ht="13.5" thickBot="1" x14ac:dyDescent="0.25">
      <c r="A26" s="31" t="s">
        <v>48</v>
      </c>
      <c r="B26" s="123">
        <f>'1. Plan and Actual'!C27</f>
        <v>41549</v>
      </c>
      <c r="C26" s="123">
        <v>25646</v>
      </c>
      <c r="D26" s="32">
        <f t="shared" si="0"/>
        <v>0.61724710582685505</v>
      </c>
      <c r="E26" s="123">
        <v>6626</v>
      </c>
      <c r="F26" s="32">
        <f t="shared" si="1"/>
        <v>0.15947435558015838</v>
      </c>
      <c r="G26" s="123">
        <v>8447</v>
      </c>
      <c r="H26" s="32">
        <f t="shared" si="2"/>
        <v>0.20330212520156923</v>
      </c>
      <c r="I26" s="123">
        <v>541</v>
      </c>
      <c r="J26" s="42">
        <f t="shared" si="3"/>
        <v>1.3020770656333485E-2</v>
      </c>
      <c r="K26" s="123">
        <v>1884</v>
      </c>
      <c r="L26" s="32">
        <f t="shared" si="4"/>
        <v>4.5344051601723265E-2</v>
      </c>
      <c r="M26" s="123">
        <v>139</v>
      </c>
      <c r="N26" s="42">
        <f t="shared" si="5"/>
        <v>3.3454475438638716E-3</v>
      </c>
      <c r="O26" s="123">
        <v>2730</v>
      </c>
      <c r="P26" s="34">
        <f t="shared" si="6"/>
        <v>6.5705552480204099E-2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66" t="s">
        <v>51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ht="12.75" customHeight="1" x14ac:dyDescent="0.2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x14ac:dyDescent="0.2">
      <c r="A31" s="170" t="s">
        <v>53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1"/>
  <sheetViews>
    <sheetView workbookViewId="0">
      <selection activeCell="A33" sqref="A33"/>
    </sheetView>
  </sheetViews>
  <sheetFormatPr defaultColWidth="9.140625" defaultRowHeight="12.75" x14ac:dyDescent="0.2"/>
  <cols>
    <col min="1" max="1" width="21.28515625" style="21" customWidth="1"/>
    <col min="2" max="2" width="10.140625" style="21" customWidth="1"/>
    <col min="3" max="3" width="8.28515625" style="21" customWidth="1"/>
    <col min="4" max="4" width="7.42578125" style="21" customWidth="1"/>
    <col min="5" max="5" width="8.7109375" style="21" customWidth="1"/>
    <col min="6" max="6" width="6.28515625" style="21" customWidth="1"/>
    <col min="7" max="7" width="8.7109375" style="21" customWidth="1"/>
    <col min="8" max="8" width="6.42578125" style="21" customWidth="1"/>
    <col min="9" max="9" width="8.7109375" style="21" customWidth="1"/>
    <col min="10" max="10" width="6.42578125" style="21" customWidth="1"/>
    <col min="11" max="11" width="8.7109375" style="21" customWidth="1"/>
    <col min="12" max="12" width="6.42578125" style="21" customWidth="1"/>
    <col min="13" max="13" width="8.7109375" style="21" customWidth="1"/>
    <col min="14" max="14" width="6.42578125" style="21" customWidth="1"/>
    <col min="15" max="16384" width="9.140625" style="21"/>
  </cols>
  <sheetData>
    <row r="1" spans="1:15" ht="18.75" x14ac:dyDescent="0.3">
      <c r="A1" s="172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55"/>
    </row>
    <row r="2" spans="1:15" ht="15.75" x14ac:dyDescent="0.25">
      <c r="A2" s="173" t="str">
        <f>'1. Plan and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55"/>
    </row>
    <row r="3" spans="1:15" ht="15.75" x14ac:dyDescent="0.25">
      <c r="A3" s="173" t="str">
        <f>'1. Plan and Actual'!A3</f>
        <v>FY22 Quarter Ending December 31, 2021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55"/>
    </row>
    <row r="5" spans="1:15" ht="18.75" x14ac:dyDescent="0.3">
      <c r="A5" s="172" t="s">
        <v>88</v>
      </c>
      <c r="B5" s="172"/>
      <c r="C5" s="172"/>
      <c r="D5" s="17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55"/>
    </row>
    <row r="6" spans="1:15" ht="6.75" customHeight="1" thickBo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ht="13.5" thickTop="1" x14ac:dyDescent="0.2">
      <c r="A7" s="153" t="s">
        <v>16</v>
      </c>
      <c r="B7" s="149" t="s">
        <v>17</v>
      </c>
      <c r="C7" s="43" t="s">
        <v>18</v>
      </c>
      <c r="D7" s="44" t="s">
        <v>19</v>
      </c>
      <c r="E7" s="150" t="s">
        <v>20</v>
      </c>
      <c r="F7" s="149" t="s">
        <v>21</v>
      </c>
      <c r="G7" s="45" t="s">
        <v>55</v>
      </c>
      <c r="H7" s="46" t="s">
        <v>61</v>
      </c>
      <c r="I7" s="150" t="s">
        <v>62</v>
      </c>
      <c r="J7" s="149" t="s">
        <v>63</v>
      </c>
      <c r="K7" s="45" t="s">
        <v>73</v>
      </c>
      <c r="L7" s="46" t="s">
        <v>74</v>
      </c>
      <c r="M7" s="150" t="s">
        <v>75</v>
      </c>
      <c r="N7" s="152" t="s">
        <v>76</v>
      </c>
      <c r="O7" s="155"/>
    </row>
    <row r="8" spans="1:15" s="36" customFormat="1" ht="38.25" x14ac:dyDescent="0.2">
      <c r="A8" s="24"/>
      <c r="B8" s="144" t="s">
        <v>22</v>
      </c>
      <c r="C8" s="47" t="s">
        <v>89</v>
      </c>
      <c r="D8" s="25" t="s">
        <v>80</v>
      </c>
      <c r="E8" s="145" t="s">
        <v>90</v>
      </c>
      <c r="F8" s="144" t="s">
        <v>80</v>
      </c>
      <c r="G8" s="48" t="s">
        <v>91</v>
      </c>
      <c r="H8" s="49" t="s">
        <v>80</v>
      </c>
      <c r="I8" s="145" t="s">
        <v>92</v>
      </c>
      <c r="J8" s="144" t="s">
        <v>80</v>
      </c>
      <c r="K8" s="48" t="s">
        <v>93</v>
      </c>
      <c r="L8" s="49" t="s">
        <v>80</v>
      </c>
      <c r="M8" s="145" t="s">
        <v>94</v>
      </c>
      <c r="N8" s="25" t="s">
        <v>80</v>
      </c>
    </row>
    <row r="9" spans="1:15" ht="14.1" customHeight="1" x14ac:dyDescent="0.2">
      <c r="A9" s="26" t="s">
        <v>30</v>
      </c>
      <c r="B9" s="50">
        <f>'1. Plan and Actual'!C10</f>
        <v>1444</v>
      </c>
      <c r="C9" s="51">
        <v>697</v>
      </c>
      <c r="D9" s="30">
        <f>C9/B9</f>
        <v>0.48268698060941828</v>
      </c>
      <c r="E9" s="52">
        <v>82</v>
      </c>
      <c r="F9" s="53">
        <f>E9/B9</f>
        <v>5.6786703601108032E-2</v>
      </c>
      <c r="G9" s="54">
        <v>43</v>
      </c>
      <c r="H9" s="55">
        <f t="shared" ref="H9:H26" si="0">G9/B9</f>
        <v>2.9778393351800554E-2</v>
      </c>
      <c r="I9" s="52">
        <v>575</v>
      </c>
      <c r="J9" s="53">
        <f>I9/B9</f>
        <v>0.39819944598337947</v>
      </c>
      <c r="K9" s="54">
        <v>240</v>
      </c>
      <c r="L9" s="55">
        <f>K9/B9</f>
        <v>0.16620498614958448</v>
      </c>
      <c r="M9" s="52">
        <v>504</v>
      </c>
      <c r="N9" s="30">
        <f>M9/B9</f>
        <v>0.34903047091412742</v>
      </c>
      <c r="O9" s="56"/>
    </row>
    <row r="10" spans="1:15" ht="14.1" customHeight="1" x14ac:dyDescent="0.2">
      <c r="A10" s="26" t="s">
        <v>31</v>
      </c>
      <c r="B10" s="50">
        <f>'1. Plan and Actual'!C11</f>
        <v>4571</v>
      </c>
      <c r="C10" s="51">
        <v>2734</v>
      </c>
      <c r="D10" s="30">
        <f t="shared" ref="D10:D24" si="1">C10/B10</f>
        <v>0.59811857361627652</v>
      </c>
      <c r="E10" s="52">
        <v>17</v>
      </c>
      <c r="F10" s="53">
        <f t="shared" ref="F10:F26" si="2">E10/B10</f>
        <v>3.7190986654998905E-3</v>
      </c>
      <c r="G10" s="54">
        <v>135</v>
      </c>
      <c r="H10" s="55">
        <f t="shared" si="0"/>
        <v>2.9534018814263836E-2</v>
      </c>
      <c r="I10" s="52">
        <v>2358</v>
      </c>
      <c r="J10" s="53">
        <f t="shared" ref="J10:J26" si="3">I10/B10</f>
        <v>0.51586086195580838</v>
      </c>
      <c r="K10" s="54">
        <v>784</v>
      </c>
      <c r="L10" s="55">
        <f t="shared" ref="L10:L26" si="4">K10/B10</f>
        <v>0.17151607963246554</v>
      </c>
      <c r="M10" s="52">
        <v>1277</v>
      </c>
      <c r="N10" s="30">
        <f t="shared" ref="N10:N26" si="5">M10/B10</f>
        <v>0.27936994093196238</v>
      </c>
      <c r="O10" s="56"/>
    </row>
    <row r="11" spans="1:15" ht="14.1" customHeight="1" x14ac:dyDescent="0.2">
      <c r="A11" s="26" t="s">
        <v>32</v>
      </c>
      <c r="B11" s="50">
        <f>'1. Plan and Actual'!C12</f>
        <v>3120</v>
      </c>
      <c r="C11" s="51">
        <v>1585</v>
      </c>
      <c r="D11" s="30">
        <f t="shared" si="1"/>
        <v>0.50801282051282048</v>
      </c>
      <c r="E11" s="52">
        <v>243</v>
      </c>
      <c r="F11" s="53">
        <f t="shared" si="2"/>
        <v>7.7884615384615385E-2</v>
      </c>
      <c r="G11" s="54">
        <v>174</v>
      </c>
      <c r="H11" s="55">
        <f t="shared" si="0"/>
        <v>5.5769230769230772E-2</v>
      </c>
      <c r="I11" s="52">
        <v>1497</v>
      </c>
      <c r="J11" s="53">
        <f t="shared" si="3"/>
        <v>0.47980769230769232</v>
      </c>
      <c r="K11" s="54">
        <v>488</v>
      </c>
      <c r="L11" s="55">
        <f t="shared" si="4"/>
        <v>0.15641025641025641</v>
      </c>
      <c r="M11" s="52">
        <v>718</v>
      </c>
      <c r="N11" s="30">
        <f t="shared" si="5"/>
        <v>0.23012820512820512</v>
      </c>
      <c r="O11" s="56"/>
    </row>
    <row r="12" spans="1:15" ht="14.1" customHeight="1" x14ac:dyDescent="0.2">
      <c r="A12" s="26" t="s">
        <v>33</v>
      </c>
      <c r="B12" s="50">
        <f>'1. Plan and Actual'!C13</f>
        <v>2298</v>
      </c>
      <c r="C12" s="51">
        <v>1331</v>
      </c>
      <c r="D12" s="30">
        <f t="shared" si="1"/>
        <v>0.57919930374238471</v>
      </c>
      <c r="E12" s="52">
        <v>14</v>
      </c>
      <c r="F12" s="53">
        <f t="shared" si="2"/>
        <v>6.0922541340295913E-3</v>
      </c>
      <c r="G12" s="54">
        <v>47</v>
      </c>
      <c r="H12" s="55">
        <f t="shared" si="0"/>
        <v>2.0452567449956483E-2</v>
      </c>
      <c r="I12" s="52">
        <v>1162</v>
      </c>
      <c r="J12" s="53">
        <f t="shared" si="3"/>
        <v>0.50565709312445606</v>
      </c>
      <c r="K12" s="54">
        <v>402</v>
      </c>
      <c r="L12" s="55">
        <f t="shared" si="4"/>
        <v>0.17493472584856398</v>
      </c>
      <c r="M12" s="52">
        <v>673</v>
      </c>
      <c r="N12" s="30">
        <f t="shared" si="5"/>
        <v>0.29286335944299391</v>
      </c>
      <c r="O12" s="56"/>
    </row>
    <row r="13" spans="1:15" ht="14.1" customHeight="1" x14ac:dyDescent="0.2">
      <c r="A13" s="26" t="s">
        <v>34</v>
      </c>
      <c r="B13" s="50">
        <f>'1. Plan and Actual'!C14</f>
        <v>1920</v>
      </c>
      <c r="C13" s="51">
        <v>1189</v>
      </c>
      <c r="D13" s="30">
        <f t="shared" si="1"/>
        <v>0.61927083333333333</v>
      </c>
      <c r="E13" s="52">
        <v>52</v>
      </c>
      <c r="F13" s="53">
        <f t="shared" si="2"/>
        <v>2.7083333333333334E-2</v>
      </c>
      <c r="G13" s="54">
        <v>37</v>
      </c>
      <c r="H13" s="55">
        <f t="shared" si="0"/>
        <v>1.9270833333333334E-2</v>
      </c>
      <c r="I13" s="52">
        <v>546</v>
      </c>
      <c r="J13" s="53">
        <f t="shared" si="3"/>
        <v>0.28437499999999999</v>
      </c>
      <c r="K13" s="54">
        <v>288</v>
      </c>
      <c r="L13" s="55">
        <f t="shared" si="4"/>
        <v>0.15</v>
      </c>
      <c r="M13" s="52">
        <v>997</v>
      </c>
      <c r="N13" s="30">
        <f t="shared" si="5"/>
        <v>0.51927083333333335</v>
      </c>
      <c r="O13" s="56"/>
    </row>
    <row r="14" spans="1:15" ht="14.1" customHeight="1" x14ac:dyDescent="0.2">
      <c r="A14" s="26" t="s">
        <v>35</v>
      </c>
      <c r="B14" s="50">
        <f>'1. Plan and Actual'!C15</f>
        <v>3073</v>
      </c>
      <c r="C14" s="51">
        <v>1612</v>
      </c>
      <c r="D14" s="30">
        <f t="shared" si="1"/>
        <v>0.5245688252521965</v>
      </c>
      <c r="E14" s="52">
        <v>38</v>
      </c>
      <c r="F14" s="53">
        <f t="shared" si="2"/>
        <v>1.2365766352098927E-2</v>
      </c>
      <c r="G14" s="54">
        <v>88</v>
      </c>
      <c r="H14" s="55">
        <f t="shared" si="0"/>
        <v>2.8636511552229092E-2</v>
      </c>
      <c r="I14" s="52">
        <v>1433</v>
      </c>
      <c r="J14" s="53">
        <f t="shared" si="3"/>
        <v>0.46631955743573056</v>
      </c>
      <c r="K14" s="54">
        <v>591</v>
      </c>
      <c r="L14" s="55">
        <f t="shared" si="4"/>
        <v>0.19232020826553856</v>
      </c>
      <c r="M14" s="52">
        <v>923</v>
      </c>
      <c r="N14" s="30">
        <f t="shared" si="5"/>
        <v>0.30035795639440288</v>
      </c>
      <c r="O14" s="56"/>
    </row>
    <row r="15" spans="1:15" ht="14.1" customHeight="1" x14ac:dyDescent="0.2">
      <c r="A15" s="26" t="s">
        <v>36</v>
      </c>
      <c r="B15" s="50">
        <f>'1. Plan and Actual'!C16</f>
        <v>1628</v>
      </c>
      <c r="C15" s="51">
        <v>901</v>
      </c>
      <c r="D15" s="30">
        <f t="shared" si="1"/>
        <v>0.55343980343980348</v>
      </c>
      <c r="E15" s="52">
        <v>12</v>
      </c>
      <c r="F15" s="53">
        <f t="shared" si="2"/>
        <v>7.3710073710073713E-3</v>
      </c>
      <c r="G15" s="54">
        <v>54</v>
      </c>
      <c r="H15" s="55">
        <f t="shared" si="0"/>
        <v>3.3169533169533166E-2</v>
      </c>
      <c r="I15" s="52">
        <v>659</v>
      </c>
      <c r="J15" s="53">
        <f t="shared" si="3"/>
        <v>0.40479115479115479</v>
      </c>
      <c r="K15" s="54">
        <v>280</v>
      </c>
      <c r="L15" s="55">
        <f t="shared" si="4"/>
        <v>0.171990171990172</v>
      </c>
      <c r="M15" s="52">
        <v>623</v>
      </c>
      <c r="N15" s="30">
        <f t="shared" si="5"/>
        <v>0.38267813267813267</v>
      </c>
      <c r="O15" s="56"/>
    </row>
    <row r="16" spans="1:15" ht="14.1" customHeight="1" x14ac:dyDescent="0.2">
      <c r="A16" s="26" t="s">
        <v>37</v>
      </c>
      <c r="B16" s="50">
        <f>'1. Plan and Actual'!C17</f>
        <v>2909</v>
      </c>
      <c r="C16" s="51">
        <v>1729</v>
      </c>
      <c r="D16" s="30">
        <f t="shared" si="1"/>
        <v>0.59436232382261944</v>
      </c>
      <c r="E16" s="52">
        <v>109</v>
      </c>
      <c r="F16" s="53">
        <f t="shared" si="2"/>
        <v>3.7469920935029218E-2</v>
      </c>
      <c r="G16" s="54">
        <v>96</v>
      </c>
      <c r="H16" s="55">
        <f t="shared" si="0"/>
        <v>3.3001031282227568E-2</v>
      </c>
      <c r="I16" s="52">
        <v>1331</v>
      </c>
      <c r="J16" s="53">
        <f t="shared" si="3"/>
        <v>0.45754554829838434</v>
      </c>
      <c r="K16" s="54">
        <v>454</v>
      </c>
      <c r="L16" s="55">
        <f t="shared" si="4"/>
        <v>0.15606737710553456</v>
      </c>
      <c r="M16" s="52">
        <v>919</v>
      </c>
      <c r="N16" s="30">
        <f t="shared" si="5"/>
        <v>0.31591612237882433</v>
      </c>
      <c r="O16" s="56"/>
    </row>
    <row r="17" spans="1:17" ht="14.1" customHeight="1" x14ac:dyDescent="0.2">
      <c r="A17" s="26" t="s">
        <v>38</v>
      </c>
      <c r="B17" s="50">
        <f>'1. Plan and Actual'!C18</f>
        <v>1697</v>
      </c>
      <c r="C17" s="51">
        <v>969</v>
      </c>
      <c r="D17" s="30">
        <f t="shared" si="1"/>
        <v>0.57100766057748964</v>
      </c>
      <c r="E17" s="52">
        <v>90</v>
      </c>
      <c r="F17" s="53">
        <f t="shared" si="2"/>
        <v>5.3034767236299352E-2</v>
      </c>
      <c r="G17" s="54">
        <v>67</v>
      </c>
      <c r="H17" s="55">
        <f t="shared" si="0"/>
        <v>3.9481437831467292E-2</v>
      </c>
      <c r="I17" s="52">
        <v>814</v>
      </c>
      <c r="J17" s="53">
        <f t="shared" si="3"/>
        <v>0.47967000589275194</v>
      </c>
      <c r="K17" s="54">
        <v>248</v>
      </c>
      <c r="L17" s="55">
        <f t="shared" si="4"/>
        <v>0.14614024749558044</v>
      </c>
      <c r="M17" s="52">
        <v>478</v>
      </c>
      <c r="N17" s="30">
        <f t="shared" si="5"/>
        <v>0.28167354154390101</v>
      </c>
      <c r="O17" s="56"/>
      <c r="P17" s="155"/>
      <c r="Q17" s="155"/>
    </row>
    <row r="18" spans="1:17" ht="14.1" customHeight="1" x14ac:dyDescent="0.2">
      <c r="A18" s="26" t="s">
        <v>39</v>
      </c>
      <c r="B18" s="50">
        <f>'1. Plan and Actual'!C19</f>
        <v>7184</v>
      </c>
      <c r="C18" s="51">
        <v>3827</v>
      </c>
      <c r="D18" s="30">
        <f t="shared" si="1"/>
        <v>0.53271158129175944</v>
      </c>
      <c r="E18" s="52">
        <v>405</v>
      </c>
      <c r="F18" s="53">
        <f t="shared" si="2"/>
        <v>5.6375278396436523E-2</v>
      </c>
      <c r="G18" s="54">
        <v>404</v>
      </c>
      <c r="H18" s="55">
        <f t="shared" si="0"/>
        <v>5.623608017817372E-2</v>
      </c>
      <c r="I18" s="52">
        <v>3765</v>
      </c>
      <c r="J18" s="53">
        <f t="shared" si="3"/>
        <v>0.5240812917594655</v>
      </c>
      <c r="K18" s="54">
        <v>1085</v>
      </c>
      <c r="L18" s="55">
        <f t="shared" si="4"/>
        <v>0.15103006681514478</v>
      </c>
      <c r="M18" s="52">
        <v>1525</v>
      </c>
      <c r="N18" s="30">
        <f t="shared" si="5"/>
        <v>0.21227728285077951</v>
      </c>
      <c r="O18" s="56"/>
      <c r="P18" s="155"/>
      <c r="Q18" s="155"/>
    </row>
    <row r="19" spans="1:17" ht="14.1" customHeight="1" x14ac:dyDescent="0.2">
      <c r="A19" s="26" t="s">
        <v>40</v>
      </c>
      <c r="B19" s="50">
        <f>'1. Plan and Actual'!C20</f>
        <v>2972</v>
      </c>
      <c r="C19" s="51">
        <v>1646</v>
      </c>
      <c r="D19" s="30">
        <f t="shared" si="1"/>
        <v>0.55383580080753703</v>
      </c>
      <c r="E19" s="52">
        <v>21</v>
      </c>
      <c r="F19" s="53">
        <f t="shared" si="2"/>
        <v>7.0659488559892325E-3</v>
      </c>
      <c r="G19" s="54">
        <v>127</v>
      </c>
      <c r="H19" s="55">
        <f t="shared" si="0"/>
        <v>4.2732166890982505E-2</v>
      </c>
      <c r="I19" s="52">
        <v>1331</v>
      </c>
      <c r="J19" s="53">
        <f t="shared" si="3"/>
        <v>0.44784656796769851</v>
      </c>
      <c r="K19" s="54">
        <v>527</v>
      </c>
      <c r="L19" s="55">
        <f t="shared" si="4"/>
        <v>0.17732166890982504</v>
      </c>
      <c r="M19" s="52">
        <v>966</v>
      </c>
      <c r="N19" s="30">
        <f t="shared" si="5"/>
        <v>0.32503364737550472</v>
      </c>
      <c r="O19" s="56"/>
      <c r="P19" s="155"/>
      <c r="Q19" s="155"/>
    </row>
    <row r="20" spans="1:17" ht="14.1" customHeight="1" x14ac:dyDescent="0.2">
      <c r="A20" s="26" t="s">
        <v>41</v>
      </c>
      <c r="B20" s="50">
        <f>'1. Plan and Actual'!C21</f>
        <v>3958</v>
      </c>
      <c r="C20" s="51">
        <v>2169</v>
      </c>
      <c r="D20" s="30">
        <f t="shared" si="1"/>
        <v>0.54800404244567968</v>
      </c>
      <c r="E20" s="52">
        <v>14</v>
      </c>
      <c r="F20" s="53">
        <f t="shared" si="2"/>
        <v>3.5371399696816574E-3</v>
      </c>
      <c r="G20" s="54">
        <v>42</v>
      </c>
      <c r="H20" s="55">
        <f t="shared" si="0"/>
        <v>1.0611419909044972E-2</v>
      </c>
      <c r="I20" s="52">
        <v>1686</v>
      </c>
      <c r="J20" s="53">
        <f t="shared" si="3"/>
        <v>0.42597271349166244</v>
      </c>
      <c r="K20" s="54">
        <v>725</v>
      </c>
      <c r="L20" s="55">
        <f t="shared" si="4"/>
        <v>0.1831733198585144</v>
      </c>
      <c r="M20" s="52">
        <v>1491</v>
      </c>
      <c r="N20" s="30">
        <f t="shared" si="5"/>
        <v>0.37670540677109654</v>
      </c>
      <c r="O20" s="56"/>
      <c r="P20" s="155"/>
      <c r="Q20" s="155"/>
    </row>
    <row r="21" spans="1:17" ht="14.1" customHeight="1" x14ac:dyDescent="0.2">
      <c r="A21" s="26" t="s">
        <v>42</v>
      </c>
      <c r="B21" s="50">
        <f>'1. Plan and Actual'!C22</f>
        <v>4104</v>
      </c>
      <c r="C21" s="51">
        <v>2112</v>
      </c>
      <c r="D21" s="30">
        <f t="shared" si="1"/>
        <v>0.51461988304093564</v>
      </c>
      <c r="E21" s="52">
        <v>29</v>
      </c>
      <c r="F21" s="53">
        <f t="shared" si="2"/>
        <v>7.066276803118908E-3</v>
      </c>
      <c r="G21" s="54">
        <v>84</v>
      </c>
      <c r="H21" s="55">
        <f t="shared" si="0"/>
        <v>2.046783625730994E-2</v>
      </c>
      <c r="I21" s="52">
        <v>1642</v>
      </c>
      <c r="J21" s="53">
        <f t="shared" si="3"/>
        <v>0.40009746588693956</v>
      </c>
      <c r="K21" s="54">
        <v>752</v>
      </c>
      <c r="L21" s="55">
        <f t="shared" si="4"/>
        <v>0.18323586744639375</v>
      </c>
      <c r="M21" s="52">
        <v>1597</v>
      </c>
      <c r="N21" s="30">
        <f t="shared" si="5"/>
        <v>0.38913255360623783</v>
      </c>
      <c r="O21" s="56"/>
      <c r="P21" s="155"/>
      <c r="Q21" s="155"/>
    </row>
    <row r="22" spans="1:17" ht="14.1" customHeight="1" x14ac:dyDescent="0.2">
      <c r="A22" s="26" t="s">
        <v>43</v>
      </c>
      <c r="B22" s="50">
        <f>'1. Plan and Actual'!C23</f>
        <v>1633</v>
      </c>
      <c r="C22" s="51">
        <v>835</v>
      </c>
      <c r="D22" s="30">
        <f t="shared" si="1"/>
        <v>0.51132884262094302</v>
      </c>
      <c r="E22" s="52">
        <v>11</v>
      </c>
      <c r="F22" s="53">
        <f t="shared" si="2"/>
        <v>6.7360685854255973E-3</v>
      </c>
      <c r="G22" s="54">
        <v>49</v>
      </c>
      <c r="H22" s="55">
        <f t="shared" si="0"/>
        <v>3.0006123698714023E-2</v>
      </c>
      <c r="I22" s="52">
        <v>698</v>
      </c>
      <c r="J22" s="53">
        <f t="shared" si="3"/>
        <v>0.42743417023882424</v>
      </c>
      <c r="K22" s="54">
        <v>309</v>
      </c>
      <c r="L22" s="55">
        <f t="shared" si="4"/>
        <v>0.18922229026331905</v>
      </c>
      <c r="M22" s="52">
        <v>566</v>
      </c>
      <c r="N22" s="30">
        <f t="shared" si="5"/>
        <v>0.3466013472137171</v>
      </c>
      <c r="O22" s="56"/>
      <c r="P22" s="155"/>
      <c r="Q22" s="155"/>
    </row>
    <row r="23" spans="1:17" ht="14.1" customHeight="1" x14ac:dyDescent="0.2">
      <c r="A23" s="26" t="s">
        <v>44</v>
      </c>
      <c r="B23" s="50">
        <f>'1. Plan and Actual'!C24</f>
        <v>2141</v>
      </c>
      <c r="C23" s="51">
        <v>1110</v>
      </c>
      <c r="D23" s="30">
        <f t="shared" si="1"/>
        <v>0.51844932274638023</v>
      </c>
      <c r="E23" s="52">
        <v>30</v>
      </c>
      <c r="F23" s="53">
        <f t="shared" si="2"/>
        <v>1.4012143858010275E-2</v>
      </c>
      <c r="G23" s="54">
        <v>78</v>
      </c>
      <c r="H23" s="55">
        <f t="shared" si="0"/>
        <v>3.6431574030826717E-2</v>
      </c>
      <c r="I23" s="52">
        <v>973</v>
      </c>
      <c r="J23" s="53">
        <f t="shared" si="3"/>
        <v>0.45446053246146662</v>
      </c>
      <c r="K23" s="54">
        <v>388</v>
      </c>
      <c r="L23" s="55">
        <f t="shared" si="4"/>
        <v>0.18122372723026622</v>
      </c>
      <c r="M23" s="52">
        <v>672</v>
      </c>
      <c r="N23" s="30">
        <f t="shared" si="5"/>
        <v>0.31387202241943019</v>
      </c>
      <c r="O23" s="56"/>
      <c r="P23" s="155"/>
      <c r="Q23" s="155"/>
    </row>
    <row r="24" spans="1:17" ht="14.1" customHeight="1" x14ac:dyDescent="0.2">
      <c r="A24" s="26" t="s">
        <v>45</v>
      </c>
      <c r="B24" s="50">
        <f>'1. Plan and Actual'!C25</f>
        <v>2411</v>
      </c>
      <c r="C24" s="51">
        <v>1295</v>
      </c>
      <c r="D24" s="30">
        <f t="shared" si="1"/>
        <v>0.53712152633761923</v>
      </c>
      <c r="E24" s="52">
        <v>22</v>
      </c>
      <c r="F24" s="53">
        <f t="shared" si="2"/>
        <v>9.1248444628784734E-3</v>
      </c>
      <c r="G24" s="54">
        <v>60</v>
      </c>
      <c r="H24" s="55">
        <f t="shared" si="0"/>
        <v>2.4885939444214019E-2</v>
      </c>
      <c r="I24" s="52">
        <v>953</v>
      </c>
      <c r="J24" s="53">
        <f t="shared" si="3"/>
        <v>0.39527167150559933</v>
      </c>
      <c r="K24" s="54">
        <v>465</v>
      </c>
      <c r="L24" s="55">
        <f t="shared" si="4"/>
        <v>0.19286603069265865</v>
      </c>
      <c r="M24" s="52">
        <v>911</v>
      </c>
      <c r="N24" s="30">
        <f t="shared" si="5"/>
        <v>0.37785151389464955</v>
      </c>
      <c r="O24" s="56"/>
      <c r="P24" s="155"/>
      <c r="Q24" s="56"/>
    </row>
    <row r="25" spans="1:17" x14ac:dyDescent="0.2">
      <c r="A25" s="26" t="s">
        <v>46</v>
      </c>
      <c r="B25" s="57">
        <f>'1. Plan and Actual'!C26</f>
        <v>401</v>
      </c>
      <c r="C25" s="127">
        <v>228</v>
      </c>
      <c r="D25" s="30">
        <f>C25/B25</f>
        <v>0.5685785536159601</v>
      </c>
      <c r="E25" s="128">
        <v>0</v>
      </c>
      <c r="F25" s="53">
        <f>E25/B25</f>
        <v>0</v>
      </c>
      <c r="G25" s="129">
        <v>3</v>
      </c>
      <c r="H25" s="55">
        <f t="shared" si="0"/>
        <v>7.481296758104738E-3</v>
      </c>
      <c r="I25" s="128">
        <v>142</v>
      </c>
      <c r="J25" s="53">
        <f t="shared" si="3"/>
        <v>0.35411471321695759</v>
      </c>
      <c r="K25" s="129">
        <v>76</v>
      </c>
      <c r="L25" s="55">
        <f t="shared" si="4"/>
        <v>0.18952618453865336</v>
      </c>
      <c r="M25" s="128">
        <v>180</v>
      </c>
      <c r="N25" s="30">
        <f t="shared" si="5"/>
        <v>0.44887780548628431</v>
      </c>
      <c r="O25" s="56"/>
      <c r="P25" s="155"/>
      <c r="Q25" s="155"/>
    </row>
    <row r="26" spans="1:17" ht="13.5" thickBot="1" x14ac:dyDescent="0.25">
      <c r="A26" s="31" t="s">
        <v>48</v>
      </c>
      <c r="B26" s="58">
        <f>'1. Plan and Actual'!C27</f>
        <v>41549</v>
      </c>
      <c r="C26" s="130">
        <v>21944</v>
      </c>
      <c r="D26" s="34">
        <f>C26/B26</f>
        <v>0.52814748850754534</v>
      </c>
      <c r="E26" s="131">
        <v>1199</v>
      </c>
      <c r="F26" s="59">
        <f t="shared" si="2"/>
        <v>2.8857493561818576E-2</v>
      </c>
      <c r="G26" s="132">
        <v>1603</v>
      </c>
      <c r="H26" s="60">
        <f t="shared" si="0"/>
        <v>3.8580952610171124E-2</v>
      </c>
      <c r="I26" s="131">
        <v>19930</v>
      </c>
      <c r="J26" s="59">
        <f t="shared" si="3"/>
        <v>0.47967460107343135</v>
      </c>
      <c r="K26" s="132">
        <v>7047</v>
      </c>
      <c r="L26" s="60">
        <f t="shared" si="4"/>
        <v>0.16960697008351586</v>
      </c>
      <c r="M26" s="131">
        <v>11770</v>
      </c>
      <c r="N26" s="34">
        <f t="shared" si="5"/>
        <v>0.28327998267106308</v>
      </c>
      <c r="O26" s="56"/>
      <c r="P26" s="56"/>
      <c r="Q26" s="155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5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5"/>
    </row>
    <row r="29" spans="1:17" ht="12.75" customHeight="1" x14ac:dyDescent="0.2">
      <c r="A29" s="166" t="s">
        <v>51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55"/>
    </row>
    <row r="30" spans="1:17" ht="12.75" customHeight="1" x14ac:dyDescent="0.2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55"/>
    </row>
    <row r="31" spans="1:17" x14ac:dyDescent="0.2">
      <c r="A31" s="170" t="s">
        <v>53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55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56" customWidth="1"/>
    <col min="2" max="2" width="9.42578125" style="56" customWidth="1"/>
    <col min="3" max="3" width="8.28515625" style="56" customWidth="1"/>
    <col min="4" max="4" width="5.140625" style="56" customWidth="1"/>
    <col min="5" max="5" width="8.7109375" style="56" customWidth="1"/>
    <col min="6" max="6" width="5.140625" style="56" customWidth="1"/>
    <col min="7" max="7" width="9.42578125" style="56" customWidth="1"/>
    <col min="8" max="8" width="5.140625" style="56" customWidth="1"/>
    <col min="9" max="9" width="8.7109375" style="56" customWidth="1"/>
    <col min="10" max="10" width="5.140625" style="56" customWidth="1"/>
    <col min="11" max="11" width="9.140625" style="56" customWidth="1"/>
    <col min="12" max="12" width="5.140625" style="56" customWidth="1"/>
    <col min="13" max="13" width="8.7109375" style="56" customWidth="1"/>
    <col min="14" max="14" width="5.140625" style="56" customWidth="1"/>
    <col min="15" max="15" width="10.7109375" style="56" customWidth="1"/>
    <col min="16" max="16" width="5.140625" style="56" customWidth="1"/>
    <col min="17" max="16384" width="9.140625" style="56"/>
  </cols>
  <sheetData>
    <row r="1" spans="1:16" ht="18.75" x14ac:dyDescent="0.3">
      <c r="A1" s="172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 x14ac:dyDescent="0.2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75" x14ac:dyDescent="0.25">
      <c r="A3" s="190" t="str">
        <f>'1. Plan and Actual'!A3</f>
        <v>FY22 Quarter Ending December 31,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1"/>
    </row>
    <row r="5" spans="1:16" ht="18.75" x14ac:dyDescent="0.3">
      <c r="A5" s="172" t="s">
        <v>8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.75" customHeight="1" thickBot="1" x14ac:dyDescent="0.25"/>
    <row r="7" spans="1:16" ht="13.5" thickTop="1" x14ac:dyDescent="0.2">
      <c r="A7" s="61" t="s">
        <v>16</v>
      </c>
      <c r="B7" s="151" t="s">
        <v>17</v>
      </c>
      <c r="C7" s="62" t="s">
        <v>18</v>
      </c>
      <c r="D7" s="62" t="s">
        <v>19</v>
      </c>
      <c r="E7" s="62" t="s">
        <v>20</v>
      </c>
      <c r="F7" s="62" t="s">
        <v>21</v>
      </c>
      <c r="G7" s="62" t="s">
        <v>55</v>
      </c>
      <c r="H7" s="62" t="s">
        <v>61</v>
      </c>
      <c r="I7" s="62" t="s">
        <v>62</v>
      </c>
      <c r="J7" s="62" t="s">
        <v>63</v>
      </c>
      <c r="K7" s="62" t="s">
        <v>73</v>
      </c>
      <c r="L7" s="62" t="s">
        <v>74</v>
      </c>
      <c r="M7" s="62" t="s">
        <v>75</v>
      </c>
      <c r="N7" s="62" t="s">
        <v>76</v>
      </c>
      <c r="O7" s="62" t="s">
        <v>95</v>
      </c>
      <c r="P7" s="63" t="s">
        <v>78</v>
      </c>
    </row>
    <row r="8" spans="1:16" s="67" customFormat="1" ht="51" x14ac:dyDescent="0.2">
      <c r="A8" s="64"/>
      <c r="B8" s="143" t="s">
        <v>22</v>
      </c>
      <c r="C8" s="65" t="s">
        <v>96</v>
      </c>
      <c r="D8" s="65" t="s">
        <v>80</v>
      </c>
      <c r="E8" s="65" t="s">
        <v>97</v>
      </c>
      <c r="F8" s="65" t="s">
        <v>80</v>
      </c>
      <c r="G8" s="65" t="s">
        <v>98</v>
      </c>
      <c r="H8" s="65" t="s">
        <v>80</v>
      </c>
      <c r="I8" s="65" t="s">
        <v>99</v>
      </c>
      <c r="J8" s="65" t="s">
        <v>80</v>
      </c>
      <c r="K8" s="65" t="s">
        <v>100</v>
      </c>
      <c r="L8" s="65" t="s">
        <v>80</v>
      </c>
      <c r="M8" s="65" t="s">
        <v>101</v>
      </c>
      <c r="N8" s="65" t="s">
        <v>80</v>
      </c>
      <c r="O8" s="65" t="s">
        <v>102</v>
      </c>
      <c r="P8" s="66" t="s">
        <v>80</v>
      </c>
    </row>
    <row r="9" spans="1:16" ht="14.1" customHeight="1" x14ac:dyDescent="0.2">
      <c r="A9" s="68" t="s">
        <v>30</v>
      </c>
      <c r="B9" s="37">
        <f>'1. Plan and Actual'!C10</f>
        <v>1444</v>
      </c>
      <c r="C9" s="27">
        <v>98</v>
      </c>
      <c r="D9" s="28">
        <f>C9/B9</f>
        <v>6.7867036011080337E-2</v>
      </c>
      <c r="E9" s="27">
        <v>439</v>
      </c>
      <c r="F9" s="28">
        <f>E9/B9</f>
        <v>0.30401662049861494</v>
      </c>
      <c r="G9" s="27">
        <v>187</v>
      </c>
      <c r="H9" s="28">
        <f>G9/B9</f>
        <v>0.12950138504155126</v>
      </c>
      <c r="I9" s="27">
        <v>154</v>
      </c>
      <c r="J9" s="28">
        <f>I9/B9</f>
        <v>0.10664819944598337</v>
      </c>
      <c r="K9" s="27">
        <v>282</v>
      </c>
      <c r="L9" s="28">
        <f>K9/B9</f>
        <v>0.19529085872576177</v>
      </c>
      <c r="M9" s="27">
        <v>162</v>
      </c>
      <c r="N9" s="28">
        <f>M9/B9</f>
        <v>0.11218836565096953</v>
      </c>
      <c r="O9" s="27">
        <v>122</v>
      </c>
      <c r="P9" s="30">
        <f>O9/B9</f>
        <v>8.4487534626038779E-2</v>
      </c>
    </row>
    <row r="10" spans="1:16" ht="14.1" customHeight="1" x14ac:dyDescent="0.2">
      <c r="A10" s="68" t="s">
        <v>31</v>
      </c>
      <c r="B10" s="37">
        <f>'1. Plan and Actual'!C11</f>
        <v>4571</v>
      </c>
      <c r="C10" s="27">
        <v>209</v>
      </c>
      <c r="D10" s="28">
        <f t="shared" ref="D10:D26" si="0">C10/B10</f>
        <v>4.5723036534675125E-2</v>
      </c>
      <c r="E10" s="27">
        <v>1117</v>
      </c>
      <c r="F10" s="28">
        <f t="shared" ref="F10:F26" si="1">E10/B10</f>
        <v>0.24436665937431634</v>
      </c>
      <c r="G10" s="27">
        <v>692</v>
      </c>
      <c r="H10" s="28">
        <f t="shared" ref="H10:H26" si="2">G10/B10</f>
        <v>0.15138919273681908</v>
      </c>
      <c r="I10" s="27">
        <v>376</v>
      </c>
      <c r="J10" s="28">
        <f t="shared" ref="J10:J26" si="3">I10/B10</f>
        <v>8.2257711660468164E-2</v>
      </c>
      <c r="K10" s="27">
        <v>1206</v>
      </c>
      <c r="L10" s="28">
        <f t="shared" ref="L10:L26" si="4">K10/B10</f>
        <v>0.26383723474075693</v>
      </c>
      <c r="M10" s="27">
        <v>684</v>
      </c>
      <c r="N10" s="28">
        <f t="shared" ref="N10:N26" si="5">M10/B10</f>
        <v>0.14963902865893677</v>
      </c>
      <c r="O10" s="27">
        <v>287</v>
      </c>
      <c r="P10" s="30">
        <f t="shared" ref="P10:P26" si="6">O10/B10</f>
        <v>6.278713629402756E-2</v>
      </c>
    </row>
    <row r="11" spans="1:16" ht="14.1" customHeight="1" x14ac:dyDescent="0.2">
      <c r="A11" s="68" t="s">
        <v>32</v>
      </c>
      <c r="B11" s="37">
        <f>'1. Plan and Actual'!C12</f>
        <v>3120</v>
      </c>
      <c r="C11" s="27">
        <v>554</v>
      </c>
      <c r="D11" s="28">
        <f t="shared" si="0"/>
        <v>0.17756410256410257</v>
      </c>
      <c r="E11" s="27">
        <v>1046</v>
      </c>
      <c r="F11" s="28">
        <f t="shared" si="1"/>
        <v>0.33525641025641023</v>
      </c>
      <c r="G11" s="27">
        <v>489</v>
      </c>
      <c r="H11" s="28">
        <f t="shared" si="2"/>
        <v>0.15673076923076923</v>
      </c>
      <c r="I11" s="27">
        <v>295</v>
      </c>
      <c r="J11" s="28">
        <f t="shared" si="3"/>
        <v>9.4551282051282048E-2</v>
      </c>
      <c r="K11" s="27">
        <v>494</v>
      </c>
      <c r="L11" s="28">
        <f t="shared" si="4"/>
        <v>0.15833333333333333</v>
      </c>
      <c r="M11" s="27">
        <v>211</v>
      </c>
      <c r="N11" s="28">
        <f t="shared" si="5"/>
        <v>6.7628205128205124E-2</v>
      </c>
      <c r="O11" s="27">
        <v>31</v>
      </c>
      <c r="P11" s="30">
        <f t="shared" si="6"/>
        <v>9.9358974358974353E-3</v>
      </c>
    </row>
    <row r="12" spans="1:16" ht="14.1" customHeight="1" x14ac:dyDescent="0.2">
      <c r="A12" s="68" t="s">
        <v>33</v>
      </c>
      <c r="B12" s="37">
        <f>'1. Plan and Actual'!C13</f>
        <v>2298</v>
      </c>
      <c r="C12" s="27">
        <v>139</v>
      </c>
      <c r="D12" s="28">
        <f t="shared" si="0"/>
        <v>6.0487380330722366E-2</v>
      </c>
      <c r="E12" s="27">
        <v>734</v>
      </c>
      <c r="F12" s="28">
        <f t="shared" si="1"/>
        <v>0.31940818102697999</v>
      </c>
      <c r="G12" s="27">
        <v>405</v>
      </c>
      <c r="H12" s="28">
        <f t="shared" si="2"/>
        <v>0.17624020887728459</v>
      </c>
      <c r="I12" s="27">
        <v>239</v>
      </c>
      <c r="J12" s="28">
        <f t="shared" si="3"/>
        <v>0.10400348128807659</v>
      </c>
      <c r="K12" s="27">
        <v>526</v>
      </c>
      <c r="L12" s="28">
        <f t="shared" si="4"/>
        <v>0.22889469103568319</v>
      </c>
      <c r="M12" s="27">
        <v>228</v>
      </c>
      <c r="N12" s="28">
        <f t="shared" si="5"/>
        <v>9.921671018276762E-2</v>
      </c>
      <c r="O12" s="27">
        <v>27</v>
      </c>
      <c r="P12" s="30">
        <f t="shared" si="6"/>
        <v>1.1749347258485639E-2</v>
      </c>
    </row>
    <row r="13" spans="1:16" ht="14.1" customHeight="1" x14ac:dyDescent="0.2">
      <c r="A13" s="68" t="s">
        <v>34</v>
      </c>
      <c r="B13" s="37">
        <f>'1. Plan and Actual'!C14</f>
        <v>1920</v>
      </c>
      <c r="C13" s="27">
        <v>141</v>
      </c>
      <c r="D13" s="28">
        <f t="shared" si="0"/>
        <v>7.3437500000000003E-2</v>
      </c>
      <c r="E13" s="27">
        <v>338</v>
      </c>
      <c r="F13" s="28">
        <f t="shared" si="1"/>
        <v>0.17604166666666668</v>
      </c>
      <c r="G13" s="27">
        <v>286</v>
      </c>
      <c r="H13" s="28">
        <f t="shared" si="2"/>
        <v>0.14895833333333333</v>
      </c>
      <c r="I13" s="27">
        <v>234</v>
      </c>
      <c r="J13" s="28">
        <f t="shared" si="3"/>
        <v>0.121875</v>
      </c>
      <c r="K13" s="27">
        <v>595</v>
      </c>
      <c r="L13" s="28">
        <f t="shared" si="4"/>
        <v>0.30989583333333331</v>
      </c>
      <c r="M13" s="27">
        <v>319</v>
      </c>
      <c r="N13" s="28">
        <f t="shared" si="5"/>
        <v>0.16614583333333333</v>
      </c>
      <c r="O13" s="27">
        <v>7</v>
      </c>
      <c r="P13" s="30">
        <f t="shared" si="6"/>
        <v>3.6458333333333334E-3</v>
      </c>
    </row>
    <row r="14" spans="1:16" ht="14.1" customHeight="1" x14ac:dyDescent="0.2">
      <c r="A14" s="68" t="s">
        <v>35</v>
      </c>
      <c r="B14" s="37">
        <f>'1. Plan and Actual'!C15</f>
        <v>3073</v>
      </c>
      <c r="C14" s="27">
        <v>186</v>
      </c>
      <c r="D14" s="28">
        <f t="shared" si="0"/>
        <v>6.052717214448422E-2</v>
      </c>
      <c r="E14" s="27">
        <v>948</v>
      </c>
      <c r="F14" s="28">
        <f t="shared" si="1"/>
        <v>0.30849332899446796</v>
      </c>
      <c r="G14" s="27">
        <v>493</v>
      </c>
      <c r="H14" s="28">
        <f t="shared" si="2"/>
        <v>0.16042954767328343</v>
      </c>
      <c r="I14" s="27">
        <v>318</v>
      </c>
      <c r="J14" s="28">
        <f t="shared" si="3"/>
        <v>0.10348193947282786</v>
      </c>
      <c r="K14" s="27">
        <v>729</v>
      </c>
      <c r="L14" s="28">
        <f t="shared" si="4"/>
        <v>0.23722746501789782</v>
      </c>
      <c r="M14" s="27">
        <v>366</v>
      </c>
      <c r="N14" s="28">
        <f t="shared" si="5"/>
        <v>0.11910185486495281</v>
      </c>
      <c r="O14" s="27">
        <v>33</v>
      </c>
      <c r="P14" s="30">
        <f t="shared" si="6"/>
        <v>1.0738691832085909E-2</v>
      </c>
    </row>
    <row r="15" spans="1:16" ht="14.1" customHeight="1" x14ac:dyDescent="0.2">
      <c r="A15" s="68" t="s">
        <v>36</v>
      </c>
      <c r="B15" s="37">
        <f>'1. Plan and Actual'!C16</f>
        <v>1628</v>
      </c>
      <c r="C15" s="27">
        <v>92</v>
      </c>
      <c r="D15" s="28">
        <f t="shared" si="0"/>
        <v>5.6511056511056514E-2</v>
      </c>
      <c r="E15" s="27">
        <v>490</v>
      </c>
      <c r="F15" s="28">
        <f t="shared" si="1"/>
        <v>0.300982800982801</v>
      </c>
      <c r="G15" s="27">
        <v>235</v>
      </c>
      <c r="H15" s="28">
        <f t="shared" si="2"/>
        <v>0.14434889434889434</v>
      </c>
      <c r="I15" s="27">
        <v>179</v>
      </c>
      <c r="J15" s="28">
        <f t="shared" si="3"/>
        <v>0.10995085995085994</v>
      </c>
      <c r="K15" s="27">
        <v>366</v>
      </c>
      <c r="L15" s="28">
        <f t="shared" si="4"/>
        <v>0.22481572481572482</v>
      </c>
      <c r="M15" s="27">
        <v>219</v>
      </c>
      <c r="N15" s="28">
        <f t="shared" si="5"/>
        <v>0.13452088452088451</v>
      </c>
      <c r="O15" s="27">
        <v>47</v>
      </c>
      <c r="P15" s="30">
        <f t="shared" si="6"/>
        <v>2.8869778869778869E-2</v>
      </c>
    </row>
    <row r="16" spans="1:16" ht="14.1" customHeight="1" x14ac:dyDescent="0.2">
      <c r="A16" s="68" t="s">
        <v>37</v>
      </c>
      <c r="B16" s="37">
        <f>'1. Plan and Actual'!C17</f>
        <v>2909</v>
      </c>
      <c r="C16" s="27">
        <v>305</v>
      </c>
      <c r="D16" s="28">
        <f t="shared" si="0"/>
        <v>0.10484702646957718</v>
      </c>
      <c r="E16" s="27">
        <v>804</v>
      </c>
      <c r="F16" s="28">
        <f t="shared" si="1"/>
        <v>0.27638363698865592</v>
      </c>
      <c r="G16" s="27">
        <v>448</v>
      </c>
      <c r="H16" s="28">
        <f t="shared" si="2"/>
        <v>0.15400481265039531</v>
      </c>
      <c r="I16" s="27">
        <v>267</v>
      </c>
      <c r="J16" s="28">
        <f t="shared" si="3"/>
        <v>9.1784118253695424E-2</v>
      </c>
      <c r="K16" s="27">
        <v>666</v>
      </c>
      <c r="L16" s="28">
        <f t="shared" si="4"/>
        <v>0.22894465452045376</v>
      </c>
      <c r="M16" s="27">
        <v>335</v>
      </c>
      <c r="N16" s="28">
        <f t="shared" si="5"/>
        <v>0.1151598487452733</v>
      </c>
      <c r="O16" s="27">
        <v>84</v>
      </c>
      <c r="P16" s="30">
        <f t="shared" si="6"/>
        <v>2.8875902371949123E-2</v>
      </c>
    </row>
    <row r="17" spans="1:16" ht="14.1" customHeight="1" x14ac:dyDescent="0.2">
      <c r="A17" s="68" t="s">
        <v>38</v>
      </c>
      <c r="B17" s="37">
        <f>'1. Plan and Actual'!C18</f>
        <v>1697</v>
      </c>
      <c r="C17" s="27">
        <v>206</v>
      </c>
      <c r="D17" s="28">
        <f t="shared" si="0"/>
        <v>0.12139068945197407</v>
      </c>
      <c r="E17" s="27">
        <v>607</v>
      </c>
      <c r="F17" s="28">
        <f t="shared" si="1"/>
        <v>0.3576900412492634</v>
      </c>
      <c r="G17" s="27">
        <v>245</v>
      </c>
      <c r="H17" s="28">
        <f t="shared" si="2"/>
        <v>0.14437242192103714</v>
      </c>
      <c r="I17" s="27">
        <v>166</v>
      </c>
      <c r="J17" s="28">
        <f t="shared" si="3"/>
        <v>9.7819681791396579E-2</v>
      </c>
      <c r="K17" s="27">
        <v>286</v>
      </c>
      <c r="L17" s="28">
        <f t="shared" si="4"/>
        <v>0.16853270477312904</v>
      </c>
      <c r="M17" s="27">
        <v>152</v>
      </c>
      <c r="N17" s="28">
        <f t="shared" si="5"/>
        <v>8.9569829110194454E-2</v>
      </c>
      <c r="O17" s="27">
        <v>35</v>
      </c>
      <c r="P17" s="30">
        <f t="shared" si="6"/>
        <v>2.0624631703005304E-2</v>
      </c>
    </row>
    <row r="18" spans="1:16" ht="14.1" customHeight="1" x14ac:dyDescent="0.2">
      <c r="A18" s="68" t="s">
        <v>39</v>
      </c>
      <c r="B18" s="37">
        <f>'1. Plan and Actual'!C19</f>
        <v>7184</v>
      </c>
      <c r="C18" s="27">
        <v>1162</v>
      </c>
      <c r="D18" s="28">
        <f t="shared" si="0"/>
        <v>0.16174832962138086</v>
      </c>
      <c r="E18" s="27">
        <v>2364</v>
      </c>
      <c r="F18" s="28">
        <f t="shared" si="1"/>
        <v>0.32906458797327393</v>
      </c>
      <c r="G18" s="27">
        <v>990</v>
      </c>
      <c r="H18" s="28">
        <f t="shared" si="2"/>
        <v>0.13780623608017817</v>
      </c>
      <c r="I18" s="27">
        <v>544</v>
      </c>
      <c r="J18" s="28">
        <f t="shared" si="3"/>
        <v>7.5723830734966593E-2</v>
      </c>
      <c r="K18" s="27">
        <v>954</v>
      </c>
      <c r="L18" s="28">
        <f t="shared" si="4"/>
        <v>0.13279510022271715</v>
      </c>
      <c r="M18" s="27">
        <v>526</v>
      </c>
      <c r="N18" s="28">
        <f t="shared" si="5"/>
        <v>7.3218262806236084E-2</v>
      </c>
      <c r="O18" s="27">
        <v>644</v>
      </c>
      <c r="P18" s="30">
        <f t="shared" si="6"/>
        <v>8.964365256124722E-2</v>
      </c>
    </row>
    <row r="19" spans="1:16" ht="14.1" customHeight="1" x14ac:dyDescent="0.2">
      <c r="A19" s="68" t="s">
        <v>40</v>
      </c>
      <c r="B19" s="37">
        <f>'1. Plan and Actual'!C20</f>
        <v>2972</v>
      </c>
      <c r="C19" s="27">
        <v>231</v>
      </c>
      <c r="D19" s="28">
        <f t="shared" si="0"/>
        <v>7.772543741588156E-2</v>
      </c>
      <c r="E19" s="27">
        <v>1066</v>
      </c>
      <c r="F19" s="28">
        <f t="shared" si="1"/>
        <v>0.35868102288021536</v>
      </c>
      <c r="G19" s="27">
        <v>443</v>
      </c>
      <c r="H19" s="28">
        <f t="shared" si="2"/>
        <v>0.1490578734858681</v>
      </c>
      <c r="I19" s="27">
        <v>294</v>
      </c>
      <c r="J19" s="28">
        <f t="shared" si="3"/>
        <v>9.8923283983849267E-2</v>
      </c>
      <c r="K19" s="27">
        <v>604</v>
      </c>
      <c r="L19" s="28">
        <f t="shared" si="4"/>
        <v>0.20323014804845221</v>
      </c>
      <c r="M19" s="27">
        <v>276</v>
      </c>
      <c r="N19" s="28">
        <f t="shared" si="5"/>
        <v>9.2866756393001348E-2</v>
      </c>
      <c r="O19" s="27">
        <v>58</v>
      </c>
      <c r="P19" s="30">
        <f t="shared" si="6"/>
        <v>1.9515477792732168E-2</v>
      </c>
    </row>
    <row r="20" spans="1:16" ht="14.1" customHeight="1" x14ac:dyDescent="0.2">
      <c r="A20" s="68" t="s">
        <v>41</v>
      </c>
      <c r="B20" s="37">
        <f>'1. Plan and Actual'!C21</f>
        <v>3958</v>
      </c>
      <c r="C20" s="27">
        <v>144</v>
      </c>
      <c r="D20" s="28">
        <f t="shared" si="0"/>
        <v>3.6382011116725621E-2</v>
      </c>
      <c r="E20" s="27">
        <v>729</v>
      </c>
      <c r="F20" s="28">
        <f t="shared" si="1"/>
        <v>0.18418393127842345</v>
      </c>
      <c r="G20" s="27">
        <v>457</v>
      </c>
      <c r="H20" s="28">
        <f t="shared" si="2"/>
        <v>0.11546235472460839</v>
      </c>
      <c r="I20" s="27">
        <v>350</v>
      </c>
      <c r="J20" s="28">
        <f t="shared" si="3"/>
        <v>8.8428499242041436E-2</v>
      </c>
      <c r="K20" s="27">
        <v>1349</v>
      </c>
      <c r="L20" s="28">
        <f t="shared" si="4"/>
        <v>0.34082870136432541</v>
      </c>
      <c r="M20" s="27">
        <v>898</v>
      </c>
      <c r="N20" s="28">
        <f t="shared" si="5"/>
        <v>0.22688226376958059</v>
      </c>
      <c r="O20" s="27">
        <v>31</v>
      </c>
      <c r="P20" s="30">
        <f t="shared" si="6"/>
        <v>7.8322385042950988E-3</v>
      </c>
    </row>
    <row r="21" spans="1:16" ht="14.1" customHeight="1" x14ac:dyDescent="0.2">
      <c r="A21" s="68" t="s">
        <v>42</v>
      </c>
      <c r="B21" s="37">
        <f>'1. Plan and Actual'!C22</f>
        <v>4104</v>
      </c>
      <c r="C21" s="27">
        <v>120</v>
      </c>
      <c r="D21" s="28">
        <f t="shared" si="0"/>
        <v>2.9239766081871343E-2</v>
      </c>
      <c r="E21" s="27">
        <v>788</v>
      </c>
      <c r="F21" s="28">
        <f t="shared" si="1"/>
        <v>0.19200779727095516</v>
      </c>
      <c r="G21" s="27">
        <v>477</v>
      </c>
      <c r="H21" s="28">
        <f t="shared" si="2"/>
        <v>0.1162280701754386</v>
      </c>
      <c r="I21" s="27">
        <v>383</v>
      </c>
      <c r="J21" s="28">
        <f t="shared" si="3"/>
        <v>9.3323586744639378E-2</v>
      </c>
      <c r="K21" s="27">
        <v>1438</v>
      </c>
      <c r="L21" s="28">
        <f t="shared" si="4"/>
        <v>0.35038986354775831</v>
      </c>
      <c r="M21" s="27">
        <v>860</v>
      </c>
      <c r="N21" s="28">
        <f t="shared" si="5"/>
        <v>0.20955165692007796</v>
      </c>
      <c r="O21" s="27">
        <v>38</v>
      </c>
      <c r="P21" s="30">
        <f t="shared" si="6"/>
        <v>9.2592592592592587E-3</v>
      </c>
    </row>
    <row r="22" spans="1:16" ht="14.1" customHeight="1" x14ac:dyDescent="0.2">
      <c r="A22" s="68" t="s">
        <v>43</v>
      </c>
      <c r="B22" s="37">
        <f>'1. Plan and Actual'!C23</f>
        <v>1633</v>
      </c>
      <c r="C22" s="27">
        <v>84</v>
      </c>
      <c r="D22" s="28">
        <f t="shared" si="0"/>
        <v>5.1439069197795471E-2</v>
      </c>
      <c r="E22" s="27">
        <v>528</v>
      </c>
      <c r="F22" s="28">
        <f t="shared" si="1"/>
        <v>0.32333129210042866</v>
      </c>
      <c r="G22" s="27">
        <v>251</v>
      </c>
      <c r="H22" s="28">
        <f t="shared" si="2"/>
        <v>0.15370483772198407</v>
      </c>
      <c r="I22" s="27">
        <v>179</v>
      </c>
      <c r="J22" s="28">
        <f t="shared" si="3"/>
        <v>0.10961420698101654</v>
      </c>
      <c r="K22" s="27">
        <v>407</v>
      </c>
      <c r="L22" s="28">
        <f t="shared" si="4"/>
        <v>0.2492345376607471</v>
      </c>
      <c r="M22" s="27">
        <v>175</v>
      </c>
      <c r="N22" s="28">
        <f t="shared" si="5"/>
        <v>0.10716472749540723</v>
      </c>
      <c r="O22" s="27">
        <v>9</v>
      </c>
      <c r="P22" s="30">
        <f t="shared" si="6"/>
        <v>5.5113288426209429E-3</v>
      </c>
    </row>
    <row r="23" spans="1:16" ht="14.1" customHeight="1" x14ac:dyDescent="0.2">
      <c r="A23" s="68" t="s">
        <v>44</v>
      </c>
      <c r="B23" s="37">
        <f>'1. Plan and Actual'!C24</f>
        <v>2141</v>
      </c>
      <c r="C23" s="27">
        <v>113</v>
      </c>
      <c r="D23" s="28">
        <f t="shared" si="0"/>
        <v>5.2779075198505374E-2</v>
      </c>
      <c r="E23" s="27">
        <v>626</v>
      </c>
      <c r="F23" s="28">
        <f t="shared" si="1"/>
        <v>0.29238673517048108</v>
      </c>
      <c r="G23" s="27">
        <v>302</v>
      </c>
      <c r="H23" s="28">
        <f t="shared" si="2"/>
        <v>0.1410555815039701</v>
      </c>
      <c r="I23" s="27">
        <v>210</v>
      </c>
      <c r="J23" s="28">
        <f t="shared" si="3"/>
        <v>9.8085007006071923E-2</v>
      </c>
      <c r="K23" s="27">
        <v>588</v>
      </c>
      <c r="L23" s="28">
        <f t="shared" si="4"/>
        <v>0.27463801961700141</v>
      </c>
      <c r="M23" s="27">
        <v>284</v>
      </c>
      <c r="N23" s="28">
        <f t="shared" si="5"/>
        <v>0.13264829518916393</v>
      </c>
      <c r="O23" s="27">
        <v>18</v>
      </c>
      <c r="P23" s="30">
        <f t="shared" si="6"/>
        <v>8.4072863148061654E-3</v>
      </c>
    </row>
    <row r="24" spans="1:16" ht="14.1" customHeight="1" x14ac:dyDescent="0.2">
      <c r="A24" s="68" t="s">
        <v>45</v>
      </c>
      <c r="B24" s="37">
        <f>'1. Plan and Actual'!C25</f>
        <v>2411</v>
      </c>
      <c r="C24" s="27">
        <v>115</v>
      </c>
      <c r="D24" s="28">
        <f t="shared" si="0"/>
        <v>4.7698050601410205E-2</v>
      </c>
      <c r="E24" s="27">
        <v>610</v>
      </c>
      <c r="F24" s="28">
        <f t="shared" si="1"/>
        <v>0.25300705101617588</v>
      </c>
      <c r="G24" s="27">
        <v>392</v>
      </c>
      <c r="H24" s="28">
        <f t="shared" si="2"/>
        <v>0.16258813770219827</v>
      </c>
      <c r="I24" s="27">
        <v>257</v>
      </c>
      <c r="J24" s="28">
        <f t="shared" si="3"/>
        <v>0.10659477395271671</v>
      </c>
      <c r="K24" s="27">
        <v>690</v>
      </c>
      <c r="L24" s="28">
        <f t="shared" si="4"/>
        <v>0.2861883036084612</v>
      </c>
      <c r="M24" s="27">
        <v>325</v>
      </c>
      <c r="N24" s="28">
        <f t="shared" si="5"/>
        <v>0.13479883865615927</v>
      </c>
      <c r="O24" s="27">
        <v>22</v>
      </c>
      <c r="P24" s="30">
        <f t="shared" si="6"/>
        <v>9.1248444628784734E-3</v>
      </c>
    </row>
    <row r="25" spans="1:16" x14ac:dyDescent="0.2">
      <c r="A25" s="68" t="s">
        <v>46</v>
      </c>
      <c r="B25" s="121">
        <f>'1. Plan and Actual'!C26</f>
        <v>401</v>
      </c>
      <c r="C25" s="121">
        <v>10</v>
      </c>
      <c r="D25" s="28">
        <f t="shared" si="0"/>
        <v>2.4937655860349128E-2</v>
      </c>
      <c r="E25" s="121">
        <v>109</v>
      </c>
      <c r="F25" s="28">
        <f t="shared" si="1"/>
        <v>0.27182044887780549</v>
      </c>
      <c r="G25" s="121">
        <v>43</v>
      </c>
      <c r="H25" s="28">
        <f t="shared" si="2"/>
        <v>0.10723192019950124</v>
      </c>
      <c r="I25" s="121">
        <v>34</v>
      </c>
      <c r="J25" s="28">
        <f t="shared" si="3"/>
        <v>8.4788029925187039E-2</v>
      </c>
      <c r="K25" s="121">
        <v>99</v>
      </c>
      <c r="L25" s="28">
        <f t="shared" si="4"/>
        <v>0.24688279301745636</v>
      </c>
      <c r="M25" s="121">
        <v>85</v>
      </c>
      <c r="N25" s="28">
        <f t="shared" si="5"/>
        <v>0.21197007481296759</v>
      </c>
      <c r="O25" s="121">
        <v>21</v>
      </c>
      <c r="P25" s="30">
        <f t="shared" si="6"/>
        <v>5.2369077306733167E-2</v>
      </c>
    </row>
    <row r="26" spans="1:16" ht="13.5" thickBot="1" x14ac:dyDescent="0.25">
      <c r="A26" s="69" t="s">
        <v>48</v>
      </c>
      <c r="B26" s="123">
        <f>'1. Plan and Actual'!C27</f>
        <v>41549</v>
      </c>
      <c r="C26" s="123">
        <v>3939</v>
      </c>
      <c r="D26" s="32">
        <f t="shared" si="0"/>
        <v>9.4803725721437346E-2</v>
      </c>
      <c r="E26" s="123">
        <v>12650</v>
      </c>
      <c r="F26" s="32">
        <f t="shared" si="1"/>
        <v>0.30445979445955379</v>
      </c>
      <c r="G26" s="123">
        <v>6099</v>
      </c>
      <c r="H26" s="32">
        <f t="shared" si="2"/>
        <v>0.14679053647500542</v>
      </c>
      <c r="I26" s="123">
        <v>3725</v>
      </c>
      <c r="J26" s="32">
        <f t="shared" si="3"/>
        <v>8.9653180581963463E-2</v>
      </c>
      <c r="K26" s="123">
        <v>8920</v>
      </c>
      <c r="L26" s="32">
        <f t="shared" si="4"/>
        <v>0.21468627403788298</v>
      </c>
      <c r="M26" s="123">
        <v>4719</v>
      </c>
      <c r="N26" s="32">
        <f t="shared" si="5"/>
        <v>0.11357674071578136</v>
      </c>
      <c r="O26" s="123">
        <v>1497</v>
      </c>
      <c r="P26" s="34">
        <f t="shared" si="6"/>
        <v>3.6029748008375655E-2</v>
      </c>
    </row>
    <row r="27" spans="1:16" s="2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 x14ac:dyDescent="0.2">
      <c r="A29" s="166" t="s">
        <v>51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s="21" customFormat="1" ht="12.75" customHeight="1" x14ac:dyDescent="0.2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s="21" customFormat="1" x14ac:dyDescent="0.2">
      <c r="A31" s="170" t="s">
        <v>53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9"/>
  <sheetViews>
    <sheetView workbookViewId="0">
      <selection activeCell="A30" sqref="A30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72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5" ht="15.75" x14ac:dyDescent="0.2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ht="15.75" x14ac:dyDescent="0.25">
      <c r="A3" s="173" t="str">
        <f>'1. Plan and Actual'!A3</f>
        <v>FY22 Quarter Ending December 31, 2021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5" ht="15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8.75" x14ac:dyDescent="0.3">
      <c r="A5" s="172" t="s">
        <v>103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5" ht="6.75" customHeight="1" thickBot="1" x14ac:dyDescent="0.25"/>
    <row r="7" spans="1:15" s="21" customFormat="1" ht="13.5" thickTop="1" x14ac:dyDescent="0.2">
      <c r="A7" s="71" t="s">
        <v>16</v>
      </c>
      <c r="B7" s="151" t="s">
        <v>17</v>
      </c>
      <c r="C7" s="151" t="s">
        <v>18</v>
      </c>
      <c r="D7" s="151" t="s">
        <v>19</v>
      </c>
      <c r="E7" s="151" t="s">
        <v>20</v>
      </c>
      <c r="F7" s="151" t="s">
        <v>21</v>
      </c>
      <c r="G7" s="151" t="s">
        <v>55</v>
      </c>
      <c r="H7" s="151" t="s">
        <v>61</v>
      </c>
      <c r="I7" s="151" t="s">
        <v>62</v>
      </c>
      <c r="J7" s="151" t="s">
        <v>63</v>
      </c>
      <c r="K7" s="151" t="s">
        <v>73</v>
      </c>
      <c r="L7" s="151" t="s">
        <v>74</v>
      </c>
      <c r="M7" s="152" t="s">
        <v>75</v>
      </c>
      <c r="N7" s="155"/>
      <c r="O7" s="155"/>
    </row>
    <row r="8" spans="1:15" s="75" customFormat="1" ht="11.25" x14ac:dyDescent="0.2">
      <c r="A8" s="72"/>
      <c r="B8" s="73" t="s">
        <v>104</v>
      </c>
      <c r="C8" s="73" t="s">
        <v>105</v>
      </c>
      <c r="D8" s="73" t="s">
        <v>106</v>
      </c>
      <c r="E8" s="73" t="s">
        <v>107</v>
      </c>
      <c r="F8" s="73" t="s">
        <v>108</v>
      </c>
      <c r="G8" s="73" t="s">
        <v>109</v>
      </c>
      <c r="H8" s="73" t="s">
        <v>110</v>
      </c>
      <c r="I8" s="73" t="s">
        <v>111</v>
      </c>
      <c r="J8" s="73" t="s">
        <v>112</v>
      </c>
      <c r="K8" s="73" t="s">
        <v>113</v>
      </c>
      <c r="L8" s="73" t="s">
        <v>114</v>
      </c>
      <c r="M8" s="74" t="s">
        <v>115</v>
      </c>
    </row>
    <row r="9" spans="1:15" ht="15" x14ac:dyDescent="0.2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</row>
    <row r="10" spans="1:15" x14ac:dyDescent="0.2">
      <c r="A10" s="79" t="s">
        <v>116</v>
      </c>
      <c r="B10" s="121">
        <v>13701</v>
      </c>
      <c r="C10" s="121">
        <v>20561</v>
      </c>
      <c r="D10" s="121">
        <v>26273</v>
      </c>
      <c r="E10" s="121">
        <v>31377</v>
      </c>
      <c r="F10" s="121">
        <v>36675</v>
      </c>
      <c r="G10" s="121">
        <v>41549</v>
      </c>
      <c r="H10" s="121"/>
      <c r="I10" s="121"/>
      <c r="J10" s="121"/>
      <c r="K10" s="121"/>
      <c r="L10" s="121"/>
      <c r="M10" s="80"/>
    </row>
    <row r="11" spans="1:15" x14ac:dyDescent="0.2">
      <c r="A11" s="79" t="s">
        <v>117</v>
      </c>
      <c r="B11" s="121">
        <v>13701</v>
      </c>
      <c r="C11" s="121">
        <v>13478</v>
      </c>
      <c r="D11" s="121">
        <v>13061</v>
      </c>
      <c r="E11" s="121">
        <v>12110</v>
      </c>
      <c r="F11" s="121">
        <v>12320</v>
      </c>
      <c r="G11" s="121">
        <v>11786</v>
      </c>
      <c r="H11" s="121"/>
      <c r="I11" s="121"/>
      <c r="J11" s="121"/>
      <c r="K11" s="81"/>
      <c r="L11" s="121"/>
      <c r="M11" s="80"/>
      <c r="O11" s="82"/>
    </row>
    <row r="12" spans="1:15" x14ac:dyDescent="0.2">
      <c r="A12" s="7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80"/>
    </row>
    <row r="13" spans="1:15" ht="15" customHeight="1" x14ac:dyDescent="0.2">
      <c r="A13" s="79" t="s">
        <v>118</v>
      </c>
      <c r="B13" s="121">
        <v>12754</v>
      </c>
      <c r="C13" s="121">
        <v>19065</v>
      </c>
      <c r="D13" s="121">
        <v>24314</v>
      </c>
      <c r="E13" s="121">
        <v>28942</v>
      </c>
      <c r="F13" s="121">
        <v>33839</v>
      </c>
      <c r="G13" s="121">
        <v>38328</v>
      </c>
      <c r="H13" s="121"/>
      <c r="I13" s="121"/>
      <c r="J13" s="121"/>
      <c r="K13" s="121"/>
      <c r="L13" s="121"/>
      <c r="M13" s="80"/>
    </row>
    <row r="14" spans="1:15" x14ac:dyDescent="0.2">
      <c r="A14" s="79" t="s">
        <v>119</v>
      </c>
      <c r="B14" s="126">
        <f t="shared" ref="B14:G14" si="0">B13/B10</f>
        <v>0.9308809575943362</v>
      </c>
      <c r="C14" s="126">
        <f t="shared" si="0"/>
        <v>0.92724089295267742</v>
      </c>
      <c r="D14" s="126">
        <f t="shared" si="0"/>
        <v>0.92543676017203969</v>
      </c>
      <c r="E14" s="126">
        <f t="shared" si="0"/>
        <v>0.92239538515473118</v>
      </c>
      <c r="F14" s="126">
        <f t="shared" si="0"/>
        <v>0.92267211997273346</v>
      </c>
      <c r="G14" s="126">
        <f t="shared" si="0"/>
        <v>0.92247707526053579</v>
      </c>
      <c r="H14" s="126"/>
      <c r="I14" s="126"/>
      <c r="J14" s="126"/>
      <c r="K14" s="126"/>
      <c r="L14" s="126"/>
      <c r="M14" s="83"/>
      <c r="N14" s="75"/>
    </row>
    <row r="15" spans="1:15" x14ac:dyDescent="0.2">
      <c r="A15" s="7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80"/>
    </row>
    <row r="16" spans="1:15" ht="15" customHeight="1" x14ac:dyDescent="0.2">
      <c r="A16" s="79" t="s">
        <v>120</v>
      </c>
      <c r="B16" s="121">
        <v>1271</v>
      </c>
      <c r="C16" s="121">
        <v>1869</v>
      </c>
      <c r="D16" s="121">
        <v>2302</v>
      </c>
      <c r="E16" s="121">
        <v>2706</v>
      </c>
      <c r="F16" s="121">
        <v>3077</v>
      </c>
      <c r="G16" s="121">
        <v>3439</v>
      </c>
      <c r="H16" s="121"/>
      <c r="I16" s="121"/>
      <c r="J16" s="121"/>
      <c r="K16" s="121"/>
      <c r="L16" s="121"/>
      <c r="M16" s="80"/>
    </row>
    <row r="17" spans="1:14" x14ac:dyDescent="0.2">
      <c r="A17" s="79" t="s">
        <v>119</v>
      </c>
      <c r="B17" s="126">
        <f t="shared" ref="B17:G17" si="1">B16/B10</f>
        <v>9.2766951317422089E-2</v>
      </c>
      <c r="C17" s="126">
        <f t="shared" si="1"/>
        <v>9.0900248042410384E-2</v>
      </c>
      <c r="D17" s="126">
        <f t="shared" si="1"/>
        <v>8.7618467628363714E-2</v>
      </c>
      <c r="E17" s="126">
        <f t="shared" si="1"/>
        <v>8.6241514485132426E-2</v>
      </c>
      <c r="F17" s="126">
        <f t="shared" si="1"/>
        <v>8.3899113837764147E-2</v>
      </c>
      <c r="G17" s="126">
        <f t="shared" si="1"/>
        <v>8.2769741750703993E-2</v>
      </c>
      <c r="H17" s="126"/>
      <c r="I17" s="126"/>
      <c r="J17" s="126"/>
      <c r="K17" s="126"/>
      <c r="L17" s="126"/>
      <c r="M17" s="83"/>
      <c r="N17" s="13"/>
    </row>
    <row r="18" spans="1:14" x14ac:dyDescent="0.2">
      <c r="A18" s="7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80"/>
    </row>
    <row r="19" spans="1:14" x14ac:dyDescent="0.2">
      <c r="A19" s="79" t="s">
        <v>121</v>
      </c>
      <c r="B19" s="121">
        <v>6733</v>
      </c>
      <c r="C19" s="121">
        <v>10515</v>
      </c>
      <c r="D19" s="121">
        <v>14163</v>
      </c>
      <c r="E19" s="121">
        <v>17203</v>
      </c>
      <c r="F19" s="121">
        <v>20544</v>
      </c>
      <c r="G19" s="121">
        <v>23640</v>
      </c>
      <c r="H19" s="121"/>
      <c r="I19" s="121"/>
      <c r="J19" s="121"/>
      <c r="K19" s="121"/>
      <c r="L19" s="121"/>
      <c r="M19" s="80"/>
    </row>
    <row r="20" spans="1:14" x14ac:dyDescent="0.2">
      <c r="A20" s="79" t="s">
        <v>119</v>
      </c>
      <c r="B20" s="126">
        <f t="shared" ref="B20:G20" si="2">B19/B10</f>
        <v>0.4914239836508284</v>
      </c>
      <c r="C20" s="126">
        <f t="shared" si="2"/>
        <v>0.51140508730120127</v>
      </c>
      <c r="D20" s="126">
        <f t="shared" si="2"/>
        <v>0.53907052867963312</v>
      </c>
      <c r="E20" s="126">
        <f t="shared" si="2"/>
        <v>0.54826783950027091</v>
      </c>
      <c r="F20" s="126">
        <f t="shared" si="2"/>
        <v>0.56016359918200409</v>
      </c>
      <c r="G20" s="126">
        <f t="shared" si="2"/>
        <v>0.56896676213627284</v>
      </c>
      <c r="H20" s="126"/>
      <c r="I20" s="126"/>
      <c r="J20" s="126"/>
      <c r="K20" s="126"/>
      <c r="L20" s="126"/>
      <c r="M20" s="83"/>
    </row>
    <row r="21" spans="1:14" x14ac:dyDescent="0.2">
      <c r="A21" s="7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80"/>
    </row>
    <row r="22" spans="1:14" x14ac:dyDescent="0.2">
      <c r="A22" s="79" t="s">
        <v>122</v>
      </c>
      <c r="B22" s="121">
        <v>664</v>
      </c>
      <c r="C22" s="121">
        <v>987</v>
      </c>
      <c r="D22" s="121">
        <v>1252</v>
      </c>
      <c r="E22" s="121">
        <v>1459</v>
      </c>
      <c r="F22" s="121">
        <v>1717</v>
      </c>
      <c r="G22" s="121">
        <v>1930</v>
      </c>
      <c r="H22" s="121"/>
      <c r="I22" s="121"/>
      <c r="J22" s="121"/>
      <c r="K22" s="121"/>
      <c r="L22" s="121"/>
      <c r="M22" s="80"/>
    </row>
    <row r="23" spans="1:14" x14ac:dyDescent="0.2">
      <c r="A23" s="79" t="s">
        <v>119</v>
      </c>
      <c r="B23" s="126">
        <f t="shared" ref="B23:G23" si="3">B22/B10</f>
        <v>4.8463615794467556E-2</v>
      </c>
      <c r="C23" s="126">
        <f t="shared" si="3"/>
        <v>4.8003501775205487E-2</v>
      </c>
      <c r="D23" s="126">
        <f t="shared" si="3"/>
        <v>4.765348456590416E-2</v>
      </c>
      <c r="E23" s="126">
        <f t="shared" si="3"/>
        <v>4.6499027950409534E-2</v>
      </c>
      <c r="F23" s="126">
        <f t="shared" si="3"/>
        <v>4.6816632583503749E-2</v>
      </c>
      <c r="G23" s="126">
        <f t="shared" si="3"/>
        <v>4.6451178127030736E-2</v>
      </c>
      <c r="H23" s="126"/>
      <c r="I23" s="126"/>
      <c r="J23" s="126"/>
      <c r="K23" s="126"/>
      <c r="L23" s="126"/>
      <c r="M23" s="83"/>
    </row>
    <row r="24" spans="1:14" x14ac:dyDescent="0.2">
      <c r="A24" s="84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80"/>
    </row>
    <row r="25" spans="1:14" x14ac:dyDescent="0.2">
      <c r="A25" s="84" t="s">
        <v>123</v>
      </c>
      <c r="B25" s="121">
        <v>84</v>
      </c>
      <c r="C25" s="121">
        <v>93</v>
      </c>
      <c r="D25" s="121">
        <v>97</v>
      </c>
      <c r="E25" s="121">
        <v>153</v>
      </c>
      <c r="F25" s="121">
        <v>231</v>
      </c>
      <c r="G25" s="121">
        <v>401</v>
      </c>
      <c r="H25" s="121"/>
      <c r="I25" s="121"/>
      <c r="J25" s="121"/>
      <c r="K25" s="121"/>
      <c r="L25" s="121"/>
      <c r="M25" s="80"/>
    </row>
    <row r="26" spans="1:14" x14ac:dyDescent="0.2">
      <c r="A26" s="79" t="s">
        <v>119</v>
      </c>
      <c r="B26" s="126">
        <f t="shared" ref="B26:G26" si="4">B25/B10</f>
        <v>6.1309393474928836E-3</v>
      </c>
      <c r="C26" s="126">
        <f t="shared" si="4"/>
        <v>4.5231263070862312E-3</v>
      </c>
      <c r="D26" s="126">
        <f t="shared" si="4"/>
        <v>3.6920031971986451E-3</v>
      </c>
      <c r="E26" s="126">
        <f t="shared" si="4"/>
        <v>4.8761831915097049E-3</v>
      </c>
      <c r="F26" s="126">
        <f t="shared" si="4"/>
        <v>6.2985685071574645E-3</v>
      </c>
      <c r="G26" s="126">
        <f t="shared" si="4"/>
        <v>9.6512551445281473E-3</v>
      </c>
      <c r="H26" s="126"/>
      <c r="I26" s="126"/>
      <c r="J26" s="126"/>
      <c r="K26" s="126"/>
      <c r="L26" s="126"/>
      <c r="M26" s="83"/>
    </row>
    <row r="27" spans="1:14" ht="13.5" thickBot="1" x14ac:dyDescent="0.25">
      <c r="A27" s="85"/>
      <c r="B27" s="123"/>
      <c r="C27" s="123"/>
      <c r="D27" s="32"/>
      <c r="E27" s="123"/>
      <c r="F27" s="123"/>
      <c r="G27" s="123"/>
      <c r="H27" s="123"/>
      <c r="I27" s="123"/>
      <c r="J27" s="123"/>
      <c r="K27" s="123"/>
      <c r="L27" s="123"/>
      <c r="M27" s="86"/>
    </row>
    <row r="28" spans="1:14" ht="13.5" thickTop="1" x14ac:dyDescent="0.2"/>
    <row r="29" spans="1:14" x14ac:dyDescent="0.2">
      <c r="A29" s="192" t="s">
        <v>124</v>
      </c>
      <c r="B29" s="193"/>
      <c r="C29" s="189"/>
      <c r="D29" s="189"/>
      <c r="E29" s="189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9"/>
  <sheetViews>
    <sheetView zoomScaleNormal="100" workbookViewId="0">
      <selection activeCell="A40" sqref="A40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72" t="s">
        <v>0</v>
      </c>
      <c r="B2" s="194"/>
      <c r="C2" s="194"/>
      <c r="D2" s="194"/>
      <c r="E2" s="194"/>
      <c r="F2" s="194"/>
      <c r="G2" s="194"/>
    </row>
    <row r="3" spans="1:16" ht="15.75" customHeight="1" x14ac:dyDescent="0.25">
      <c r="A3" s="173" t="str">
        <f>'1. Plan and Actual'!A2</f>
        <v>OSCCAR Summary by Workforce Area</v>
      </c>
      <c r="B3" s="185"/>
      <c r="C3" s="185"/>
      <c r="D3" s="185"/>
      <c r="E3" s="185"/>
      <c r="F3" s="185"/>
      <c r="G3" s="185"/>
    </row>
    <row r="4" spans="1:16" ht="15.75" customHeight="1" x14ac:dyDescent="0.25">
      <c r="A4" s="190" t="str">
        <f>'1. Plan and Actual'!A3</f>
        <v>FY22 Quarter Ending December 31, 2021</v>
      </c>
      <c r="B4" s="190"/>
      <c r="C4" s="190"/>
      <c r="D4" s="190"/>
      <c r="E4" s="190"/>
      <c r="F4" s="190"/>
      <c r="G4" s="190"/>
      <c r="H4" s="158"/>
      <c r="I4" s="158"/>
      <c r="J4" s="158"/>
      <c r="K4" s="158"/>
      <c r="L4" s="158"/>
      <c r="M4" s="158"/>
      <c r="N4" s="158"/>
      <c r="O4" s="158"/>
      <c r="P4" s="158"/>
    </row>
    <row r="5" spans="1:16" ht="6.75" customHeight="1" x14ac:dyDescent="0.2"/>
    <row r="6" spans="1:16" ht="18.75" x14ac:dyDescent="0.3">
      <c r="A6" s="172" t="s">
        <v>125</v>
      </c>
      <c r="B6" s="188"/>
      <c r="C6" s="188"/>
      <c r="D6" s="188"/>
      <c r="E6" s="188"/>
      <c r="F6" s="188"/>
      <c r="G6" s="188"/>
    </row>
    <row r="7" spans="1:16" ht="6.75" customHeight="1" thickBot="1" x14ac:dyDescent="0.35">
      <c r="A7" s="147"/>
      <c r="B7" s="156"/>
      <c r="C7" s="156"/>
      <c r="D7" s="156"/>
      <c r="E7" s="156"/>
      <c r="F7" s="156"/>
      <c r="G7" s="156"/>
    </row>
    <row r="8" spans="1:16" s="21" customFormat="1" ht="13.5" thickTop="1" x14ac:dyDescent="0.2">
      <c r="A8" s="43" t="s">
        <v>16</v>
      </c>
      <c r="B8" s="153" t="s">
        <v>17</v>
      </c>
      <c r="C8" s="152" t="s">
        <v>18</v>
      </c>
      <c r="D8" s="87" t="s">
        <v>19</v>
      </c>
      <c r="E8" s="88" t="s">
        <v>20</v>
      </c>
      <c r="F8" s="153" t="s">
        <v>21</v>
      </c>
      <c r="G8" s="152" t="s">
        <v>55</v>
      </c>
      <c r="H8" s="155"/>
      <c r="I8" s="155"/>
      <c r="J8" s="155"/>
      <c r="K8" s="155"/>
      <c r="L8" s="155"/>
      <c r="M8" s="155"/>
      <c r="N8" s="155"/>
      <c r="O8" s="155"/>
      <c r="P8" s="155"/>
    </row>
    <row r="9" spans="1:16" ht="15.75" customHeight="1" x14ac:dyDescent="0.2">
      <c r="A9" s="198"/>
      <c r="B9" s="197" t="s">
        <v>148</v>
      </c>
      <c r="C9" s="171"/>
      <c r="D9" s="200" t="s">
        <v>149</v>
      </c>
      <c r="E9" s="201"/>
      <c r="F9" s="197" t="s">
        <v>126</v>
      </c>
      <c r="G9" s="171"/>
    </row>
    <row r="10" spans="1:16" ht="30.75" customHeight="1" thickBot="1" x14ac:dyDescent="0.25">
      <c r="A10" s="199"/>
      <c r="B10" s="89" t="s">
        <v>150</v>
      </c>
      <c r="C10" s="90" t="s">
        <v>127</v>
      </c>
      <c r="D10" s="91" t="s">
        <v>151</v>
      </c>
      <c r="E10" s="92" t="s">
        <v>127</v>
      </c>
      <c r="F10" s="89" t="s">
        <v>128</v>
      </c>
      <c r="G10" s="90" t="s">
        <v>129</v>
      </c>
    </row>
    <row r="11" spans="1:16" ht="17.25" customHeight="1" x14ac:dyDescent="0.25">
      <c r="A11" s="93" t="s">
        <v>130</v>
      </c>
      <c r="B11" s="136">
        <v>36606</v>
      </c>
      <c r="C11" s="94">
        <f t="shared" ref="C11:C18" si="0">B11/$B$11</f>
        <v>1</v>
      </c>
      <c r="D11" s="133">
        <v>41549</v>
      </c>
      <c r="E11" s="95">
        <f>D11/$D$11</f>
        <v>1</v>
      </c>
      <c r="F11" s="96">
        <f t="shared" ref="F11:F18" si="1">D11-B11</f>
        <v>4943</v>
      </c>
      <c r="G11" s="94">
        <f t="shared" ref="G11:G18" si="2">F11/B11</f>
        <v>0.13503250833196745</v>
      </c>
    </row>
    <row r="12" spans="1:16" ht="14.25" x14ac:dyDescent="0.25">
      <c r="A12" s="97" t="s">
        <v>131</v>
      </c>
      <c r="B12" s="137">
        <v>2949</v>
      </c>
      <c r="C12" s="98">
        <f t="shared" si="0"/>
        <v>8.0560563841993116E-2</v>
      </c>
      <c r="D12" s="134">
        <v>3439</v>
      </c>
      <c r="E12" s="99">
        <f>D12/$D$11</f>
        <v>8.2769741750703993E-2</v>
      </c>
      <c r="F12" s="100">
        <f t="shared" si="1"/>
        <v>490</v>
      </c>
      <c r="G12" s="98">
        <f t="shared" si="2"/>
        <v>0.16615801966768395</v>
      </c>
    </row>
    <row r="13" spans="1:16" ht="14.25" x14ac:dyDescent="0.25">
      <c r="A13" s="97" t="s">
        <v>60</v>
      </c>
      <c r="B13" s="137">
        <v>27256</v>
      </c>
      <c r="C13" s="98">
        <f t="shared" si="0"/>
        <v>0.74457739168442327</v>
      </c>
      <c r="D13" s="134">
        <v>23640</v>
      </c>
      <c r="E13" s="99">
        <f>D13/$D$11</f>
        <v>0.56896676213627284</v>
      </c>
      <c r="F13" s="100">
        <f t="shared" si="1"/>
        <v>-3616</v>
      </c>
      <c r="G13" s="98">
        <f t="shared" si="2"/>
        <v>-0.132668036395656</v>
      </c>
    </row>
    <row r="14" spans="1:16" ht="14.25" x14ac:dyDescent="0.25">
      <c r="A14" s="97" t="s">
        <v>26</v>
      </c>
      <c r="B14" s="137">
        <v>2022</v>
      </c>
      <c r="C14" s="98">
        <f t="shared" si="0"/>
        <v>5.5236846418619902E-2</v>
      </c>
      <c r="D14" s="134">
        <v>1930</v>
      </c>
      <c r="E14" s="99">
        <f>D14/$D$11</f>
        <v>4.6451178127030736E-2</v>
      </c>
      <c r="F14" s="100">
        <f t="shared" si="1"/>
        <v>-92</v>
      </c>
      <c r="G14" s="98">
        <f t="shared" si="2"/>
        <v>-4.549950544015826E-2</v>
      </c>
    </row>
    <row r="15" spans="1:16" ht="14.25" x14ac:dyDescent="0.25">
      <c r="A15" s="97" t="s">
        <v>23</v>
      </c>
      <c r="B15" s="137">
        <v>34073</v>
      </c>
      <c r="C15" s="98">
        <f t="shared" si="0"/>
        <v>0.93080369338359836</v>
      </c>
      <c r="D15" s="134">
        <v>38328</v>
      </c>
      <c r="E15" s="99">
        <f>D15/$D$11</f>
        <v>0.92247707526053579</v>
      </c>
      <c r="F15" s="100">
        <f t="shared" si="1"/>
        <v>4255</v>
      </c>
      <c r="G15" s="98">
        <f t="shared" si="2"/>
        <v>0.12487893640125612</v>
      </c>
    </row>
    <row r="16" spans="1:16" ht="14.25" x14ac:dyDescent="0.25">
      <c r="A16" s="101" t="s">
        <v>132</v>
      </c>
      <c r="B16" s="138"/>
      <c r="C16" s="102"/>
      <c r="D16" s="103"/>
      <c r="E16" s="104"/>
      <c r="F16" s="105">
        <f t="shared" si="1"/>
        <v>0</v>
      </c>
      <c r="G16" s="106"/>
    </row>
    <row r="17" spans="1:8" ht="14.25" x14ac:dyDescent="0.25">
      <c r="A17" s="97" t="s">
        <v>133</v>
      </c>
      <c r="B17" s="137">
        <v>17042</v>
      </c>
      <c r="C17" s="98">
        <f t="shared" si="0"/>
        <v>0.46555209528492597</v>
      </c>
      <c r="D17" s="134">
        <v>19316</v>
      </c>
      <c r="E17" s="99">
        <f>D17/$D$11</f>
        <v>0.4648968687573708</v>
      </c>
      <c r="F17" s="100">
        <f t="shared" si="1"/>
        <v>2274</v>
      </c>
      <c r="G17" s="98">
        <f t="shared" si="2"/>
        <v>0.13343504283534796</v>
      </c>
      <c r="H17" s="82"/>
    </row>
    <row r="18" spans="1:8" ht="14.25" x14ac:dyDescent="0.25">
      <c r="A18" s="97" t="s">
        <v>89</v>
      </c>
      <c r="B18" s="137">
        <v>19433</v>
      </c>
      <c r="C18" s="98">
        <f t="shared" si="0"/>
        <v>0.53086925640605365</v>
      </c>
      <c r="D18" s="134">
        <v>21944</v>
      </c>
      <c r="E18" s="99">
        <f>D18/$D$11</f>
        <v>0.52814748850754534</v>
      </c>
      <c r="F18" s="100">
        <f t="shared" si="1"/>
        <v>2511</v>
      </c>
      <c r="G18" s="98">
        <f t="shared" si="2"/>
        <v>0.12921319405135595</v>
      </c>
      <c r="H18" s="82"/>
    </row>
    <row r="19" spans="1:8" ht="14.25" x14ac:dyDescent="0.25">
      <c r="A19" s="101" t="s">
        <v>134</v>
      </c>
      <c r="B19" s="138"/>
      <c r="C19" s="102"/>
      <c r="D19" s="103"/>
      <c r="E19" s="104"/>
      <c r="F19" s="107"/>
      <c r="G19" s="108"/>
    </row>
    <row r="20" spans="1:8" ht="14.25" x14ac:dyDescent="0.25">
      <c r="A20" s="97" t="s">
        <v>79</v>
      </c>
      <c r="B20" s="137">
        <v>23496</v>
      </c>
      <c r="C20" s="98">
        <f t="shared" ref="C20:C27" si="3">B20/$B$11</f>
        <v>0.64186198983773157</v>
      </c>
      <c r="D20" s="134">
        <v>25646</v>
      </c>
      <c r="E20" s="99">
        <f t="shared" ref="E20:E27" si="4">D20/$D$11</f>
        <v>0.61724710582685505</v>
      </c>
      <c r="F20" s="100">
        <f t="shared" ref="F20:F35" si="5">D20-B20</f>
        <v>2150</v>
      </c>
      <c r="G20" s="98">
        <f t="shared" ref="G20:G27" si="6">F20/B20</f>
        <v>9.1504937010554982E-2</v>
      </c>
    </row>
    <row r="21" spans="1:8" ht="14.25" x14ac:dyDescent="0.25">
      <c r="A21" s="97" t="s">
        <v>135</v>
      </c>
      <c r="B21" s="137">
        <v>4619</v>
      </c>
      <c r="C21" s="98">
        <f t="shared" si="3"/>
        <v>0.12618150030049718</v>
      </c>
      <c r="D21" s="134">
        <v>6626</v>
      </c>
      <c r="E21" s="99">
        <f t="shared" si="4"/>
        <v>0.15947435558015838</v>
      </c>
      <c r="F21" s="100">
        <f t="shared" si="5"/>
        <v>2007</v>
      </c>
      <c r="G21" s="98">
        <f t="shared" si="6"/>
        <v>0.43450963411993937</v>
      </c>
    </row>
    <row r="22" spans="1:8" ht="14.25" x14ac:dyDescent="0.25">
      <c r="A22" s="97" t="s">
        <v>136</v>
      </c>
      <c r="B22" s="137">
        <v>7028</v>
      </c>
      <c r="C22" s="98">
        <f t="shared" si="3"/>
        <v>0.19199038409003988</v>
      </c>
      <c r="D22" s="134">
        <v>8447</v>
      </c>
      <c r="E22" s="99">
        <f t="shared" si="4"/>
        <v>0.20330212520156923</v>
      </c>
      <c r="F22" s="100">
        <f t="shared" si="5"/>
        <v>1419</v>
      </c>
      <c r="G22" s="98">
        <f t="shared" si="6"/>
        <v>0.20190665907797381</v>
      </c>
    </row>
    <row r="23" spans="1:8" ht="14.25" x14ac:dyDescent="0.25">
      <c r="A23" s="97" t="s">
        <v>137</v>
      </c>
      <c r="B23" s="137">
        <v>471</v>
      </c>
      <c r="C23" s="98">
        <f t="shared" si="3"/>
        <v>1.2866743156859531E-2</v>
      </c>
      <c r="D23" s="134">
        <v>541</v>
      </c>
      <c r="E23" s="99">
        <f t="shared" si="4"/>
        <v>1.3020770656333485E-2</v>
      </c>
      <c r="F23" s="100">
        <f t="shared" si="5"/>
        <v>70</v>
      </c>
      <c r="G23" s="98">
        <f t="shared" si="6"/>
        <v>0.14861995753715498</v>
      </c>
    </row>
    <row r="24" spans="1:8" ht="14.25" x14ac:dyDescent="0.25">
      <c r="A24" s="97" t="s">
        <v>84</v>
      </c>
      <c r="B24" s="137">
        <v>1954</v>
      </c>
      <c r="C24" s="98">
        <f t="shared" si="3"/>
        <v>5.3379227449052068E-2</v>
      </c>
      <c r="D24" s="134">
        <v>1884</v>
      </c>
      <c r="E24" s="99">
        <f t="shared" si="4"/>
        <v>4.5344051601723265E-2</v>
      </c>
      <c r="F24" s="100">
        <f t="shared" si="5"/>
        <v>-70</v>
      </c>
      <c r="G24" s="98">
        <f t="shared" si="6"/>
        <v>-3.5823950870010238E-2</v>
      </c>
    </row>
    <row r="25" spans="1:8" ht="14.25" x14ac:dyDescent="0.25">
      <c r="A25" s="97" t="s">
        <v>138</v>
      </c>
      <c r="B25" s="137">
        <v>129</v>
      </c>
      <c r="C25" s="98">
        <f t="shared" si="3"/>
        <v>3.5240124569742666E-3</v>
      </c>
      <c r="D25" s="134">
        <v>139</v>
      </c>
      <c r="E25" s="99">
        <f t="shared" si="4"/>
        <v>3.3454475438638716E-3</v>
      </c>
      <c r="F25" s="100">
        <f t="shared" si="5"/>
        <v>10</v>
      </c>
      <c r="G25" s="98">
        <f t="shared" si="6"/>
        <v>7.7519379844961239E-2</v>
      </c>
      <c r="H25" s="115"/>
    </row>
    <row r="26" spans="1:8" ht="14.25" x14ac:dyDescent="0.25">
      <c r="A26" s="97" t="s">
        <v>86</v>
      </c>
      <c r="B26" s="137">
        <v>1897</v>
      </c>
      <c r="C26" s="98">
        <f t="shared" si="3"/>
        <v>5.1822105665737854E-2</v>
      </c>
      <c r="D26" s="134">
        <v>2730</v>
      </c>
      <c r="E26" s="99">
        <f t="shared" si="4"/>
        <v>6.5705552480204099E-2</v>
      </c>
      <c r="F26" s="100">
        <f t="shared" si="5"/>
        <v>833</v>
      </c>
      <c r="G26" s="98">
        <f t="shared" si="6"/>
        <v>0.43911439114391143</v>
      </c>
    </row>
    <row r="27" spans="1:8" ht="14.25" x14ac:dyDescent="0.25">
      <c r="A27" s="97" t="s">
        <v>139</v>
      </c>
      <c r="B27" s="137">
        <v>5218</v>
      </c>
      <c r="C27" s="98">
        <f t="shared" si="3"/>
        <v>0.14254493798830792</v>
      </c>
      <c r="D27" s="134">
        <v>6116</v>
      </c>
      <c r="E27" s="99">
        <f t="shared" si="4"/>
        <v>0.14719969193001034</v>
      </c>
      <c r="F27" s="100">
        <f t="shared" si="5"/>
        <v>898</v>
      </c>
      <c r="G27" s="98">
        <f t="shared" si="6"/>
        <v>0.17209658873131467</v>
      </c>
    </row>
    <row r="28" spans="1:8" ht="14.25" x14ac:dyDescent="0.25">
      <c r="A28" s="101" t="s">
        <v>140</v>
      </c>
      <c r="B28" s="138"/>
      <c r="C28" s="102"/>
      <c r="D28" s="103"/>
      <c r="E28" s="104"/>
      <c r="F28" s="107"/>
      <c r="G28" s="108"/>
    </row>
    <row r="29" spans="1:8" ht="14.25" x14ac:dyDescent="0.25">
      <c r="A29" s="97" t="s">
        <v>141</v>
      </c>
      <c r="B29" s="137">
        <v>3640</v>
      </c>
      <c r="C29" s="98">
        <f t="shared" ref="C29:C35" si="7">B29/$B$11</f>
        <v>9.9437250723925036E-2</v>
      </c>
      <c r="D29" s="134">
        <v>3939</v>
      </c>
      <c r="E29" s="99">
        <f t="shared" ref="E29:E35" si="8">D29/$D$11</f>
        <v>9.4803725721437346E-2</v>
      </c>
      <c r="F29" s="100">
        <f t="shared" si="5"/>
        <v>299</v>
      </c>
      <c r="G29" s="98">
        <f t="shared" ref="G29:G35" si="9">F29/B29</f>
        <v>8.2142857142857142E-2</v>
      </c>
    </row>
    <row r="30" spans="1:8" ht="14.25" x14ac:dyDescent="0.25">
      <c r="A30" s="97" t="s">
        <v>142</v>
      </c>
      <c r="B30" s="137">
        <v>10263</v>
      </c>
      <c r="C30" s="98">
        <f t="shared" si="7"/>
        <v>0.2803638747746271</v>
      </c>
      <c r="D30" s="134">
        <v>12650</v>
      </c>
      <c r="E30" s="99">
        <f t="shared" si="8"/>
        <v>0.30445979445955379</v>
      </c>
      <c r="F30" s="100">
        <f t="shared" si="5"/>
        <v>2387</v>
      </c>
      <c r="G30" s="98">
        <f t="shared" si="9"/>
        <v>0.23258306538049303</v>
      </c>
    </row>
    <row r="31" spans="1:8" ht="14.25" x14ac:dyDescent="0.25">
      <c r="A31" s="97" t="s">
        <v>143</v>
      </c>
      <c r="B31" s="137">
        <v>5061</v>
      </c>
      <c r="C31" s="98">
        <f t="shared" si="7"/>
        <v>0.13825602360268807</v>
      </c>
      <c r="D31" s="134">
        <v>6099</v>
      </c>
      <c r="E31" s="99">
        <f t="shared" si="8"/>
        <v>0.14679053647500542</v>
      </c>
      <c r="F31" s="100">
        <f t="shared" si="5"/>
        <v>1038</v>
      </c>
      <c r="G31" s="98">
        <f t="shared" si="9"/>
        <v>0.20509780675755779</v>
      </c>
    </row>
    <row r="32" spans="1:8" ht="14.25" x14ac:dyDescent="0.25">
      <c r="A32" s="97" t="s">
        <v>144</v>
      </c>
      <c r="B32" s="137">
        <v>3597</v>
      </c>
      <c r="C32" s="98">
        <f t="shared" si="7"/>
        <v>9.8262579904933617E-2</v>
      </c>
      <c r="D32" s="134">
        <v>3725</v>
      </c>
      <c r="E32" s="99">
        <f t="shared" si="8"/>
        <v>8.9653180581963463E-2</v>
      </c>
      <c r="F32" s="100">
        <f t="shared" si="5"/>
        <v>128</v>
      </c>
      <c r="G32" s="98">
        <f t="shared" si="9"/>
        <v>3.5585209897136504E-2</v>
      </c>
    </row>
    <row r="33" spans="1:7" ht="14.25" x14ac:dyDescent="0.25">
      <c r="A33" s="97" t="s">
        <v>145</v>
      </c>
      <c r="B33" s="137">
        <v>8614</v>
      </c>
      <c r="C33" s="98">
        <f t="shared" si="7"/>
        <v>0.23531661476260723</v>
      </c>
      <c r="D33" s="134">
        <v>8920</v>
      </c>
      <c r="E33" s="99">
        <f t="shared" si="8"/>
        <v>0.21468627403788298</v>
      </c>
      <c r="F33" s="100">
        <f t="shared" si="5"/>
        <v>306</v>
      </c>
      <c r="G33" s="98">
        <f t="shared" si="9"/>
        <v>3.5523566287439051E-2</v>
      </c>
    </row>
    <row r="34" spans="1:7" ht="14.25" x14ac:dyDescent="0.25">
      <c r="A34" s="97" t="s">
        <v>146</v>
      </c>
      <c r="B34" s="137">
        <v>4479</v>
      </c>
      <c r="C34" s="98">
        <f t="shared" si="7"/>
        <v>0.12235699065726929</v>
      </c>
      <c r="D34" s="134">
        <v>4719</v>
      </c>
      <c r="E34" s="99">
        <f t="shared" si="8"/>
        <v>0.11357674071578136</v>
      </c>
      <c r="F34" s="100">
        <f t="shared" si="5"/>
        <v>240</v>
      </c>
      <c r="G34" s="98">
        <f t="shared" si="9"/>
        <v>5.3583389149363697E-2</v>
      </c>
    </row>
    <row r="35" spans="1:7" ht="14.25" x14ac:dyDescent="0.25">
      <c r="A35" s="109" t="s">
        <v>139</v>
      </c>
      <c r="B35" s="137">
        <v>952</v>
      </c>
      <c r="C35" s="98">
        <f t="shared" si="7"/>
        <v>2.6006665573949626E-2</v>
      </c>
      <c r="D35" s="134">
        <v>1497</v>
      </c>
      <c r="E35" s="99">
        <f t="shared" si="8"/>
        <v>3.6029748008375655E-2</v>
      </c>
      <c r="F35" s="100">
        <f t="shared" si="5"/>
        <v>545</v>
      </c>
      <c r="G35" s="98">
        <f t="shared" si="9"/>
        <v>0.57247899159663862</v>
      </c>
    </row>
    <row r="36" spans="1:7" ht="14.25" x14ac:dyDescent="0.25">
      <c r="A36" s="110" t="s">
        <v>46</v>
      </c>
      <c r="B36" s="138"/>
      <c r="C36" s="102"/>
      <c r="D36" s="103"/>
      <c r="E36" s="104"/>
      <c r="F36" s="107"/>
      <c r="G36" s="108"/>
    </row>
    <row r="37" spans="1:7" ht="15" thickBot="1" x14ac:dyDescent="0.3">
      <c r="A37" s="69"/>
      <c r="B37" s="139">
        <v>895</v>
      </c>
      <c r="C37" s="111">
        <f>B37/$B$11</f>
        <v>2.4449543790635415E-2</v>
      </c>
      <c r="D37" s="135">
        <v>401</v>
      </c>
      <c r="E37" s="112">
        <f>D37/$D$11</f>
        <v>9.6512551445281473E-3</v>
      </c>
      <c r="F37" s="113">
        <f>D37-B37</f>
        <v>-494</v>
      </c>
      <c r="G37" s="114">
        <f>F37/B37</f>
        <v>-0.55195530726256981</v>
      </c>
    </row>
    <row r="38" spans="1:7" ht="15.75" customHeight="1" thickTop="1" x14ac:dyDescent="0.2">
      <c r="A38" s="195"/>
      <c r="B38" s="196"/>
      <c r="C38" s="196"/>
      <c r="D38" s="196"/>
      <c r="E38" s="196"/>
      <c r="F38" s="196"/>
      <c r="G38" s="196"/>
    </row>
    <row r="39" spans="1:7" x14ac:dyDescent="0.2">
      <c r="A39" s="192" t="s">
        <v>124</v>
      </c>
      <c r="B39" s="193"/>
      <c r="C39" s="189"/>
      <c r="D39" s="189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BAB94-B66D-4979-B88F-0662864A0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and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and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Martone, Deb</cp:lastModifiedBy>
  <cp:revision/>
  <dcterms:created xsi:type="dcterms:W3CDTF">2005-11-01T20:57:08Z</dcterms:created>
  <dcterms:modified xsi:type="dcterms:W3CDTF">2022-02-09T18:42:28Z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