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xr:revisionPtr revIDLastSave="0" documentId="11_8B4079FF105FB059D416220EF42320951D181F67" xr6:coauthVersionLast="47" xr6:coauthVersionMax="47" xr10:uidLastSave="{00000000-0000-0000-0000-000000000000}"/>
  <bookViews>
    <workbookView xWindow="0" yWindow="0" windowWidth="19170" windowHeight="6165" tabRatio="772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<sst xmlns="http://schemas.openxmlformats.org/spreadsheetml/2006/main" count="80" uniqueCount="68">
  <si>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</si>
  <si>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FY22 QUARTER ENDING DECEMBER 31, 2021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</si>
  <si>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</si>
  <si>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</si>
  <si>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</si>
  <si>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</si>
  <si>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</si>
  <si>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</si>
  <si>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 9 - TRADE ADJUSTMENT ASSISTANCE
FY22 QUARTER ENDING DECEMBER 31, 2021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</si>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</sst>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75" zoomScaleNormal="100" workbookViewId="0">
      <selection activeCell="A29" sqref="A29"/>
    </sheetView>
  </sheetViews>
  <sheetFormatPr defaultColWidth="9.140625" defaultRowHeight="18.75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>
      <c r="A1" s="200"/>
      <c r="B1" s="201"/>
      <c r="C1" s="201"/>
      <c r="D1" s="202"/>
    </row>
    <row r="2" spans="1:4" ht="18.75" customHeight="1">
      <c r="A2" s="179"/>
      <c r="B2" s="180"/>
      <c r="C2" s="180"/>
      <c r="D2" s="181"/>
    </row>
    <row r="3" spans="1:4" ht="18.75" customHeight="1">
      <c r="A3" s="179"/>
      <c r="B3" s="180"/>
      <c r="C3" s="180"/>
      <c r="D3" s="181"/>
    </row>
    <row r="4" spans="1:4" ht="18.75" customHeight="1">
      <c r="A4" s="197"/>
      <c r="B4" s="198"/>
      <c r="C4" s="198"/>
      <c r="D4" s="199"/>
    </row>
    <row r="5" spans="1:4" ht="18.75" customHeight="1">
      <c r="A5" s="187"/>
      <c r="B5" s="188"/>
      <c r="C5" s="188"/>
      <c r="D5" s="189"/>
    </row>
    <row r="6" spans="1:4" ht="18.75" customHeight="1">
      <c r="A6" s="197" t="s">
        <v>0</v>
      </c>
      <c r="B6" s="198"/>
      <c r="C6" s="198"/>
      <c r="D6" s="199"/>
    </row>
    <row r="7" spans="1:4" ht="18.75" customHeight="1">
      <c r="A7" s="182"/>
      <c r="B7" s="183"/>
      <c r="C7" s="183"/>
      <c r="D7" s="184"/>
    </row>
    <row r="8" spans="1:4" ht="16.5" customHeight="1">
      <c r="A8" s="203" t="s">
        <v>1</v>
      </c>
      <c r="B8" s="204"/>
      <c r="C8" s="204"/>
      <c r="D8" s="205"/>
    </row>
    <row r="9" spans="1:4" ht="16.5" customHeight="1">
      <c r="A9" s="182"/>
      <c r="B9" s="183"/>
      <c r="C9" s="183"/>
      <c r="D9" s="184"/>
    </row>
    <row r="10" spans="1:4" ht="18.75" customHeight="1">
      <c r="A10" s="182"/>
      <c r="B10" s="183"/>
      <c r="C10" s="183"/>
      <c r="D10" s="184"/>
    </row>
    <row r="11" spans="1:4" ht="18.75" customHeight="1">
      <c r="A11" s="182"/>
      <c r="B11" s="183"/>
      <c r="C11" s="183"/>
      <c r="D11" s="184"/>
    </row>
    <row r="12" spans="1:4" ht="18.75" customHeight="1">
      <c r="A12" s="187"/>
      <c r="B12" s="188"/>
      <c r="C12" s="188"/>
      <c r="D12" s="189"/>
    </row>
    <row r="13" spans="1:4" ht="21">
      <c r="A13" s="197" t="s">
        <v>2</v>
      </c>
      <c r="B13" s="198"/>
      <c r="C13" s="198"/>
      <c r="D13" s="199"/>
    </row>
    <row r="14" spans="1:4">
      <c r="A14" s="187"/>
      <c r="B14" s="188"/>
      <c r="C14" s="188"/>
      <c r="D14" s="189"/>
    </row>
    <row r="15" spans="1:4">
      <c r="A15" s="2"/>
      <c r="B15" s="3"/>
      <c r="C15" s="3" t="s">
        <v>3</v>
      </c>
      <c r="D15" s="4"/>
    </row>
    <row r="16" spans="1:4">
      <c r="A16" s="2"/>
      <c r="B16" s="5"/>
      <c r="C16" s="5"/>
      <c r="D16" s="6"/>
    </row>
    <row r="17" spans="1:5">
      <c r="A17" s="2"/>
      <c r="B17" s="3"/>
      <c r="C17" s="3" t="s">
        <v>4</v>
      </c>
      <c r="D17" s="4"/>
    </row>
    <row r="18" spans="1:5">
      <c r="A18" s="2"/>
      <c r="B18" s="5"/>
      <c r="C18" s="5"/>
      <c r="D18" s="6"/>
    </row>
    <row r="19" spans="1:5">
      <c r="A19" s="2"/>
      <c r="B19" s="3"/>
      <c r="C19" s="3" t="s">
        <v>5</v>
      </c>
      <c r="D19" s="4"/>
    </row>
    <row r="20" spans="1:5">
      <c r="A20" s="187"/>
      <c r="B20" s="188"/>
      <c r="C20" s="188"/>
      <c r="D20" s="189"/>
    </row>
    <row r="21" spans="1:5">
      <c r="A21" s="187"/>
      <c r="B21" s="188"/>
      <c r="C21" s="188"/>
      <c r="D21" s="189"/>
    </row>
    <row r="22" spans="1:5">
      <c r="A22" s="179"/>
      <c r="B22" s="180"/>
      <c r="C22" s="180"/>
      <c r="D22" s="181"/>
    </row>
    <row r="23" spans="1:5">
      <c r="A23" s="187"/>
      <c r="B23" s="188"/>
      <c r="C23" s="188"/>
      <c r="D23" s="189"/>
    </row>
    <row r="24" spans="1:5">
      <c r="A24" s="191"/>
      <c r="B24" s="190"/>
      <c r="C24" s="190"/>
      <c r="D24" s="192"/>
    </row>
    <row r="25" spans="1:5">
      <c r="A25" s="191"/>
      <c r="B25" s="193"/>
      <c r="C25" s="193"/>
      <c r="D25" s="192"/>
    </row>
    <row r="26" spans="1:5" ht="19.5" thickBot="1">
      <c r="A26" s="194"/>
      <c r="B26" s="195"/>
      <c r="C26" s="195"/>
      <c r="D26" s="196"/>
    </row>
    <row r="27" spans="1:5" s="7" customFormat="1" ht="18" customHeight="1" thickTop="1">
      <c r="A27" s="190" t="s">
        <v>6</v>
      </c>
      <c r="B27" s="190"/>
      <c r="C27" s="190"/>
      <c r="D27" s="190"/>
    </row>
    <row r="28" spans="1:5" ht="15" customHeight="1">
      <c r="A28" s="185" t="s">
        <v>7</v>
      </c>
      <c r="B28" s="185"/>
      <c r="C28" s="185"/>
      <c r="D28" s="8"/>
      <c r="E28" s="7"/>
    </row>
    <row r="29" spans="1:5">
      <c r="E29" s="7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90" zoomScaleNormal="90" workbookViewId="0">
      <selection activeCell="A25" sqref="A25"/>
    </sheetView>
  </sheetViews>
  <sheetFormatPr defaultColWidth="9.140625" defaultRowHeight="12.75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>
      <c r="A1" s="214" t="s">
        <v>8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>
      <c r="A2" s="219" t="s">
        <v>9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>
      <c r="A3" s="222" t="s">
        <v>10</v>
      </c>
      <c r="B3" s="186" t="s">
        <v>11</v>
      </c>
      <c r="C3" s="10" t="s">
        <v>12</v>
      </c>
      <c r="D3" s="212" t="s">
        <v>13</v>
      </c>
      <c r="E3" s="213"/>
      <c r="F3" s="212" t="s">
        <v>14</v>
      </c>
      <c r="G3" s="217"/>
      <c r="H3" s="217"/>
      <c r="I3" s="217"/>
      <c r="J3" s="218"/>
    </row>
    <row r="4" spans="1:11" ht="42" customHeight="1" thickBot="1">
      <c r="A4" s="223"/>
      <c r="B4" s="11" t="s">
        <v>15</v>
      </c>
      <c r="C4" s="12" t="s">
        <v>15</v>
      </c>
      <c r="D4" s="13" t="s">
        <v>16</v>
      </c>
      <c r="E4" s="14" t="s">
        <v>17</v>
      </c>
      <c r="F4" s="15" t="s">
        <v>18</v>
      </c>
      <c r="G4" s="13" t="s">
        <v>19</v>
      </c>
      <c r="H4" s="15" t="s">
        <v>20</v>
      </c>
      <c r="I4" s="15" t="s">
        <v>21</v>
      </c>
      <c r="J4" s="14" t="s">
        <v>22</v>
      </c>
      <c r="K4" s="16"/>
    </row>
    <row r="5" spans="1:11" s="26" customFormat="1" ht="21.95" customHeight="1">
      <c r="A5" s="17" t="s">
        <v>23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>
      <c r="A6" s="27" t="s">
        <v>24</v>
      </c>
      <c r="B6" s="28">
        <v>24</v>
      </c>
      <c r="C6" s="19">
        <v>1</v>
      </c>
      <c r="D6" s="28">
        <v>11</v>
      </c>
      <c r="E6" s="20">
        <v>21</v>
      </c>
      <c r="F6" s="29">
        <v>0</v>
      </c>
      <c r="G6" s="30">
        <v>16</v>
      </c>
      <c r="H6" s="28">
        <v>17</v>
      </c>
      <c r="I6" s="31">
        <v>0</v>
      </c>
      <c r="J6" s="32">
        <v>0</v>
      </c>
      <c r="K6" s="25"/>
    </row>
    <row r="7" spans="1:11" s="26" customFormat="1" ht="21.95" customHeight="1">
      <c r="A7" s="17" t="s">
        <v>25</v>
      </c>
      <c r="B7" s="28">
        <v>78</v>
      </c>
      <c r="C7" s="19">
        <v>11</v>
      </c>
      <c r="D7" s="28">
        <v>8</v>
      </c>
      <c r="E7" s="20">
        <v>66</v>
      </c>
      <c r="F7" s="29">
        <v>19</v>
      </c>
      <c r="G7" s="30">
        <v>3</v>
      </c>
      <c r="H7" s="28">
        <v>50</v>
      </c>
      <c r="I7" s="31">
        <v>1</v>
      </c>
      <c r="J7" s="32">
        <v>2</v>
      </c>
      <c r="K7" s="25"/>
    </row>
    <row r="8" spans="1:11" s="26" customFormat="1" ht="21.95" customHeight="1">
      <c r="A8" s="17" t="s">
        <v>26</v>
      </c>
      <c r="B8" s="28">
        <v>53</v>
      </c>
      <c r="C8" s="33">
        <v>9</v>
      </c>
      <c r="D8" s="28">
        <v>7</v>
      </c>
      <c r="E8" s="20">
        <v>40</v>
      </c>
      <c r="F8" s="29">
        <v>11</v>
      </c>
      <c r="G8" s="30">
        <v>25</v>
      </c>
      <c r="H8" s="28">
        <v>23</v>
      </c>
      <c r="I8" s="31">
        <v>0</v>
      </c>
      <c r="J8" s="32">
        <v>0</v>
      </c>
      <c r="K8" s="25"/>
    </row>
    <row r="9" spans="1:11" s="26" customFormat="1" ht="21.95" customHeight="1">
      <c r="A9" s="17" t="s">
        <v>27</v>
      </c>
      <c r="B9" s="34">
        <v>3</v>
      </c>
      <c r="C9" s="33">
        <v>0</v>
      </c>
      <c r="D9" s="35">
        <v>0</v>
      </c>
      <c r="E9" s="20">
        <v>3</v>
      </c>
      <c r="F9" s="36">
        <v>0</v>
      </c>
      <c r="G9" s="37">
        <v>0</v>
      </c>
      <c r="H9" s="35">
        <v>3</v>
      </c>
      <c r="I9" s="38">
        <v>0</v>
      </c>
      <c r="J9" s="39">
        <v>0</v>
      </c>
      <c r="K9" s="25"/>
    </row>
    <row r="10" spans="1:11" s="26" customFormat="1" ht="21.95" customHeight="1">
      <c r="A10" s="17" t="s">
        <v>28</v>
      </c>
      <c r="B10" s="28">
        <v>18</v>
      </c>
      <c r="C10" s="19">
        <v>8</v>
      </c>
      <c r="D10" s="28">
        <v>8</v>
      </c>
      <c r="E10" s="20">
        <v>13</v>
      </c>
      <c r="F10" s="29">
        <v>0</v>
      </c>
      <c r="G10" s="30">
        <v>0</v>
      </c>
      <c r="H10" s="28">
        <v>13</v>
      </c>
      <c r="I10" s="31">
        <v>0</v>
      </c>
      <c r="J10" s="32">
        <v>0</v>
      </c>
      <c r="K10" s="25"/>
    </row>
    <row r="11" spans="1:11" s="26" customFormat="1" ht="21.95" customHeight="1">
      <c r="A11" s="17" t="s">
        <v>29</v>
      </c>
      <c r="B11" s="28">
        <v>1</v>
      </c>
      <c r="C11" s="19">
        <v>0</v>
      </c>
      <c r="D11" s="28">
        <v>0</v>
      </c>
      <c r="E11" s="20">
        <v>1</v>
      </c>
      <c r="F11" s="29">
        <v>0</v>
      </c>
      <c r="G11" s="30">
        <v>0</v>
      </c>
      <c r="H11" s="28">
        <v>1</v>
      </c>
      <c r="I11" s="31">
        <v>0</v>
      </c>
      <c r="J11" s="32">
        <v>0</v>
      </c>
      <c r="K11" s="25"/>
    </row>
    <row r="12" spans="1:11" s="26" customFormat="1" ht="21.95" customHeight="1">
      <c r="A12" s="17" t="s">
        <v>30</v>
      </c>
      <c r="B12" s="28">
        <v>10</v>
      </c>
      <c r="C12" s="19">
        <v>2</v>
      </c>
      <c r="D12" s="28">
        <v>1</v>
      </c>
      <c r="E12" s="20">
        <v>9</v>
      </c>
      <c r="F12" s="29">
        <v>0</v>
      </c>
      <c r="G12" s="30">
        <v>0</v>
      </c>
      <c r="H12" s="28">
        <v>9</v>
      </c>
      <c r="I12" s="31">
        <v>0</v>
      </c>
      <c r="J12" s="32">
        <v>0</v>
      </c>
      <c r="K12" s="25"/>
    </row>
    <row r="13" spans="1:11" s="26" customFormat="1" ht="21.95" customHeight="1">
      <c r="A13" s="17" t="s">
        <v>31</v>
      </c>
      <c r="B13" s="28">
        <v>3</v>
      </c>
      <c r="C13" s="19">
        <v>0</v>
      </c>
      <c r="D13" s="28">
        <v>0</v>
      </c>
      <c r="E13" s="20">
        <v>3</v>
      </c>
      <c r="F13" s="29">
        <v>0</v>
      </c>
      <c r="G13" s="30">
        <v>0</v>
      </c>
      <c r="H13" s="28">
        <v>3</v>
      </c>
      <c r="I13" s="31">
        <v>0</v>
      </c>
      <c r="J13" s="32">
        <v>0</v>
      </c>
      <c r="K13" s="25"/>
    </row>
    <row r="14" spans="1:11" s="26" customFormat="1" ht="21.95" customHeight="1">
      <c r="A14" s="17" t="s">
        <v>32</v>
      </c>
      <c r="B14" s="28">
        <v>10</v>
      </c>
      <c r="C14" s="19">
        <v>1</v>
      </c>
      <c r="D14" s="28">
        <v>3</v>
      </c>
      <c r="E14" s="20">
        <v>7</v>
      </c>
      <c r="F14" s="29">
        <v>0</v>
      </c>
      <c r="G14" s="30">
        <v>0</v>
      </c>
      <c r="H14" s="28">
        <v>7</v>
      </c>
      <c r="I14" s="31">
        <v>0</v>
      </c>
      <c r="J14" s="32">
        <v>0</v>
      </c>
      <c r="K14" s="25"/>
    </row>
    <row r="15" spans="1:11" s="26" customFormat="1" ht="21.95" customHeight="1">
      <c r="A15" s="17" t="s">
        <v>33</v>
      </c>
      <c r="B15" s="28">
        <v>59</v>
      </c>
      <c r="C15" s="19">
        <v>3</v>
      </c>
      <c r="D15" s="28">
        <v>19</v>
      </c>
      <c r="E15" s="20">
        <v>49</v>
      </c>
      <c r="F15" s="29">
        <v>0</v>
      </c>
      <c r="G15" s="30">
        <v>28</v>
      </c>
      <c r="H15" s="28">
        <v>25</v>
      </c>
      <c r="I15" s="31">
        <v>0</v>
      </c>
      <c r="J15" s="32">
        <v>0</v>
      </c>
      <c r="K15" s="25"/>
    </row>
    <row r="16" spans="1:11" s="26" customFormat="1" ht="21.95" customHeight="1">
      <c r="A16" s="17" t="s">
        <v>34</v>
      </c>
      <c r="B16" s="28">
        <v>22</v>
      </c>
      <c r="C16" s="19">
        <v>3</v>
      </c>
      <c r="D16" s="28">
        <v>4</v>
      </c>
      <c r="E16" s="20">
        <v>18</v>
      </c>
      <c r="F16" s="29">
        <v>3</v>
      </c>
      <c r="G16" s="30">
        <v>8</v>
      </c>
      <c r="H16" s="28">
        <v>11</v>
      </c>
      <c r="I16" s="31">
        <v>0</v>
      </c>
      <c r="J16" s="32">
        <v>0</v>
      </c>
      <c r="K16" s="25"/>
    </row>
    <row r="17" spans="1:11" s="26" customFormat="1" ht="21.95" customHeight="1">
      <c r="A17" s="17" t="s">
        <v>35</v>
      </c>
      <c r="B17" s="28">
        <v>22</v>
      </c>
      <c r="C17" s="19">
        <v>2</v>
      </c>
      <c r="D17" s="28">
        <v>0</v>
      </c>
      <c r="E17" s="20">
        <v>18</v>
      </c>
      <c r="F17" s="29">
        <v>0</v>
      </c>
      <c r="G17" s="30">
        <v>0</v>
      </c>
      <c r="H17" s="28">
        <v>18</v>
      </c>
      <c r="I17" s="31">
        <v>0</v>
      </c>
      <c r="J17" s="32">
        <v>0</v>
      </c>
      <c r="K17" s="25"/>
    </row>
    <row r="18" spans="1:11" s="26" customFormat="1" ht="21.95" customHeight="1">
      <c r="A18" s="17" t="s">
        <v>36</v>
      </c>
      <c r="B18" s="28">
        <v>39</v>
      </c>
      <c r="C18" s="19">
        <v>3</v>
      </c>
      <c r="D18" s="28">
        <v>3</v>
      </c>
      <c r="E18" s="20">
        <v>23</v>
      </c>
      <c r="F18" s="29">
        <v>0</v>
      </c>
      <c r="G18" s="30">
        <v>2</v>
      </c>
      <c r="H18" s="28">
        <v>23</v>
      </c>
      <c r="I18" s="31">
        <v>0</v>
      </c>
      <c r="J18" s="32">
        <v>0</v>
      </c>
      <c r="K18" s="25"/>
    </row>
    <row r="19" spans="1:11" s="26" customFormat="1" ht="21.95" customHeight="1">
      <c r="A19" s="17" t="s">
        <v>37</v>
      </c>
      <c r="B19" s="28">
        <v>5</v>
      </c>
      <c r="C19" s="19">
        <v>1</v>
      </c>
      <c r="D19" s="28">
        <v>1</v>
      </c>
      <c r="E19" s="20">
        <v>4</v>
      </c>
      <c r="F19" s="29">
        <v>0</v>
      </c>
      <c r="G19" s="30">
        <v>0</v>
      </c>
      <c r="H19" s="28">
        <v>4</v>
      </c>
      <c r="I19" s="31">
        <v>0</v>
      </c>
      <c r="J19" s="32">
        <v>0</v>
      </c>
      <c r="K19" s="25"/>
    </row>
    <row r="20" spans="1:11" s="26" customFormat="1" ht="21.95" customHeight="1" thickBot="1">
      <c r="A20" s="40" t="s">
        <v>38</v>
      </c>
      <c r="B20" s="41">
        <v>45</v>
      </c>
      <c r="C20" s="42">
        <v>1</v>
      </c>
      <c r="D20" s="43">
        <v>14</v>
      </c>
      <c r="E20" s="44">
        <v>40</v>
      </c>
      <c r="F20" s="45">
        <v>3</v>
      </c>
      <c r="G20" s="46">
        <v>14</v>
      </c>
      <c r="H20" s="43">
        <v>36</v>
      </c>
      <c r="I20" s="47">
        <v>0</v>
      </c>
      <c r="J20" s="42">
        <v>0</v>
      </c>
      <c r="K20" s="25"/>
    </row>
    <row r="21" spans="1:11" s="167" customFormat="1" ht="21.95" customHeight="1" thickBot="1">
      <c r="A21" s="160" t="s">
        <v>39</v>
      </c>
      <c r="B21" s="161">
        <f>SUM(B5:B20)</f>
        <v>392</v>
      </c>
      <c r="C21" s="162">
        <f t="shared" ref="C21:J21" si="0">SUM(C5:C20)</f>
        <v>45</v>
      </c>
      <c r="D21" s="163">
        <f>SUM(D5:D20)</f>
        <v>79</v>
      </c>
      <c r="E21" s="164">
        <f>SUM(E5:E20)</f>
        <v>315</v>
      </c>
      <c r="F21" s="163">
        <f t="shared" si="0"/>
        <v>36</v>
      </c>
      <c r="G21" s="163">
        <f t="shared" si="0"/>
        <v>96</v>
      </c>
      <c r="H21" s="163">
        <f t="shared" si="0"/>
        <v>243</v>
      </c>
      <c r="I21" s="163">
        <f t="shared" si="0"/>
        <v>1</v>
      </c>
      <c r="J21" s="165">
        <f t="shared" si="0"/>
        <v>2</v>
      </c>
      <c r="K21" s="166"/>
    </row>
    <row r="22" spans="1:11" s="26" customFormat="1" ht="18.75" customHeight="1">
      <c r="A22" s="206" t="s">
        <v>40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="80" zoomScaleNormal="75" workbookViewId="0">
      <selection activeCell="A25" sqref="A25"/>
    </sheetView>
  </sheetViews>
  <sheetFormatPr defaultColWidth="9.140625" defaultRowHeight="12.75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>
      <c r="A1" s="214" t="str">
        <f>' Participants'!A1:J1</f>
        <v>TAB 9 - TRADE ADJUSTMENT ASSISTANCE
FY22 QUARTER ENDING DECEMBER 31, 2021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>
      <c r="A2" s="219" t="s">
        <v>41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>
      <c r="A3" s="222" t="s">
        <v>10</v>
      </c>
      <c r="B3" s="53" t="s">
        <v>42</v>
      </c>
      <c r="C3" s="54" t="s">
        <v>43</v>
      </c>
      <c r="D3" s="55" t="s">
        <v>44</v>
      </c>
      <c r="E3" s="227" t="s">
        <v>45</v>
      </c>
      <c r="F3" s="228"/>
      <c r="G3" s="56" t="s">
        <v>46</v>
      </c>
      <c r="H3" s="56" t="s">
        <v>47</v>
      </c>
      <c r="I3" s="57" t="s">
        <v>48</v>
      </c>
      <c r="J3" s="58"/>
      <c r="L3" s="59"/>
      <c r="M3" s="59"/>
      <c r="O3" s="59"/>
    </row>
    <row r="4" spans="1:15" ht="35.25" customHeight="1" thickBot="1">
      <c r="A4" s="223"/>
      <c r="B4" s="60" t="s">
        <v>15</v>
      </c>
      <c r="C4" s="60" t="s">
        <v>15</v>
      </c>
      <c r="D4" s="60" t="s">
        <v>15</v>
      </c>
      <c r="E4" s="61" t="s">
        <v>49</v>
      </c>
      <c r="F4" s="60" t="s">
        <v>15</v>
      </c>
      <c r="G4" s="60" t="s">
        <v>15</v>
      </c>
      <c r="H4" s="62" t="s">
        <v>15</v>
      </c>
      <c r="I4" s="63" t="s">
        <v>15</v>
      </c>
      <c r="L4" s="59"/>
      <c r="M4" s="59"/>
      <c r="O4" s="59"/>
    </row>
    <row r="5" spans="1:15" ht="21.95" customHeight="1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>
      <c r="A6" s="64" t="str">
        <f>' Participants'!A6</f>
        <v>Boston</v>
      </c>
      <c r="B6" s="65">
        <v>9</v>
      </c>
      <c r="C6" s="66">
        <v>0</v>
      </c>
      <c r="D6" s="67">
        <v>0</v>
      </c>
      <c r="E6" s="68">
        <v>0.65</v>
      </c>
      <c r="F6" s="73">
        <f t="shared" ref="F6:F13" si="0">IF(B6-D6&gt;0,C6/(B6-D6),0)</f>
        <v>0</v>
      </c>
      <c r="G6" s="74">
        <v>24.194630709134614</v>
      </c>
      <c r="H6" s="75">
        <v>0</v>
      </c>
      <c r="I6" s="72">
        <v>2</v>
      </c>
    </row>
    <row r="7" spans="1:15" s="76" customFormat="1" ht="21.95" customHeight="1">
      <c r="A7" s="77" t="str">
        <f>' Participants'!A7</f>
        <v>Bristol</v>
      </c>
      <c r="B7" s="65">
        <v>20</v>
      </c>
      <c r="C7" s="66">
        <v>11</v>
      </c>
      <c r="D7" s="78">
        <v>0</v>
      </c>
      <c r="E7" s="68">
        <v>0.65</v>
      </c>
      <c r="F7" s="73">
        <f t="shared" si="0"/>
        <v>0.55000000000000004</v>
      </c>
      <c r="G7" s="79">
        <v>29.699482988165684</v>
      </c>
      <c r="H7" s="75">
        <v>27.097813814972909</v>
      </c>
      <c r="I7" s="72">
        <v>44</v>
      </c>
    </row>
    <row r="8" spans="1:15" s="76" customFormat="1" ht="21.95" customHeight="1">
      <c r="A8" s="77" t="str">
        <f>' Participants'!A8</f>
        <v>Brockton</v>
      </c>
      <c r="B8" s="65">
        <v>22</v>
      </c>
      <c r="C8" s="80">
        <v>7</v>
      </c>
      <c r="D8" s="78">
        <v>1</v>
      </c>
      <c r="E8" s="68">
        <v>0.65</v>
      </c>
      <c r="F8" s="73">
        <f t="shared" si="0"/>
        <v>0.33333333333333331</v>
      </c>
      <c r="G8" s="79">
        <v>20.980542923713397</v>
      </c>
      <c r="H8" s="75">
        <v>21.937286446886446</v>
      </c>
      <c r="I8" s="72">
        <v>18</v>
      </c>
    </row>
    <row r="9" spans="1:15" s="76" customFormat="1" ht="21.95" customHeight="1">
      <c r="A9" s="77" t="str">
        <f>' Participants'!A9</f>
        <v>Cape Cod &amp; Islands</v>
      </c>
      <c r="B9" s="67">
        <v>1</v>
      </c>
      <c r="C9" s="80">
        <v>1</v>
      </c>
      <c r="D9" s="78">
        <v>0</v>
      </c>
      <c r="E9" s="68">
        <v>0.65</v>
      </c>
      <c r="F9" s="73">
        <f t="shared" si="0"/>
        <v>1</v>
      </c>
      <c r="G9" s="79">
        <v>53.846153846153847</v>
      </c>
      <c r="H9" s="75">
        <v>21</v>
      </c>
      <c r="I9" s="72">
        <v>2</v>
      </c>
    </row>
    <row r="10" spans="1:15" s="76" customFormat="1" ht="21.95" customHeight="1">
      <c r="A10" s="77" t="str">
        <f>' Participants'!A10</f>
        <v>Central Mass</v>
      </c>
      <c r="B10" s="81">
        <v>4</v>
      </c>
      <c r="C10" s="82">
        <v>0</v>
      </c>
      <c r="D10" s="78">
        <v>0</v>
      </c>
      <c r="E10" s="68">
        <v>0.65</v>
      </c>
      <c r="F10" s="73">
        <f t="shared" si="0"/>
        <v>0</v>
      </c>
      <c r="G10" s="79">
        <v>32.302259615384614</v>
      </c>
      <c r="H10" s="75">
        <v>0</v>
      </c>
      <c r="I10" s="72">
        <v>4</v>
      </c>
    </row>
    <row r="11" spans="1:15" s="76" customFormat="1" ht="21.95" customHeight="1">
      <c r="A11" s="77" t="str">
        <f>' Participants'!A11</f>
        <v>Franklin/Hampshire</v>
      </c>
      <c r="B11" s="65">
        <v>0</v>
      </c>
      <c r="C11" s="80">
        <v>0</v>
      </c>
      <c r="D11" s="78">
        <v>0</v>
      </c>
      <c r="E11" s="68">
        <v>0.65</v>
      </c>
      <c r="F11" s="73">
        <f t="shared" si="0"/>
        <v>0</v>
      </c>
      <c r="G11" s="79">
        <v>66.863905325443781</v>
      </c>
      <c r="H11" s="75">
        <v>0</v>
      </c>
      <c r="I11" s="72">
        <v>0</v>
      </c>
      <c r="J11" s="83"/>
      <c r="K11" s="83"/>
    </row>
    <row r="12" spans="1:15" s="76" customFormat="1" ht="21.95" customHeight="1">
      <c r="A12" s="77" t="str">
        <f>' Participants'!A12</f>
        <v>Greater Lowell</v>
      </c>
      <c r="B12" s="65">
        <v>3</v>
      </c>
      <c r="C12" s="80">
        <v>1</v>
      </c>
      <c r="D12" s="78">
        <v>0</v>
      </c>
      <c r="E12" s="68">
        <v>0.65</v>
      </c>
      <c r="F12" s="73">
        <f t="shared" si="0"/>
        <v>0.33333333333333331</v>
      </c>
      <c r="G12" s="79">
        <v>51.305832760989013</v>
      </c>
      <c r="H12" s="75">
        <v>18</v>
      </c>
      <c r="I12" s="72">
        <v>8</v>
      </c>
      <c r="J12" s="83"/>
      <c r="K12" s="83"/>
    </row>
    <row r="13" spans="1:15" s="76" customFormat="1" ht="21.95" customHeight="1">
      <c r="A13" s="77" t="str">
        <f>' Participants'!A13</f>
        <v>Greater New Bedford</v>
      </c>
      <c r="B13" s="84">
        <v>0</v>
      </c>
      <c r="C13" s="80">
        <v>0</v>
      </c>
      <c r="D13" s="85">
        <v>0</v>
      </c>
      <c r="E13" s="68">
        <v>0.65</v>
      </c>
      <c r="F13" s="73">
        <f t="shared" si="0"/>
        <v>0</v>
      </c>
      <c r="G13" s="79">
        <v>53.940705128205124</v>
      </c>
      <c r="H13" s="75">
        <v>0</v>
      </c>
      <c r="I13" s="72">
        <v>2</v>
      </c>
      <c r="J13" s="83"/>
      <c r="K13" s="83"/>
    </row>
    <row r="14" spans="1:15" s="76" customFormat="1" ht="21.95" customHeight="1">
      <c r="A14" s="77" t="str">
        <f>' Participants'!A14</f>
        <v>Hampden</v>
      </c>
      <c r="B14" s="81">
        <v>5</v>
      </c>
      <c r="C14" s="86">
        <v>0</v>
      </c>
      <c r="D14" s="78">
        <v>0</v>
      </c>
      <c r="E14" s="68">
        <v>0.65</v>
      </c>
      <c r="F14" s="73">
        <f t="shared" ref="F14:F21" si="1">IF(B14-D14&gt;0,C14/(B14-D14),0)</f>
        <v>0</v>
      </c>
      <c r="G14" s="79">
        <v>18.278880769230771</v>
      </c>
      <c r="H14" s="75">
        <v>0</v>
      </c>
      <c r="I14" s="72">
        <v>2</v>
      </c>
      <c r="J14" s="83"/>
      <c r="K14" s="83"/>
    </row>
    <row r="15" spans="1:15" s="76" customFormat="1" ht="21.95" customHeight="1">
      <c r="A15" s="77" t="str">
        <f>' Participants'!A15</f>
        <v>Merrimack Valley</v>
      </c>
      <c r="B15" s="81">
        <v>18</v>
      </c>
      <c r="C15" s="82">
        <v>10</v>
      </c>
      <c r="D15" s="85">
        <v>0</v>
      </c>
      <c r="E15" s="68">
        <v>0.65</v>
      </c>
      <c r="F15" s="73">
        <f t="shared" si="1"/>
        <v>0.55555555555555558</v>
      </c>
      <c r="G15" s="79">
        <v>20.114273872679043</v>
      </c>
      <c r="H15" s="75">
        <v>18.61524082167832</v>
      </c>
      <c r="I15" s="72">
        <v>9</v>
      </c>
      <c r="J15" s="83"/>
      <c r="K15" s="83"/>
    </row>
    <row r="16" spans="1:15" s="76" customFormat="1" ht="21.95" customHeight="1">
      <c r="A16" s="77" t="str">
        <f>' Participants'!A16</f>
        <v>Metro North</v>
      </c>
      <c r="B16" s="81">
        <v>6</v>
      </c>
      <c r="C16" s="82">
        <v>3</v>
      </c>
      <c r="D16" s="78">
        <v>0</v>
      </c>
      <c r="E16" s="68">
        <v>0.65</v>
      </c>
      <c r="F16" s="73">
        <f t="shared" si="1"/>
        <v>0.5</v>
      </c>
      <c r="G16" s="79">
        <v>20.878771876271877</v>
      </c>
      <c r="H16" s="75">
        <v>40.160256410256409</v>
      </c>
      <c r="I16" s="72">
        <v>8</v>
      </c>
      <c r="J16" s="83"/>
      <c r="K16" s="83"/>
    </row>
    <row r="17" spans="1:15" s="76" customFormat="1" ht="21.95" customHeight="1">
      <c r="A17" s="77" t="str">
        <f>' Participants'!A17</f>
        <v>Metro South/West</v>
      </c>
      <c r="B17" s="81">
        <v>6</v>
      </c>
      <c r="C17" s="80">
        <v>4</v>
      </c>
      <c r="D17" s="78">
        <v>1</v>
      </c>
      <c r="E17" s="68">
        <v>0.65</v>
      </c>
      <c r="F17" s="73">
        <f t="shared" si="1"/>
        <v>0.8</v>
      </c>
      <c r="G17" s="79">
        <v>44.048496503496509</v>
      </c>
      <c r="H17" s="75">
        <v>58.894230769230774</v>
      </c>
      <c r="I17" s="72">
        <v>11</v>
      </c>
    </row>
    <row r="18" spans="1:15" s="76" customFormat="1" ht="21.95" customHeight="1">
      <c r="A18" s="77" t="str">
        <f>' Participants'!A18</f>
        <v>North Central Mass</v>
      </c>
      <c r="B18" s="84">
        <v>22</v>
      </c>
      <c r="C18" s="80">
        <v>18</v>
      </c>
      <c r="D18" s="78">
        <v>0</v>
      </c>
      <c r="E18" s="68">
        <v>0.65</v>
      </c>
      <c r="F18" s="73">
        <f t="shared" si="1"/>
        <v>0.81818181818181823</v>
      </c>
      <c r="G18" s="79">
        <v>27.160841346153848</v>
      </c>
      <c r="H18" s="75">
        <v>27.017094017094013</v>
      </c>
      <c r="I18" s="72">
        <v>13</v>
      </c>
    </row>
    <row r="19" spans="1:15" s="76" customFormat="1" ht="21.95" customHeight="1">
      <c r="A19" s="77" t="str">
        <f>' Participants'!A19</f>
        <v>North Shore</v>
      </c>
      <c r="B19" s="85">
        <v>3</v>
      </c>
      <c r="C19" s="82">
        <v>3</v>
      </c>
      <c r="D19" s="78">
        <v>0</v>
      </c>
      <c r="E19" s="68">
        <v>0.65</v>
      </c>
      <c r="F19" s="73">
        <f t="shared" si="1"/>
        <v>1</v>
      </c>
      <c r="G19" s="79">
        <v>43.91346153846154</v>
      </c>
      <c r="H19" s="75">
        <v>25.826923076923077</v>
      </c>
      <c r="I19" s="72">
        <v>3</v>
      </c>
      <c r="J19" s="83"/>
      <c r="K19" s="83"/>
    </row>
    <row r="20" spans="1:15" s="76" customFormat="1" ht="21.95" customHeight="1" thickBot="1">
      <c r="A20" s="87" t="str">
        <f>' Participants'!A20</f>
        <v>South Shore</v>
      </c>
      <c r="B20" s="85">
        <v>7</v>
      </c>
      <c r="C20" s="82">
        <v>6</v>
      </c>
      <c r="D20" s="88">
        <v>0</v>
      </c>
      <c r="E20" s="89">
        <v>0.65</v>
      </c>
      <c r="F20" s="90">
        <f t="shared" si="1"/>
        <v>0.8571428571428571</v>
      </c>
      <c r="G20" s="79">
        <v>39.803199716949713</v>
      </c>
      <c r="H20" s="75">
        <v>20.574615384615385</v>
      </c>
      <c r="I20" s="91">
        <v>21</v>
      </c>
      <c r="J20" s="83"/>
      <c r="K20" s="83"/>
    </row>
    <row r="21" spans="1:15" s="101" customFormat="1" ht="21.95" customHeight="1" thickBot="1">
      <c r="A21" s="92" t="s">
        <v>39</v>
      </c>
      <c r="B21" s="93">
        <f>SUM(B5:B20)</f>
        <v>126</v>
      </c>
      <c r="C21" s="94">
        <f>SUM(C5:C20)</f>
        <v>64</v>
      </c>
      <c r="D21" s="93">
        <f>SUM(D5:D20)</f>
        <v>2</v>
      </c>
      <c r="E21" s="95">
        <v>0.65</v>
      </c>
      <c r="F21" s="96">
        <f t="shared" si="1"/>
        <v>0.5161290322580645</v>
      </c>
      <c r="G21" s="97">
        <v>29.054960772421069</v>
      </c>
      <c r="H21" s="98">
        <v>26.876300179117763</v>
      </c>
      <c r="I21" s="99">
        <v>130</v>
      </c>
      <c r="J21" s="100"/>
      <c r="K21" s="100"/>
    </row>
    <row r="22" spans="1:15" s="105" customFormat="1" ht="15">
      <c r="A22" s="233" t="s">
        <v>50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>
      <c r="A23" s="224" t="s">
        <v>51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>
      <c r="N37" s="124"/>
      <c r="O37" s="124"/>
    </row>
    <row r="38" spans="1:15" ht="18" customHeight="1">
      <c r="N38" s="124"/>
      <c r="O38" s="124"/>
    </row>
    <row r="39" spans="1:15" ht="26.25" customHeight="1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"/>
  <sheetViews>
    <sheetView zoomScale="90" zoomScaleNormal="90" workbookViewId="0">
      <selection activeCell="A22" sqref="A22"/>
    </sheetView>
  </sheetViews>
  <sheetFormatPr defaultColWidth="9.140625" defaultRowHeight="12.75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>
      <c r="A1" s="214" t="str">
        <f>+' Participants'!A1:I1</f>
        <v>TAB 9 - TRADE ADJUSTMENT ASSISTANCE
FY22 QUARTER ENDING DECEMBER 31, 2021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>
      <c r="A2" s="219" t="s">
        <v>52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>
      <c r="A3" s="222" t="s">
        <v>10</v>
      </c>
      <c r="B3" s="238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>
      <c r="A4" s="223"/>
      <c r="B4" s="129" t="s">
        <v>54</v>
      </c>
      <c r="C4" s="130" t="s">
        <v>55</v>
      </c>
      <c r="D4" s="130" t="s">
        <v>56</v>
      </c>
      <c r="E4" s="130" t="s">
        <v>57</v>
      </c>
      <c r="F4" s="130" t="s">
        <v>58</v>
      </c>
      <c r="G4" s="12" t="s">
        <v>59</v>
      </c>
      <c r="H4" s="131" t="s">
        <v>60</v>
      </c>
      <c r="I4" s="130" t="s">
        <v>61</v>
      </c>
      <c r="J4" s="130" t="s">
        <v>62</v>
      </c>
      <c r="K4" s="130" t="s">
        <v>63</v>
      </c>
      <c r="L4" s="130" t="s">
        <v>64</v>
      </c>
      <c r="M4" s="131" t="s">
        <v>65</v>
      </c>
      <c r="N4" s="130" t="s">
        <v>66</v>
      </c>
      <c r="O4" s="12" t="s">
        <v>67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>
      <c r="A6" s="144" t="str">
        <f>' Participants'!A6</f>
        <v>Boston</v>
      </c>
      <c r="B6" s="145">
        <v>70.833333333333329</v>
      </c>
      <c r="C6" s="146">
        <v>45.833333333333329</v>
      </c>
      <c r="D6" s="147">
        <v>0</v>
      </c>
      <c r="E6" s="146">
        <v>12.5</v>
      </c>
      <c r="F6" s="146">
        <v>58.333333333333329</v>
      </c>
      <c r="G6" s="148">
        <v>0</v>
      </c>
      <c r="H6" s="146">
        <v>29.166666666666664</v>
      </c>
      <c r="I6" s="147">
        <v>91.666666666666657</v>
      </c>
      <c r="J6" s="146">
        <v>12.5</v>
      </c>
      <c r="K6" s="147">
        <v>16.666666666666668</v>
      </c>
      <c r="L6" s="147">
        <v>0</v>
      </c>
      <c r="M6" s="149">
        <v>8.3333333333333339</v>
      </c>
      <c r="N6" s="147">
        <v>25</v>
      </c>
      <c r="O6" s="150">
        <v>0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>
      <c r="A7" s="133" t="str">
        <f>' Participants'!A7</f>
        <v>Bristol</v>
      </c>
      <c r="B7" s="145">
        <v>38.46153846153846</v>
      </c>
      <c r="C7" s="146">
        <v>62.820512820512825</v>
      </c>
      <c r="D7" s="147">
        <v>5.1282051282051277</v>
      </c>
      <c r="E7" s="146">
        <v>10.256410256410255</v>
      </c>
      <c r="F7" s="146">
        <v>3.8461538461538463</v>
      </c>
      <c r="G7" s="148">
        <v>0</v>
      </c>
      <c r="H7" s="146">
        <v>15.384615384615385</v>
      </c>
      <c r="I7" s="147">
        <v>92.307692307692307</v>
      </c>
      <c r="J7" s="146">
        <v>3.8461538461538463</v>
      </c>
      <c r="K7" s="147">
        <v>26.923076923076923</v>
      </c>
      <c r="L7" s="147">
        <v>0</v>
      </c>
      <c r="M7" s="149">
        <v>2.5641025641025639</v>
      </c>
      <c r="N7" s="147">
        <v>8.9743589743589745</v>
      </c>
      <c r="O7" s="150">
        <v>1.2820512820512819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>
      <c r="A8" s="133" t="str">
        <f>' Participants'!A8</f>
        <v>Brockton</v>
      </c>
      <c r="B8" s="145">
        <v>64.15094339622641</v>
      </c>
      <c r="C8" s="146">
        <v>52.830188679245282</v>
      </c>
      <c r="D8" s="147">
        <v>3.7735849056603774</v>
      </c>
      <c r="E8" s="146">
        <v>33.962264150943398</v>
      </c>
      <c r="F8" s="146">
        <v>15.09433962264151</v>
      </c>
      <c r="G8" s="148">
        <v>0</v>
      </c>
      <c r="H8" s="146">
        <v>28.30188679245283</v>
      </c>
      <c r="I8" s="147">
        <v>94.339622641509436</v>
      </c>
      <c r="J8" s="146">
        <v>0</v>
      </c>
      <c r="K8" s="147">
        <v>7.5471698113207548</v>
      </c>
      <c r="L8" s="147">
        <v>1.8867924528301887</v>
      </c>
      <c r="M8" s="149">
        <v>1.8867924528301887</v>
      </c>
      <c r="N8" s="147">
        <v>15.09433962264151</v>
      </c>
      <c r="O8" s="150">
        <v>7.5471698113207548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>
      <c r="A9" s="133" t="str">
        <f>' Participants'!A9</f>
        <v>Cape Cod &amp; Islands</v>
      </c>
      <c r="B9" s="145">
        <v>0</v>
      </c>
      <c r="C9" s="146">
        <v>66.666666666666671</v>
      </c>
      <c r="D9" s="147">
        <v>0</v>
      </c>
      <c r="E9" s="146">
        <v>0</v>
      </c>
      <c r="F9" s="146">
        <v>0</v>
      </c>
      <c r="G9" s="148">
        <v>0</v>
      </c>
      <c r="H9" s="146">
        <v>0</v>
      </c>
      <c r="I9" s="147">
        <v>100</v>
      </c>
      <c r="J9" s="146">
        <v>0</v>
      </c>
      <c r="K9" s="147">
        <v>0</v>
      </c>
      <c r="L9" s="147">
        <v>0</v>
      </c>
      <c r="M9" s="149">
        <v>0</v>
      </c>
      <c r="N9" s="147">
        <v>33.333333333333336</v>
      </c>
      <c r="O9" s="150">
        <v>0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>
      <c r="A10" s="133" t="str">
        <f>' Participants'!A10</f>
        <v>Central Mass</v>
      </c>
      <c r="B10" s="145">
        <v>11.111111111111111</v>
      </c>
      <c r="C10" s="146">
        <v>44.444444444444443</v>
      </c>
      <c r="D10" s="147">
        <v>5.5555555555555554</v>
      </c>
      <c r="E10" s="146">
        <v>11.111111111111111</v>
      </c>
      <c r="F10" s="146">
        <v>11.111111111111111</v>
      </c>
      <c r="G10" s="148">
        <v>0</v>
      </c>
      <c r="H10" s="146">
        <v>5.5555555555555554</v>
      </c>
      <c r="I10" s="147">
        <v>88.888888888888886</v>
      </c>
      <c r="J10" s="146">
        <v>5.5555555555555554</v>
      </c>
      <c r="K10" s="147">
        <v>5.5555555555555554</v>
      </c>
      <c r="L10" s="147">
        <v>0</v>
      </c>
      <c r="M10" s="149">
        <v>11.111111111111111</v>
      </c>
      <c r="N10" s="147">
        <v>0</v>
      </c>
      <c r="O10" s="150">
        <v>5.5555555555555554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>
      <c r="A11" s="133" t="str">
        <f>' Participants'!A11</f>
        <v>Franklin/Hampshire</v>
      </c>
      <c r="B11" s="145">
        <v>0</v>
      </c>
      <c r="C11" s="146">
        <v>100</v>
      </c>
      <c r="D11" s="147">
        <v>0</v>
      </c>
      <c r="E11" s="146">
        <v>0</v>
      </c>
      <c r="F11" s="146">
        <v>0</v>
      </c>
      <c r="G11" s="148">
        <v>0</v>
      </c>
      <c r="H11" s="146">
        <v>0</v>
      </c>
      <c r="I11" s="147">
        <v>100</v>
      </c>
      <c r="J11" s="146">
        <v>0</v>
      </c>
      <c r="K11" s="147">
        <v>0</v>
      </c>
      <c r="L11" s="147">
        <v>0</v>
      </c>
      <c r="M11" s="149">
        <v>100</v>
      </c>
      <c r="N11" s="147">
        <v>0</v>
      </c>
      <c r="O11" s="150">
        <v>0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>
      <c r="A12" s="133" t="str">
        <f>' Participants'!A12</f>
        <v>Greater Lowell</v>
      </c>
      <c r="B12" s="145">
        <v>50</v>
      </c>
      <c r="C12" s="146">
        <v>50</v>
      </c>
      <c r="D12" s="147">
        <v>0</v>
      </c>
      <c r="E12" s="146">
        <v>10</v>
      </c>
      <c r="F12" s="146">
        <v>10</v>
      </c>
      <c r="G12" s="148">
        <v>0</v>
      </c>
      <c r="H12" s="146">
        <v>0</v>
      </c>
      <c r="I12" s="147">
        <v>100</v>
      </c>
      <c r="J12" s="146">
        <v>0</v>
      </c>
      <c r="K12" s="147">
        <v>10</v>
      </c>
      <c r="L12" s="147">
        <v>0</v>
      </c>
      <c r="M12" s="149">
        <v>0</v>
      </c>
      <c r="N12" s="147">
        <v>0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>
      <c r="A13" s="133" t="str">
        <f>' Participants'!A13</f>
        <v>Greater New Bedford</v>
      </c>
      <c r="B13" s="145">
        <v>0</v>
      </c>
      <c r="C13" s="146">
        <v>100</v>
      </c>
      <c r="D13" s="147">
        <v>0</v>
      </c>
      <c r="E13" s="146">
        <v>0</v>
      </c>
      <c r="F13" s="146">
        <v>0</v>
      </c>
      <c r="G13" s="148">
        <v>0</v>
      </c>
      <c r="H13" s="146">
        <v>0</v>
      </c>
      <c r="I13" s="147">
        <v>66.666666666666671</v>
      </c>
      <c r="J13" s="146">
        <v>0</v>
      </c>
      <c r="K13" s="147">
        <v>0</v>
      </c>
      <c r="L13" s="147">
        <v>0</v>
      </c>
      <c r="M13" s="149">
        <v>33.333333333333336</v>
      </c>
      <c r="N13" s="147">
        <v>0</v>
      </c>
      <c r="O13" s="150">
        <v>0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>
      <c r="A14" s="133" t="str">
        <f>' Participants'!A14</f>
        <v>Hampden</v>
      </c>
      <c r="B14" s="145">
        <v>40</v>
      </c>
      <c r="C14" s="146">
        <v>60</v>
      </c>
      <c r="D14" s="147">
        <v>30</v>
      </c>
      <c r="E14" s="146">
        <v>0</v>
      </c>
      <c r="F14" s="146">
        <v>0</v>
      </c>
      <c r="G14" s="148">
        <v>0</v>
      </c>
      <c r="H14" s="146">
        <v>0</v>
      </c>
      <c r="I14" s="147">
        <v>90</v>
      </c>
      <c r="J14" s="146">
        <v>0</v>
      </c>
      <c r="K14" s="147">
        <v>30</v>
      </c>
      <c r="L14" s="147">
        <v>0</v>
      </c>
      <c r="M14" s="149">
        <v>10</v>
      </c>
      <c r="N14" s="147">
        <v>10</v>
      </c>
      <c r="O14" s="150">
        <v>60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>
      <c r="A15" s="133" t="str">
        <f>' Participants'!A15</f>
        <v>Merrimack Valley</v>
      </c>
      <c r="B15" s="145">
        <v>81.355932203389827</v>
      </c>
      <c r="C15" s="146">
        <v>35.593220338983052</v>
      </c>
      <c r="D15" s="147">
        <v>74.576271186440678</v>
      </c>
      <c r="E15" s="146">
        <v>5.0847457627118642</v>
      </c>
      <c r="F15" s="146">
        <v>3.3898305084745761</v>
      </c>
      <c r="G15" s="148">
        <v>1.6949152542372881</v>
      </c>
      <c r="H15" s="146">
        <v>22.033898305084744</v>
      </c>
      <c r="I15" s="147">
        <v>67.79661016949153</v>
      </c>
      <c r="J15" s="146">
        <v>25.423728813559322</v>
      </c>
      <c r="K15" s="147">
        <v>3.3898305084745761</v>
      </c>
      <c r="L15" s="147">
        <v>0</v>
      </c>
      <c r="M15" s="149">
        <v>0</v>
      </c>
      <c r="N15" s="147">
        <v>11.864406779661017</v>
      </c>
      <c r="O15" s="150">
        <v>15.254237288135593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>
      <c r="A16" s="133" t="str">
        <f>' Participants'!A16</f>
        <v>Metro North</v>
      </c>
      <c r="B16" s="145">
        <v>45.454545454545453</v>
      </c>
      <c r="C16" s="146">
        <v>63.63636363636364</v>
      </c>
      <c r="D16" s="147">
        <v>18.181818181818183</v>
      </c>
      <c r="E16" s="146">
        <v>22.727272727272727</v>
      </c>
      <c r="F16" s="146">
        <v>22.727272727272727</v>
      </c>
      <c r="G16" s="148">
        <v>0</v>
      </c>
      <c r="H16" s="146">
        <v>22.727272727272727</v>
      </c>
      <c r="I16" s="147">
        <v>90.909090909090907</v>
      </c>
      <c r="J16" s="146">
        <v>4.5454545454545459</v>
      </c>
      <c r="K16" s="147">
        <v>9.0909090909090917</v>
      </c>
      <c r="L16" s="147">
        <v>0</v>
      </c>
      <c r="M16" s="149">
        <v>4.5454545454545459</v>
      </c>
      <c r="N16" s="147">
        <v>18.181818181818183</v>
      </c>
      <c r="O16" s="150">
        <v>9.0909090909090917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>
      <c r="A17" s="133" t="str">
        <f>' Participants'!A17</f>
        <v>Metro South/West</v>
      </c>
      <c r="B17" s="145">
        <v>31.81818181818182</v>
      </c>
      <c r="C17" s="146">
        <v>59.090909090909093</v>
      </c>
      <c r="D17" s="147">
        <v>4.5454545454545459</v>
      </c>
      <c r="E17" s="146">
        <v>9.0909090909090917</v>
      </c>
      <c r="F17" s="146">
        <v>22.727272727272727</v>
      </c>
      <c r="G17" s="148">
        <v>9.0909090909090917</v>
      </c>
      <c r="H17" s="146">
        <v>0</v>
      </c>
      <c r="I17" s="147">
        <v>90.909090909090907</v>
      </c>
      <c r="J17" s="146">
        <v>0</v>
      </c>
      <c r="K17" s="147">
        <v>9.0909090909090917</v>
      </c>
      <c r="L17" s="147">
        <v>0</v>
      </c>
      <c r="M17" s="149">
        <v>0</v>
      </c>
      <c r="N17" s="147">
        <v>4.5454545454545459</v>
      </c>
      <c r="O17" s="150">
        <v>9.0909090909090917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>
      <c r="A18" s="133" t="str">
        <f>' Participants'!A18</f>
        <v>North Central Mass</v>
      </c>
      <c r="B18" s="145">
        <v>43.589743589743591</v>
      </c>
      <c r="C18" s="146">
        <v>33.333333333333336</v>
      </c>
      <c r="D18" s="147">
        <v>25.641025641025639</v>
      </c>
      <c r="E18" s="146">
        <v>10.256410256410255</v>
      </c>
      <c r="F18" s="146">
        <v>12.820512820512819</v>
      </c>
      <c r="G18" s="148">
        <v>0</v>
      </c>
      <c r="H18" s="146">
        <v>5.1282051282051277</v>
      </c>
      <c r="I18" s="147">
        <v>97.435897435897445</v>
      </c>
      <c r="J18" s="146">
        <v>5.1282051282051277</v>
      </c>
      <c r="K18" s="147">
        <v>0</v>
      </c>
      <c r="L18" s="147">
        <v>0</v>
      </c>
      <c r="M18" s="149">
        <v>2.5641025641025639</v>
      </c>
      <c r="N18" s="147">
        <v>5.1282051282051277</v>
      </c>
      <c r="O18" s="150">
        <v>5.1282051282051277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>
      <c r="A19" s="133" t="str">
        <f>' Participants'!A19</f>
        <v>North Shore</v>
      </c>
      <c r="B19" s="145">
        <v>60</v>
      </c>
      <c r="C19" s="146">
        <v>60</v>
      </c>
      <c r="D19" s="147">
        <v>0</v>
      </c>
      <c r="E19" s="146">
        <v>0</v>
      </c>
      <c r="F19" s="146">
        <v>20</v>
      </c>
      <c r="G19" s="148">
        <v>0</v>
      </c>
      <c r="H19" s="146">
        <v>0</v>
      </c>
      <c r="I19" s="147">
        <v>100</v>
      </c>
      <c r="J19" s="146">
        <v>0</v>
      </c>
      <c r="K19" s="147">
        <v>0</v>
      </c>
      <c r="L19" s="147">
        <v>0</v>
      </c>
      <c r="M19" s="149">
        <v>0</v>
      </c>
      <c r="N19" s="147">
        <v>20</v>
      </c>
      <c r="O19" s="150">
        <v>0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>
      <c r="A20" s="151" t="str">
        <f>' Participants'!A20</f>
        <v>South Shore</v>
      </c>
      <c r="B20" s="152">
        <v>33.333333333333336</v>
      </c>
      <c r="C20" s="153">
        <v>53.333333333333329</v>
      </c>
      <c r="D20" s="154">
        <v>0</v>
      </c>
      <c r="E20" s="153">
        <v>2.2222222222222223</v>
      </c>
      <c r="F20" s="153">
        <v>42.222222222222229</v>
      </c>
      <c r="G20" s="155">
        <v>0</v>
      </c>
      <c r="H20" s="153">
        <v>13.333333333333332</v>
      </c>
      <c r="I20" s="154">
        <v>91.111111111111114</v>
      </c>
      <c r="J20" s="153">
        <v>31.111111111111114</v>
      </c>
      <c r="K20" s="154">
        <v>26.666666666666664</v>
      </c>
      <c r="L20" s="154">
        <v>0</v>
      </c>
      <c r="M20" s="156">
        <v>6.6666666666666661</v>
      </c>
      <c r="N20" s="154">
        <v>2.2222222222222223</v>
      </c>
      <c r="O20" s="157">
        <v>4.4444444444444446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>
      <c r="A21" s="160" t="s">
        <v>39</v>
      </c>
      <c r="B21" s="168">
        <v>48.979591836734691</v>
      </c>
      <c r="C21" s="169">
        <v>51.275510204081627</v>
      </c>
      <c r="D21" s="170">
        <v>17.602040816326529</v>
      </c>
      <c r="E21" s="169">
        <v>11.989795918367347</v>
      </c>
      <c r="F21" s="171">
        <v>16.581632653061224</v>
      </c>
      <c r="G21" s="171">
        <v>0.76530612244897955</v>
      </c>
      <c r="H21" s="172">
        <v>15.561224489795919</v>
      </c>
      <c r="I21" s="169">
        <v>89.030612244897966</v>
      </c>
      <c r="J21" s="173">
        <v>9.9489795918367356</v>
      </c>
      <c r="K21" s="169">
        <v>13.265306122448981</v>
      </c>
      <c r="L21" s="173">
        <v>0.25510204081632654</v>
      </c>
      <c r="M21" s="169">
        <v>3.8265306122448983</v>
      </c>
      <c r="N21" s="171">
        <v>9.9489795918367356</v>
      </c>
      <c r="O21" s="174">
        <v>7.3979591836734695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CA68AC-FD9F-4042-9F69-F2189FBCD1FD}"/>
</file>

<file path=customXml/itemProps2.xml><?xml version="1.0" encoding="utf-8"?>
<ds:datastoreItem xmlns:ds="http://schemas.openxmlformats.org/officeDocument/2006/customXml" ds:itemID="{EC4E34DE-7006-4F53-A045-9D54B5BA86F7}"/>
</file>

<file path=customXml/itemProps3.xml><?xml version="1.0" encoding="utf-8"?>
<ds:datastoreItem xmlns:ds="http://schemas.openxmlformats.org/officeDocument/2006/customXml" ds:itemID="{3939FFBF-03BA-4C60-AC06-78AB90B5BD12}"/>
</file>

<file path=customXml/itemProps4.xml><?xml version="1.0" encoding="utf-8"?>
<ds:datastoreItem xmlns:ds="http://schemas.openxmlformats.org/officeDocument/2006/customXml" ds:itemID="{C3612154-027E-49C6-815D-071D89D4A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2022-02-08T20:27:39Z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</Properties>
</file>