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xr:revisionPtr revIDLastSave="0" documentId="11_C04667CC505F3701BFCEDBE0B491D02A6F812F88" xr6:coauthVersionLast="47" xr6:coauthVersionMax="47" xr10:uidLastSave="{00000000-0000-0000-0000-000000000000}"/>
  <bookViews>
    <workbookView xWindow="0" yWindow="0" windowWidth="19170" windowHeight="6165" tabRatio="938" xr2:uid="{00000000-000D-0000-FFFF-FFFF00000000}"/>
  </bookViews>
  <sheets>
    <sheet name="Cover Sheet" sheetId="10" r:id="rId1"/>
    <sheet name="1. Plan and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and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62913"/>
</workbook>
</file>

<file path=xl/calcChain.xml><?xml version="1.0" encoding="utf-8"?>
<calcChain xmlns="http://schemas.openxmlformats.org/spreadsheetml/2006/main">
  <c r="H20" i="7" l="1"/>
  <c r="I20" i="7"/>
  <c r="J20" i="7"/>
  <c r="H26" i="7"/>
  <c r="I26" i="7"/>
  <c r="J26" i="7"/>
  <c r="H23" i="7"/>
  <c r="I23" i="7"/>
  <c r="J23" i="7"/>
  <c r="H17" i="7"/>
  <c r="I17" i="7"/>
  <c r="J17" i="7"/>
  <c r="H14" i="7"/>
  <c r="I14" i="7"/>
  <c r="J14" i="7"/>
  <c r="E26" i="7" l="1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K11" i="2"/>
  <c r="K12" i="2"/>
  <c r="K13" i="2"/>
  <c r="L13" i="2" s="1"/>
  <c r="K14" i="2"/>
  <c r="K16" i="2"/>
  <c r="K17" i="2"/>
  <c r="K18" i="2"/>
  <c r="L18" i="2" s="1"/>
  <c r="K19" i="2"/>
  <c r="K20" i="2"/>
  <c r="K21" i="2"/>
  <c r="L21" i="2" s="1"/>
  <c r="K22" i="2"/>
  <c r="L22" i="2" s="1"/>
  <c r="K23" i="2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15" i="5"/>
  <c r="F16" i="6"/>
  <c r="N16" i="6"/>
  <c r="D16" i="6"/>
  <c r="H9" i="4"/>
  <c r="L17" i="4"/>
  <c r="J18" i="5"/>
  <c r="F17" i="4"/>
  <c r="N17" i="4"/>
  <c r="J15" i="4"/>
  <c r="L21" i="6"/>
  <c r="J22" i="5"/>
  <c r="J24" i="6"/>
  <c r="F18" i="5"/>
  <c r="D12" i="6"/>
  <c r="L16" i="6"/>
  <c r="P16" i="6"/>
  <c r="L12" i="6"/>
  <c r="L20" i="6"/>
  <c r="J16" i="6"/>
  <c r="N22" i="5"/>
  <c r="P25" i="6"/>
  <c r="J13" i="4"/>
  <c r="D21" i="6"/>
  <c r="F22" i="5"/>
  <c r="H13" i="4"/>
  <c r="D22" i="5"/>
  <c r="F25" i="6"/>
  <c r="N13" i="4"/>
  <c r="D13" i="4"/>
  <c r="L13" i="4"/>
  <c r="F13" i="4"/>
  <c r="H24" i="6"/>
  <c r="L22" i="5"/>
  <c r="P22" i="4"/>
  <c r="F10" i="2" l="1"/>
  <c r="F17" i="5"/>
  <c r="N21" i="6"/>
  <c r="L25" i="6"/>
  <c r="N9" i="6"/>
  <c r="J9" i="6"/>
  <c r="J20" i="4"/>
  <c r="H25" i="6"/>
  <c r="D11" i="6"/>
  <c r="P10" i="4"/>
  <c r="J15" i="5"/>
  <c r="N19" i="5"/>
  <c r="H19" i="6"/>
  <c r="L23" i="4"/>
  <c r="L23" i="2"/>
  <c r="L15" i="2"/>
  <c r="H16" i="5"/>
  <c r="F23" i="4"/>
  <c r="D26" i="4"/>
  <c r="D20" i="4"/>
  <c r="P19" i="6"/>
  <c r="L10" i="2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<sst xmlns="http://schemas.openxmlformats.org/spreadsheetml/2006/main" count="417" uniqueCount="153">
  <si>
    <t>TAB 3 - JOB SEEKERS</t>
  </si>
  <si>
    <t>OSCCAR Summary by Workforce Area</t>
  </si>
  <si>
    <t>FY22 Quarter Ending March 31, 2022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</si>
  <si>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</si>
  <si>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</si>
  <si>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</si>
  <si>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</si>
  <si>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</si>
  <si>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</si>
  <si>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</si>
  <si>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</si>
  <si>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</si>
  <si>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</si>
  <si>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</si>
  <si>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</si>
  <si>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</si>
  <si>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</si>
  <si>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</si>
  <si>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</si>
  <si>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</si>
  <si>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</si>
  <si>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</si>
  <si>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</si>
  <si>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</si>
  <si>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</si>
  <si>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</si>
  <si>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</si>
  <si>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</si>
  <si>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</si>
  <si>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</si>
  <si>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</si>
  <si>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</si>
  <si>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</si>
  <si>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</si>
  <si>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</si>
  <si>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</si>
  <si>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</si>
  <si>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</si>
  <si>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</si>
  <si>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</si>
  <si>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</si>
  <si>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</si>
  <si>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</si>
  <si>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</si>
  <si>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</si>
  <si>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</si>
  <si>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</si>
  <si>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</si>
  <si>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</si>
  <si>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</si>
  <si>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</si>
  <si>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</si>
  <si>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</si>
  <si>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</si>
  <si>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</si>
  <si>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</si>
  <si>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</si>
  <si>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</si>
  <si>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</si>
  <si>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</si>
  <si>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</si>
  <si>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</si>
  <si>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</si>
  <si>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</si>
  <si>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</si>
  <si>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</si>
  <si>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</si>
  <si>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</si>
  <si>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</si>
  <si>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</si>
  <si>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</si>
  <si>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</si>
  <si>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</si>
  <si>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</si>
  <si>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</si>
  <si>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</si>
  <si>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</si>
  <si>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</si>
  <si>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</si>
  <si>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</si>
  <si>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</si>
  <si>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</si>
  <si>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</si>
  <si>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</si>
  <si>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</si>
  <si>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</si>
  <si>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</si>
  <si>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</si>
  <si>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</si>
  <si>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</si>
  <si>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</si>
  <si>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</si>
  <si>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</si>
  <si>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</si>
  <si>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</si>
  <si>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</si>
  <si>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</si>
  <si>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</si>
  <si>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</si>
  <si>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</si>
  <si>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</si>
  <si>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</si>
  <si>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</si>
  <si>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</si>
  <si>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</si>
  <si>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</si>
  <si>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</si>
  <si>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</si>
  <si>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</si>
  <si>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</si>
  <si>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</si>
  <si>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</si>
  <si>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</si>
  <si>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</si>
  <si>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</si>
  <si>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</si>
  <si>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</si>
  <si>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</si>
  <si>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</si>
  <si>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</si>
  <si>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</si>
  <si>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</si>
  <si>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</si>
  <si>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</si>
  <si>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</si>
  <si>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</si>
  <si>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</si>
  <si>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FY21 Qtr 3</t>
  </si>
  <si>
    <t>FY22 Qtr 3</t>
  </si>
  <si>
    <t>Year to Year Change</t>
  </si>
  <si>
    <t>03/31/21
YTD Customers</t>
  </si>
  <si>
    <t>Percentage of
YTD Customers</t>
  </si>
  <si>
    <t>03/31/22
YTD Customers</t>
  </si>
  <si>
    <t>FY21 to FY22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</si>
  <si>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</si>
  <si>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</si>
  <si>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</si>
  <si>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</si>
  <si>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</si>
  <si>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</si>
  <si>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</si>
  <si>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</si>
  <si>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</si>
  <si>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</si>
  <si>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</si>
  <si>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</si>
  <si>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</si>
  <si>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</si>
  <si>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</si>
  <si>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</si>
  <si>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</si>
  <si>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</si>
  <si>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Total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</si>
</sst>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4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1"/>
    </xf>
    <xf numFmtId="0" fontId="6" fillId="0" borderId="3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Fill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 applyAlignment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 applyAlignment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 applyAlignment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 applyAlignment="1"/>
    <xf numFmtId="0" fontId="19" fillId="3" borderId="49" xfId="0" applyFont="1" applyFill="1" applyBorder="1" applyAlignment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24" fillId="4" borderId="60" xfId="0" applyNumberFormat="1" applyFont="1" applyFill="1" applyBorder="1" applyAlignment="1">
      <alignment wrapText="1"/>
    </xf>
    <xf numFmtId="3" fontId="24" fillId="4" borderId="61" xfId="0" applyNumberFormat="1" applyFont="1" applyFill="1" applyBorder="1" applyAlignment="1">
      <alignment wrapText="1"/>
    </xf>
    <xf numFmtId="37" fontId="6" fillId="0" borderId="6" xfId="1" applyNumberFormat="1" applyFont="1" applyFill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3" fontId="6" fillId="0" borderId="8" xfId="0" applyNumberFormat="1" applyFont="1" applyBorder="1" applyAlignment="1">
      <alignment horizontal="left"/>
    </xf>
    <xf numFmtId="164" fontId="6" fillId="0" borderId="0" xfId="3" applyNumberFormat="1" applyFont="1"/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3" fontId="14" fillId="0" borderId="0" xfId="0" applyNumberFormat="1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/>
    <xf numFmtId="0" fontId="23" fillId="0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abSelected="1" workbookViewId="0">
      <selection activeCell="C28" sqref="C28"/>
    </sheetView>
  </sheetViews>
  <sheetFormatPr defaultColWidth="9.140625"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141"/>
      <c r="D4" s="141"/>
      <c r="E4" s="141"/>
      <c r="F4" s="141"/>
      <c r="G4" s="6"/>
    </row>
    <row r="5" spans="2:20" ht="22.5" thickTop="1" thickBot="1">
      <c r="B5" s="2"/>
      <c r="C5" s="163" t="s">
        <v>0</v>
      </c>
      <c r="D5" s="163"/>
      <c r="E5" s="163"/>
      <c r="F5" s="163"/>
      <c r="G5" s="6"/>
    </row>
    <row r="6" spans="2:20" ht="23.25" customHeight="1" thickTop="1" thickBot="1">
      <c r="B6" s="2"/>
      <c r="C6" s="7"/>
      <c r="D6" s="164" t="s">
        <v>1</v>
      </c>
      <c r="E6" s="165"/>
      <c r="F6" s="8"/>
      <c r="G6" s="6"/>
    </row>
    <row r="7" spans="2:20" ht="17.25" thickTop="1" thickBot="1">
      <c r="B7" s="2"/>
      <c r="C7" s="7"/>
      <c r="D7" s="164" t="s">
        <v>2</v>
      </c>
      <c r="E7" s="165"/>
      <c r="F7" s="8"/>
      <c r="G7" s="6"/>
    </row>
    <row r="8" spans="2:20" ht="16.5" customHeight="1" thickTop="1" thickBot="1">
      <c r="B8" s="2"/>
      <c r="C8" s="7"/>
      <c r="D8" s="9"/>
      <c r="E8" s="10"/>
      <c r="F8" s="8"/>
      <c r="G8" s="6"/>
    </row>
    <row r="9" spans="2:20" ht="20.25" thickTop="1" thickBot="1">
      <c r="B9" s="2"/>
      <c r="C9" s="7"/>
      <c r="D9" s="9"/>
      <c r="E9" s="11" t="s">
        <v>3</v>
      </c>
      <c r="F9" s="8"/>
      <c r="G9" s="6"/>
    </row>
    <row r="10" spans="2:20" ht="20.25" thickTop="1" thickBot="1">
      <c r="B10" s="2"/>
      <c r="C10" s="7"/>
      <c r="D10" s="9"/>
      <c r="E10" s="11"/>
      <c r="F10" s="8"/>
      <c r="G10" s="6"/>
    </row>
    <row r="11" spans="2:20" ht="20.25" thickTop="1" thickBot="1">
      <c r="B11" s="2"/>
      <c r="C11" s="7"/>
      <c r="D11" s="12"/>
      <c r="E11" s="11" t="s">
        <v>4</v>
      </c>
      <c r="F11" s="13"/>
      <c r="G11" s="6"/>
      <c r="S11" s="140"/>
      <c r="T11" s="140"/>
    </row>
    <row r="12" spans="2:20" ht="20.25" thickTop="1" thickBot="1">
      <c r="B12" s="2"/>
      <c r="C12" s="7"/>
      <c r="D12" s="12"/>
      <c r="E12" s="11" t="s">
        <v>5</v>
      </c>
      <c r="F12" s="13"/>
      <c r="G12" s="6"/>
    </row>
    <row r="13" spans="2:20" ht="20.25" thickTop="1" thickBot="1">
      <c r="B13" s="2"/>
      <c r="C13" s="7"/>
      <c r="D13" s="14"/>
      <c r="E13" s="11" t="s">
        <v>6</v>
      </c>
      <c r="F13" s="13"/>
      <c r="G13" s="6"/>
    </row>
    <row r="14" spans="2:20" ht="20.25" thickTop="1" thickBot="1">
      <c r="B14" s="2"/>
      <c r="C14" s="7"/>
      <c r="D14" s="14"/>
      <c r="E14" s="11" t="s">
        <v>7</v>
      </c>
      <c r="F14" s="13"/>
      <c r="G14" s="6"/>
    </row>
    <row r="15" spans="2:20" ht="20.25" thickTop="1" thickBot="1">
      <c r="B15" s="2"/>
      <c r="C15" s="7"/>
      <c r="D15" s="14"/>
      <c r="E15" s="11" t="s">
        <v>8</v>
      </c>
      <c r="F15" s="13"/>
      <c r="G15" s="6"/>
    </row>
    <row r="16" spans="2:20" ht="20.25" thickTop="1" thickBot="1">
      <c r="B16" s="2"/>
      <c r="C16" s="7"/>
      <c r="D16" s="14"/>
      <c r="E16" s="11" t="s">
        <v>9</v>
      </c>
      <c r="F16" s="13"/>
      <c r="G16" s="6"/>
    </row>
    <row r="17" spans="1:9" ht="20.25" thickTop="1" thickBot="1">
      <c r="B17" s="2"/>
      <c r="C17" s="7"/>
      <c r="D17" s="14"/>
      <c r="E17" s="11"/>
      <c r="F17" s="13"/>
      <c r="G17" s="6"/>
    </row>
    <row r="18" spans="1:9" ht="24.75" customHeight="1" thickTop="1" thickBot="1">
      <c r="B18" s="2"/>
      <c r="C18" s="13"/>
      <c r="D18" s="12"/>
      <c r="E18" s="15" t="s">
        <v>10</v>
      </c>
      <c r="F18" s="16"/>
      <c r="G18" s="6"/>
    </row>
    <row r="19" spans="1:9" ht="24.75" customHeight="1" thickTop="1" thickBot="1">
      <c r="B19" s="2"/>
      <c r="C19" s="13"/>
      <c r="D19" s="12"/>
      <c r="E19" s="15"/>
      <c r="F19" s="16"/>
      <c r="G19" s="6"/>
    </row>
    <row r="20" spans="1:9" ht="20.25" thickTop="1" thickBot="1">
      <c r="B20" s="2"/>
      <c r="C20" s="7"/>
      <c r="D20" s="14"/>
      <c r="E20" s="11" t="s">
        <v>11</v>
      </c>
      <c r="F20" s="13"/>
      <c r="G20" s="6"/>
    </row>
    <row r="21" spans="1:9" ht="20.25" thickTop="1" thickBot="1">
      <c r="B21" s="2"/>
      <c r="C21" s="7"/>
      <c r="D21" s="14"/>
      <c r="E21" s="11" t="s">
        <v>12</v>
      </c>
      <c r="F21" s="13"/>
      <c r="G21" s="6"/>
    </row>
    <row r="22" spans="1:9" ht="20.25" thickTop="1" thickBot="1">
      <c r="B22" s="2"/>
      <c r="C22" s="7"/>
      <c r="D22" s="12"/>
      <c r="E22" s="11"/>
      <c r="F22" s="13"/>
      <c r="G22" s="6"/>
    </row>
    <row r="23" spans="1:9" ht="14.25" thickTop="1" thickBot="1">
      <c r="B23" s="2"/>
      <c r="C23" s="13"/>
      <c r="D23" s="13"/>
      <c r="E23" s="17"/>
      <c r="F23" s="13"/>
      <c r="G23" s="6"/>
    </row>
    <row r="24" spans="1:9" ht="14.25" thickTop="1" thickBot="1">
      <c r="B24" s="2"/>
      <c r="C24" s="18"/>
      <c r="D24" s="18"/>
      <c r="E24" s="18"/>
      <c r="F24" s="18"/>
      <c r="G24" s="6"/>
    </row>
    <row r="25" spans="1:9" ht="4.5" customHeight="1" thickTop="1">
      <c r="B25" s="2"/>
      <c r="C25" s="3" t="s">
        <v>13</v>
      </c>
      <c r="D25" s="3"/>
      <c r="E25" s="3"/>
      <c r="F25" s="3"/>
      <c r="G25" s="6"/>
    </row>
    <row r="26" spans="1:9" s="13" customFormat="1" ht="12.75" customHeight="1">
      <c r="C26" s="19" t="s">
        <v>14</v>
      </c>
    </row>
    <row r="27" spans="1:9" ht="26.25" customHeight="1">
      <c r="A27" s="13"/>
      <c r="B27" s="13"/>
      <c r="C27" s="161" t="s">
        <v>15</v>
      </c>
      <c r="D27" s="162"/>
      <c r="E27" s="162"/>
      <c r="F27" s="162"/>
      <c r="G27" s="13"/>
      <c r="H27" s="13"/>
      <c r="I27" s="13"/>
    </row>
    <row r="28" spans="1:9">
      <c r="A28" s="13"/>
      <c r="B28" s="13"/>
      <c r="C28" s="13"/>
      <c r="D28" s="13"/>
      <c r="E28" s="13"/>
      <c r="F28" s="20"/>
      <c r="G28" s="13"/>
      <c r="H28" s="13"/>
      <c r="I28" s="13"/>
    </row>
    <row r="29" spans="1:9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10" workbookViewId="0">
      <selection activeCell="A34" sqref="A34"/>
    </sheetView>
  </sheetViews>
  <sheetFormatPr defaultColWidth="9.140625" defaultRowHeight="12.75"/>
  <cols>
    <col min="1" max="1" width="18.7109375" style="21" customWidth="1"/>
    <col min="2" max="2" width="7.42578125" style="21" customWidth="1"/>
    <col min="3" max="3" width="7.28515625" style="21" customWidth="1"/>
    <col min="4" max="4" width="7" style="21" customWidth="1"/>
    <col min="5" max="6" width="7.28515625" style="21" customWidth="1"/>
    <col min="7" max="10" width="6.7109375" style="21" customWidth="1"/>
    <col min="11" max="12" width="7.28515625" style="21" customWidth="1"/>
    <col min="13" max="16" width="6.7109375" style="21" customWidth="1"/>
    <col min="17" max="16384" width="9.140625" style="21"/>
  </cols>
  <sheetData>
    <row r="1" spans="1:18" ht="18.7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55"/>
      <c r="R1" s="155"/>
    </row>
    <row r="2" spans="1:18" ht="15.75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58"/>
      <c r="R2" s="158"/>
    </row>
    <row r="3" spans="1:18" ht="15.7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22"/>
      <c r="R3" s="22"/>
    </row>
    <row r="5" spans="1:18" ht="18.75">
      <c r="A5" s="174" t="s">
        <v>16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23"/>
      <c r="R5" s="23"/>
    </row>
    <row r="6" spans="1:18" ht="6.75" customHeight="1" thickBo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ht="13.5" thickTop="1">
      <c r="A7" s="153" t="s">
        <v>17</v>
      </c>
      <c r="B7" s="179" t="s">
        <v>18</v>
      </c>
      <c r="C7" s="179"/>
      <c r="D7" s="179"/>
      <c r="E7" s="176" t="s">
        <v>19</v>
      </c>
      <c r="F7" s="177"/>
      <c r="G7" s="178"/>
      <c r="H7" s="176" t="s">
        <v>20</v>
      </c>
      <c r="I7" s="177"/>
      <c r="J7" s="178"/>
      <c r="K7" s="176" t="s">
        <v>21</v>
      </c>
      <c r="L7" s="177"/>
      <c r="M7" s="178"/>
      <c r="N7" s="179" t="s">
        <v>22</v>
      </c>
      <c r="O7" s="179"/>
      <c r="P7" s="180"/>
      <c r="Q7" s="155"/>
      <c r="R7" s="155"/>
    </row>
    <row r="8" spans="1:18" ht="25.5" customHeight="1">
      <c r="A8" s="24"/>
      <c r="B8" s="166" t="s">
        <v>23</v>
      </c>
      <c r="C8" s="166"/>
      <c r="D8" s="166"/>
      <c r="E8" s="169" t="s">
        <v>24</v>
      </c>
      <c r="F8" s="170"/>
      <c r="G8" s="171"/>
      <c r="H8" s="167" t="s">
        <v>25</v>
      </c>
      <c r="I8" s="167"/>
      <c r="J8" s="167"/>
      <c r="K8" s="167" t="s">
        <v>26</v>
      </c>
      <c r="L8" s="167"/>
      <c r="M8" s="167"/>
      <c r="N8" s="166" t="s">
        <v>27</v>
      </c>
      <c r="O8" s="166"/>
      <c r="P8" s="173"/>
      <c r="Q8" s="155"/>
      <c r="R8" s="155"/>
    </row>
    <row r="9" spans="1:18" ht="25.5">
      <c r="A9" s="154"/>
      <c r="B9" s="148" t="s">
        <v>28</v>
      </c>
      <c r="C9" s="148" t="s">
        <v>29</v>
      </c>
      <c r="D9" s="149" t="s">
        <v>30</v>
      </c>
      <c r="E9" s="148" t="s">
        <v>28</v>
      </c>
      <c r="F9" s="148" t="s">
        <v>29</v>
      </c>
      <c r="G9" s="149" t="s">
        <v>30</v>
      </c>
      <c r="H9" s="148" t="s">
        <v>28</v>
      </c>
      <c r="I9" s="148" t="s">
        <v>29</v>
      </c>
      <c r="J9" s="149" t="s">
        <v>30</v>
      </c>
      <c r="K9" s="148" t="s">
        <v>28</v>
      </c>
      <c r="L9" s="148" t="s">
        <v>29</v>
      </c>
      <c r="M9" s="149" t="s">
        <v>30</v>
      </c>
      <c r="N9" s="148" t="s">
        <v>28</v>
      </c>
      <c r="O9" s="148" t="s">
        <v>29</v>
      </c>
      <c r="P9" s="25" t="s">
        <v>30</v>
      </c>
      <c r="Q9" s="155"/>
      <c r="R9" s="155"/>
    </row>
    <row r="10" spans="1:18" ht="14.1" customHeight="1">
      <c r="A10" s="26" t="s">
        <v>31</v>
      </c>
      <c r="B10" s="118">
        <v>3000</v>
      </c>
      <c r="C10" s="27">
        <v>2093</v>
      </c>
      <c r="D10" s="28">
        <f>C10/B10</f>
        <v>0.69766666666666666</v>
      </c>
      <c r="E10" s="120">
        <v>2900</v>
      </c>
      <c r="F10" s="27">
        <v>2007</v>
      </c>
      <c r="G10" s="29">
        <f>F10/E10</f>
        <v>0.6920689655172414</v>
      </c>
      <c r="H10" s="120">
        <v>125</v>
      </c>
      <c r="I10" s="27">
        <v>149</v>
      </c>
      <c r="J10" s="29">
        <f>I10/H10</f>
        <v>1.1919999999999999</v>
      </c>
      <c r="K10" s="116">
        <v>1575</v>
      </c>
      <c r="L10" s="27">
        <v>1263</v>
      </c>
      <c r="M10" s="28">
        <f>L10/K10</f>
        <v>0.8019047619047619</v>
      </c>
      <c r="N10" s="116">
        <v>160</v>
      </c>
      <c r="O10" s="27">
        <v>135</v>
      </c>
      <c r="P10" s="30">
        <f>O10/N10</f>
        <v>0.84375</v>
      </c>
      <c r="Q10" s="155"/>
      <c r="R10" s="155"/>
    </row>
    <row r="11" spans="1:18" ht="14.1" customHeight="1">
      <c r="A11" s="26" t="s">
        <v>32</v>
      </c>
      <c r="B11" s="118">
        <v>10000</v>
      </c>
      <c r="C11" s="27">
        <v>6425</v>
      </c>
      <c r="D11" s="28">
        <f t="shared" ref="D11:D25" si="0">C11/B11</f>
        <v>0.64249999999999996</v>
      </c>
      <c r="E11" s="120">
        <v>8700</v>
      </c>
      <c r="F11" s="27">
        <v>5831</v>
      </c>
      <c r="G11" s="29">
        <f t="shared" ref="G11:G25" si="1">F11/E11</f>
        <v>0.67022988505747128</v>
      </c>
      <c r="H11" s="120">
        <v>800</v>
      </c>
      <c r="I11" s="27">
        <v>478</v>
      </c>
      <c r="J11" s="29">
        <f t="shared" ref="J11:J25" si="2">I11/H11</f>
        <v>0.59750000000000003</v>
      </c>
      <c r="K11" s="116">
        <v>5250</v>
      </c>
      <c r="L11" s="27">
        <v>3436</v>
      </c>
      <c r="M11" s="28">
        <f>L11/K11</f>
        <v>0.65447619047619043</v>
      </c>
      <c r="N11" s="116">
        <v>400</v>
      </c>
      <c r="O11" s="27">
        <v>173</v>
      </c>
      <c r="P11" s="30">
        <f t="shared" ref="P11:P25" si="3">O11/N11</f>
        <v>0.4325</v>
      </c>
      <c r="Q11" s="155"/>
      <c r="R11" s="155"/>
    </row>
    <row r="12" spans="1:18" ht="14.1" customHeight="1">
      <c r="A12" s="26" t="s">
        <v>33</v>
      </c>
      <c r="B12" s="118">
        <v>8800</v>
      </c>
      <c r="C12" s="27">
        <v>3766</v>
      </c>
      <c r="D12" s="28">
        <f t="shared" si="0"/>
        <v>0.42795454545454548</v>
      </c>
      <c r="E12" s="155">
        <v>8096</v>
      </c>
      <c r="F12" s="27">
        <v>3432</v>
      </c>
      <c r="G12" s="29">
        <f t="shared" si="1"/>
        <v>0.42391304347826086</v>
      </c>
      <c r="H12" s="120">
        <v>616</v>
      </c>
      <c r="I12" s="27">
        <v>383</v>
      </c>
      <c r="J12" s="29">
        <f t="shared" si="2"/>
        <v>0.62175324675324672</v>
      </c>
      <c r="K12" s="116">
        <v>5016</v>
      </c>
      <c r="L12" s="27">
        <v>2288</v>
      </c>
      <c r="M12" s="28">
        <f t="shared" ref="M12:M25" si="4">L12/K12</f>
        <v>0.45614035087719296</v>
      </c>
      <c r="N12" s="116">
        <v>440</v>
      </c>
      <c r="O12" s="27">
        <v>173</v>
      </c>
      <c r="P12" s="30">
        <f t="shared" si="3"/>
        <v>0.39318181818181819</v>
      </c>
      <c r="Q12" s="155"/>
      <c r="R12" s="155"/>
    </row>
    <row r="13" spans="1:18" ht="14.1" customHeight="1">
      <c r="A13" s="26" t="s">
        <v>34</v>
      </c>
      <c r="B13" s="118">
        <v>4500</v>
      </c>
      <c r="C13" s="27">
        <v>3350</v>
      </c>
      <c r="D13" s="28">
        <f t="shared" si="0"/>
        <v>0.74444444444444446</v>
      </c>
      <c r="E13" s="120">
        <v>4230</v>
      </c>
      <c r="F13" s="27">
        <v>3157</v>
      </c>
      <c r="G13" s="29">
        <f t="shared" si="1"/>
        <v>0.74633569739952721</v>
      </c>
      <c r="H13" s="120">
        <v>225</v>
      </c>
      <c r="I13" s="27">
        <v>232</v>
      </c>
      <c r="J13" s="29">
        <f t="shared" si="2"/>
        <v>1.0311111111111111</v>
      </c>
      <c r="K13" s="116">
        <v>2700</v>
      </c>
      <c r="L13" s="27">
        <v>2239</v>
      </c>
      <c r="M13" s="28">
        <f t="shared" si="4"/>
        <v>0.82925925925925925</v>
      </c>
      <c r="N13" s="116">
        <v>225</v>
      </c>
      <c r="O13" s="27">
        <v>146</v>
      </c>
      <c r="P13" s="30">
        <f t="shared" si="3"/>
        <v>0.64888888888888885</v>
      </c>
      <c r="Q13" s="155"/>
      <c r="R13" s="155"/>
    </row>
    <row r="14" spans="1:18" ht="14.1" customHeight="1">
      <c r="A14" s="26" t="s">
        <v>35</v>
      </c>
      <c r="B14" s="118">
        <v>2429</v>
      </c>
      <c r="C14" s="27">
        <v>2494</v>
      </c>
      <c r="D14" s="28">
        <f t="shared" si="0"/>
        <v>1.0267599835323178</v>
      </c>
      <c r="E14" s="120">
        <v>1840</v>
      </c>
      <c r="F14" s="27">
        <v>2327</v>
      </c>
      <c r="G14" s="29">
        <f t="shared" si="1"/>
        <v>1.2646739130434783</v>
      </c>
      <c r="H14" s="120">
        <v>140</v>
      </c>
      <c r="I14" s="27">
        <v>183</v>
      </c>
      <c r="J14" s="29">
        <f t="shared" si="2"/>
        <v>1.3071428571428572</v>
      </c>
      <c r="K14" s="116">
        <v>1400</v>
      </c>
      <c r="L14" s="27">
        <v>1629</v>
      </c>
      <c r="M14" s="28">
        <f t="shared" si="4"/>
        <v>1.1635714285714285</v>
      </c>
      <c r="N14" s="116">
        <v>120</v>
      </c>
      <c r="O14" s="27">
        <v>128</v>
      </c>
      <c r="P14" s="30">
        <f t="shared" si="3"/>
        <v>1.0666666666666667</v>
      </c>
      <c r="Q14" s="155"/>
      <c r="R14" s="155"/>
    </row>
    <row r="15" spans="1:18" ht="14.1" customHeight="1">
      <c r="A15" s="26" t="s">
        <v>36</v>
      </c>
      <c r="B15" s="118">
        <v>6500</v>
      </c>
      <c r="C15" s="27">
        <v>4207</v>
      </c>
      <c r="D15" s="28">
        <f t="shared" si="0"/>
        <v>0.64723076923076928</v>
      </c>
      <c r="E15" s="120">
        <v>5900</v>
      </c>
      <c r="F15" s="27">
        <v>3984</v>
      </c>
      <c r="G15" s="29">
        <f t="shared" si="1"/>
        <v>0.67525423728813561</v>
      </c>
      <c r="H15" s="120">
        <v>400</v>
      </c>
      <c r="I15" s="27">
        <v>359</v>
      </c>
      <c r="J15" s="29">
        <f t="shared" si="2"/>
        <v>0.89749999999999996</v>
      </c>
      <c r="K15" s="116">
        <v>5000</v>
      </c>
      <c r="L15" s="27">
        <v>2936</v>
      </c>
      <c r="M15" s="28">
        <f t="shared" si="4"/>
        <v>0.58720000000000006</v>
      </c>
      <c r="N15" s="116">
        <v>350</v>
      </c>
      <c r="O15" s="27">
        <v>229</v>
      </c>
      <c r="P15" s="30">
        <f t="shared" si="3"/>
        <v>0.65428571428571425</v>
      </c>
      <c r="Q15" s="155"/>
      <c r="R15" s="155"/>
    </row>
    <row r="16" spans="1:18" ht="14.1" customHeight="1">
      <c r="A16" s="26" t="s">
        <v>37</v>
      </c>
      <c r="B16" s="118">
        <v>3500</v>
      </c>
      <c r="C16" s="27">
        <v>2147</v>
      </c>
      <c r="D16" s="28">
        <f t="shared" si="0"/>
        <v>0.61342857142857143</v>
      </c>
      <c r="E16" s="120">
        <v>3290</v>
      </c>
      <c r="F16" s="27">
        <v>1994</v>
      </c>
      <c r="G16" s="29">
        <f t="shared" si="1"/>
        <v>0.60607902735562313</v>
      </c>
      <c r="H16" s="120">
        <v>385</v>
      </c>
      <c r="I16" s="27">
        <v>329</v>
      </c>
      <c r="J16" s="29">
        <f t="shared" si="2"/>
        <v>0.8545454545454545</v>
      </c>
      <c r="K16" s="116">
        <v>2520</v>
      </c>
      <c r="L16" s="27">
        <v>1237</v>
      </c>
      <c r="M16" s="28">
        <f t="shared" si="4"/>
        <v>0.49087301587301585</v>
      </c>
      <c r="N16" s="116">
        <v>180</v>
      </c>
      <c r="O16" s="27">
        <v>107</v>
      </c>
      <c r="P16" s="30">
        <f t="shared" si="3"/>
        <v>0.59444444444444444</v>
      </c>
      <c r="Q16" s="155"/>
      <c r="R16" s="155"/>
    </row>
    <row r="17" spans="1:17" ht="14.1" customHeight="1">
      <c r="A17" s="26" t="s">
        <v>38</v>
      </c>
      <c r="B17" s="118">
        <v>5800</v>
      </c>
      <c r="C17" s="27">
        <v>4095</v>
      </c>
      <c r="D17" s="28">
        <f t="shared" si="0"/>
        <v>0.70603448275862069</v>
      </c>
      <c r="E17" s="120">
        <v>5450</v>
      </c>
      <c r="F17" s="27">
        <v>3754</v>
      </c>
      <c r="G17" s="29">
        <f t="shared" si="1"/>
        <v>0.68880733944954131</v>
      </c>
      <c r="H17" s="120">
        <v>500</v>
      </c>
      <c r="I17" s="27">
        <v>410</v>
      </c>
      <c r="J17" s="29">
        <f t="shared" si="2"/>
        <v>0.82</v>
      </c>
      <c r="K17" s="116">
        <v>4175</v>
      </c>
      <c r="L17" s="27">
        <v>2392</v>
      </c>
      <c r="M17" s="28">
        <f t="shared" si="4"/>
        <v>0.57293413173652696</v>
      </c>
      <c r="N17" s="116">
        <v>300</v>
      </c>
      <c r="O17" s="27">
        <v>139</v>
      </c>
      <c r="P17" s="30">
        <f t="shared" si="3"/>
        <v>0.46333333333333332</v>
      </c>
      <c r="Q17" s="155"/>
    </row>
    <row r="18" spans="1:17" ht="14.1" customHeight="1">
      <c r="A18" s="26" t="s">
        <v>39</v>
      </c>
      <c r="B18" s="118">
        <v>4012</v>
      </c>
      <c r="C18" s="27">
        <v>2483</v>
      </c>
      <c r="D18" s="28">
        <f t="shared" si="0"/>
        <v>0.6188933200398804</v>
      </c>
      <c r="E18" s="120">
        <v>3689</v>
      </c>
      <c r="F18" s="27">
        <v>2318</v>
      </c>
      <c r="G18" s="29">
        <f t="shared" si="1"/>
        <v>0.62835456763350506</v>
      </c>
      <c r="H18" s="120">
        <v>277</v>
      </c>
      <c r="I18" s="27">
        <v>177</v>
      </c>
      <c r="J18" s="29">
        <f t="shared" si="2"/>
        <v>0.63898916967509023</v>
      </c>
      <c r="K18" s="116">
        <v>2175</v>
      </c>
      <c r="L18" s="27">
        <v>1429</v>
      </c>
      <c r="M18" s="28">
        <f t="shared" si="4"/>
        <v>0.65701149425287353</v>
      </c>
      <c r="N18" s="116">
        <v>200</v>
      </c>
      <c r="O18" s="27">
        <v>136</v>
      </c>
      <c r="P18" s="30">
        <f t="shared" si="3"/>
        <v>0.68</v>
      </c>
      <c r="Q18" s="155"/>
    </row>
    <row r="19" spans="1:17" ht="14.1" customHeight="1">
      <c r="A19" s="26" t="s">
        <v>40</v>
      </c>
      <c r="B19" s="118">
        <v>15000</v>
      </c>
      <c r="C19" s="27">
        <v>9558</v>
      </c>
      <c r="D19" s="28">
        <f t="shared" si="0"/>
        <v>0.63719999999999999</v>
      </c>
      <c r="E19" s="120">
        <v>13264</v>
      </c>
      <c r="F19" s="27">
        <v>8822</v>
      </c>
      <c r="G19" s="29">
        <f t="shared" si="1"/>
        <v>0.66510856453558509</v>
      </c>
      <c r="H19" s="120">
        <v>1379</v>
      </c>
      <c r="I19" s="27">
        <v>882</v>
      </c>
      <c r="J19" s="29">
        <f t="shared" si="2"/>
        <v>0.63959390862944165</v>
      </c>
      <c r="K19" s="116">
        <v>6997</v>
      </c>
      <c r="L19" s="27">
        <v>4116</v>
      </c>
      <c r="M19" s="28">
        <f t="shared" si="4"/>
        <v>0.58825210804630557</v>
      </c>
      <c r="N19" s="116">
        <v>461</v>
      </c>
      <c r="O19" s="27">
        <v>317</v>
      </c>
      <c r="P19" s="30">
        <f t="shared" si="3"/>
        <v>0.68763557483731019</v>
      </c>
      <c r="Q19" s="155"/>
    </row>
    <row r="20" spans="1:17" ht="14.1" customHeight="1">
      <c r="A20" s="26" t="s">
        <v>41</v>
      </c>
      <c r="B20" s="118">
        <v>6300</v>
      </c>
      <c r="C20" s="27">
        <v>4192</v>
      </c>
      <c r="D20" s="28">
        <f t="shared" si="0"/>
        <v>0.66539682539682543</v>
      </c>
      <c r="E20" s="120">
        <v>5800</v>
      </c>
      <c r="F20" s="27">
        <v>3775</v>
      </c>
      <c r="G20" s="29">
        <f t="shared" si="1"/>
        <v>0.65086206896551724</v>
      </c>
      <c r="H20" s="120">
        <v>250</v>
      </c>
      <c r="I20" s="27">
        <v>188</v>
      </c>
      <c r="J20" s="29">
        <f t="shared" si="2"/>
        <v>0.752</v>
      </c>
      <c r="K20" s="116">
        <v>4900</v>
      </c>
      <c r="L20" s="27">
        <v>2500</v>
      </c>
      <c r="M20" s="28">
        <f t="shared" si="4"/>
        <v>0.51020408163265307</v>
      </c>
      <c r="N20" s="116">
        <v>230</v>
      </c>
      <c r="O20" s="27">
        <v>126</v>
      </c>
      <c r="P20" s="30">
        <f t="shared" si="3"/>
        <v>0.54782608695652169</v>
      </c>
      <c r="Q20" s="155"/>
    </row>
    <row r="21" spans="1:17" ht="14.1" customHeight="1">
      <c r="A21" s="26" t="s">
        <v>42</v>
      </c>
      <c r="B21" s="118">
        <v>9000</v>
      </c>
      <c r="C21" s="27">
        <v>5322</v>
      </c>
      <c r="D21" s="28">
        <f t="shared" si="0"/>
        <v>0.59133333333333338</v>
      </c>
      <c r="E21" s="120">
        <v>7560</v>
      </c>
      <c r="F21" s="27">
        <v>5034</v>
      </c>
      <c r="G21" s="29">
        <f t="shared" si="1"/>
        <v>0.66587301587301584</v>
      </c>
      <c r="H21" s="120">
        <v>486</v>
      </c>
      <c r="I21" s="27">
        <v>327</v>
      </c>
      <c r="J21" s="29">
        <f t="shared" si="2"/>
        <v>0.6728395061728395</v>
      </c>
      <c r="K21" s="116">
        <v>7020</v>
      </c>
      <c r="L21" s="27">
        <v>3834</v>
      </c>
      <c r="M21" s="28">
        <f t="shared" si="4"/>
        <v>0.5461538461538461</v>
      </c>
      <c r="N21" s="116">
        <v>450</v>
      </c>
      <c r="O21" s="27">
        <v>246</v>
      </c>
      <c r="P21" s="30">
        <f t="shared" si="3"/>
        <v>0.54666666666666663</v>
      </c>
      <c r="Q21" s="155"/>
    </row>
    <row r="22" spans="1:17" ht="14.1" customHeight="1">
      <c r="A22" s="26" t="s">
        <v>43</v>
      </c>
      <c r="B22" s="118">
        <v>8000</v>
      </c>
      <c r="C22" s="27">
        <v>5575</v>
      </c>
      <c r="D22" s="28">
        <f t="shared" si="0"/>
        <v>0.69687500000000002</v>
      </c>
      <c r="E22" s="120">
        <v>7600</v>
      </c>
      <c r="F22" s="27">
        <v>5283</v>
      </c>
      <c r="G22" s="29">
        <f t="shared" si="1"/>
        <v>0.69513157894736843</v>
      </c>
      <c r="H22" s="120">
        <v>375</v>
      </c>
      <c r="I22" s="27">
        <v>351</v>
      </c>
      <c r="J22" s="29">
        <f t="shared" si="2"/>
        <v>0.93600000000000005</v>
      </c>
      <c r="K22" s="116">
        <v>6880</v>
      </c>
      <c r="L22" s="27">
        <v>4119</v>
      </c>
      <c r="M22" s="28">
        <f t="shared" si="4"/>
        <v>0.59869186046511624</v>
      </c>
      <c r="N22" s="116">
        <v>325</v>
      </c>
      <c r="O22" s="27">
        <v>224</v>
      </c>
      <c r="P22" s="30">
        <f t="shared" si="3"/>
        <v>0.6892307692307692</v>
      </c>
      <c r="Q22" s="155"/>
    </row>
    <row r="23" spans="1:17" ht="14.1" customHeight="1">
      <c r="A23" s="26" t="s">
        <v>44</v>
      </c>
      <c r="B23" s="118">
        <v>36500</v>
      </c>
      <c r="C23" s="27">
        <v>2261</v>
      </c>
      <c r="D23" s="28">
        <f t="shared" si="0"/>
        <v>6.1945205479452058E-2</v>
      </c>
      <c r="E23" s="120">
        <v>3185</v>
      </c>
      <c r="F23" s="27">
        <v>2037</v>
      </c>
      <c r="G23" s="29">
        <f t="shared" si="1"/>
        <v>0.63956043956043951</v>
      </c>
      <c r="H23" s="120">
        <v>210</v>
      </c>
      <c r="I23" s="27">
        <v>147</v>
      </c>
      <c r="J23" s="29">
        <f t="shared" si="2"/>
        <v>0.7</v>
      </c>
      <c r="K23" s="116">
        <v>2765</v>
      </c>
      <c r="L23" s="27">
        <v>1593</v>
      </c>
      <c r="M23" s="28">
        <f t="shared" si="4"/>
        <v>0.57613019891500905</v>
      </c>
      <c r="N23" s="116">
        <v>245</v>
      </c>
      <c r="O23" s="27">
        <v>137</v>
      </c>
      <c r="P23" s="30">
        <f t="shared" si="3"/>
        <v>0.5591836734693878</v>
      </c>
      <c r="Q23" s="155"/>
    </row>
    <row r="24" spans="1:17" ht="14.1" customHeight="1">
      <c r="A24" s="26" t="s">
        <v>45</v>
      </c>
      <c r="B24" s="118">
        <v>5000</v>
      </c>
      <c r="C24" s="27">
        <v>2997</v>
      </c>
      <c r="D24" s="28">
        <f t="shared" si="0"/>
        <v>0.59940000000000004</v>
      </c>
      <c r="E24" s="120">
        <v>4500</v>
      </c>
      <c r="F24" s="27">
        <v>2688</v>
      </c>
      <c r="G24" s="29">
        <f t="shared" si="1"/>
        <v>0.59733333333333338</v>
      </c>
      <c r="H24" s="120">
        <v>275</v>
      </c>
      <c r="I24" s="27">
        <v>202</v>
      </c>
      <c r="J24" s="29">
        <f t="shared" si="2"/>
        <v>0.7345454545454545</v>
      </c>
      <c r="K24" s="116">
        <v>4000</v>
      </c>
      <c r="L24" s="27">
        <v>1933</v>
      </c>
      <c r="M24" s="28">
        <f t="shared" si="4"/>
        <v>0.48325000000000001</v>
      </c>
      <c r="N24" s="116">
        <v>350</v>
      </c>
      <c r="O24" s="27">
        <v>172</v>
      </c>
      <c r="P24" s="30">
        <f t="shared" si="3"/>
        <v>0.49142857142857144</v>
      </c>
      <c r="Q24" s="155"/>
    </row>
    <row r="25" spans="1:17" ht="14.1" customHeight="1">
      <c r="A25" s="26" t="s">
        <v>46</v>
      </c>
      <c r="B25" s="119">
        <v>7686</v>
      </c>
      <c r="C25" s="27">
        <v>3331</v>
      </c>
      <c r="D25" s="28">
        <f t="shared" si="0"/>
        <v>0.43338537600832683</v>
      </c>
      <c r="E25" s="120">
        <v>7362</v>
      </c>
      <c r="F25" s="27">
        <v>3166</v>
      </c>
      <c r="G25" s="29">
        <f t="shared" si="1"/>
        <v>0.43004618310241782</v>
      </c>
      <c r="H25" s="120">
        <v>350</v>
      </c>
      <c r="I25" s="27">
        <v>260</v>
      </c>
      <c r="J25" s="29">
        <f t="shared" si="2"/>
        <v>0.74285714285714288</v>
      </c>
      <c r="K25" s="116">
        <v>5914</v>
      </c>
      <c r="L25" s="27">
        <v>2385</v>
      </c>
      <c r="M25" s="28">
        <f t="shared" si="4"/>
        <v>0.40328035170781196</v>
      </c>
      <c r="N25" s="116">
        <v>448</v>
      </c>
      <c r="O25" s="27">
        <v>168</v>
      </c>
      <c r="P25" s="30">
        <f t="shared" si="3"/>
        <v>0.375</v>
      </c>
      <c r="Q25" s="155"/>
    </row>
    <row r="26" spans="1:17">
      <c r="A26" s="26" t="s">
        <v>47</v>
      </c>
      <c r="B26" s="116" t="s">
        <v>48</v>
      </c>
      <c r="C26" s="121">
        <v>454</v>
      </c>
      <c r="D26" s="28" t="s">
        <v>48</v>
      </c>
      <c r="E26" s="120" t="s">
        <v>48</v>
      </c>
      <c r="F26" s="122">
        <v>427</v>
      </c>
      <c r="G26" s="29" t="s">
        <v>48</v>
      </c>
      <c r="H26" s="120" t="s">
        <v>48</v>
      </c>
      <c r="I26" s="122">
        <v>8</v>
      </c>
      <c r="J26" s="29" t="s">
        <v>48</v>
      </c>
      <c r="K26" s="116" t="s">
        <v>48</v>
      </c>
      <c r="L26" s="121">
        <v>225</v>
      </c>
      <c r="M26" s="28" t="s">
        <v>48</v>
      </c>
      <c r="N26" s="116" t="s">
        <v>48</v>
      </c>
      <c r="O26" s="121">
        <v>6</v>
      </c>
      <c r="P26" s="30" t="s">
        <v>48</v>
      </c>
      <c r="Q26" s="155"/>
    </row>
    <row r="27" spans="1:17" ht="13.5" thickBot="1">
      <c r="A27" s="31" t="s">
        <v>49</v>
      </c>
      <c r="B27" s="117">
        <f>SUM(B10:B26)</f>
        <v>136027</v>
      </c>
      <c r="C27" s="123">
        <v>56178</v>
      </c>
      <c r="D27" s="32">
        <f>C27/B27</f>
        <v>0.41299153844457348</v>
      </c>
      <c r="E27" s="117">
        <f>SUM(E10:E26)</f>
        <v>93366</v>
      </c>
      <c r="F27" s="123">
        <v>51797</v>
      </c>
      <c r="G27" s="33">
        <f>F27/E27</f>
        <v>0.55477368635263369</v>
      </c>
      <c r="H27" s="117">
        <f>SUM(H10:H26)</f>
        <v>6793</v>
      </c>
      <c r="I27" s="123">
        <v>4542</v>
      </c>
      <c r="J27" s="33">
        <f>I27/H27</f>
        <v>0.66862947151479468</v>
      </c>
      <c r="K27" s="117">
        <f>SUM(K10:K26)</f>
        <v>68287</v>
      </c>
      <c r="L27" s="123">
        <v>33242</v>
      </c>
      <c r="M27" s="32">
        <f>L27/K27</f>
        <v>0.48679836572114749</v>
      </c>
      <c r="N27" s="117">
        <f>SUM(N10:N26)</f>
        <v>4884</v>
      </c>
      <c r="O27" s="123">
        <v>2495</v>
      </c>
      <c r="P27" s="34">
        <f>O27/N27</f>
        <v>0.51085176085176087</v>
      </c>
      <c r="Q27" s="155"/>
    </row>
    <row r="28" spans="1:17" ht="13.5" thickTop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>
      <c r="A30" s="168" t="s">
        <v>52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52"/>
    </row>
    <row r="31" spans="1:17" ht="12.75" customHeight="1">
      <c r="A31" s="168" t="s">
        <v>53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52"/>
    </row>
    <row r="32" spans="1:17">
      <c r="A32" s="172" t="s">
        <v>54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57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40625" defaultRowHeight="12.75"/>
  <cols>
    <col min="1" max="1" width="21.85546875" style="21" customWidth="1"/>
    <col min="2" max="2" width="10.140625" style="21" customWidth="1"/>
    <col min="3" max="4" width="7.42578125" style="21" customWidth="1"/>
    <col min="5" max="5" width="11" style="21" customWidth="1"/>
    <col min="6" max="6" width="7.7109375" style="21" customWidth="1"/>
    <col min="7" max="7" width="10.85546875" style="21" customWidth="1"/>
    <col min="8" max="8" width="6.85546875" style="21" customWidth="1"/>
    <col min="9" max="9" width="9.5703125" style="21" customWidth="1"/>
    <col min="10" max="10" width="7" style="21" customWidth="1"/>
    <col min="11" max="11" width="8.140625" style="21" customWidth="1"/>
    <col min="12" max="12" width="6.85546875" style="21" customWidth="1"/>
    <col min="13" max="16384" width="9.140625" style="21"/>
  </cols>
  <sheetData>
    <row r="1" spans="1:16" ht="18.7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55"/>
      <c r="N1" s="155"/>
      <c r="O1" s="155"/>
      <c r="P1" s="155"/>
    </row>
    <row r="2" spans="1:16" ht="15.75">
      <c r="A2" s="175" t="str">
        <f>'1. Plan and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43"/>
      <c r="N2" s="143"/>
      <c r="O2" s="143"/>
      <c r="P2" s="143"/>
    </row>
    <row r="3" spans="1:16" ht="15.75">
      <c r="A3" s="175" t="str">
        <f>'1. Plan and Actual'!A3</f>
        <v>FY22 Quarter Ending March 31, 2022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43"/>
      <c r="N3" s="143"/>
      <c r="O3" s="143"/>
      <c r="P3" s="143"/>
    </row>
    <row r="5" spans="1:16" ht="18.75">
      <c r="A5" s="174" t="s">
        <v>5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23"/>
      <c r="N5" s="155"/>
      <c r="O5" s="155"/>
      <c r="P5" s="155"/>
    </row>
    <row r="6" spans="1:16" ht="6.75" customHeight="1" thickBo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3.5" thickTop="1">
      <c r="A7" s="185" t="s">
        <v>17</v>
      </c>
      <c r="B7" s="179" t="s">
        <v>18</v>
      </c>
      <c r="C7" s="179" t="s">
        <v>19</v>
      </c>
      <c r="D7" s="179"/>
      <c r="E7" s="181" t="s">
        <v>55</v>
      </c>
      <c r="F7" s="181"/>
      <c r="G7" s="181"/>
      <c r="H7" s="181"/>
      <c r="I7" s="181"/>
      <c r="J7" s="181"/>
      <c r="K7" s="181"/>
      <c r="L7" s="182"/>
      <c r="M7" s="155"/>
      <c r="N7" s="155"/>
      <c r="O7" s="155"/>
      <c r="P7" s="155"/>
    </row>
    <row r="8" spans="1:16">
      <c r="A8" s="186"/>
      <c r="B8" s="183"/>
      <c r="C8" s="183"/>
      <c r="D8" s="183"/>
      <c r="E8" s="183" t="s">
        <v>20</v>
      </c>
      <c r="F8" s="183"/>
      <c r="G8" s="183" t="s">
        <v>21</v>
      </c>
      <c r="H8" s="183"/>
      <c r="I8" s="183" t="s">
        <v>22</v>
      </c>
      <c r="J8" s="183"/>
      <c r="K8" s="183" t="s">
        <v>56</v>
      </c>
      <c r="L8" s="184"/>
      <c r="M8" s="155"/>
      <c r="N8" s="155"/>
      <c r="O8" s="155"/>
      <c r="P8" s="155"/>
    </row>
    <row r="9" spans="1:16" s="36" customFormat="1" ht="38.25">
      <c r="A9" s="35"/>
      <c r="B9" s="149" t="s">
        <v>23</v>
      </c>
      <c r="C9" s="149" t="s">
        <v>57</v>
      </c>
      <c r="D9" s="149" t="s">
        <v>58</v>
      </c>
      <c r="E9" s="149" t="s">
        <v>59</v>
      </c>
      <c r="F9" s="149" t="s">
        <v>58</v>
      </c>
      <c r="G9" s="149" t="s">
        <v>60</v>
      </c>
      <c r="H9" s="149" t="s">
        <v>58</v>
      </c>
      <c r="I9" s="149" t="s">
        <v>61</v>
      </c>
      <c r="J9" s="149" t="s">
        <v>58</v>
      </c>
      <c r="K9" s="149" t="s">
        <v>27</v>
      </c>
      <c r="L9" s="25" t="s">
        <v>58</v>
      </c>
    </row>
    <row r="10" spans="1:16" ht="14.1" customHeight="1">
      <c r="A10" s="26" t="s">
        <v>31</v>
      </c>
      <c r="B10" s="37">
        <f>'1. Plan and Actual'!C10</f>
        <v>2093</v>
      </c>
      <c r="C10" s="27">
        <v>1224</v>
      </c>
      <c r="D10" s="28">
        <f>C10/B10</f>
        <v>0.58480649784997607</v>
      </c>
      <c r="E10" s="27">
        <f>'1. Plan and Actual'!F10</f>
        <v>2007</v>
      </c>
      <c r="F10" s="28">
        <f>E10/B10</f>
        <v>0.95891065456282842</v>
      </c>
      <c r="G10" s="27">
        <f>'1. Plan and Actual'!I10</f>
        <v>149</v>
      </c>
      <c r="H10" s="28">
        <f>G10/B10</f>
        <v>7.1189679885332063E-2</v>
      </c>
      <c r="I10" s="37">
        <f>'1. Plan and Actual'!L10</f>
        <v>1263</v>
      </c>
      <c r="J10" s="28">
        <f>I10/B10</f>
        <v>0.60344003822264691</v>
      </c>
      <c r="K10" s="27">
        <f>'1. Plan and Actual'!O10</f>
        <v>135</v>
      </c>
      <c r="L10" s="30">
        <f>K10/B10</f>
        <v>6.4500716674629713E-2</v>
      </c>
      <c r="M10" s="155"/>
      <c r="N10" s="155"/>
      <c r="O10" s="155"/>
      <c r="P10" s="155"/>
    </row>
    <row r="11" spans="1:16" ht="14.1" customHeight="1">
      <c r="A11" s="26" t="s">
        <v>32</v>
      </c>
      <c r="B11" s="37">
        <f>'1. Plan and Actual'!C11</f>
        <v>6425</v>
      </c>
      <c r="C11" s="27">
        <v>4418</v>
      </c>
      <c r="D11" s="28">
        <f t="shared" ref="D11:D27" si="0">C11/B11</f>
        <v>0.68762645914396892</v>
      </c>
      <c r="E11" s="27">
        <f>'1. Plan and Actual'!F11</f>
        <v>5831</v>
      </c>
      <c r="F11" s="28">
        <f t="shared" ref="F11:F27" si="1">E11/B11</f>
        <v>0.90754863813229569</v>
      </c>
      <c r="G11" s="27">
        <f>'1. Plan and Actual'!I11</f>
        <v>478</v>
      </c>
      <c r="H11" s="28">
        <f t="shared" ref="H11:H27" si="2">G11/B11</f>
        <v>7.4396887159533076E-2</v>
      </c>
      <c r="I11" s="37">
        <f>'1. Plan and Actual'!L11</f>
        <v>3436</v>
      </c>
      <c r="J11" s="28">
        <f t="shared" ref="J11:J27" si="3">I11/B11</f>
        <v>0.5347859922178988</v>
      </c>
      <c r="K11" s="27">
        <f>'1. Plan and Actual'!O11</f>
        <v>173</v>
      </c>
      <c r="L11" s="30">
        <f t="shared" ref="L11:L27" si="4">K11/B11</f>
        <v>2.6926070038910507E-2</v>
      </c>
      <c r="M11" s="155"/>
      <c r="N11" s="155"/>
      <c r="O11" s="155"/>
      <c r="P11" s="155"/>
    </row>
    <row r="12" spans="1:16" ht="14.1" customHeight="1">
      <c r="A12" s="26" t="s">
        <v>33</v>
      </c>
      <c r="B12" s="37">
        <f>'1. Plan and Actual'!C12</f>
        <v>3766</v>
      </c>
      <c r="C12" s="27">
        <v>2498</v>
      </c>
      <c r="D12" s="28">
        <f t="shared" si="0"/>
        <v>0.6633032395114179</v>
      </c>
      <c r="E12" s="27">
        <f>'1. Plan and Actual'!F12</f>
        <v>3432</v>
      </c>
      <c r="F12" s="28">
        <f t="shared" si="1"/>
        <v>0.91131173659054698</v>
      </c>
      <c r="G12" s="27">
        <f>'1. Plan and Actual'!I12</f>
        <v>383</v>
      </c>
      <c r="H12" s="28">
        <f t="shared" si="2"/>
        <v>0.10169941582580988</v>
      </c>
      <c r="I12" s="37">
        <f>'1. Plan and Actual'!L12</f>
        <v>2288</v>
      </c>
      <c r="J12" s="28">
        <f t="shared" si="3"/>
        <v>0.60754115772703132</v>
      </c>
      <c r="K12" s="27">
        <f>'1. Plan and Actual'!O12</f>
        <v>173</v>
      </c>
      <c r="L12" s="30">
        <f t="shared" si="4"/>
        <v>4.5937334041423264E-2</v>
      </c>
      <c r="M12" s="155"/>
      <c r="N12" s="155"/>
      <c r="O12" s="155"/>
      <c r="P12" s="155"/>
    </row>
    <row r="13" spans="1:16" ht="14.1" customHeight="1">
      <c r="A13" s="26" t="s">
        <v>34</v>
      </c>
      <c r="B13" s="37">
        <f>'1. Plan and Actual'!C13</f>
        <v>3350</v>
      </c>
      <c r="C13" s="27">
        <v>2241</v>
      </c>
      <c r="D13" s="28">
        <f t="shared" si="0"/>
        <v>0.66895522388059703</v>
      </c>
      <c r="E13" s="27">
        <f>'1. Plan and Actual'!F13</f>
        <v>3157</v>
      </c>
      <c r="F13" s="28">
        <f t="shared" si="1"/>
        <v>0.94238805970149253</v>
      </c>
      <c r="G13" s="27">
        <f>'1. Plan and Actual'!I13</f>
        <v>232</v>
      </c>
      <c r="H13" s="28">
        <f t="shared" si="2"/>
        <v>6.9253731343283581E-2</v>
      </c>
      <c r="I13" s="37">
        <f>'1. Plan and Actual'!L13</f>
        <v>2239</v>
      </c>
      <c r="J13" s="28">
        <f t="shared" si="3"/>
        <v>0.66835820895522391</v>
      </c>
      <c r="K13" s="27">
        <f>'1. Plan and Actual'!O13</f>
        <v>146</v>
      </c>
      <c r="L13" s="30">
        <f t="shared" si="4"/>
        <v>4.3582089552238808E-2</v>
      </c>
      <c r="M13" s="155"/>
      <c r="N13" s="155"/>
      <c r="O13" s="155"/>
      <c r="P13" s="155"/>
    </row>
    <row r="14" spans="1:16" ht="14.1" customHeight="1">
      <c r="A14" s="26" t="s">
        <v>35</v>
      </c>
      <c r="B14" s="37">
        <f>'1. Plan and Actual'!C14</f>
        <v>2494</v>
      </c>
      <c r="C14" s="27">
        <v>1487</v>
      </c>
      <c r="D14" s="28">
        <f t="shared" si="0"/>
        <v>0.59623095429029671</v>
      </c>
      <c r="E14" s="27">
        <f>'1. Plan and Actual'!F14</f>
        <v>2327</v>
      </c>
      <c r="F14" s="28">
        <f t="shared" si="1"/>
        <v>0.93303929430633525</v>
      </c>
      <c r="G14" s="27">
        <f>'1. Plan and Actual'!I14</f>
        <v>183</v>
      </c>
      <c r="H14" s="28">
        <f t="shared" si="2"/>
        <v>7.3376102646351249E-2</v>
      </c>
      <c r="I14" s="37">
        <f>'1. Plan and Actual'!L14</f>
        <v>1629</v>
      </c>
      <c r="J14" s="28">
        <f t="shared" si="3"/>
        <v>0.65316760224538895</v>
      </c>
      <c r="K14" s="27">
        <f>'1. Plan and Actual'!O14</f>
        <v>128</v>
      </c>
      <c r="L14" s="30">
        <f t="shared" si="4"/>
        <v>5.1323175621491579E-2</v>
      </c>
      <c r="M14" s="155"/>
      <c r="N14" s="155"/>
      <c r="O14" s="155"/>
      <c r="P14" s="155"/>
    </row>
    <row r="15" spans="1:16" ht="14.1" customHeight="1">
      <c r="A15" s="26" t="s">
        <v>36</v>
      </c>
      <c r="B15" s="37">
        <f>'1. Plan and Actual'!C15</f>
        <v>4207</v>
      </c>
      <c r="C15" s="27">
        <v>2606</v>
      </c>
      <c r="D15" s="28">
        <f t="shared" si="0"/>
        <v>0.61944378416924173</v>
      </c>
      <c r="E15" s="27">
        <f>'1. Plan and Actual'!F15</f>
        <v>3984</v>
      </c>
      <c r="F15" s="28">
        <f t="shared" si="1"/>
        <v>0.94699310672688375</v>
      </c>
      <c r="G15" s="27">
        <f>'1. Plan and Actual'!I15</f>
        <v>359</v>
      </c>
      <c r="H15" s="28">
        <f t="shared" si="2"/>
        <v>8.5333967197527935E-2</v>
      </c>
      <c r="I15" s="37">
        <f>'1. Plan and Actual'!L15</f>
        <v>2936</v>
      </c>
      <c r="J15" s="28">
        <f t="shared" si="3"/>
        <v>0.69788447825053479</v>
      </c>
      <c r="K15" s="27">
        <f>'1. Plan and Actual'!O15</f>
        <v>229</v>
      </c>
      <c r="L15" s="30">
        <f t="shared" si="4"/>
        <v>5.4433087710957929E-2</v>
      </c>
      <c r="M15" s="155"/>
      <c r="N15" s="155"/>
      <c r="O15" s="155"/>
      <c r="P15" s="155"/>
    </row>
    <row r="16" spans="1:16" ht="14.1" customHeight="1">
      <c r="A16" s="26" t="s">
        <v>37</v>
      </c>
      <c r="B16" s="37">
        <f>'1. Plan and Actual'!C16</f>
        <v>2147</v>
      </c>
      <c r="C16" s="27">
        <v>1176</v>
      </c>
      <c r="D16" s="28">
        <f t="shared" si="0"/>
        <v>0.54774103400093155</v>
      </c>
      <c r="E16" s="27">
        <f>'1. Plan and Actual'!F16</f>
        <v>1994</v>
      </c>
      <c r="F16" s="28">
        <f t="shared" si="1"/>
        <v>0.92873777363763388</v>
      </c>
      <c r="G16" s="27">
        <f>'1. Plan and Actual'!I16</f>
        <v>329</v>
      </c>
      <c r="H16" s="28">
        <f t="shared" si="2"/>
        <v>0.15323707498835584</v>
      </c>
      <c r="I16" s="37">
        <f>'1. Plan and Actual'!L16</f>
        <v>1237</v>
      </c>
      <c r="J16" s="28">
        <f t="shared" si="3"/>
        <v>0.57615277130880294</v>
      </c>
      <c r="K16" s="27">
        <f>'1. Plan and Actual'!O16</f>
        <v>107</v>
      </c>
      <c r="L16" s="30">
        <f t="shared" si="4"/>
        <v>4.9836981835118768E-2</v>
      </c>
      <c r="M16" s="155"/>
      <c r="N16" s="155"/>
      <c r="O16" s="155"/>
      <c r="P16" s="155"/>
    </row>
    <row r="17" spans="1:16" ht="14.1" customHeight="1">
      <c r="A17" s="26" t="s">
        <v>38</v>
      </c>
      <c r="B17" s="37">
        <f>'1. Plan and Actual'!C17</f>
        <v>4095</v>
      </c>
      <c r="C17" s="27">
        <v>2290</v>
      </c>
      <c r="D17" s="28">
        <f t="shared" si="0"/>
        <v>0.55921855921855923</v>
      </c>
      <c r="E17" s="27">
        <f>'1. Plan and Actual'!F17</f>
        <v>3754</v>
      </c>
      <c r="F17" s="28">
        <f t="shared" si="1"/>
        <v>0.91672771672771669</v>
      </c>
      <c r="G17" s="27">
        <f>'1. Plan and Actual'!I17</f>
        <v>410</v>
      </c>
      <c r="H17" s="28">
        <f t="shared" si="2"/>
        <v>0.10012210012210013</v>
      </c>
      <c r="I17" s="37">
        <f>'1. Plan and Actual'!L17</f>
        <v>2392</v>
      </c>
      <c r="J17" s="28">
        <f t="shared" si="3"/>
        <v>0.58412698412698416</v>
      </c>
      <c r="K17" s="27">
        <f>'1. Plan and Actual'!O17</f>
        <v>139</v>
      </c>
      <c r="L17" s="30">
        <f t="shared" si="4"/>
        <v>3.3943833943833941E-2</v>
      </c>
      <c r="M17" s="155"/>
      <c r="N17" s="155"/>
      <c r="O17" s="155"/>
      <c r="P17" s="155"/>
    </row>
    <row r="18" spans="1:16" ht="14.1" customHeight="1">
      <c r="A18" s="26" t="s">
        <v>39</v>
      </c>
      <c r="B18" s="37">
        <f>'1. Plan and Actual'!C18</f>
        <v>2483</v>
      </c>
      <c r="C18" s="27">
        <v>1381</v>
      </c>
      <c r="D18" s="28">
        <f t="shared" si="0"/>
        <v>0.55618203785743048</v>
      </c>
      <c r="E18" s="27">
        <f>'1. Plan and Actual'!F18</f>
        <v>2318</v>
      </c>
      <c r="F18" s="28">
        <f t="shared" si="1"/>
        <v>0.9335481272654047</v>
      </c>
      <c r="G18" s="27">
        <f>'1. Plan and Actual'!I18</f>
        <v>177</v>
      </c>
      <c r="H18" s="28">
        <f t="shared" si="2"/>
        <v>7.1284736206202182E-2</v>
      </c>
      <c r="I18" s="37">
        <f>'1. Plan and Actual'!L18</f>
        <v>1429</v>
      </c>
      <c r="J18" s="28">
        <f t="shared" si="3"/>
        <v>0.57551349174385824</v>
      </c>
      <c r="K18" s="27">
        <f>'1. Plan and Actual'!O18</f>
        <v>136</v>
      </c>
      <c r="L18" s="30">
        <f t="shared" si="4"/>
        <v>5.477245267821184E-2</v>
      </c>
      <c r="M18" s="155"/>
      <c r="N18" s="155"/>
      <c r="O18" s="155"/>
      <c r="P18" s="155"/>
    </row>
    <row r="19" spans="1:16" ht="14.1" customHeight="1">
      <c r="A19" s="26" t="s">
        <v>40</v>
      </c>
      <c r="B19" s="37">
        <f>'1. Plan and Actual'!C19</f>
        <v>9558</v>
      </c>
      <c r="C19" s="27">
        <v>5140</v>
      </c>
      <c r="D19" s="28">
        <f t="shared" si="0"/>
        <v>0.53776940782590499</v>
      </c>
      <c r="E19" s="27">
        <f>'1. Plan and Actual'!F19</f>
        <v>8822</v>
      </c>
      <c r="F19" s="28">
        <f t="shared" si="1"/>
        <v>0.92299644277045412</v>
      </c>
      <c r="G19" s="27">
        <f>'1. Plan and Actual'!I19</f>
        <v>882</v>
      </c>
      <c r="H19" s="28">
        <f t="shared" si="2"/>
        <v>9.2278719397363471E-2</v>
      </c>
      <c r="I19" s="37">
        <f>'1. Plan and Actual'!L19</f>
        <v>4116</v>
      </c>
      <c r="J19" s="28">
        <f t="shared" si="3"/>
        <v>0.43063402385436284</v>
      </c>
      <c r="K19" s="27">
        <f>'1. Plan and Actual'!O19</f>
        <v>317</v>
      </c>
      <c r="L19" s="30">
        <f t="shared" si="4"/>
        <v>3.3165934295877796E-2</v>
      </c>
      <c r="M19" s="155"/>
      <c r="N19" s="155"/>
      <c r="O19" s="155"/>
      <c r="P19" s="155"/>
    </row>
    <row r="20" spans="1:16" ht="14.1" customHeight="1">
      <c r="A20" s="26" t="s">
        <v>41</v>
      </c>
      <c r="B20" s="37">
        <f>'1. Plan and Actual'!C20</f>
        <v>4192</v>
      </c>
      <c r="C20" s="27">
        <v>2558</v>
      </c>
      <c r="D20" s="28">
        <f t="shared" si="0"/>
        <v>0.61020992366412219</v>
      </c>
      <c r="E20" s="27">
        <f>'1. Plan and Actual'!F20</f>
        <v>3775</v>
      </c>
      <c r="F20" s="28">
        <f t="shared" si="1"/>
        <v>0.90052480916030531</v>
      </c>
      <c r="G20" s="27">
        <f>'1. Plan and Actual'!I20</f>
        <v>188</v>
      </c>
      <c r="H20" s="28">
        <f t="shared" si="2"/>
        <v>4.4847328244274808E-2</v>
      </c>
      <c r="I20" s="37">
        <f>'1. Plan and Actual'!L20</f>
        <v>2500</v>
      </c>
      <c r="J20" s="28">
        <f t="shared" si="3"/>
        <v>0.59637404580152675</v>
      </c>
      <c r="K20" s="27">
        <f>'1. Plan and Actual'!O20</f>
        <v>126</v>
      </c>
      <c r="L20" s="30">
        <f t="shared" si="4"/>
        <v>3.0057251908396948E-2</v>
      </c>
      <c r="M20" s="155"/>
      <c r="N20" s="155"/>
      <c r="O20" s="155"/>
      <c r="P20" s="155"/>
    </row>
    <row r="21" spans="1:16" ht="14.1" customHeight="1">
      <c r="A21" s="26" t="s">
        <v>42</v>
      </c>
      <c r="B21" s="37">
        <f>'1. Plan and Actual'!C21</f>
        <v>5322</v>
      </c>
      <c r="C21" s="27">
        <v>4112</v>
      </c>
      <c r="D21" s="28">
        <f t="shared" si="0"/>
        <v>0.77264186396091694</v>
      </c>
      <c r="E21" s="27">
        <f>'1. Plan and Actual'!F21</f>
        <v>5034</v>
      </c>
      <c r="F21" s="28">
        <f t="shared" si="1"/>
        <v>0.94588500563697853</v>
      </c>
      <c r="G21" s="27">
        <f>'1. Plan and Actual'!I21</f>
        <v>327</v>
      </c>
      <c r="H21" s="28">
        <f t="shared" si="2"/>
        <v>6.144306651634724E-2</v>
      </c>
      <c r="I21" s="37">
        <f>'1. Plan and Actual'!L21</f>
        <v>3834</v>
      </c>
      <c r="J21" s="28">
        <f t="shared" si="3"/>
        <v>0.72040586245772265</v>
      </c>
      <c r="K21" s="27">
        <f>'1. Plan and Actual'!O21</f>
        <v>246</v>
      </c>
      <c r="L21" s="30">
        <f t="shared" si="4"/>
        <v>4.6223224351747465E-2</v>
      </c>
      <c r="M21" s="155"/>
      <c r="N21" s="155"/>
      <c r="O21" s="155"/>
      <c r="P21" s="155"/>
    </row>
    <row r="22" spans="1:16" ht="14.1" customHeight="1">
      <c r="A22" s="26" t="s">
        <v>43</v>
      </c>
      <c r="B22" s="37">
        <f>'1. Plan and Actual'!C22</f>
        <v>5575</v>
      </c>
      <c r="C22" s="27">
        <v>4606</v>
      </c>
      <c r="D22" s="28">
        <f t="shared" si="0"/>
        <v>0.82618834080717485</v>
      </c>
      <c r="E22" s="27">
        <f>'1. Plan and Actual'!F22</f>
        <v>5283</v>
      </c>
      <c r="F22" s="28">
        <f t="shared" si="1"/>
        <v>0.94762331838565017</v>
      </c>
      <c r="G22" s="27">
        <f>'1. Plan and Actual'!I22</f>
        <v>351</v>
      </c>
      <c r="H22" s="28">
        <f t="shared" si="2"/>
        <v>6.2959641255605381E-2</v>
      </c>
      <c r="I22" s="37">
        <f>'1. Plan and Actual'!L22</f>
        <v>4119</v>
      </c>
      <c r="J22" s="28">
        <f t="shared" si="3"/>
        <v>0.73883408071748879</v>
      </c>
      <c r="K22" s="27">
        <f>'1. Plan and Actual'!O22</f>
        <v>224</v>
      </c>
      <c r="L22" s="30">
        <f t="shared" si="4"/>
        <v>4.0179372197309417E-2</v>
      </c>
      <c r="M22" s="155"/>
      <c r="N22" s="155"/>
      <c r="O22" s="155"/>
      <c r="P22" s="155"/>
    </row>
    <row r="23" spans="1:16" ht="14.1" customHeight="1">
      <c r="A23" s="26" t="s">
        <v>44</v>
      </c>
      <c r="B23" s="37">
        <f>'1. Plan and Actual'!C23</f>
        <v>2261</v>
      </c>
      <c r="C23" s="27">
        <v>1331</v>
      </c>
      <c r="D23" s="28">
        <f t="shared" si="0"/>
        <v>0.58867757629367534</v>
      </c>
      <c r="E23" s="27">
        <f>'1. Plan and Actual'!F23</f>
        <v>2037</v>
      </c>
      <c r="F23" s="28">
        <f t="shared" si="1"/>
        <v>0.90092879256965941</v>
      </c>
      <c r="G23" s="27">
        <f>'1. Plan and Actual'!I23</f>
        <v>147</v>
      </c>
      <c r="H23" s="28">
        <f t="shared" si="2"/>
        <v>6.5015479876160992E-2</v>
      </c>
      <c r="I23" s="37">
        <f>'1. Plan and Actual'!L23</f>
        <v>1593</v>
      </c>
      <c r="J23" s="28">
        <f t="shared" si="3"/>
        <v>0.7045555064130915</v>
      </c>
      <c r="K23" s="27">
        <f>'1. Plan and Actual'!O23</f>
        <v>137</v>
      </c>
      <c r="L23" s="30">
        <f t="shared" si="4"/>
        <v>6.0592658115877933E-2</v>
      </c>
      <c r="M23" s="155"/>
      <c r="N23" s="155"/>
      <c r="O23" s="155"/>
      <c r="P23" s="155"/>
    </row>
    <row r="24" spans="1:16" ht="14.1" customHeight="1">
      <c r="A24" s="26" t="s">
        <v>45</v>
      </c>
      <c r="B24" s="37">
        <f>'1. Plan and Actual'!C24</f>
        <v>2997</v>
      </c>
      <c r="C24" s="27">
        <v>1864</v>
      </c>
      <c r="D24" s="28">
        <f t="shared" si="0"/>
        <v>0.62195528862195526</v>
      </c>
      <c r="E24" s="27">
        <f>'1. Plan and Actual'!F24</f>
        <v>2688</v>
      </c>
      <c r="F24" s="28">
        <f t="shared" si="1"/>
        <v>0.89689689689689689</v>
      </c>
      <c r="G24" s="27">
        <f>'1. Plan and Actual'!I24</f>
        <v>202</v>
      </c>
      <c r="H24" s="28">
        <f t="shared" si="2"/>
        <v>6.7400734067400728E-2</v>
      </c>
      <c r="I24" s="37">
        <f>'1. Plan and Actual'!L24</f>
        <v>1933</v>
      </c>
      <c r="J24" s="28">
        <f t="shared" si="3"/>
        <v>0.64497831164497832</v>
      </c>
      <c r="K24" s="27">
        <f>'1. Plan and Actual'!O24</f>
        <v>172</v>
      </c>
      <c r="L24" s="30">
        <f t="shared" si="4"/>
        <v>5.7390724057390721E-2</v>
      </c>
      <c r="M24" s="155"/>
      <c r="N24" s="155"/>
      <c r="O24" s="155"/>
      <c r="P24" s="155"/>
    </row>
    <row r="25" spans="1:16" ht="14.1" customHeight="1">
      <c r="A25" s="26" t="s">
        <v>46</v>
      </c>
      <c r="B25" s="37">
        <f>'1. Plan and Actual'!C25</f>
        <v>3331</v>
      </c>
      <c r="C25" s="27">
        <v>2317</v>
      </c>
      <c r="D25" s="28">
        <f t="shared" si="0"/>
        <v>0.69558691083758628</v>
      </c>
      <c r="E25" s="27">
        <f>'1. Plan and Actual'!F25</f>
        <v>3166</v>
      </c>
      <c r="F25" s="28">
        <f t="shared" si="1"/>
        <v>0.95046532572800957</v>
      </c>
      <c r="G25" s="27">
        <f>'1. Plan and Actual'!I25</f>
        <v>260</v>
      </c>
      <c r="H25" s="28">
        <f t="shared" si="2"/>
        <v>7.8054638246772737E-2</v>
      </c>
      <c r="I25" s="37">
        <f>'1. Plan and Actual'!L25</f>
        <v>2385</v>
      </c>
      <c r="J25" s="28">
        <f t="shared" si="3"/>
        <v>0.71600120084058838</v>
      </c>
      <c r="K25" s="27">
        <f>'1. Plan and Actual'!O25</f>
        <v>168</v>
      </c>
      <c r="L25" s="30">
        <f t="shared" si="4"/>
        <v>5.0435304713299309E-2</v>
      </c>
      <c r="M25" s="155"/>
      <c r="N25" s="155"/>
      <c r="O25" s="155"/>
      <c r="P25" s="155"/>
    </row>
    <row r="26" spans="1:16">
      <c r="A26" s="26" t="s">
        <v>47</v>
      </c>
      <c r="B26" s="121">
        <f>'1. Plan and Actual'!C26</f>
        <v>454</v>
      </c>
      <c r="C26" s="121">
        <v>312</v>
      </c>
      <c r="D26" s="28">
        <f t="shared" si="0"/>
        <v>0.68722466960352424</v>
      </c>
      <c r="E26" s="27">
        <f>'1. Plan and Actual'!F26</f>
        <v>427</v>
      </c>
      <c r="F26" s="28">
        <f t="shared" si="1"/>
        <v>0.94052863436123346</v>
      </c>
      <c r="G26" s="27">
        <f>'1. Plan and Actual'!I26</f>
        <v>8</v>
      </c>
      <c r="H26" s="28">
        <f t="shared" si="2"/>
        <v>1.7621145374449341E-2</v>
      </c>
      <c r="I26" s="121">
        <f>'1. Plan and Actual'!L26</f>
        <v>225</v>
      </c>
      <c r="J26" s="28">
        <f t="shared" si="3"/>
        <v>0.49559471365638769</v>
      </c>
      <c r="K26" s="121">
        <f>'1. Plan and Actual'!O26</f>
        <v>6</v>
      </c>
      <c r="L26" s="30">
        <f t="shared" si="4"/>
        <v>1.3215859030837005E-2</v>
      </c>
      <c r="M26" s="155"/>
      <c r="N26" s="155"/>
      <c r="O26" s="155"/>
      <c r="P26" s="155"/>
    </row>
    <row r="27" spans="1:16" ht="13.5" thickBot="1">
      <c r="A27" s="31" t="s">
        <v>49</v>
      </c>
      <c r="B27" s="123">
        <f>'1. Plan and Actual'!C27</f>
        <v>56178</v>
      </c>
      <c r="C27" s="123">
        <v>35755</v>
      </c>
      <c r="D27" s="32">
        <f t="shared" si="0"/>
        <v>0.63645911210794259</v>
      </c>
      <c r="E27" s="38">
        <f>'1. Plan and Actual'!F27</f>
        <v>51797</v>
      </c>
      <c r="F27" s="32">
        <f t="shared" si="1"/>
        <v>0.92201573569724804</v>
      </c>
      <c r="G27" s="38">
        <f>'1. Plan and Actual'!I27</f>
        <v>4542</v>
      </c>
      <c r="H27" s="32">
        <f t="shared" si="2"/>
        <v>8.0850154864893733E-2</v>
      </c>
      <c r="I27" s="123">
        <f>+'1. Plan and Actual'!L27</f>
        <v>33242</v>
      </c>
      <c r="J27" s="32">
        <f t="shared" si="3"/>
        <v>0.5917262985510342</v>
      </c>
      <c r="K27" s="123">
        <f>+'1. Plan and Actual'!O27</f>
        <v>2495</v>
      </c>
      <c r="L27" s="34">
        <f t="shared" si="4"/>
        <v>4.4412403431948452E-2</v>
      </c>
      <c r="M27" s="155"/>
      <c r="N27" s="155"/>
      <c r="O27" s="155"/>
      <c r="P27" s="155"/>
    </row>
    <row r="28" spans="1:16" ht="13.5" thickTop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>
      <c r="A30" s="168" t="s">
        <v>52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</row>
    <row r="31" spans="1:16" ht="12.75" customHeight="1">
      <c r="A31" s="168" t="s">
        <v>53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</row>
    <row r="32" spans="1:16">
      <c r="A32" s="172" t="s">
        <v>54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40625" defaultRowHeight="12.75"/>
  <cols>
    <col min="1" max="1" width="20.85546875" style="21" customWidth="1"/>
    <col min="2" max="2" width="10.7109375" style="21" customWidth="1"/>
    <col min="3" max="3" width="10.42578125" style="21" customWidth="1"/>
    <col min="4" max="4" width="10.7109375" style="21" customWidth="1"/>
    <col min="5" max="5" width="9.85546875" style="21" customWidth="1"/>
    <col min="6" max="6" width="9.140625" style="21"/>
    <col min="7" max="7" width="11.7109375" style="21" customWidth="1"/>
    <col min="8" max="8" width="10" style="21" customWidth="1"/>
    <col min="9" max="9" width="9.140625" style="21"/>
    <col min="10" max="10" width="11.85546875" style="21" customWidth="1"/>
    <col min="11" max="16384" width="9.140625" style="21"/>
  </cols>
  <sheetData>
    <row r="1" spans="1:10" ht="18.7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5.75">
      <c r="A2" s="175" t="str">
        <f>'1. Plan and Actual'!A2</f>
        <v>OSCCAR Summary by Workforce Area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5.75">
      <c r="A3" s="175" t="str">
        <f>'1. Plan and Actual'!A3</f>
        <v>FY22 Quarter Ending March 31, 2022</v>
      </c>
      <c r="B3" s="187"/>
      <c r="C3" s="187"/>
      <c r="D3" s="187"/>
      <c r="E3" s="187"/>
      <c r="F3" s="187"/>
      <c r="G3" s="187"/>
      <c r="H3" s="187"/>
      <c r="I3" s="187"/>
      <c r="J3" s="187"/>
    </row>
    <row r="5" spans="1:10" ht="18.75">
      <c r="A5" s="188" t="s">
        <v>6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0" ht="6.75" customHeight="1" thickBot="1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3.5" thickTop="1">
      <c r="A7" s="153" t="s">
        <v>17</v>
      </c>
      <c r="B7" s="146" t="s">
        <v>18</v>
      </c>
      <c r="C7" s="146" t="s">
        <v>19</v>
      </c>
      <c r="D7" s="146" t="s">
        <v>20</v>
      </c>
      <c r="E7" s="146" t="s">
        <v>21</v>
      </c>
      <c r="F7" s="146" t="s">
        <v>22</v>
      </c>
      <c r="G7" s="146" t="s">
        <v>56</v>
      </c>
      <c r="H7" s="146" t="s">
        <v>62</v>
      </c>
      <c r="I7" s="146" t="s">
        <v>63</v>
      </c>
      <c r="J7" s="147" t="s">
        <v>64</v>
      </c>
    </row>
    <row r="8" spans="1:10" s="36" customFormat="1" ht="38.25">
      <c r="A8" s="24"/>
      <c r="B8" s="149" t="s">
        <v>65</v>
      </c>
      <c r="C8" s="149" t="s">
        <v>66</v>
      </c>
      <c r="D8" s="149" t="s">
        <v>67</v>
      </c>
      <c r="E8" s="149" t="s">
        <v>68</v>
      </c>
      <c r="F8" s="149" t="s">
        <v>69</v>
      </c>
      <c r="G8" s="149" t="s">
        <v>70</v>
      </c>
      <c r="H8" s="149" t="s">
        <v>71</v>
      </c>
      <c r="I8" s="149" t="s">
        <v>72</v>
      </c>
      <c r="J8" s="25" t="s">
        <v>73</v>
      </c>
    </row>
    <row r="9" spans="1:10" ht="14.1" customHeight="1">
      <c r="A9" s="26" t="s">
        <v>31</v>
      </c>
      <c r="B9" s="27">
        <v>743</v>
      </c>
      <c r="C9" s="27">
        <v>1151</v>
      </c>
      <c r="D9" s="27">
        <v>796</v>
      </c>
      <c r="E9" s="27">
        <v>741</v>
      </c>
      <c r="F9" s="27">
        <v>1112</v>
      </c>
      <c r="G9" s="27">
        <v>183</v>
      </c>
      <c r="H9" s="27">
        <v>189</v>
      </c>
      <c r="I9" s="27">
        <v>38</v>
      </c>
      <c r="J9" s="39">
        <v>9</v>
      </c>
    </row>
    <row r="10" spans="1:10" ht="14.1" customHeight="1">
      <c r="A10" s="26" t="s">
        <v>32</v>
      </c>
      <c r="B10" s="27">
        <v>2306</v>
      </c>
      <c r="C10" s="27">
        <v>4772</v>
      </c>
      <c r="D10" s="27">
        <v>4066</v>
      </c>
      <c r="E10" s="27">
        <v>443</v>
      </c>
      <c r="F10" s="27">
        <v>3732</v>
      </c>
      <c r="G10" s="27">
        <v>805</v>
      </c>
      <c r="H10" s="27">
        <v>440</v>
      </c>
      <c r="I10" s="27">
        <v>114</v>
      </c>
      <c r="J10" s="39">
        <v>18</v>
      </c>
    </row>
    <row r="11" spans="1:10" ht="14.1" customHeight="1">
      <c r="A11" s="26" t="s">
        <v>33</v>
      </c>
      <c r="B11" s="27">
        <v>1671</v>
      </c>
      <c r="C11" s="27">
        <v>2009</v>
      </c>
      <c r="D11" s="27">
        <v>1852</v>
      </c>
      <c r="E11" s="27">
        <v>359</v>
      </c>
      <c r="F11" s="27">
        <v>2584</v>
      </c>
      <c r="G11" s="27">
        <v>91</v>
      </c>
      <c r="H11" s="27">
        <v>635</v>
      </c>
      <c r="I11" s="27">
        <v>285</v>
      </c>
      <c r="J11" s="39">
        <v>10</v>
      </c>
    </row>
    <row r="12" spans="1:10" ht="14.1" customHeight="1">
      <c r="A12" s="26" t="s">
        <v>34</v>
      </c>
      <c r="B12" s="27">
        <v>2127</v>
      </c>
      <c r="C12" s="27">
        <v>2684</v>
      </c>
      <c r="D12" s="27">
        <v>2238</v>
      </c>
      <c r="E12" s="27">
        <v>370</v>
      </c>
      <c r="F12" s="27">
        <v>2378</v>
      </c>
      <c r="G12" s="27">
        <v>131</v>
      </c>
      <c r="H12" s="27">
        <v>167</v>
      </c>
      <c r="I12" s="27">
        <v>75</v>
      </c>
      <c r="J12" s="39">
        <v>24</v>
      </c>
    </row>
    <row r="13" spans="1:10" ht="14.1" customHeight="1">
      <c r="A13" s="26" t="s">
        <v>35</v>
      </c>
      <c r="B13" s="27">
        <v>1075</v>
      </c>
      <c r="C13" s="27">
        <v>1447</v>
      </c>
      <c r="D13" s="27">
        <v>1527</v>
      </c>
      <c r="E13" s="27">
        <v>184</v>
      </c>
      <c r="F13" s="27">
        <v>1465</v>
      </c>
      <c r="G13" s="27">
        <v>16</v>
      </c>
      <c r="H13" s="27">
        <v>67</v>
      </c>
      <c r="I13" s="27">
        <v>33</v>
      </c>
      <c r="J13" s="39">
        <v>26</v>
      </c>
    </row>
    <row r="14" spans="1:10" ht="14.1" customHeight="1">
      <c r="A14" s="26" t="s">
        <v>36</v>
      </c>
      <c r="B14" s="27">
        <v>2722</v>
      </c>
      <c r="C14" s="27">
        <v>2896</v>
      </c>
      <c r="D14" s="27">
        <v>2482</v>
      </c>
      <c r="E14" s="27">
        <v>180</v>
      </c>
      <c r="F14" s="27">
        <v>3699</v>
      </c>
      <c r="G14" s="27">
        <v>88</v>
      </c>
      <c r="H14" s="27">
        <v>192</v>
      </c>
      <c r="I14" s="27">
        <v>142</v>
      </c>
      <c r="J14" s="39">
        <v>28</v>
      </c>
    </row>
    <row r="15" spans="1:10" ht="14.1" customHeight="1">
      <c r="A15" s="26" t="s">
        <v>37</v>
      </c>
      <c r="B15" s="27">
        <v>661</v>
      </c>
      <c r="C15" s="27">
        <v>1006</v>
      </c>
      <c r="D15" s="27">
        <v>1162</v>
      </c>
      <c r="E15" s="27">
        <v>731</v>
      </c>
      <c r="F15" s="27">
        <v>918</v>
      </c>
      <c r="G15" s="27">
        <v>38</v>
      </c>
      <c r="H15" s="27">
        <v>80</v>
      </c>
      <c r="I15" s="27">
        <v>88</v>
      </c>
      <c r="J15" s="39">
        <v>8</v>
      </c>
    </row>
    <row r="16" spans="1:10" ht="14.1" customHeight="1">
      <c r="A16" s="26" t="s">
        <v>38</v>
      </c>
      <c r="B16" s="27">
        <v>2084</v>
      </c>
      <c r="C16" s="27">
        <v>2979</v>
      </c>
      <c r="D16" s="27">
        <v>1824</v>
      </c>
      <c r="E16" s="27">
        <v>447</v>
      </c>
      <c r="F16" s="27">
        <v>3150</v>
      </c>
      <c r="G16" s="27">
        <v>55</v>
      </c>
      <c r="H16" s="27">
        <v>407</v>
      </c>
      <c r="I16" s="27">
        <v>237</v>
      </c>
      <c r="J16" s="39">
        <v>12</v>
      </c>
    </row>
    <row r="17" spans="1:16" ht="14.1" customHeight="1">
      <c r="A17" s="26" t="s">
        <v>39</v>
      </c>
      <c r="B17" s="27">
        <v>1466</v>
      </c>
      <c r="C17" s="27">
        <v>1831</v>
      </c>
      <c r="D17" s="27">
        <v>1459</v>
      </c>
      <c r="E17" s="27">
        <v>236</v>
      </c>
      <c r="F17" s="27">
        <v>1700</v>
      </c>
      <c r="G17" s="27">
        <v>395</v>
      </c>
      <c r="H17" s="27">
        <v>142</v>
      </c>
      <c r="I17" s="27">
        <v>106</v>
      </c>
      <c r="J17" s="39">
        <v>1</v>
      </c>
      <c r="K17" s="155"/>
      <c r="L17" s="155"/>
      <c r="M17" s="155"/>
      <c r="N17" s="155"/>
      <c r="O17" s="155"/>
      <c r="P17" s="155"/>
    </row>
    <row r="18" spans="1:16" ht="14.1" customHeight="1">
      <c r="A18" s="26" t="s">
        <v>40</v>
      </c>
      <c r="B18" s="27">
        <v>3751</v>
      </c>
      <c r="C18" s="27">
        <v>6194</v>
      </c>
      <c r="D18" s="27">
        <v>6872</v>
      </c>
      <c r="E18" s="27">
        <v>813</v>
      </c>
      <c r="F18" s="27">
        <v>6050</v>
      </c>
      <c r="G18" s="27">
        <v>459</v>
      </c>
      <c r="H18" s="27">
        <v>275</v>
      </c>
      <c r="I18" s="27">
        <v>541</v>
      </c>
      <c r="J18" s="39">
        <v>163</v>
      </c>
      <c r="K18" s="155"/>
      <c r="L18" s="155"/>
      <c r="M18" s="155"/>
      <c r="N18" s="155"/>
      <c r="O18" s="155"/>
      <c r="P18" s="155"/>
    </row>
    <row r="19" spans="1:16" ht="14.1" customHeight="1">
      <c r="A19" s="26" t="s">
        <v>41</v>
      </c>
      <c r="B19" s="27">
        <v>2035</v>
      </c>
      <c r="C19" s="27">
        <v>2443</v>
      </c>
      <c r="D19" s="27">
        <v>2563</v>
      </c>
      <c r="E19" s="27">
        <v>981</v>
      </c>
      <c r="F19" s="27">
        <v>3102</v>
      </c>
      <c r="G19" s="27">
        <v>785</v>
      </c>
      <c r="H19" s="27">
        <v>406</v>
      </c>
      <c r="I19" s="27">
        <v>142</v>
      </c>
      <c r="J19" s="39">
        <v>4</v>
      </c>
      <c r="K19" s="155"/>
      <c r="L19" s="155"/>
      <c r="M19" s="155"/>
      <c r="N19" s="155"/>
      <c r="O19" s="155"/>
      <c r="P19" s="155"/>
    </row>
    <row r="20" spans="1:16" ht="14.1" customHeight="1">
      <c r="A20" s="26" t="s">
        <v>42</v>
      </c>
      <c r="B20" s="27">
        <v>3246</v>
      </c>
      <c r="C20" s="27">
        <v>3967</v>
      </c>
      <c r="D20" s="27">
        <v>3746</v>
      </c>
      <c r="E20" s="27">
        <v>206</v>
      </c>
      <c r="F20" s="27">
        <v>4108</v>
      </c>
      <c r="G20" s="27">
        <v>358</v>
      </c>
      <c r="H20" s="27">
        <v>123</v>
      </c>
      <c r="I20" s="27">
        <v>179</v>
      </c>
      <c r="J20" s="39">
        <v>2</v>
      </c>
      <c r="K20" s="155"/>
      <c r="L20" s="155"/>
      <c r="M20" s="155"/>
      <c r="N20" s="155"/>
      <c r="O20" s="155"/>
      <c r="P20" s="155"/>
    </row>
    <row r="21" spans="1:16" ht="14.1" customHeight="1">
      <c r="A21" s="26" t="s">
        <v>43</v>
      </c>
      <c r="B21" s="27">
        <v>3281</v>
      </c>
      <c r="C21" s="27">
        <v>3680</v>
      </c>
      <c r="D21" s="27">
        <v>3642</v>
      </c>
      <c r="E21" s="27">
        <v>286</v>
      </c>
      <c r="F21" s="27">
        <v>4038</v>
      </c>
      <c r="G21" s="27">
        <v>289</v>
      </c>
      <c r="H21" s="27">
        <v>942</v>
      </c>
      <c r="I21" s="27">
        <v>88</v>
      </c>
      <c r="J21" s="39">
        <v>3</v>
      </c>
      <c r="K21" s="155"/>
      <c r="L21" s="155"/>
      <c r="M21" s="155"/>
      <c r="N21" s="155"/>
      <c r="O21" s="155"/>
      <c r="P21" s="155"/>
    </row>
    <row r="22" spans="1:16" ht="14.1" customHeight="1">
      <c r="A22" s="26" t="s">
        <v>44</v>
      </c>
      <c r="B22" s="27">
        <v>1333</v>
      </c>
      <c r="C22" s="27">
        <v>1569</v>
      </c>
      <c r="D22" s="27">
        <v>1528</v>
      </c>
      <c r="E22" s="27">
        <v>274</v>
      </c>
      <c r="F22" s="27">
        <v>1738</v>
      </c>
      <c r="G22" s="27">
        <v>250</v>
      </c>
      <c r="H22" s="27">
        <v>125</v>
      </c>
      <c r="I22" s="27">
        <v>148</v>
      </c>
      <c r="J22" s="39">
        <v>1</v>
      </c>
      <c r="K22" s="155"/>
      <c r="L22" s="155"/>
      <c r="M22" s="155"/>
      <c r="N22" s="155"/>
      <c r="O22" s="155"/>
      <c r="P22" s="155"/>
    </row>
    <row r="23" spans="1:16" ht="14.1" customHeight="1">
      <c r="A23" s="26" t="s">
        <v>45</v>
      </c>
      <c r="B23" s="27">
        <v>1455</v>
      </c>
      <c r="C23" s="27">
        <v>1946</v>
      </c>
      <c r="D23" s="27">
        <v>2220</v>
      </c>
      <c r="E23" s="27">
        <v>41</v>
      </c>
      <c r="F23" s="27">
        <v>1855</v>
      </c>
      <c r="G23" s="27">
        <v>66</v>
      </c>
      <c r="H23" s="27">
        <v>213</v>
      </c>
      <c r="I23" s="27">
        <v>283</v>
      </c>
      <c r="J23" s="39">
        <v>4</v>
      </c>
      <c r="K23" s="155"/>
      <c r="L23" s="155"/>
      <c r="M23" s="155"/>
      <c r="N23" s="155"/>
      <c r="O23" s="155"/>
      <c r="P23" s="155"/>
    </row>
    <row r="24" spans="1:16" ht="14.1" customHeight="1">
      <c r="A24" s="26" t="s">
        <v>46</v>
      </c>
      <c r="B24" s="27">
        <v>2424</v>
      </c>
      <c r="C24" s="27">
        <v>2488</v>
      </c>
      <c r="D24" s="27">
        <v>1853</v>
      </c>
      <c r="E24" s="27">
        <v>172</v>
      </c>
      <c r="F24" s="27">
        <v>2779</v>
      </c>
      <c r="G24" s="27">
        <v>181</v>
      </c>
      <c r="H24" s="27">
        <v>463</v>
      </c>
      <c r="I24" s="27">
        <v>79</v>
      </c>
      <c r="J24" s="39">
        <v>18</v>
      </c>
      <c r="K24" s="155"/>
      <c r="L24" s="155"/>
      <c r="M24" s="155"/>
      <c r="N24" s="155"/>
      <c r="O24" s="155"/>
      <c r="P24" s="155"/>
    </row>
    <row r="25" spans="1:16">
      <c r="A25" s="26" t="s">
        <v>47</v>
      </c>
      <c r="B25" s="121">
        <v>132</v>
      </c>
      <c r="C25" s="121">
        <v>390</v>
      </c>
      <c r="D25" s="121">
        <v>104</v>
      </c>
      <c r="E25" s="121">
        <v>32</v>
      </c>
      <c r="F25" s="121">
        <v>203</v>
      </c>
      <c r="G25" s="121">
        <v>1</v>
      </c>
      <c r="H25" s="121">
        <v>0</v>
      </c>
      <c r="I25" s="121">
        <v>0</v>
      </c>
      <c r="J25" s="124">
        <v>0</v>
      </c>
      <c r="K25" s="155"/>
      <c r="L25" s="155"/>
      <c r="M25" s="155"/>
      <c r="N25" s="155"/>
      <c r="O25" s="155"/>
      <c r="P25" s="155"/>
    </row>
    <row r="26" spans="1:16" ht="13.5" thickBot="1">
      <c r="A26" s="31" t="s">
        <v>49</v>
      </c>
      <c r="B26" s="123">
        <v>31738</v>
      </c>
      <c r="C26" s="123">
        <v>38208</v>
      </c>
      <c r="D26" s="123">
        <v>37065</v>
      </c>
      <c r="E26" s="123">
        <v>6453</v>
      </c>
      <c r="F26" s="123">
        <v>41345</v>
      </c>
      <c r="G26" s="123">
        <v>3975</v>
      </c>
      <c r="H26" s="123">
        <v>4716</v>
      </c>
      <c r="I26" s="123">
        <v>2595</v>
      </c>
      <c r="J26" s="125">
        <v>334</v>
      </c>
      <c r="K26" s="155"/>
      <c r="L26" s="155"/>
      <c r="M26" s="155"/>
      <c r="N26" s="155"/>
      <c r="O26" s="155"/>
      <c r="P26" s="155"/>
    </row>
    <row r="27" spans="1:16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>
      <c r="A29" s="168" t="s">
        <v>52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</row>
    <row r="30" spans="1:16" ht="12.75" customHeight="1">
      <c r="A30" s="168" t="s">
        <v>53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172" t="s">
        <v>54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topLeftCell="A4" workbookViewId="0">
      <selection activeCell="A32" sqref="A32"/>
    </sheetView>
  </sheetViews>
  <sheetFormatPr defaultColWidth="9.140625" defaultRowHeight="12.75"/>
  <cols>
    <col min="1" max="1" width="21" style="21" customWidth="1"/>
    <col min="2" max="2" width="9.85546875" style="21" customWidth="1"/>
    <col min="3" max="3" width="7.85546875" style="21" customWidth="1"/>
    <col min="4" max="4" width="6.42578125" style="21" customWidth="1"/>
    <col min="5" max="5" width="9.5703125" style="21" customWidth="1"/>
    <col min="6" max="6" width="6.42578125" style="21" customWidth="1"/>
    <col min="7" max="7" width="9.140625" style="21"/>
    <col min="8" max="8" width="6.42578125" style="21" customWidth="1"/>
    <col min="9" max="9" width="9.140625" style="21"/>
    <col min="10" max="10" width="6.42578125" style="21" customWidth="1"/>
    <col min="11" max="11" width="7" style="21" customWidth="1"/>
    <col min="12" max="12" width="6.42578125" style="21" customWidth="1"/>
    <col min="13" max="13" width="9.140625" style="21"/>
    <col min="14" max="14" width="6.42578125" style="21" customWidth="1"/>
    <col min="15" max="15" width="7" style="21" customWidth="1"/>
    <col min="16" max="16" width="6.42578125" style="21" customWidth="1"/>
    <col min="17" max="16384" width="9.140625" style="21"/>
  </cols>
  <sheetData>
    <row r="1" spans="1:16" ht="18.7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15.75">
      <c r="A2" s="175" t="str">
        <f>'1. Plan and Actual'!A2</f>
        <v>OSCCAR Summary by Workforce Area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ht="15.75">
      <c r="A3" s="175" t="str">
        <f>'1. Plan and Actual'!A3</f>
        <v>FY22 Quarter Ending March 31, 2022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ht="8.2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6" ht="18.75">
      <c r="A5" s="174" t="s">
        <v>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</row>
    <row r="6" spans="1:16" ht="6.75" customHeight="1" thickBo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3.5" thickTop="1">
      <c r="A7" s="153" t="s">
        <v>17</v>
      </c>
      <c r="B7" s="146" t="s">
        <v>18</v>
      </c>
      <c r="C7" s="146" t="s">
        <v>19</v>
      </c>
      <c r="D7" s="146" t="s">
        <v>20</v>
      </c>
      <c r="E7" s="146" t="s">
        <v>21</v>
      </c>
      <c r="F7" s="146" t="s">
        <v>22</v>
      </c>
      <c r="G7" s="146" t="s">
        <v>56</v>
      </c>
      <c r="H7" s="146" t="s">
        <v>62</v>
      </c>
      <c r="I7" s="146" t="s">
        <v>63</v>
      </c>
      <c r="J7" s="146" t="s">
        <v>64</v>
      </c>
      <c r="K7" s="146" t="s">
        <v>74</v>
      </c>
      <c r="L7" s="146" t="s">
        <v>75</v>
      </c>
      <c r="M7" s="146" t="s">
        <v>76</v>
      </c>
      <c r="N7" s="146" t="s">
        <v>77</v>
      </c>
      <c r="O7" s="146" t="s">
        <v>78</v>
      </c>
      <c r="P7" s="40" t="s">
        <v>79</v>
      </c>
    </row>
    <row r="8" spans="1:16" s="36" customFormat="1" ht="51">
      <c r="A8" s="24"/>
      <c r="B8" s="149" t="s">
        <v>23</v>
      </c>
      <c r="C8" s="149" t="s">
        <v>80</v>
      </c>
      <c r="D8" s="149" t="s">
        <v>81</v>
      </c>
      <c r="E8" s="149" t="s">
        <v>82</v>
      </c>
      <c r="F8" s="149" t="s">
        <v>81</v>
      </c>
      <c r="G8" s="149" t="s">
        <v>83</v>
      </c>
      <c r="H8" s="149" t="s">
        <v>81</v>
      </c>
      <c r="I8" s="149" t="s">
        <v>84</v>
      </c>
      <c r="J8" s="149" t="s">
        <v>81</v>
      </c>
      <c r="K8" s="149" t="s">
        <v>85</v>
      </c>
      <c r="L8" s="149" t="s">
        <v>81</v>
      </c>
      <c r="M8" s="149" t="s">
        <v>86</v>
      </c>
      <c r="N8" s="149" t="s">
        <v>81</v>
      </c>
      <c r="O8" s="149" t="s">
        <v>87</v>
      </c>
      <c r="P8" s="41" t="s">
        <v>88</v>
      </c>
    </row>
    <row r="9" spans="1:16" ht="14.1" customHeight="1">
      <c r="A9" s="26" t="s">
        <v>31</v>
      </c>
      <c r="B9" s="37">
        <f>'1. Plan and Actual'!C10</f>
        <v>2093</v>
      </c>
      <c r="C9" s="27">
        <v>1664</v>
      </c>
      <c r="D9" s="28">
        <f>C9/B9</f>
        <v>0.79503105590062106</v>
      </c>
      <c r="E9" s="27">
        <v>213</v>
      </c>
      <c r="F9" s="28">
        <f>E9/B9</f>
        <v>0.10176779741997133</v>
      </c>
      <c r="G9" s="27">
        <v>184</v>
      </c>
      <c r="H9" s="28">
        <f>G9/B9</f>
        <v>8.7912087912087919E-2</v>
      </c>
      <c r="I9" s="27">
        <v>34</v>
      </c>
      <c r="J9" s="126">
        <f>I9/B9</f>
        <v>1.6244624940277116E-2</v>
      </c>
      <c r="K9" s="27">
        <v>55</v>
      </c>
      <c r="L9" s="126">
        <f>K9/B9</f>
        <v>2.6278069756330624E-2</v>
      </c>
      <c r="M9" s="27">
        <v>7</v>
      </c>
      <c r="N9" s="126">
        <f>M9/B9</f>
        <v>3.3444816053511705E-3</v>
      </c>
      <c r="O9" s="27">
        <v>86</v>
      </c>
      <c r="P9" s="30">
        <f>O9/B9</f>
        <v>4.1089345437171527E-2</v>
      </c>
    </row>
    <row r="10" spans="1:16" ht="14.1" customHeight="1">
      <c r="A10" s="26" t="s">
        <v>32</v>
      </c>
      <c r="B10" s="37">
        <f>'1. Plan and Actual'!C11</f>
        <v>6425</v>
      </c>
      <c r="C10" s="27">
        <v>2838</v>
      </c>
      <c r="D10" s="28">
        <f t="shared" ref="D10:D26" si="0">C10/B10</f>
        <v>0.44171206225680931</v>
      </c>
      <c r="E10" s="27">
        <v>2095</v>
      </c>
      <c r="F10" s="28">
        <f t="shared" ref="F10:F26" si="1">E10/B10</f>
        <v>0.32607003891050584</v>
      </c>
      <c r="G10" s="27">
        <v>1061</v>
      </c>
      <c r="H10" s="28">
        <f t="shared" ref="H10:H26" si="2">G10/B10</f>
        <v>0.16513618677042802</v>
      </c>
      <c r="I10" s="27">
        <v>93</v>
      </c>
      <c r="J10" s="126">
        <f t="shared" ref="J10:J26" si="3">I10/B10</f>
        <v>1.4474708171206226E-2</v>
      </c>
      <c r="K10" s="27">
        <v>464</v>
      </c>
      <c r="L10" s="28">
        <f t="shared" ref="L10:L26" si="4">K10/B10</f>
        <v>7.2217898832684826E-2</v>
      </c>
      <c r="M10" s="27">
        <v>19</v>
      </c>
      <c r="N10" s="126">
        <f t="shared" ref="N10:N26" si="5">M10/B10</f>
        <v>2.9571984435797665E-3</v>
      </c>
      <c r="O10" s="27">
        <v>570</v>
      </c>
      <c r="P10" s="30">
        <f t="shared" ref="P10:P26" si="6">O10/B10</f>
        <v>8.8715953307393E-2</v>
      </c>
    </row>
    <row r="11" spans="1:16" ht="14.1" customHeight="1">
      <c r="A11" s="26" t="s">
        <v>33</v>
      </c>
      <c r="B11" s="37">
        <f>'1. Plan and Actual'!C12</f>
        <v>3766</v>
      </c>
      <c r="C11" s="27">
        <v>2661</v>
      </c>
      <c r="D11" s="28">
        <f t="shared" si="0"/>
        <v>0.70658523632501324</v>
      </c>
      <c r="E11" s="27">
        <v>592</v>
      </c>
      <c r="F11" s="28">
        <f t="shared" si="1"/>
        <v>0.15719596388741369</v>
      </c>
      <c r="G11" s="27">
        <v>592</v>
      </c>
      <c r="H11" s="28">
        <f t="shared" si="2"/>
        <v>0.15719596388741369</v>
      </c>
      <c r="I11" s="27">
        <v>40</v>
      </c>
      <c r="J11" s="126">
        <f t="shared" si="3"/>
        <v>1.0621348911311737E-2</v>
      </c>
      <c r="K11" s="27">
        <v>97</v>
      </c>
      <c r="L11" s="28">
        <f t="shared" si="4"/>
        <v>2.5756771109930961E-2</v>
      </c>
      <c r="M11" s="27">
        <v>10</v>
      </c>
      <c r="N11" s="126">
        <f t="shared" si="5"/>
        <v>2.6553372278279343E-3</v>
      </c>
      <c r="O11" s="27">
        <v>249</v>
      </c>
      <c r="P11" s="30">
        <f t="shared" si="6"/>
        <v>6.6117896972915563E-2</v>
      </c>
    </row>
    <row r="12" spans="1:16" ht="14.1" customHeight="1">
      <c r="A12" s="26" t="s">
        <v>34</v>
      </c>
      <c r="B12" s="37">
        <f>'1. Plan and Actual'!C13</f>
        <v>3350</v>
      </c>
      <c r="C12" s="27">
        <v>1863</v>
      </c>
      <c r="D12" s="28">
        <f t="shared" si="0"/>
        <v>0.55611940298507467</v>
      </c>
      <c r="E12" s="27">
        <v>944</v>
      </c>
      <c r="F12" s="28">
        <f t="shared" si="1"/>
        <v>0.28179104477611938</v>
      </c>
      <c r="G12" s="27">
        <v>346</v>
      </c>
      <c r="H12" s="28">
        <f t="shared" si="2"/>
        <v>0.10328358208955224</v>
      </c>
      <c r="I12" s="27">
        <v>43</v>
      </c>
      <c r="J12" s="126">
        <f t="shared" si="3"/>
        <v>1.2835820895522388E-2</v>
      </c>
      <c r="K12" s="27">
        <v>101</v>
      </c>
      <c r="L12" s="28">
        <f t="shared" si="4"/>
        <v>3.0149253731343282E-2</v>
      </c>
      <c r="M12" s="27">
        <v>8</v>
      </c>
      <c r="N12" s="126">
        <f t="shared" si="5"/>
        <v>2.3880597014925373E-3</v>
      </c>
      <c r="O12" s="27">
        <v>263</v>
      </c>
      <c r="P12" s="30">
        <f t="shared" si="6"/>
        <v>7.8507462686567164E-2</v>
      </c>
    </row>
    <row r="13" spans="1:16" ht="14.1" customHeight="1">
      <c r="A13" s="26" t="s">
        <v>35</v>
      </c>
      <c r="B13" s="37">
        <f>'1. Plan and Actual'!C14</f>
        <v>2494</v>
      </c>
      <c r="C13" s="27">
        <v>1985</v>
      </c>
      <c r="D13" s="28">
        <f t="shared" si="0"/>
        <v>0.79591018444266237</v>
      </c>
      <c r="E13" s="27">
        <v>204</v>
      </c>
      <c r="F13" s="28">
        <f t="shared" si="1"/>
        <v>8.1796311146752204E-2</v>
      </c>
      <c r="G13" s="27">
        <v>192</v>
      </c>
      <c r="H13" s="28">
        <f t="shared" si="2"/>
        <v>7.6984763432237369E-2</v>
      </c>
      <c r="I13" s="27">
        <v>43</v>
      </c>
      <c r="J13" s="126">
        <f t="shared" si="3"/>
        <v>1.7241379310344827E-2</v>
      </c>
      <c r="K13" s="27">
        <v>75</v>
      </c>
      <c r="L13" s="28">
        <f t="shared" si="4"/>
        <v>3.0072173215717722E-2</v>
      </c>
      <c r="M13" s="27">
        <v>6</v>
      </c>
      <c r="N13" s="126">
        <f t="shared" si="5"/>
        <v>2.4057738572574178E-3</v>
      </c>
      <c r="O13" s="27">
        <v>126</v>
      </c>
      <c r="P13" s="30">
        <f t="shared" si="6"/>
        <v>5.0521251002405773E-2</v>
      </c>
    </row>
    <row r="14" spans="1:16" ht="14.1" customHeight="1">
      <c r="A14" s="26" t="s">
        <v>36</v>
      </c>
      <c r="B14" s="37">
        <f>'1. Plan and Actual'!C15</f>
        <v>4207</v>
      </c>
      <c r="C14" s="27">
        <v>2967</v>
      </c>
      <c r="D14" s="28">
        <f t="shared" si="0"/>
        <v>0.70525314951271689</v>
      </c>
      <c r="E14" s="27">
        <v>514</v>
      </c>
      <c r="F14" s="28">
        <f t="shared" si="1"/>
        <v>0.12217732350843832</v>
      </c>
      <c r="G14" s="27">
        <v>710</v>
      </c>
      <c r="H14" s="28">
        <f t="shared" si="2"/>
        <v>0.16876634181126693</v>
      </c>
      <c r="I14" s="27">
        <v>54</v>
      </c>
      <c r="J14" s="126">
        <f t="shared" si="3"/>
        <v>1.2835749940575231E-2</v>
      </c>
      <c r="K14" s="27">
        <v>148</v>
      </c>
      <c r="L14" s="28">
        <f t="shared" si="4"/>
        <v>3.5179462800095082E-2</v>
      </c>
      <c r="M14" s="27">
        <v>17</v>
      </c>
      <c r="N14" s="126">
        <f t="shared" si="5"/>
        <v>4.0408842405514622E-3</v>
      </c>
      <c r="O14" s="27">
        <v>249</v>
      </c>
      <c r="P14" s="30">
        <f t="shared" si="6"/>
        <v>5.9187069170430234E-2</v>
      </c>
    </row>
    <row r="15" spans="1:16" ht="14.1" customHeight="1">
      <c r="A15" s="26" t="s">
        <v>37</v>
      </c>
      <c r="B15" s="37">
        <f>'1. Plan and Actual'!C16</f>
        <v>2147</v>
      </c>
      <c r="C15" s="27">
        <v>1767</v>
      </c>
      <c r="D15" s="28">
        <f t="shared" si="0"/>
        <v>0.82300884955752207</v>
      </c>
      <c r="E15" s="27">
        <v>168</v>
      </c>
      <c r="F15" s="28">
        <f t="shared" si="1"/>
        <v>7.8248719142990225E-2</v>
      </c>
      <c r="G15" s="27">
        <v>172</v>
      </c>
      <c r="H15" s="28">
        <f t="shared" si="2"/>
        <v>8.0111783884489987E-2</v>
      </c>
      <c r="I15" s="27">
        <v>39</v>
      </c>
      <c r="J15" s="126">
        <f t="shared" si="3"/>
        <v>1.8164881229622728E-2</v>
      </c>
      <c r="K15" s="27">
        <v>66</v>
      </c>
      <c r="L15" s="28">
        <f t="shared" si="4"/>
        <v>3.0740568234746156E-2</v>
      </c>
      <c r="M15" s="27">
        <v>5</v>
      </c>
      <c r="N15" s="126">
        <f t="shared" si="5"/>
        <v>2.328830926874709E-3</v>
      </c>
      <c r="O15" s="27">
        <v>76</v>
      </c>
      <c r="P15" s="30">
        <f t="shared" si="6"/>
        <v>3.5398230088495575E-2</v>
      </c>
    </row>
    <row r="16" spans="1:16" ht="14.1" customHeight="1">
      <c r="A16" s="26" t="s">
        <v>38</v>
      </c>
      <c r="B16" s="37">
        <f>'1. Plan and Actual'!C17</f>
        <v>4095</v>
      </c>
      <c r="C16" s="27">
        <v>2591</v>
      </c>
      <c r="D16" s="28">
        <f t="shared" si="0"/>
        <v>0.6327228327228327</v>
      </c>
      <c r="E16" s="27">
        <v>442</v>
      </c>
      <c r="F16" s="28">
        <f t="shared" si="1"/>
        <v>0.10793650793650794</v>
      </c>
      <c r="G16" s="27">
        <v>793</v>
      </c>
      <c r="H16" s="28">
        <f t="shared" si="2"/>
        <v>0.19365079365079366</v>
      </c>
      <c r="I16" s="27">
        <v>49</v>
      </c>
      <c r="J16" s="126">
        <f t="shared" si="3"/>
        <v>1.1965811965811967E-2</v>
      </c>
      <c r="K16" s="27">
        <v>442</v>
      </c>
      <c r="L16" s="28">
        <f t="shared" si="4"/>
        <v>0.10793650793650794</v>
      </c>
      <c r="M16" s="27">
        <v>18</v>
      </c>
      <c r="N16" s="126">
        <f t="shared" si="5"/>
        <v>4.3956043956043956E-3</v>
      </c>
      <c r="O16" s="27">
        <v>268</v>
      </c>
      <c r="P16" s="30">
        <f t="shared" si="6"/>
        <v>6.5445665445665449E-2</v>
      </c>
    </row>
    <row r="17" spans="1:16" ht="14.1" customHeight="1">
      <c r="A17" s="26" t="s">
        <v>39</v>
      </c>
      <c r="B17" s="37">
        <f>'1. Plan and Actual'!C18</f>
        <v>2483</v>
      </c>
      <c r="C17" s="27">
        <v>1630</v>
      </c>
      <c r="D17" s="28">
        <f t="shared" si="0"/>
        <v>0.65646395489327425</v>
      </c>
      <c r="E17" s="27">
        <v>401</v>
      </c>
      <c r="F17" s="28">
        <f t="shared" si="1"/>
        <v>0.16149818767619814</v>
      </c>
      <c r="G17" s="27">
        <v>429</v>
      </c>
      <c r="H17" s="28">
        <f t="shared" si="2"/>
        <v>0.17277486910994763</v>
      </c>
      <c r="I17" s="27">
        <v>44</v>
      </c>
      <c r="J17" s="126">
        <f t="shared" si="3"/>
        <v>1.7720499395892066E-2</v>
      </c>
      <c r="K17" s="27">
        <v>58</v>
      </c>
      <c r="L17" s="28">
        <f t="shared" si="4"/>
        <v>2.3358840112766815E-2</v>
      </c>
      <c r="M17" s="27">
        <v>15</v>
      </c>
      <c r="N17" s="126">
        <f t="shared" si="5"/>
        <v>6.0410793395086586E-3</v>
      </c>
      <c r="O17" s="27">
        <v>306</v>
      </c>
      <c r="P17" s="30">
        <f t="shared" si="6"/>
        <v>0.12323801852597664</v>
      </c>
    </row>
    <row r="18" spans="1:16" ht="14.1" customHeight="1">
      <c r="A18" s="26" t="s">
        <v>40</v>
      </c>
      <c r="B18" s="37">
        <f>'1. Plan and Actual'!C19</f>
        <v>9558</v>
      </c>
      <c r="C18" s="27">
        <v>4965</v>
      </c>
      <c r="D18" s="28">
        <f t="shared" si="0"/>
        <v>0.51946013810420588</v>
      </c>
      <c r="E18" s="27">
        <v>1464</v>
      </c>
      <c r="F18" s="28">
        <f t="shared" si="1"/>
        <v>0.15317011927181418</v>
      </c>
      <c r="G18" s="27">
        <v>3565</v>
      </c>
      <c r="H18" s="28">
        <f t="shared" si="2"/>
        <v>0.37298598033061309</v>
      </c>
      <c r="I18" s="27">
        <v>105</v>
      </c>
      <c r="J18" s="126">
        <f t="shared" si="3"/>
        <v>1.098556183301946E-2</v>
      </c>
      <c r="K18" s="27">
        <v>198</v>
      </c>
      <c r="L18" s="28">
        <f t="shared" si="4"/>
        <v>2.0715630885122412E-2</v>
      </c>
      <c r="M18" s="27">
        <v>40</v>
      </c>
      <c r="N18" s="126">
        <f t="shared" si="5"/>
        <v>4.1849759363883658E-3</v>
      </c>
      <c r="O18" s="27">
        <v>956</v>
      </c>
      <c r="P18" s="30">
        <f t="shared" si="6"/>
        <v>0.10002092487968194</v>
      </c>
    </row>
    <row r="19" spans="1:16" ht="14.1" customHeight="1">
      <c r="A19" s="26" t="s">
        <v>41</v>
      </c>
      <c r="B19" s="37">
        <f>'1. Plan and Actual'!C20</f>
        <v>4192</v>
      </c>
      <c r="C19" s="27">
        <v>2107</v>
      </c>
      <c r="D19" s="28">
        <f t="shared" si="0"/>
        <v>0.50262404580152675</v>
      </c>
      <c r="E19" s="27">
        <v>375</v>
      </c>
      <c r="F19" s="28">
        <f t="shared" si="1"/>
        <v>8.9456106870229007E-2</v>
      </c>
      <c r="G19" s="27">
        <v>1731</v>
      </c>
      <c r="H19" s="28">
        <f t="shared" si="2"/>
        <v>0.41292938931297712</v>
      </c>
      <c r="I19" s="27">
        <v>37</v>
      </c>
      <c r="J19" s="126">
        <f t="shared" si="3"/>
        <v>8.8263358778625962E-3</v>
      </c>
      <c r="K19" s="27">
        <v>155</v>
      </c>
      <c r="L19" s="28">
        <f t="shared" si="4"/>
        <v>3.6975190839694659E-2</v>
      </c>
      <c r="M19" s="27">
        <v>16</v>
      </c>
      <c r="N19" s="126">
        <f t="shared" si="5"/>
        <v>3.8167938931297708E-3</v>
      </c>
      <c r="O19" s="27">
        <v>437</v>
      </c>
      <c r="P19" s="30">
        <f t="shared" si="6"/>
        <v>0.10424618320610687</v>
      </c>
    </row>
    <row r="20" spans="1:16" ht="14.1" customHeight="1">
      <c r="A20" s="26" t="s">
        <v>42</v>
      </c>
      <c r="B20" s="37">
        <f>'1. Plan and Actual'!C21</f>
        <v>5322</v>
      </c>
      <c r="C20" s="27">
        <v>3572</v>
      </c>
      <c r="D20" s="28">
        <f t="shared" si="0"/>
        <v>0.67117624953025179</v>
      </c>
      <c r="E20" s="27">
        <v>648</v>
      </c>
      <c r="F20" s="28">
        <f t="shared" si="1"/>
        <v>0.12175873731679819</v>
      </c>
      <c r="G20" s="27">
        <v>678</v>
      </c>
      <c r="H20" s="28">
        <f t="shared" si="2"/>
        <v>0.1273957158962796</v>
      </c>
      <c r="I20" s="27">
        <v>67</v>
      </c>
      <c r="J20" s="126">
        <f t="shared" si="3"/>
        <v>1.2589252160841788E-2</v>
      </c>
      <c r="K20" s="27">
        <v>412</v>
      </c>
      <c r="L20" s="28">
        <f t="shared" si="4"/>
        <v>7.7414505824877869E-2</v>
      </c>
      <c r="M20" s="27">
        <v>12</v>
      </c>
      <c r="N20" s="126">
        <f t="shared" si="5"/>
        <v>2.2547914317925591E-3</v>
      </c>
      <c r="O20" s="27">
        <v>360</v>
      </c>
      <c r="P20" s="30">
        <f t="shared" si="6"/>
        <v>6.7643742953776773E-2</v>
      </c>
    </row>
    <row r="21" spans="1:16" ht="14.1" customHeight="1">
      <c r="A21" s="26" t="s">
        <v>43</v>
      </c>
      <c r="B21" s="37">
        <f>'1. Plan and Actual'!C22</f>
        <v>5575</v>
      </c>
      <c r="C21" s="27">
        <v>4039</v>
      </c>
      <c r="D21" s="28">
        <f t="shared" si="0"/>
        <v>0.72448430493273541</v>
      </c>
      <c r="E21" s="27">
        <v>659</v>
      </c>
      <c r="F21" s="28">
        <f t="shared" si="1"/>
        <v>0.11820627802690582</v>
      </c>
      <c r="G21" s="27">
        <v>549</v>
      </c>
      <c r="H21" s="28">
        <f t="shared" si="2"/>
        <v>9.847533632286995E-2</v>
      </c>
      <c r="I21" s="27">
        <v>63</v>
      </c>
      <c r="J21" s="126">
        <f t="shared" si="3"/>
        <v>1.1300448430493274E-2</v>
      </c>
      <c r="K21" s="27">
        <v>369</v>
      </c>
      <c r="L21" s="28">
        <f t="shared" si="4"/>
        <v>6.6188340807174895E-2</v>
      </c>
      <c r="M21" s="27">
        <v>18</v>
      </c>
      <c r="N21" s="126">
        <f t="shared" si="5"/>
        <v>3.2286995515695069E-3</v>
      </c>
      <c r="O21" s="27">
        <v>248</v>
      </c>
      <c r="P21" s="30">
        <f t="shared" si="6"/>
        <v>4.4484304932735426E-2</v>
      </c>
    </row>
    <row r="22" spans="1:16" ht="14.1" customHeight="1">
      <c r="A22" s="26" t="s">
        <v>44</v>
      </c>
      <c r="B22" s="37">
        <f>'1. Plan and Actual'!C23</f>
        <v>2261</v>
      </c>
      <c r="C22" s="27">
        <v>1678</v>
      </c>
      <c r="D22" s="28">
        <f t="shared" si="0"/>
        <v>0.74214949137549757</v>
      </c>
      <c r="E22" s="27">
        <v>216</v>
      </c>
      <c r="F22" s="28">
        <f t="shared" si="1"/>
        <v>9.5532950022114108E-2</v>
      </c>
      <c r="G22" s="27">
        <v>385</v>
      </c>
      <c r="H22" s="28">
        <f t="shared" si="2"/>
        <v>0.17027863777089783</v>
      </c>
      <c r="I22" s="27">
        <v>19</v>
      </c>
      <c r="J22" s="126">
        <f t="shared" si="3"/>
        <v>8.4033613445378148E-3</v>
      </c>
      <c r="K22" s="27">
        <v>85</v>
      </c>
      <c r="L22" s="28">
        <f t="shared" si="4"/>
        <v>3.7593984962406013E-2</v>
      </c>
      <c r="M22" s="27">
        <v>6</v>
      </c>
      <c r="N22" s="126">
        <f t="shared" si="5"/>
        <v>2.6536930561698365E-3</v>
      </c>
      <c r="O22" s="27">
        <v>124</v>
      </c>
      <c r="P22" s="30">
        <f t="shared" si="6"/>
        <v>5.4842989827509951E-2</v>
      </c>
    </row>
    <row r="23" spans="1:16" ht="14.1" customHeight="1">
      <c r="A23" s="26" t="s">
        <v>45</v>
      </c>
      <c r="B23" s="37">
        <f>'1. Plan and Actual'!C24</f>
        <v>2997</v>
      </c>
      <c r="C23" s="27">
        <v>2243</v>
      </c>
      <c r="D23" s="28">
        <f t="shared" si="0"/>
        <v>0.74841508174841509</v>
      </c>
      <c r="E23" s="27">
        <v>314</v>
      </c>
      <c r="F23" s="28">
        <f t="shared" si="1"/>
        <v>0.10477143810477144</v>
      </c>
      <c r="G23" s="27">
        <v>498</v>
      </c>
      <c r="H23" s="28">
        <f t="shared" si="2"/>
        <v>0.16616616616616617</v>
      </c>
      <c r="I23" s="27">
        <v>53</v>
      </c>
      <c r="J23" s="126">
        <f t="shared" si="3"/>
        <v>1.7684351017684351E-2</v>
      </c>
      <c r="K23" s="27">
        <v>157</v>
      </c>
      <c r="L23" s="28">
        <f t="shared" si="4"/>
        <v>5.2385719052385718E-2</v>
      </c>
      <c r="M23" s="27">
        <v>20</v>
      </c>
      <c r="N23" s="126">
        <f t="shared" si="5"/>
        <v>6.6733400066733397E-3</v>
      </c>
      <c r="O23" s="27">
        <v>163</v>
      </c>
      <c r="P23" s="30">
        <f t="shared" si="6"/>
        <v>5.4387721054387723E-2</v>
      </c>
    </row>
    <row r="24" spans="1:16" ht="14.1" customHeight="1">
      <c r="A24" s="26" t="s">
        <v>46</v>
      </c>
      <c r="B24" s="37">
        <f>'1. Plan and Actual'!C25</f>
        <v>3331</v>
      </c>
      <c r="C24" s="27">
        <v>2326</v>
      </c>
      <c r="D24" s="28">
        <f t="shared" si="0"/>
        <v>0.69828880216151301</v>
      </c>
      <c r="E24" s="27">
        <v>575</v>
      </c>
      <c r="F24" s="28">
        <f t="shared" si="1"/>
        <v>0.17262083458420896</v>
      </c>
      <c r="G24" s="27">
        <v>235</v>
      </c>
      <c r="H24" s="28">
        <f t="shared" si="2"/>
        <v>7.0549384569198445E-2</v>
      </c>
      <c r="I24" s="27">
        <v>39</v>
      </c>
      <c r="J24" s="126">
        <f t="shared" si="3"/>
        <v>1.1708195737015911E-2</v>
      </c>
      <c r="K24" s="27">
        <v>204</v>
      </c>
      <c r="L24" s="28">
        <f t="shared" si="4"/>
        <v>6.1242870009006307E-2</v>
      </c>
      <c r="M24" s="27">
        <v>8</v>
      </c>
      <c r="N24" s="126">
        <f t="shared" si="5"/>
        <v>2.4016811768237767E-3</v>
      </c>
      <c r="O24" s="27">
        <v>146</v>
      </c>
      <c r="P24" s="30">
        <f t="shared" si="6"/>
        <v>4.3830681477033923E-2</v>
      </c>
    </row>
    <row r="25" spans="1:16">
      <c r="A25" s="26" t="s">
        <v>47</v>
      </c>
      <c r="B25" s="37">
        <f>'1. Plan and Actual'!C26</f>
        <v>454</v>
      </c>
      <c r="C25" s="121">
        <v>356</v>
      </c>
      <c r="D25" s="28">
        <f t="shared" si="0"/>
        <v>0.78414096916299558</v>
      </c>
      <c r="E25" s="121">
        <v>30</v>
      </c>
      <c r="F25" s="28">
        <f t="shared" si="1"/>
        <v>6.6079295154185022E-2</v>
      </c>
      <c r="G25" s="121">
        <v>59</v>
      </c>
      <c r="H25" s="28">
        <f t="shared" si="2"/>
        <v>0.12995594713656389</v>
      </c>
      <c r="I25" s="121">
        <v>5</v>
      </c>
      <c r="J25" s="126">
        <f t="shared" si="3"/>
        <v>1.1013215859030838E-2</v>
      </c>
      <c r="K25" s="121">
        <v>24</v>
      </c>
      <c r="L25" s="28">
        <f t="shared" si="4"/>
        <v>5.2863436123348019E-2</v>
      </c>
      <c r="M25" s="121">
        <v>2</v>
      </c>
      <c r="N25" s="126">
        <f t="shared" si="5"/>
        <v>4.4052863436123352E-3</v>
      </c>
      <c r="O25" s="121">
        <v>20</v>
      </c>
      <c r="P25" s="30">
        <f t="shared" si="6"/>
        <v>4.405286343612335E-2</v>
      </c>
    </row>
    <row r="26" spans="1:16" ht="13.5" thickBot="1">
      <c r="A26" s="31" t="s">
        <v>49</v>
      </c>
      <c r="B26" s="123">
        <f>'1. Plan and Actual'!C27</f>
        <v>56178</v>
      </c>
      <c r="C26" s="123">
        <v>34628</v>
      </c>
      <c r="D26" s="32">
        <f t="shared" si="0"/>
        <v>0.61639787817295022</v>
      </c>
      <c r="E26" s="123">
        <v>9108</v>
      </c>
      <c r="F26" s="32">
        <f t="shared" si="1"/>
        <v>0.16212752322973406</v>
      </c>
      <c r="G26" s="123">
        <v>11653</v>
      </c>
      <c r="H26" s="32">
        <f t="shared" si="2"/>
        <v>0.20742995478657125</v>
      </c>
      <c r="I26" s="123">
        <v>744</v>
      </c>
      <c r="J26" s="42">
        <f t="shared" si="3"/>
        <v>1.3243618498344548E-2</v>
      </c>
      <c r="K26" s="123">
        <v>2506</v>
      </c>
      <c r="L26" s="32">
        <f t="shared" si="4"/>
        <v>4.4608209619423973E-2</v>
      </c>
      <c r="M26" s="123">
        <v>194</v>
      </c>
      <c r="N26" s="42">
        <f t="shared" si="5"/>
        <v>3.4533091245683364E-3</v>
      </c>
      <c r="O26" s="123">
        <v>4346</v>
      </c>
      <c r="P26" s="34">
        <f t="shared" si="6"/>
        <v>7.7361244615329838E-2</v>
      </c>
    </row>
    <row r="27" spans="1:16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>
      <c r="A29" s="168" t="s">
        <v>52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</row>
    <row r="30" spans="1:16" ht="12.75" customHeight="1">
      <c r="A30" s="168" t="s">
        <v>53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172" t="s">
        <v>54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topLeftCell="A7" workbookViewId="0">
      <selection activeCell="A32" sqref="A32"/>
    </sheetView>
  </sheetViews>
  <sheetFormatPr defaultColWidth="9.140625" defaultRowHeight="12.75"/>
  <cols>
    <col min="1" max="1" width="21.28515625" style="21" customWidth="1"/>
    <col min="2" max="2" width="10.140625" style="21" customWidth="1"/>
    <col min="3" max="3" width="8.28515625" style="21" customWidth="1"/>
    <col min="4" max="4" width="7.42578125" style="21" customWidth="1"/>
    <col min="5" max="5" width="8.7109375" style="21" customWidth="1"/>
    <col min="6" max="6" width="6.28515625" style="21" customWidth="1"/>
    <col min="7" max="7" width="8.7109375" style="21" customWidth="1"/>
    <col min="8" max="8" width="6.42578125" style="21" customWidth="1"/>
    <col min="9" max="9" width="8.7109375" style="21" customWidth="1"/>
    <col min="10" max="10" width="6.42578125" style="21" customWidth="1"/>
    <col min="11" max="11" width="8.7109375" style="21" customWidth="1"/>
    <col min="12" max="12" width="6.42578125" style="21" customWidth="1"/>
    <col min="13" max="13" width="8.7109375" style="21" customWidth="1"/>
    <col min="14" max="14" width="6.42578125" style="21" customWidth="1"/>
    <col min="15" max="16384" width="9.140625" style="21"/>
  </cols>
  <sheetData>
    <row r="1" spans="1:15" ht="18.75">
      <c r="A1" s="174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55"/>
    </row>
    <row r="2" spans="1:15" ht="15.75">
      <c r="A2" s="175" t="str">
        <f>'1. Plan and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55"/>
    </row>
    <row r="3" spans="1:15" ht="15.75">
      <c r="A3" s="175" t="str">
        <f>'1. Plan and Actual'!A3</f>
        <v>FY22 Quarter Ending March 31, 2022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55"/>
    </row>
    <row r="5" spans="1:15" ht="18.75">
      <c r="A5" s="174" t="s">
        <v>89</v>
      </c>
      <c r="B5" s="174"/>
      <c r="C5" s="174"/>
      <c r="D5" s="174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55"/>
    </row>
    <row r="6" spans="1:15" ht="6.75" customHeight="1" thickBo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5" ht="13.5" thickTop="1">
      <c r="A7" s="153" t="s">
        <v>17</v>
      </c>
      <c r="B7" s="144" t="s">
        <v>18</v>
      </c>
      <c r="C7" s="43" t="s">
        <v>19</v>
      </c>
      <c r="D7" s="44" t="s">
        <v>20</v>
      </c>
      <c r="E7" s="145" t="s">
        <v>21</v>
      </c>
      <c r="F7" s="144" t="s">
        <v>22</v>
      </c>
      <c r="G7" s="45" t="s">
        <v>56</v>
      </c>
      <c r="H7" s="46" t="s">
        <v>62</v>
      </c>
      <c r="I7" s="145" t="s">
        <v>63</v>
      </c>
      <c r="J7" s="144" t="s">
        <v>64</v>
      </c>
      <c r="K7" s="45" t="s">
        <v>74</v>
      </c>
      <c r="L7" s="46" t="s">
        <v>75</v>
      </c>
      <c r="M7" s="145" t="s">
        <v>76</v>
      </c>
      <c r="N7" s="147" t="s">
        <v>77</v>
      </c>
      <c r="O7" s="155"/>
    </row>
    <row r="8" spans="1:15" s="36" customFormat="1" ht="38.25">
      <c r="A8" s="24"/>
      <c r="B8" s="150" t="s">
        <v>23</v>
      </c>
      <c r="C8" s="47" t="s">
        <v>90</v>
      </c>
      <c r="D8" s="25" t="s">
        <v>81</v>
      </c>
      <c r="E8" s="151" t="s">
        <v>91</v>
      </c>
      <c r="F8" s="150" t="s">
        <v>81</v>
      </c>
      <c r="G8" s="48" t="s">
        <v>92</v>
      </c>
      <c r="H8" s="49" t="s">
        <v>81</v>
      </c>
      <c r="I8" s="151" t="s">
        <v>93</v>
      </c>
      <c r="J8" s="150" t="s">
        <v>81</v>
      </c>
      <c r="K8" s="48" t="s">
        <v>94</v>
      </c>
      <c r="L8" s="49" t="s">
        <v>81</v>
      </c>
      <c r="M8" s="151" t="s">
        <v>95</v>
      </c>
      <c r="N8" s="25" t="s">
        <v>81</v>
      </c>
    </row>
    <row r="9" spans="1:15" ht="14.1" customHeight="1">
      <c r="A9" s="26" t="s">
        <v>31</v>
      </c>
      <c r="B9" s="50">
        <f>'1. Plan and Actual'!C10</f>
        <v>2093</v>
      </c>
      <c r="C9" s="51">
        <v>977</v>
      </c>
      <c r="D9" s="30">
        <f>C9/B9</f>
        <v>0.46679407548972768</v>
      </c>
      <c r="E9" s="52">
        <v>139</v>
      </c>
      <c r="F9" s="53">
        <f>E9/B9</f>
        <v>6.6411849020544672E-2</v>
      </c>
      <c r="G9" s="54">
        <v>61</v>
      </c>
      <c r="H9" s="55">
        <f t="shared" ref="H9:H26" si="0">G9/B9</f>
        <v>2.9144768275203056E-2</v>
      </c>
      <c r="I9" s="52">
        <v>897</v>
      </c>
      <c r="J9" s="53">
        <f>I9/B9</f>
        <v>0.42857142857142855</v>
      </c>
      <c r="K9" s="54">
        <v>342</v>
      </c>
      <c r="L9" s="55">
        <f>K9/B9</f>
        <v>0.16340181557572861</v>
      </c>
      <c r="M9" s="52">
        <v>654</v>
      </c>
      <c r="N9" s="30">
        <f>M9/B9</f>
        <v>0.3124701385570951</v>
      </c>
      <c r="O9" s="56"/>
    </row>
    <row r="10" spans="1:15" ht="14.1" customHeight="1">
      <c r="A10" s="26" t="s">
        <v>32</v>
      </c>
      <c r="B10" s="50">
        <f>'1. Plan and Actual'!C11</f>
        <v>6425</v>
      </c>
      <c r="C10" s="51">
        <v>3744</v>
      </c>
      <c r="D10" s="30">
        <f t="shared" ref="D10:D24" si="1">C10/B10</f>
        <v>0.58272373540856026</v>
      </c>
      <c r="E10" s="52">
        <v>30</v>
      </c>
      <c r="F10" s="53">
        <f t="shared" ref="F10:F26" si="2">E10/B10</f>
        <v>4.6692607003891049E-3</v>
      </c>
      <c r="G10" s="54">
        <v>179</v>
      </c>
      <c r="H10" s="55">
        <f t="shared" si="0"/>
        <v>2.7859922178988326E-2</v>
      </c>
      <c r="I10" s="52">
        <v>3444</v>
      </c>
      <c r="J10" s="53">
        <f t="shared" ref="J10:J26" si="3">I10/B10</f>
        <v>0.53603112840466927</v>
      </c>
      <c r="K10" s="54">
        <v>1082</v>
      </c>
      <c r="L10" s="55">
        <f t="shared" ref="L10:L26" si="4">K10/B10</f>
        <v>0.16840466926070038</v>
      </c>
      <c r="M10" s="52">
        <v>1689</v>
      </c>
      <c r="N10" s="30">
        <f t="shared" ref="N10:N26" si="5">M10/B10</f>
        <v>0.26287937743190659</v>
      </c>
      <c r="O10" s="56"/>
    </row>
    <row r="11" spans="1:15" ht="14.1" customHeight="1">
      <c r="A11" s="26" t="s">
        <v>33</v>
      </c>
      <c r="B11" s="50">
        <f>'1. Plan and Actual'!C12</f>
        <v>3766</v>
      </c>
      <c r="C11" s="51">
        <v>1866</v>
      </c>
      <c r="D11" s="30">
        <f t="shared" si="1"/>
        <v>0.49548592671269254</v>
      </c>
      <c r="E11" s="52">
        <v>289</v>
      </c>
      <c r="F11" s="53">
        <f t="shared" si="2"/>
        <v>7.67392458842273E-2</v>
      </c>
      <c r="G11" s="54">
        <v>209</v>
      </c>
      <c r="H11" s="55">
        <f t="shared" si="0"/>
        <v>5.5496548061603826E-2</v>
      </c>
      <c r="I11" s="52">
        <v>1924</v>
      </c>
      <c r="J11" s="53">
        <f t="shared" si="3"/>
        <v>0.51088688263409454</v>
      </c>
      <c r="K11" s="54">
        <v>555</v>
      </c>
      <c r="L11" s="55">
        <f t="shared" si="4"/>
        <v>0.14737121614445034</v>
      </c>
      <c r="M11" s="52">
        <v>789</v>
      </c>
      <c r="N11" s="30">
        <f t="shared" si="5"/>
        <v>0.20950610727562399</v>
      </c>
      <c r="O11" s="56"/>
    </row>
    <row r="12" spans="1:15" ht="14.1" customHeight="1">
      <c r="A12" s="26" t="s">
        <v>34</v>
      </c>
      <c r="B12" s="50">
        <f>'1. Plan and Actual'!C13</f>
        <v>3350</v>
      </c>
      <c r="C12" s="51">
        <v>1868</v>
      </c>
      <c r="D12" s="30">
        <f t="shared" si="1"/>
        <v>0.55761194029850747</v>
      </c>
      <c r="E12" s="52">
        <v>29</v>
      </c>
      <c r="F12" s="53">
        <f t="shared" si="2"/>
        <v>8.6567164179104476E-3</v>
      </c>
      <c r="G12" s="54">
        <v>87</v>
      </c>
      <c r="H12" s="55">
        <f t="shared" si="0"/>
        <v>2.5970149253731343E-2</v>
      </c>
      <c r="I12" s="52">
        <v>1738</v>
      </c>
      <c r="J12" s="53">
        <f t="shared" si="3"/>
        <v>0.51880597014925378</v>
      </c>
      <c r="K12" s="54">
        <v>586</v>
      </c>
      <c r="L12" s="55">
        <f t="shared" si="4"/>
        <v>0.17492537313432835</v>
      </c>
      <c r="M12" s="52">
        <v>910</v>
      </c>
      <c r="N12" s="30">
        <f t="shared" si="5"/>
        <v>0.27164179104477609</v>
      </c>
      <c r="O12" s="56"/>
    </row>
    <row r="13" spans="1:15" ht="14.1" customHeight="1">
      <c r="A13" s="26" t="s">
        <v>35</v>
      </c>
      <c r="B13" s="50">
        <f>'1. Plan and Actual'!C14</f>
        <v>2494</v>
      </c>
      <c r="C13" s="51">
        <v>1498</v>
      </c>
      <c r="D13" s="30">
        <f t="shared" si="1"/>
        <v>0.60064153969526868</v>
      </c>
      <c r="E13" s="52">
        <v>60</v>
      </c>
      <c r="F13" s="53">
        <f t="shared" si="2"/>
        <v>2.4057738572574178E-2</v>
      </c>
      <c r="G13" s="54">
        <v>46</v>
      </c>
      <c r="H13" s="55">
        <f t="shared" si="0"/>
        <v>1.8444266238973536E-2</v>
      </c>
      <c r="I13" s="52">
        <v>798</v>
      </c>
      <c r="J13" s="53">
        <f t="shared" si="3"/>
        <v>0.31996792301523658</v>
      </c>
      <c r="K13" s="54">
        <v>391</v>
      </c>
      <c r="L13" s="55">
        <f t="shared" si="4"/>
        <v>0.15677626303127506</v>
      </c>
      <c r="M13" s="52">
        <v>1199</v>
      </c>
      <c r="N13" s="30">
        <f t="shared" si="5"/>
        <v>0.48075380914194066</v>
      </c>
      <c r="O13" s="56"/>
    </row>
    <row r="14" spans="1:15" ht="14.1" customHeight="1">
      <c r="A14" s="26" t="s">
        <v>36</v>
      </c>
      <c r="B14" s="50">
        <f>'1. Plan and Actual'!C15</f>
        <v>4207</v>
      </c>
      <c r="C14" s="51">
        <v>2137</v>
      </c>
      <c r="D14" s="30">
        <f t="shared" si="1"/>
        <v>0.50796291894461609</v>
      </c>
      <c r="E14" s="52">
        <v>57</v>
      </c>
      <c r="F14" s="53">
        <f t="shared" si="2"/>
        <v>1.3548847159496079E-2</v>
      </c>
      <c r="G14" s="54">
        <v>122</v>
      </c>
      <c r="H14" s="55">
        <f t="shared" si="0"/>
        <v>2.8999286902781078E-2</v>
      </c>
      <c r="I14" s="52">
        <v>1990</v>
      </c>
      <c r="J14" s="53">
        <f t="shared" si="3"/>
        <v>0.47302115521749466</v>
      </c>
      <c r="K14" s="54">
        <v>819</v>
      </c>
      <c r="L14" s="55">
        <f t="shared" si="4"/>
        <v>0.19467554076539101</v>
      </c>
      <c r="M14" s="52">
        <v>1219</v>
      </c>
      <c r="N14" s="30">
        <f t="shared" si="5"/>
        <v>0.28975516995483719</v>
      </c>
      <c r="O14" s="56"/>
    </row>
    <row r="15" spans="1:15" ht="14.1" customHeight="1">
      <c r="A15" s="26" t="s">
        <v>37</v>
      </c>
      <c r="B15" s="50">
        <f>'1. Plan and Actual'!C16</f>
        <v>2147</v>
      </c>
      <c r="C15" s="51">
        <v>1134</v>
      </c>
      <c r="D15" s="30">
        <f t="shared" si="1"/>
        <v>0.52817885421518396</v>
      </c>
      <c r="E15" s="52">
        <v>14</v>
      </c>
      <c r="F15" s="53">
        <f t="shared" si="2"/>
        <v>6.5207265952491851E-3</v>
      </c>
      <c r="G15" s="54">
        <v>71</v>
      </c>
      <c r="H15" s="55">
        <f t="shared" si="0"/>
        <v>3.3069399161620869E-2</v>
      </c>
      <c r="I15" s="52">
        <v>906</v>
      </c>
      <c r="J15" s="53">
        <f t="shared" si="3"/>
        <v>0.42198416394969723</v>
      </c>
      <c r="K15" s="54">
        <v>374</v>
      </c>
      <c r="L15" s="55">
        <f t="shared" si="4"/>
        <v>0.17419655333022824</v>
      </c>
      <c r="M15" s="52">
        <v>782</v>
      </c>
      <c r="N15" s="30">
        <f t="shared" si="5"/>
        <v>0.36422915696320446</v>
      </c>
      <c r="O15" s="56"/>
    </row>
    <row r="16" spans="1:15" ht="14.1" customHeight="1">
      <c r="A16" s="26" t="s">
        <v>38</v>
      </c>
      <c r="B16" s="50">
        <f>'1. Plan and Actual'!C17</f>
        <v>4095</v>
      </c>
      <c r="C16" s="51">
        <v>2348</v>
      </c>
      <c r="D16" s="30">
        <f t="shared" si="1"/>
        <v>0.57338217338217334</v>
      </c>
      <c r="E16" s="52">
        <v>179</v>
      </c>
      <c r="F16" s="53">
        <f t="shared" si="2"/>
        <v>4.3711843711843709E-2</v>
      </c>
      <c r="G16" s="54">
        <v>157</v>
      </c>
      <c r="H16" s="55">
        <f t="shared" si="0"/>
        <v>3.8339438339438342E-2</v>
      </c>
      <c r="I16" s="52">
        <v>1914</v>
      </c>
      <c r="J16" s="53">
        <f t="shared" si="3"/>
        <v>0.4673992673992674</v>
      </c>
      <c r="K16" s="54">
        <v>645</v>
      </c>
      <c r="L16" s="55">
        <f t="shared" si="4"/>
        <v>0.1575091575091575</v>
      </c>
      <c r="M16" s="52">
        <v>1200</v>
      </c>
      <c r="N16" s="30">
        <f t="shared" si="5"/>
        <v>0.29304029304029305</v>
      </c>
      <c r="O16" s="56"/>
    </row>
    <row r="17" spans="1:17" ht="14.1" customHeight="1">
      <c r="A17" s="26" t="s">
        <v>39</v>
      </c>
      <c r="B17" s="50">
        <f>'1. Plan and Actual'!C18</f>
        <v>2483</v>
      </c>
      <c r="C17" s="51">
        <v>1393</v>
      </c>
      <c r="D17" s="30">
        <f t="shared" si="1"/>
        <v>0.56101490132903742</v>
      </c>
      <c r="E17" s="52">
        <v>181</v>
      </c>
      <c r="F17" s="53">
        <f t="shared" si="2"/>
        <v>7.2895690696737819E-2</v>
      </c>
      <c r="G17" s="54">
        <v>95</v>
      </c>
      <c r="H17" s="55">
        <f t="shared" si="0"/>
        <v>3.8260169150221505E-2</v>
      </c>
      <c r="I17" s="52">
        <v>1216</v>
      </c>
      <c r="J17" s="53">
        <f t="shared" si="3"/>
        <v>0.48973016512283529</v>
      </c>
      <c r="K17" s="54">
        <v>356</v>
      </c>
      <c r="L17" s="55">
        <f t="shared" si="4"/>
        <v>0.14337494965767217</v>
      </c>
      <c r="M17" s="52">
        <v>635</v>
      </c>
      <c r="N17" s="30">
        <f t="shared" si="5"/>
        <v>0.25573902537253324</v>
      </c>
      <c r="O17" s="56"/>
      <c r="P17" s="155"/>
      <c r="Q17" s="155"/>
    </row>
    <row r="18" spans="1:17" ht="14.1" customHeight="1">
      <c r="A18" s="26" t="s">
        <v>40</v>
      </c>
      <c r="B18" s="50">
        <f>'1. Plan and Actual'!C19</f>
        <v>9558</v>
      </c>
      <c r="C18" s="51">
        <v>5012</v>
      </c>
      <c r="D18" s="30">
        <f t="shared" si="1"/>
        <v>0.52437748482946223</v>
      </c>
      <c r="E18" s="52">
        <v>547</v>
      </c>
      <c r="F18" s="53">
        <f t="shared" si="2"/>
        <v>5.7229545930110905E-2</v>
      </c>
      <c r="G18" s="54">
        <v>511</v>
      </c>
      <c r="H18" s="55">
        <f t="shared" si="0"/>
        <v>5.3463067587361371E-2</v>
      </c>
      <c r="I18" s="52">
        <v>5070</v>
      </c>
      <c r="J18" s="53">
        <f t="shared" si="3"/>
        <v>0.53044569993722535</v>
      </c>
      <c r="K18" s="54">
        <v>1465</v>
      </c>
      <c r="L18" s="55">
        <f t="shared" si="4"/>
        <v>0.1532747436702239</v>
      </c>
      <c r="M18" s="52">
        <v>1965</v>
      </c>
      <c r="N18" s="30">
        <f t="shared" si="5"/>
        <v>0.20558694287507848</v>
      </c>
      <c r="O18" s="56"/>
      <c r="P18" s="155"/>
      <c r="Q18" s="155"/>
    </row>
    <row r="19" spans="1:17" ht="14.1" customHeight="1">
      <c r="A19" s="26" t="s">
        <v>41</v>
      </c>
      <c r="B19" s="50">
        <f>'1. Plan and Actual'!C20</f>
        <v>4192</v>
      </c>
      <c r="C19" s="51">
        <v>2276</v>
      </c>
      <c r="D19" s="30">
        <f t="shared" si="1"/>
        <v>0.54293893129770987</v>
      </c>
      <c r="E19" s="52">
        <v>41</v>
      </c>
      <c r="F19" s="53">
        <f t="shared" si="2"/>
        <v>9.7805343511450388E-3</v>
      </c>
      <c r="G19" s="54">
        <v>156</v>
      </c>
      <c r="H19" s="55">
        <f t="shared" si="0"/>
        <v>3.7213740458015267E-2</v>
      </c>
      <c r="I19" s="52">
        <v>1927</v>
      </c>
      <c r="J19" s="53">
        <f t="shared" si="3"/>
        <v>0.45968511450381677</v>
      </c>
      <c r="K19" s="54">
        <v>762</v>
      </c>
      <c r="L19" s="55">
        <f t="shared" si="4"/>
        <v>0.18177480916030533</v>
      </c>
      <c r="M19" s="52">
        <v>1306</v>
      </c>
      <c r="N19" s="30">
        <f t="shared" si="5"/>
        <v>0.31154580152671757</v>
      </c>
      <c r="O19" s="56"/>
      <c r="P19" s="155"/>
      <c r="Q19" s="155"/>
    </row>
    <row r="20" spans="1:17" ht="14.1" customHeight="1">
      <c r="A20" s="26" t="s">
        <v>42</v>
      </c>
      <c r="B20" s="50">
        <f>'1. Plan and Actual'!C21</f>
        <v>5322</v>
      </c>
      <c r="C20" s="51">
        <v>2845</v>
      </c>
      <c r="D20" s="30">
        <f t="shared" si="1"/>
        <v>0.53457346862081923</v>
      </c>
      <c r="E20" s="52">
        <v>25</v>
      </c>
      <c r="F20" s="53">
        <f t="shared" si="2"/>
        <v>4.6974821495678314E-3</v>
      </c>
      <c r="G20" s="54">
        <v>63</v>
      </c>
      <c r="H20" s="55">
        <f t="shared" si="0"/>
        <v>1.1837655016910935E-2</v>
      </c>
      <c r="I20" s="52">
        <v>2345</v>
      </c>
      <c r="J20" s="53">
        <f t="shared" si="3"/>
        <v>0.44062382562946262</v>
      </c>
      <c r="K20" s="54">
        <v>987</v>
      </c>
      <c r="L20" s="55">
        <f t="shared" si="4"/>
        <v>0.18545659526493799</v>
      </c>
      <c r="M20" s="52">
        <v>1902</v>
      </c>
      <c r="N20" s="30">
        <f t="shared" si="5"/>
        <v>0.35738444193912061</v>
      </c>
      <c r="O20" s="56"/>
      <c r="P20" s="155"/>
      <c r="Q20" s="155"/>
    </row>
    <row r="21" spans="1:17" ht="14.1" customHeight="1">
      <c r="A21" s="26" t="s">
        <v>43</v>
      </c>
      <c r="B21" s="50">
        <f>'1. Plan and Actual'!C22</f>
        <v>5575</v>
      </c>
      <c r="C21" s="51">
        <v>2811</v>
      </c>
      <c r="D21" s="30">
        <f t="shared" si="1"/>
        <v>0.50421524663677131</v>
      </c>
      <c r="E21" s="52">
        <v>38</v>
      </c>
      <c r="F21" s="53">
        <f t="shared" si="2"/>
        <v>6.8161434977578473E-3</v>
      </c>
      <c r="G21" s="54">
        <v>111</v>
      </c>
      <c r="H21" s="55">
        <f t="shared" si="0"/>
        <v>1.9910313901345292E-2</v>
      </c>
      <c r="I21" s="52">
        <v>2287</v>
      </c>
      <c r="J21" s="53">
        <f t="shared" si="3"/>
        <v>0.41022421524663677</v>
      </c>
      <c r="K21" s="54">
        <v>1059</v>
      </c>
      <c r="L21" s="55">
        <f t="shared" si="4"/>
        <v>0.18995515695067264</v>
      </c>
      <c r="M21" s="52">
        <v>2080</v>
      </c>
      <c r="N21" s="30">
        <f t="shared" si="5"/>
        <v>0.37309417040358744</v>
      </c>
      <c r="O21" s="56"/>
      <c r="P21" s="155"/>
      <c r="Q21" s="155"/>
    </row>
    <row r="22" spans="1:17" ht="14.1" customHeight="1">
      <c r="A22" s="26" t="s">
        <v>44</v>
      </c>
      <c r="B22" s="50">
        <f>'1. Plan and Actual'!C23</f>
        <v>2261</v>
      </c>
      <c r="C22" s="51">
        <v>1110</v>
      </c>
      <c r="D22" s="30">
        <f t="shared" si="1"/>
        <v>0.49093321539141971</v>
      </c>
      <c r="E22" s="52">
        <v>14</v>
      </c>
      <c r="F22" s="53">
        <f t="shared" si="2"/>
        <v>6.1919504643962852E-3</v>
      </c>
      <c r="G22" s="54">
        <v>64</v>
      </c>
      <c r="H22" s="55">
        <f t="shared" si="0"/>
        <v>2.8306059265811589E-2</v>
      </c>
      <c r="I22" s="52">
        <v>964</v>
      </c>
      <c r="J22" s="53">
        <f t="shared" si="3"/>
        <v>0.42636001769128706</v>
      </c>
      <c r="K22" s="54">
        <v>450</v>
      </c>
      <c r="L22" s="55">
        <f t="shared" si="4"/>
        <v>0.19902697921273774</v>
      </c>
      <c r="M22" s="52">
        <v>769</v>
      </c>
      <c r="N22" s="30">
        <f t="shared" si="5"/>
        <v>0.34011499336576734</v>
      </c>
      <c r="O22" s="56"/>
      <c r="P22" s="155"/>
      <c r="Q22" s="155"/>
    </row>
    <row r="23" spans="1:17" ht="14.1" customHeight="1">
      <c r="A23" s="26" t="s">
        <v>45</v>
      </c>
      <c r="B23" s="50">
        <f>'1. Plan and Actual'!C24</f>
        <v>2997</v>
      </c>
      <c r="C23" s="51">
        <v>1524</v>
      </c>
      <c r="D23" s="30">
        <f t="shared" si="1"/>
        <v>0.50850850850850848</v>
      </c>
      <c r="E23" s="52">
        <v>45</v>
      </c>
      <c r="F23" s="53">
        <f t="shared" si="2"/>
        <v>1.5015015015015015E-2</v>
      </c>
      <c r="G23" s="54">
        <v>104</v>
      </c>
      <c r="H23" s="55">
        <f t="shared" si="0"/>
        <v>3.470136803470137E-2</v>
      </c>
      <c r="I23" s="52">
        <v>1383</v>
      </c>
      <c r="J23" s="53">
        <f t="shared" si="3"/>
        <v>0.46146146146146144</v>
      </c>
      <c r="K23" s="54">
        <v>544</v>
      </c>
      <c r="L23" s="55">
        <f t="shared" si="4"/>
        <v>0.18151484818151484</v>
      </c>
      <c r="M23" s="52">
        <v>921</v>
      </c>
      <c r="N23" s="30">
        <f t="shared" si="5"/>
        <v>0.30730730730730732</v>
      </c>
      <c r="O23" s="56"/>
      <c r="P23" s="155"/>
      <c r="Q23" s="155"/>
    </row>
    <row r="24" spans="1:17" ht="14.1" customHeight="1">
      <c r="A24" s="26" t="s">
        <v>46</v>
      </c>
      <c r="B24" s="50">
        <f>'1. Plan and Actual'!C25</f>
        <v>3331</v>
      </c>
      <c r="C24" s="51">
        <v>1729</v>
      </c>
      <c r="D24" s="30">
        <f t="shared" si="1"/>
        <v>0.51906334434103873</v>
      </c>
      <c r="E24" s="52">
        <v>50</v>
      </c>
      <c r="F24" s="53">
        <f t="shared" si="2"/>
        <v>1.5010507355148604E-2</v>
      </c>
      <c r="G24" s="54">
        <v>79</v>
      </c>
      <c r="H24" s="55">
        <f t="shared" si="0"/>
        <v>2.3716601621134793E-2</v>
      </c>
      <c r="I24" s="52">
        <v>1355</v>
      </c>
      <c r="J24" s="53">
        <f t="shared" si="3"/>
        <v>0.40678474932452718</v>
      </c>
      <c r="K24" s="54">
        <v>630</v>
      </c>
      <c r="L24" s="55">
        <f t="shared" si="4"/>
        <v>0.18913239267487242</v>
      </c>
      <c r="M24" s="52">
        <v>1217</v>
      </c>
      <c r="N24" s="30">
        <f t="shared" si="5"/>
        <v>0.365355749024317</v>
      </c>
      <c r="O24" s="56"/>
      <c r="P24" s="155"/>
      <c r="Q24" s="56"/>
    </row>
    <row r="25" spans="1:17">
      <c r="A25" s="26" t="s">
        <v>47</v>
      </c>
      <c r="B25" s="57">
        <f>'1. Plan and Actual'!C26</f>
        <v>454</v>
      </c>
      <c r="C25" s="127">
        <v>260</v>
      </c>
      <c r="D25" s="30">
        <f>C25/B25</f>
        <v>0.57268722466960353</v>
      </c>
      <c r="E25" s="128">
        <v>0</v>
      </c>
      <c r="F25" s="53">
        <f>E25/B25</f>
        <v>0</v>
      </c>
      <c r="G25" s="129">
        <v>4</v>
      </c>
      <c r="H25" s="55">
        <f t="shared" si="0"/>
        <v>8.8105726872246704E-3</v>
      </c>
      <c r="I25" s="128">
        <v>153</v>
      </c>
      <c r="J25" s="53">
        <f t="shared" si="3"/>
        <v>0.33700440528634362</v>
      </c>
      <c r="K25" s="129">
        <v>86</v>
      </c>
      <c r="L25" s="55">
        <f t="shared" si="4"/>
        <v>0.1894273127753304</v>
      </c>
      <c r="M25" s="128">
        <v>211</v>
      </c>
      <c r="N25" s="30">
        <f t="shared" si="5"/>
        <v>0.46475770925110133</v>
      </c>
      <c r="O25" s="56"/>
      <c r="P25" s="155"/>
      <c r="Q25" s="155"/>
    </row>
    <row r="26" spans="1:17" ht="13.5" thickBot="1">
      <c r="A26" s="31" t="s">
        <v>49</v>
      </c>
      <c r="B26" s="58">
        <f>'1. Plan and Actual'!C27</f>
        <v>56178</v>
      </c>
      <c r="C26" s="130">
        <v>28847</v>
      </c>
      <c r="D26" s="34">
        <f>C26/B26</f>
        <v>0.51349282637331339</v>
      </c>
      <c r="E26" s="131">
        <v>1744</v>
      </c>
      <c r="F26" s="59">
        <f t="shared" si="2"/>
        <v>3.1044180996119476E-2</v>
      </c>
      <c r="G26" s="132">
        <v>2126</v>
      </c>
      <c r="H26" s="60">
        <f t="shared" si="0"/>
        <v>3.7843995870269501E-2</v>
      </c>
      <c r="I26" s="131">
        <v>27580</v>
      </c>
      <c r="J26" s="59">
        <f t="shared" si="3"/>
        <v>0.49093951368863253</v>
      </c>
      <c r="K26" s="132">
        <v>9507</v>
      </c>
      <c r="L26" s="60">
        <f t="shared" si="4"/>
        <v>0.16922994766634625</v>
      </c>
      <c r="M26" s="131">
        <v>15220</v>
      </c>
      <c r="N26" s="34">
        <f t="shared" si="5"/>
        <v>0.27092456121613445</v>
      </c>
      <c r="O26" s="56"/>
      <c r="P26" s="56"/>
      <c r="Q26" s="155"/>
    </row>
    <row r="27" spans="1:17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55"/>
    </row>
    <row r="28" spans="1:17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55"/>
    </row>
    <row r="29" spans="1:17" ht="12.75" customHeight="1">
      <c r="A29" s="168" t="s">
        <v>52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55"/>
    </row>
    <row r="30" spans="1:17" ht="12.75" customHeight="1">
      <c r="A30" s="168" t="s">
        <v>53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55"/>
    </row>
    <row r="31" spans="1:17">
      <c r="A31" s="172" t="s">
        <v>54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55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3" sqref="A33"/>
    </sheetView>
  </sheetViews>
  <sheetFormatPr defaultColWidth="9.140625" defaultRowHeight="12.75"/>
  <cols>
    <col min="1" max="1" width="21.28515625" style="56" customWidth="1"/>
    <col min="2" max="2" width="9.42578125" style="56" customWidth="1"/>
    <col min="3" max="3" width="8.28515625" style="56" customWidth="1"/>
    <col min="4" max="4" width="5.140625" style="56" customWidth="1"/>
    <col min="5" max="5" width="8.7109375" style="56" customWidth="1"/>
    <col min="6" max="6" width="5.140625" style="56" customWidth="1"/>
    <col min="7" max="7" width="9.42578125" style="56" customWidth="1"/>
    <col min="8" max="8" width="5.140625" style="56" customWidth="1"/>
    <col min="9" max="9" width="8.7109375" style="56" customWidth="1"/>
    <col min="10" max="10" width="5.140625" style="56" customWidth="1"/>
    <col min="11" max="11" width="9.140625" style="56" customWidth="1"/>
    <col min="12" max="12" width="5.140625" style="56" customWidth="1"/>
    <col min="13" max="13" width="8.7109375" style="56" customWidth="1"/>
    <col min="14" max="14" width="5.140625" style="56" customWidth="1"/>
    <col min="15" max="15" width="10.7109375" style="56" customWidth="1"/>
    <col min="16" max="16" width="5.140625" style="56" customWidth="1"/>
    <col min="17" max="16384" width="9.140625" style="56"/>
  </cols>
  <sheetData>
    <row r="1" spans="1:16" ht="18.75">
      <c r="A1" s="174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6" ht="15.75">
      <c r="A2" s="175" t="str">
        <f>'1. Plan and Actual'!A2</f>
        <v>OSCCAR Summary by Workforce Area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ht="15.75">
      <c r="A3" s="192" t="str">
        <f>'1. Plan and Actual'!A3</f>
        <v>FY22 Quarter Ending March 31, 2022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93"/>
    </row>
    <row r="5" spans="1:16" ht="18.75">
      <c r="A5" s="174" t="s">
        <v>9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</row>
    <row r="6" spans="1:16" ht="6.75" customHeight="1" thickBot="1"/>
    <row r="7" spans="1:16" ht="13.5" thickTop="1">
      <c r="A7" s="61" t="s">
        <v>17</v>
      </c>
      <c r="B7" s="146" t="s">
        <v>18</v>
      </c>
      <c r="C7" s="62" t="s">
        <v>19</v>
      </c>
      <c r="D7" s="62" t="s">
        <v>20</v>
      </c>
      <c r="E7" s="62" t="s">
        <v>21</v>
      </c>
      <c r="F7" s="62" t="s">
        <v>22</v>
      </c>
      <c r="G7" s="62" t="s">
        <v>56</v>
      </c>
      <c r="H7" s="62" t="s">
        <v>62</v>
      </c>
      <c r="I7" s="62" t="s">
        <v>63</v>
      </c>
      <c r="J7" s="62" t="s">
        <v>64</v>
      </c>
      <c r="K7" s="62" t="s">
        <v>74</v>
      </c>
      <c r="L7" s="62" t="s">
        <v>75</v>
      </c>
      <c r="M7" s="62" t="s">
        <v>76</v>
      </c>
      <c r="N7" s="62" t="s">
        <v>77</v>
      </c>
      <c r="O7" s="62" t="s">
        <v>96</v>
      </c>
      <c r="P7" s="63" t="s">
        <v>79</v>
      </c>
    </row>
    <row r="8" spans="1:16" s="67" customFormat="1" ht="51">
      <c r="A8" s="64"/>
      <c r="B8" s="149" t="s">
        <v>23</v>
      </c>
      <c r="C8" s="65" t="s">
        <v>97</v>
      </c>
      <c r="D8" s="65" t="s">
        <v>81</v>
      </c>
      <c r="E8" s="65" t="s">
        <v>98</v>
      </c>
      <c r="F8" s="65" t="s">
        <v>81</v>
      </c>
      <c r="G8" s="65" t="s">
        <v>99</v>
      </c>
      <c r="H8" s="65" t="s">
        <v>81</v>
      </c>
      <c r="I8" s="65" t="s">
        <v>100</v>
      </c>
      <c r="J8" s="65" t="s">
        <v>81</v>
      </c>
      <c r="K8" s="65" t="s">
        <v>101</v>
      </c>
      <c r="L8" s="65" t="s">
        <v>81</v>
      </c>
      <c r="M8" s="65" t="s">
        <v>102</v>
      </c>
      <c r="N8" s="65" t="s">
        <v>81</v>
      </c>
      <c r="O8" s="65" t="s">
        <v>103</v>
      </c>
      <c r="P8" s="66" t="s">
        <v>81</v>
      </c>
    </row>
    <row r="9" spans="1:16" ht="14.1" customHeight="1">
      <c r="A9" s="68" t="s">
        <v>31</v>
      </c>
      <c r="B9" s="37">
        <f>'1. Plan and Actual'!C10</f>
        <v>2093</v>
      </c>
      <c r="C9" s="27">
        <v>152</v>
      </c>
      <c r="D9" s="28">
        <f>C9/B9</f>
        <v>7.2623029144768272E-2</v>
      </c>
      <c r="E9" s="27">
        <v>659</v>
      </c>
      <c r="F9" s="28">
        <f>E9/B9</f>
        <v>0.31485905398948877</v>
      </c>
      <c r="G9" s="27">
        <v>276</v>
      </c>
      <c r="H9" s="28">
        <f>G9/B9</f>
        <v>0.13186813186813187</v>
      </c>
      <c r="I9" s="27">
        <v>208</v>
      </c>
      <c r="J9" s="28">
        <f>I9/B9</f>
        <v>9.9378881987577633E-2</v>
      </c>
      <c r="K9" s="27">
        <v>395</v>
      </c>
      <c r="L9" s="28">
        <f>K9/B9</f>
        <v>0.18872431915910176</v>
      </c>
      <c r="M9" s="27">
        <v>203</v>
      </c>
      <c r="N9" s="28">
        <f>M9/B9</f>
        <v>9.6989966555183951E-2</v>
      </c>
      <c r="O9" s="27">
        <v>200</v>
      </c>
      <c r="P9" s="30">
        <f>O9/B9</f>
        <v>9.5556617295747728E-2</v>
      </c>
    </row>
    <row r="10" spans="1:16" ht="14.1" customHeight="1">
      <c r="A10" s="68" t="s">
        <v>32</v>
      </c>
      <c r="B10" s="37">
        <f>'1. Plan and Actual'!C11</f>
        <v>6425</v>
      </c>
      <c r="C10" s="27">
        <v>313</v>
      </c>
      <c r="D10" s="28">
        <f t="shared" ref="D10:D26" si="0">C10/B10</f>
        <v>4.8715953307392999E-2</v>
      </c>
      <c r="E10" s="27">
        <v>1570</v>
      </c>
      <c r="F10" s="28">
        <f t="shared" ref="F10:F26" si="1">E10/B10</f>
        <v>0.24435797665369649</v>
      </c>
      <c r="G10" s="27">
        <v>992</v>
      </c>
      <c r="H10" s="28">
        <f t="shared" ref="H10:H26" si="2">G10/B10</f>
        <v>0.15439688715953306</v>
      </c>
      <c r="I10" s="27">
        <v>546</v>
      </c>
      <c r="J10" s="28">
        <f t="shared" ref="J10:J26" si="3">I10/B10</f>
        <v>8.4980544747081707E-2</v>
      </c>
      <c r="K10" s="27">
        <v>1729</v>
      </c>
      <c r="L10" s="28">
        <f t="shared" ref="L10:L26" si="4">K10/B10</f>
        <v>0.26910505836575876</v>
      </c>
      <c r="M10" s="27">
        <v>935</v>
      </c>
      <c r="N10" s="28">
        <f t="shared" ref="N10:N26" si="5">M10/B10</f>
        <v>0.14552529182879378</v>
      </c>
      <c r="O10" s="27">
        <v>340</v>
      </c>
      <c r="P10" s="30">
        <f t="shared" ref="P10:P26" si="6">O10/B10</f>
        <v>5.291828793774319E-2</v>
      </c>
    </row>
    <row r="11" spans="1:16" ht="14.1" customHeight="1">
      <c r="A11" s="68" t="s">
        <v>33</v>
      </c>
      <c r="B11" s="37">
        <f>'1. Plan and Actual'!C12</f>
        <v>3766</v>
      </c>
      <c r="C11" s="27">
        <v>697</v>
      </c>
      <c r="D11" s="28">
        <f t="shared" si="0"/>
        <v>0.18507700477960701</v>
      </c>
      <c r="E11" s="27">
        <v>1371</v>
      </c>
      <c r="F11" s="28">
        <f t="shared" si="1"/>
        <v>0.36404673393520975</v>
      </c>
      <c r="G11" s="27">
        <v>582</v>
      </c>
      <c r="H11" s="28">
        <f t="shared" si="2"/>
        <v>0.15454062665958576</v>
      </c>
      <c r="I11" s="27">
        <v>327</v>
      </c>
      <c r="J11" s="28">
        <f t="shared" si="3"/>
        <v>8.6829527349973443E-2</v>
      </c>
      <c r="K11" s="27">
        <v>525</v>
      </c>
      <c r="L11" s="28">
        <f t="shared" si="4"/>
        <v>0.13940520446096655</v>
      </c>
      <c r="M11" s="27">
        <v>227</v>
      </c>
      <c r="N11" s="28">
        <f t="shared" si="5"/>
        <v>6.0276155071694107E-2</v>
      </c>
      <c r="O11" s="27">
        <v>37</v>
      </c>
      <c r="P11" s="30">
        <f t="shared" si="6"/>
        <v>9.8247477429633558E-3</v>
      </c>
    </row>
    <row r="12" spans="1:16" ht="14.1" customHeight="1">
      <c r="A12" s="68" t="s">
        <v>34</v>
      </c>
      <c r="B12" s="37">
        <f>'1. Plan and Actual'!C13</f>
        <v>3350</v>
      </c>
      <c r="C12" s="27">
        <v>233</v>
      </c>
      <c r="D12" s="28">
        <f t="shared" si="0"/>
        <v>6.9552238805970154E-2</v>
      </c>
      <c r="E12" s="27">
        <v>1123</v>
      </c>
      <c r="F12" s="28">
        <f t="shared" si="1"/>
        <v>0.33522388059701491</v>
      </c>
      <c r="G12" s="27">
        <v>578</v>
      </c>
      <c r="H12" s="28">
        <f t="shared" si="2"/>
        <v>0.17253731343283582</v>
      </c>
      <c r="I12" s="27">
        <v>332</v>
      </c>
      <c r="J12" s="28">
        <f t="shared" si="3"/>
        <v>9.91044776119403E-2</v>
      </c>
      <c r="K12" s="27">
        <v>720</v>
      </c>
      <c r="L12" s="28">
        <f t="shared" si="4"/>
        <v>0.21492537313432836</v>
      </c>
      <c r="M12" s="27">
        <v>296</v>
      </c>
      <c r="N12" s="28">
        <f t="shared" si="5"/>
        <v>8.835820895522388E-2</v>
      </c>
      <c r="O12" s="27">
        <v>68</v>
      </c>
      <c r="P12" s="30">
        <f t="shared" si="6"/>
        <v>2.0298507462686566E-2</v>
      </c>
    </row>
    <row r="13" spans="1:16" ht="14.1" customHeight="1">
      <c r="A13" s="68" t="s">
        <v>35</v>
      </c>
      <c r="B13" s="37">
        <f>'1. Plan and Actual'!C14</f>
        <v>2494</v>
      </c>
      <c r="C13" s="27">
        <v>180</v>
      </c>
      <c r="D13" s="28">
        <f t="shared" si="0"/>
        <v>7.2173215717722533E-2</v>
      </c>
      <c r="E13" s="27">
        <v>487</v>
      </c>
      <c r="F13" s="28">
        <f t="shared" si="1"/>
        <v>0.19526864474739375</v>
      </c>
      <c r="G13" s="27">
        <v>366</v>
      </c>
      <c r="H13" s="28">
        <f t="shared" si="2"/>
        <v>0.1467522052927025</v>
      </c>
      <c r="I13" s="27">
        <v>301</v>
      </c>
      <c r="J13" s="28">
        <f t="shared" si="3"/>
        <v>0.1206896551724138</v>
      </c>
      <c r="K13" s="27">
        <v>770</v>
      </c>
      <c r="L13" s="28">
        <f t="shared" si="4"/>
        <v>0.30874097834803527</v>
      </c>
      <c r="M13" s="27">
        <v>383</v>
      </c>
      <c r="N13" s="28">
        <f t="shared" si="5"/>
        <v>0.15356856455493184</v>
      </c>
      <c r="O13" s="27">
        <v>7</v>
      </c>
      <c r="P13" s="30">
        <f t="shared" si="6"/>
        <v>2.8067361668003207E-3</v>
      </c>
    </row>
    <row r="14" spans="1:16" ht="14.1" customHeight="1">
      <c r="A14" s="68" t="s">
        <v>36</v>
      </c>
      <c r="B14" s="37">
        <f>'1. Plan and Actual'!C15</f>
        <v>4207</v>
      </c>
      <c r="C14" s="27">
        <v>254</v>
      </c>
      <c r="D14" s="28">
        <f t="shared" si="0"/>
        <v>6.0375564535298312E-2</v>
      </c>
      <c r="E14" s="27">
        <v>1324</v>
      </c>
      <c r="F14" s="28">
        <f t="shared" si="1"/>
        <v>0.31471357261706678</v>
      </c>
      <c r="G14" s="27">
        <v>668</v>
      </c>
      <c r="H14" s="28">
        <f t="shared" si="2"/>
        <v>0.15878298074637509</v>
      </c>
      <c r="I14" s="27">
        <v>429</v>
      </c>
      <c r="J14" s="28">
        <f t="shared" si="3"/>
        <v>0.10197290230568101</v>
      </c>
      <c r="K14" s="27">
        <v>1001</v>
      </c>
      <c r="L14" s="28">
        <f t="shared" si="4"/>
        <v>0.23793677204658903</v>
      </c>
      <c r="M14" s="27">
        <v>473</v>
      </c>
      <c r="N14" s="28">
        <f t="shared" si="5"/>
        <v>0.11243166151652008</v>
      </c>
      <c r="O14" s="27">
        <v>58</v>
      </c>
      <c r="P14" s="30">
        <f t="shared" si="6"/>
        <v>1.3786546232469693E-2</v>
      </c>
    </row>
    <row r="15" spans="1:16" ht="14.1" customHeight="1">
      <c r="A15" s="68" t="s">
        <v>37</v>
      </c>
      <c r="B15" s="37">
        <f>'1. Plan and Actual'!C16</f>
        <v>2147</v>
      </c>
      <c r="C15" s="27">
        <v>124</v>
      </c>
      <c r="D15" s="28">
        <f t="shared" si="0"/>
        <v>5.7755006986492781E-2</v>
      </c>
      <c r="E15" s="27">
        <v>651</v>
      </c>
      <c r="F15" s="28">
        <f t="shared" si="1"/>
        <v>0.30321378667908711</v>
      </c>
      <c r="G15" s="27">
        <v>320</v>
      </c>
      <c r="H15" s="28">
        <f t="shared" si="2"/>
        <v>0.14904517931998137</v>
      </c>
      <c r="I15" s="27">
        <v>239</v>
      </c>
      <c r="J15" s="28">
        <f t="shared" si="3"/>
        <v>0.11131811830461108</v>
      </c>
      <c r="K15" s="27">
        <v>465</v>
      </c>
      <c r="L15" s="28">
        <f t="shared" si="4"/>
        <v>0.21658127619934792</v>
      </c>
      <c r="M15" s="27">
        <v>271</v>
      </c>
      <c r="N15" s="28">
        <f t="shared" si="5"/>
        <v>0.12622263623660923</v>
      </c>
      <c r="O15" s="27">
        <v>77</v>
      </c>
      <c r="P15" s="30">
        <f t="shared" si="6"/>
        <v>3.5863996273870519E-2</v>
      </c>
    </row>
    <row r="16" spans="1:16" ht="14.1" customHeight="1">
      <c r="A16" s="68" t="s">
        <v>38</v>
      </c>
      <c r="B16" s="37">
        <f>'1. Plan and Actual'!C17</f>
        <v>4095</v>
      </c>
      <c r="C16" s="27">
        <v>422</v>
      </c>
      <c r="D16" s="28">
        <f t="shared" si="0"/>
        <v>0.10305250305250305</v>
      </c>
      <c r="E16" s="27">
        <v>1149</v>
      </c>
      <c r="F16" s="28">
        <f t="shared" si="1"/>
        <v>0.28058608058608059</v>
      </c>
      <c r="G16" s="27">
        <v>609</v>
      </c>
      <c r="H16" s="28">
        <f t="shared" si="2"/>
        <v>0.14871794871794872</v>
      </c>
      <c r="I16" s="27">
        <v>353</v>
      </c>
      <c r="J16" s="28">
        <f t="shared" si="3"/>
        <v>8.6202686202686202E-2</v>
      </c>
      <c r="K16" s="27">
        <v>915</v>
      </c>
      <c r="L16" s="28">
        <f t="shared" si="4"/>
        <v>0.22344322344322345</v>
      </c>
      <c r="M16" s="27">
        <v>467</v>
      </c>
      <c r="N16" s="28">
        <f t="shared" si="5"/>
        <v>0.11404151404151404</v>
      </c>
      <c r="O16" s="27">
        <v>180</v>
      </c>
      <c r="P16" s="30">
        <f t="shared" si="6"/>
        <v>4.3956043956043959E-2</v>
      </c>
    </row>
    <row r="17" spans="1:16" ht="14.1" customHeight="1">
      <c r="A17" s="68" t="s">
        <v>39</v>
      </c>
      <c r="B17" s="37">
        <f>'1. Plan and Actual'!C18</f>
        <v>2483</v>
      </c>
      <c r="C17" s="27">
        <v>385</v>
      </c>
      <c r="D17" s="28">
        <f t="shared" si="0"/>
        <v>0.15505436971405559</v>
      </c>
      <c r="E17" s="27">
        <v>884</v>
      </c>
      <c r="F17" s="28">
        <f t="shared" si="1"/>
        <v>0.35602094240837695</v>
      </c>
      <c r="G17" s="27">
        <v>342</v>
      </c>
      <c r="H17" s="28">
        <f t="shared" si="2"/>
        <v>0.13773660894079742</v>
      </c>
      <c r="I17" s="27">
        <v>232</v>
      </c>
      <c r="J17" s="28">
        <f t="shared" si="3"/>
        <v>9.3435360451067262E-2</v>
      </c>
      <c r="K17" s="27">
        <v>412</v>
      </c>
      <c r="L17" s="28">
        <f t="shared" si="4"/>
        <v>0.16592831252517115</v>
      </c>
      <c r="M17" s="27">
        <v>187</v>
      </c>
      <c r="N17" s="28">
        <f t="shared" si="5"/>
        <v>7.5312122432541276E-2</v>
      </c>
      <c r="O17" s="27">
        <v>41</v>
      </c>
      <c r="P17" s="30">
        <f t="shared" si="6"/>
        <v>1.6512283527990335E-2</v>
      </c>
    </row>
    <row r="18" spans="1:16" ht="14.1" customHeight="1">
      <c r="A18" s="68" t="s">
        <v>40</v>
      </c>
      <c r="B18" s="37">
        <f>'1. Plan and Actual'!C19</f>
        <v>9558</v>
      </c>
      <c r="C18" s="27">
        <v>1481</v>
      </c>
      <c r="D18" s="28">
        <f t="shared" si="0"/>
        <v>0.15494873404477924</v>
      </c>
      <c r="E18" s="27">
        <v>3254</v>
      </c>
      <c r="F18" s="28">
        <f t="shared" si="1"/>
        <v>0.34044779242519357</v>
      </c>
      <c r="G18" s="27">
        <v>1352</v>
      </c>
      <c r="H18" s="28">
        <f t="shared" si="2"/>
        <v>0.14145218664992676</v>
      </c>
      <c r="I18" s="27">
        <v>717</v>
      </c>
      <c r="J18" s="28">
        <f t="shared" si="3"/>
        <v>7.5015693659761462E-2</v>
      </c>
      <c r="K18" s="27">
        <v>1251</v>
      </c>
      <c r="L18" s="28">
        <f t="shared" si="4"/>
        <v>0.13088512241054615</v>
      </c>
      <c r="M18" s="27">
        <v>653</v>
      </c>
      <c r="N18" s="28">
        <f t="shared" si="5"/>
        <v>6.8319732161540067E-2</v>
      </c>
      <c r="O18" s="27">
        <v>850</v>
      </c>
      <c r="P18" s="30">
        <f t="shared" si="6"/>
        <v>8.8930738648252766E-2</v>
      </c>
    </row>
    <row r="19" spans="1:16" ht="14.1" customHeight="1">
      <c r="A19" s="68" t="s">
        <v>41</v>
      </c>
      <c r="B19" s="37">
        <f>'1. Plan and Actual'!C20</f>
        <v>4192</v>
      </c>
      <c r="C19" s="27">
        <v>348</v>
      </c>
      <c r="D19" s="28">
        <f t="shared" si="0"/>
        <v>8.3015267175572519E-2</v>
      </c>
      <c r="E19" s="27">
        <v>1467</v>
      </c>
      <c r="F19" s="28">
        <f t="shared" si="1"/>
        <v>0.34995229007633588</v>
      </c>
      <c r="G19" s="27">
        <v>634</v>
      </c>
      <c r="H19" s="28">
        <f t="shared" si="2"/>
        <v>0.15124045801526717</v>
      </c>
      <c r="I19" s="27">
        <v>414</v>
      </c>
      <c r="J19" s="28">
        <f t="shared" si="3"/>
        <v>9.8759541984732829E-2</v>
      </c>
      <c r="K19" s="27">
        <v>848</v>
      </c>
      <c r="L19" s="28">
        <f t="shared" si="4"/>
        <v>0.20229007633587787</v>
      </c>
      <c r="M19" s="27">
        <v>389</v>
      </c>
      <c r="N19" s="28">
        <f t="shared" si="5"/>
        <v>9.2795801526717556E-2</v>
      </c>
      <c r="O19" s="27">
        <v>92</v>
      </c>
      <c r="P19" s="30">
        <f t="shared" si="6"/>
        <v>2.1946564885496182E-2</v>
      </c>
    </row>
    <row r="20" spans="1:16" ht="14.1" customHeight="1">
      <c r="A20" s="68" t="s">
        <v>42</v>
      </c>
      <c r="B20" s="37">
        <f>'1. Plan and Actual'!C21</f>
        <v>5322</v>
      </c>
      <c r="C20" s="27">
        <v>224</v>
      </c>
      <c r="D20" s="28">
        <f t="shared" si="0"/>
        <v>4.208944006012777E-2</v>
      </c>
      <c r="E20" s="27">
        <v>999</v>
      </c>
      <c r="F20" s="28">
        <f t="shared" si="1"/>
        <v>0.18771138669673054</v>
      </c>
      <c r="G20" s="27">
        <v>630</v>
      </c>
      <c r="H20" s="28">
        <f t="shared" si="2"/>
        <v>0.11837655016910936</v>
      </c>
      <c r="I20" s="27">
        <v>487</v>
      </c>
      <c r="J20" s="28">
        <f t="shared" si="3"/>
        <v>9.1506952273581355E-2</v>
      </c>
      <c r="K20" s="27">
        <v>1801</v>
      </c>
      <c r="L20" s="28">
        <f t="shared" si="4"/>
        <v>0.33840661405486661</v>
      </c>
      <c r="M20" s="27">
        <v>1146</v>
      </c>
      <c r="N20" s="28">
        <f t="shared" si="5"/>
        <v>0.21533258173618941</v>
      </c>
      <c r="O20" s="27">
        <v>35</v>
      </c>
      <c r="P20" s="30">
        <f t="shared" si="6"/>
        <v>6.576475009394964E-3</v>
      </c>
    </row>
    <row r="21" spans="1:16" ht="14.1" customHeight="1">
      <c r="A21" s="68" t="s">
        <v>43</v>
      </c>
      <c r="B21" s="37">
        <f>'1. Plan and Actual'!C22</f>
        <v>5575</v>
      </c>
      <c r="C21" s="27">
        <v>169</v>
      </c>
      <c r="D21" s="28">
        <f t="shared" si="0"/>
        <v>3.031390134529148E-2</v>
      </c>
      <c r="E21" s="27">
        <v>1102</v>
      </c>
      <c r="F21" s="28">
        <f t="shared" si="1"/>
        <v>0.19766816143497759</v>
      </c>
      <c r="G21" s="27">
        <v>700</v>
      </c>
      <c r="H21" s="28">
        <f t="shared" si="2"/>
        <v>0.12556053811659193</v>
      </c>
      <c r="I21" s="27">
        <v>525</v>
      </c>
      <c r="J21" s="28">
        <f t="shared" si="3"/>
        <v>9.417040358744394E-2</v>
      </c>
      <c r="K21" s="27">
        <v>1891</v>
      </c>
      <c r="L21" s="28">
        <f t="shared" si="4"/>
        <v>0.33919282511210763</v>
      </c>
      <c r="M21" s="27">
        <v>1142</v>
      </c>
      <c r="N21" s="28">
        <f t="shared" si="5"/>
        <v>0.20484304932735425</v>
      </c>
      <c r="O21" s="27">
        <v>46</v>
      </c>
      <c r="P21" s="30">
        <f t="shared" si="6"/>
        <v>8.2511210762331831E-3</v>
      </c>
    </row>
    <row r="22" spans="1:16" ht="14.1" customHeight="1">
      <c r="A22" s="68" t="s">
        <v>44</v>
      </c>
      <c r="B22" s="37">
        <f>'1. Plan and Actual'!C23</f>
        <v>2261</v>
      </c>
      <c r="C22" s="27">
        <v>126</v>
      </c>
      <c r="D22" s="28">
        <f t="shared" si="0"/>
        <v>5.5727554179566562E-2</v>
      </c>
      <c r="E22" s="27">
        <v>726</v>
      </c>
      <c r="F22" s="28">
        <f t="shared" si="1"/>
        <v>0.32109685979655017</v>
      </c>
      <c r="G22" s="27">
        <v>352</v>
      </c>
      <c r="H22" s="28">
        <f t="shared" si="2"/>
        <v>0.15568332596196374</v>
      </c>
      <c r="I22" s="27">
        <v>263</v>
      </c>
      <c r="J22" s="28">
        <f t="shared" si="3"/>
        <v>0.11632021229544449</v>
      </c>
      <c r="K22" s="27">
        <v>544</v>
      </c>
      <c r="L22" s="28">
        <f t="shared" si="4"/>
        <v>0.24060150375939848</v>
      </c>
      <c r="M22" s="27">
        <v>241</v>
      </c>
      <c r="N22" s="28">
        <f t="shared" si="5"/>
        <v>0.10659000442282177</v>
      </c>
      <c r="O22" s="27">
        <v>9</v>
      </c>
      <c r="P22" s="30">
        <f t="shared" si="6"/>
        <v>3.9805395842547548E-3</v>
      </c>
    </row>
    <row r="23" spans="1:16" ht="14.1" customHeight="1">
      <c r="A23" s="68" t="s">
        <v>45</v>
      </c>
      <c r="B23" s="37">
        <f>'1. Plan and Actual'!C24</f>
        <v>2997</v>
      </c>
      <c r="C23" s="27">
        <v>164</v>
      </c>
      <c r="D23" s="28">
        <f t="shared" si="0"/>
        <v>5.472138805472139E-2</v>
      </c>
      <c r="E23" s="27">
        <v>897</v>
      </c>
      <c r="F23" s="28">
        <f t="shared" si="1"/>
        <v>0.29929929929929933</v>
      </c>
      <c r="G23" s="27">
        <v>415</v>
      </c>
      <c r="H23" s="28">
        <f t="shared" si="2"/>
        <v>0.13847180513847179</v>
      </c>
      <c r="I23" s="27">
        <v>294</v>
      </c>
      <c r="J23" s="28">
        <f t="shared" si="3"/>
        <v>9.8098098098098094E-2</v>
      </c>
      <c r="K23" s="27">
        <v>822</v>
      </c>
      <c r="L23" s="28">
        <f t="shared" si="4"/>
        <v>0.27427427427427425</v>
      </c>
      <c r="M23" s="27">
        <v>383</v>
      </c>
      <c r="N23" s="28">
        <f t="shared" si="5"/>
        <v>0.12779446112779447</v>
      </c>
      <c r="O23" s="27">
        <v>22</v>
      </c>
      <c r="P23" s="30">
        <f t="shared" si="6"/>
        <v>7.3406740073406742E-3</v>
      </c>
    </row>
    <row r="24" spans="1:16" ht="14.1" customHeight="1">
      <c r="A24" s="68" t="s">
        <v>46</v>
      </c>
      <c r="B24" s="37">
        <f>'1. Plan and Actual'!C25</f>
        <v>3331</v>
      </c>
      <c r="C24" s="27">
        <v>167</v>
      </c>
      <c r="D24" s="28">
        <f t="shared" si="0"/>
        <v>5.0135094566196338E-2</v>
      </c>
      <c r="E24" s="27">
        <v>887</v>
      </c>
      <c r="F24" s="28">
        <f t="shared" si="1"/>
        <v>0.26628640048033625</v>
      </c>
      <c r="G24" s="27">
        <v>533</v>
      </c>
      <c r="H24" s="28">
        <f t="shared" si="2"/>
        <v>0.16001200840588412</v>
      </c>
      <c r="I24" s="27">
        <v>371</v>
      </c>
      <c r="J24" s="28">
        <f t="shared" si="3"/>
        <v>0.11137796457520265</v>
      </c>
      <c r="K24" s="27">
        <v>919</v>
      </c>
      <c r="L24" s="28">
        <f t="shared" si="4"/>
        <v>0.27589312518763132</v>
      </c>
      <c r="M24" s="27">
        <v>425</v>
      </c>
      <c r="N24" s="28">
        <f t="shared" si="5"/>
        <v>0.12758931251876313</v>
      </c>
      <c r="O24" s="27">
        <v>29</v>
      </c>
      <c r="P24" s="30">
        <f t="shared" si="6"/>
        <v>8.7060942659861907E-3</v>
      </c>
    </row>
    <row r="25" spans="1:16">
      <c r="A25" s="68" t="s">
        <v>47</v>
      </c>
      <c r="B25" s="121">
        <f>'1. Plan and Actual'!C26</f>
        <v>454</v>
      </c>
      <c r="C25" s="121">
        <v>15</v>
      </c>
      <c r="D25" s="28">
        <f t="shared" si="0"/>
        <v>3.3039647577092511E-2</v>
      </c>
      <c r="E25" s="121">
        <v>130</v>
      </c>
      <c r="F25" s="28">
        <f t="shared" si="1"/>
        <v>0.28634361233480177</v>
      </c>
      <c r="G25" s="121">
        <v>52</v>
      </c>
      <c r="H25" s="28">
        <f t="shared" si="2"/>
        <v>0.11453744493392071</v>
      </c>
      <c r="I25" s="121">
        <v>42</v>
      </c>
      <c r="J25" s="28">
        <f t="shared" si="3"/>
        <v>9.2511013215859028E-2</v>
      </c>
      <c r="K25" s="121">
        <v>106</v>
      </c>
      <c r="L25" s="28">
        <f t="shared" si="4"/>
        <v>0.23348017621145375</v>
      </c>
      <c r="M25" s="121">
        <v>87</v>
      </c>
      <c r="N25" s="28">
        <f t="shared" si="5"/>
        <v>0.19162995594713655</v>
      </c>
      <c r="O25" s="121">
        <v>22</v>
      </c>
      <c r="P25" s="30">
        <f t="shared" si="6"/>
        <v>4.8458149779735685E-2</v>
      </c>
    </row>
    <row r="26" spans="1:16" ht="13.5" thickBot="1">
      <c r="A26" s="69" t="s">
        <v>49</v>
      </c>
      <c r="B26" s="123">
        <f>'1. Plan and Actual'!C27</f>
        <v>56178</v>
      </c>
      <c r="C26" s="123">
        <v>5456</v>
      </c>
      <c r="D26" s="32">
        <f t="shared" si="0"/>
        <v>9.7119868987860014E-2</v>
      </c>
      <c r="E26" s="123">
        <v>17554</v>
      </c>
      <c r="F26" s="32">
        <f t="shared" si="1"/>
        <v>0.3124710740859411</v>
      </c>
      <c r="G26" s="123">
        <v>8238</v>
      </c>
      <c r="H26" s="32">
        <f t="shared" si="2"/>
        <v>0.14664103385666988</v>
      </c>
      <c r="I26" s="123">
        <v>5044</v>
      </c>
      <c r="J26" s="32">
        <f t="shared" si="3"/>
        <v>8.9786037238776747E-2</v>
      </c>
      <c r="K26" s="123">
        <v>11768</v>
      </c>
      <c r="L26" s="32">
        <f t="shared" si="4"/>
        <v>0.20947701947381536</v>
      </c>
      <c r="M26" s="123">
        <v>6029</v>
      </c>
      <c r="N26" s="32">
        <f t="shared" si="5"/>
        <v>0.10731959129908505</v>
      </c>
      <c r="O26" s="123">
        <v>2089</v>
      </c>
      <c r="P26" s="34">
        <f t="shared" si="6"/>
        <v>3.7185375057851827E-2</v>
      </c>
    </row>
    <row r="27" spans="1:16" s="21" customFormat="1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21" customForma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21" customFormat="1" ht="12.75" customHeight="1">
      <c r="A29" s="168" t="s">
        <v>52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</row>
    <row r="30" spans="1:16" s="21" customFormat="1" ht="12.75" customHeight="1">
      <c r="A30" s="168" t="s">
        <v>53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</row>
    <row r="31" spans="1:16" s="21" customFormat="1">
      <c r="A31" s="172" t="s">
        <v>54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0" sqref="A30"/>
    </sheetView>
  </sheetViews>
  <sheetFormatPr defaultColWidth="9.140625" defaultRowHeight="12.75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>
      <c r="A1" s="174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5" ht="15.75">
      <c r="A2" s="175" t="str">
        <f>'1. Plan and Actual'!A2</f>
        <v>OSCCAR Summary by Workforce Area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5" ht="15.75">
      <c r="A3" s="175" t="str">
        <f>'1. Plan and Actual'!A3</f>
        <v>FY22 Quarter Ending March 31, 2022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5" ht="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5" ht="18.75">
      <c r="A5" s="174" t="s">
        <v>104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5" ht="6.75" customHeight="1" thickBot="1"/>
    <row r="7" spans="1:15" s="21" customFormat="1" ht="13.5" thickTop="1">
      <c r="A7" s="71" t="s">
        <v>17</v>
      </c>
      <c r="B7" s="146" t="s">
        <v>18</v>
      </c>
      <c r="C7" s="146" t="s">
        <v>19</v>
      </c>
      <c r="D7" s="146" t="s">
        <v>20</v>
      </c>
      <c r="E7" s="146" t="s">
        <v>21</v>
      </c>
      <c r="F7" s="146" t="s">
        <v>22</v>
      </c>
      <c r="G7" s="146" t="s">
        <v>56</v>
      </c>
      <c r="H7" s="146" t="s">
        <v>62</v>
      </c>
      <c r="I7" s="146" t="s">
        <v>63</v>
      </c>
      <c r="J7" s="146" t="s">
        <v>64</v>
      </c>
      <c r="K7" s="146" t="s">
        <v>74</v>
      </c>
      <c r="L7" s="146" t="s">
        <v>75</v>
      </c>
      <c r="M7" s="147" t="s">
        <v>76</v>
      </c>
      <c r="N7" s="155"/>
      <c r="O7" s="155"/>
    </row>
    <row r="8" spans="1:15" s="75" customFormat="1" ht="11.25">
      <c r="A8" s="72"/>
      <c r="B8" s="73" t="s">
        <v>105</v>
      </c>
      <c r="C8" s="73" t="s">
        <v>106</v>
      </c>
      <c r="D8" s="73" t="s">
        <v>107</v>
      </c>
      <c r="E8" s="73" t="s">
        <v>108</v>
      </c>
      <c r="F8" s="73" t="s">
        <v>109</v>
      </c>
      <c r="G8" s="73" t="s">
        <v>110</v>
      </c>
      <c r="H8" s="73" t="s">
        <v>111</v>
      </c>
      <c r="I8" s="73" t="s">
        <v>112</v>
      </c>
      <c r="J8" s="73" t="s">
        <v>113</v>
      </c>
      <c r="K8" s="73" t="s">
        <v>114</v>
      </c>
      <c r="L8" s="73" t="s">
        <v>115</v>
      </c>
      <c r="M8" s="74" t="s">
        <v>116</v>
      </c>
    </row>
    <row r="9" spans="1:15" ht="1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</row>
    <row r="10" spans="1:15">
      <c r="A10" s="79" t="s">
        <v>117</v>
      </c>
      <c r="B10" s="121">
        <v>13701</v>
      </c>
      <c r="C10" s="121">
        <v>20561</v>
      </c>
      <c r="D10" s="121">
        <v>26273</v>
      </c>
      <c r="E10" s="121">
        <v>31377</v>
      </c>
      <c r="F10" s="121">
        <v>36675</v>
      </c>
      <c r="G10" s="121">
        <v>41549</v>
      </c>
      <c r="H10" s="121">
        <v>45918</v>
      </c>
      <c r="I10" s="121">
        <v>50477</v>
      </c>
      <c r="J10" s="121">
        <v>56178</v>
      </c>
      <c r="K10" s="121"/>
      <c r="L10" s="121"/>
      <c r="M10" s="80"/>
    </row>
    <row r="11" spans="1:15">
      <c r="A11" s="79" t="s">
        <v>118</v>
      </c>
      <c r="B11" s="121">
        <v>13701</v>
      </c>
      <c r="C11" s="121">
        <v>13478</v>
      </c>
      <c r="D11" s="121">
        <v>13061</v>
      </c>
      <c r="E11" s="121">
        <v>12110</v>
      </c>
      <c r="F11" s="121">
        <v>12320</v>
      </c>
      <c r="G11" s="121">
        <v>11786</v>
      </c>
      <c r="H11" s="121">
        <v>11532</v>
      </c>
      <c r="I11" s="121">
        <v>11387</v>
      </c>
      <c r="J11" s="121">
        <v>13472</v>
      </c>
      <c r="K11" s="81"/>
      <c r="L11" s="121"/>
      <c r="M11" s="80"/>
      <c r="O11" s="82"/>
    </row>
    <row r="12" spans="1:15">
      <c r="A12" s="79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80"/>
    </row>
    <row r="13" spans="1:15" ht="15" customHeight="1">
      <c r="A13" s="79" t="s">
        <v>119</v>
      </c>
      <c r="B13" s="121">
        <v>12754</v>
      </c>
      <c r="C13" s="121">
        <v>19065</v>
      </c>
      <c r="D13" s="121">
        <v>24314</v>
      </c>
      <c r="E13" s="121">
        <v>28942</v>
      </c>
      <c r="F13" s="121">
        <v>33839</v>
      </c>
      <c r="G13" s="121">
        <v>38328</v>
      </c>
      <c r="H13" s="121">
        <v>42341</v>
      </c>
      <c r="I13" s="121">
        <v>46564</v>
      </c>
      <c r="J13" s="121">
        <v>51797</v>
      </c>
      <c r="K13" s="121"/>
      <c r="L13" s="121"/>
      <c r="M13" s="80"/>
    </row>
    <row r="14" spans="1:15">
      <c r="A14" s="79" t="s">
        <v>120</v>
      </c>
      <c r="B14" s="126">
        <f t="shared" ref="B14:J14" si="0">B13/B10</f>
        <v>0.9308809575943362</v>
      </c>
      <c r="C14" s="126">
        <f t="shared" si="0"/>
        <v>0.92724089295267742</v>
      </c>
      <c r="D14" s="126">
        <f t="shared" si="0"/>
        <v>0.92543676017203969</v>
      </c>
      <c r="E14" s="126">
        <f t="shared" si="0"/>
        <v>0.92239538515473118</v>
      </c>
      <c r="F14" s="126">
        <f t="shared" si="0"/>
        <v>0.92267211997273346</v>
      </c>
      <c r="G14" s="126">
        <f t="shared" si="0"/>
        <v>0.92247707526053579</v>
      </c>
      <c r="H14" s="126">
        <f t="shared" si="0"/>
        <v>0.92210026569101444</v>
      </c>
      <c r="I14" s="126">
        <f t="shared" si="0"/>
        <v>0.92247954513937036</v>
      </c>
      <c r="J14" s="126">
        <f t="shared" si="0"/>
        <v>0.92201573569724804</v>
      </c>
      <c r="K14" s="126"/>
      <c r="L14" s="126"/>
      <c r="M14" s="83"/>
      <c r="N14" s="75"/>
    </row>
    <row r="15" spans="1:15">
      <c r="A15" s="79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80"/>
    </row>
    <row r="16" spans="1:15" ht="15" customHeight="1">
      <c r="A16" s="79" t="s">
        <v>121</v>
      </c>
      <c r="B16" s="121">
        <v>1271</v>
      </c>
      <c r="C16" s="121">
        <v>1869</v>
      </c>
      <c r="D16" s="121">
        <v>2302</v>
      </c>
      <c r="E16" s="121">
        <v>2706</v>
      </c>
      <c r="F16" s="121">
        <v>3077</v>
      </c>
      <c r="G16" s="121">
        <v>3439</v>
      </c>
      <c r="H16" s="121">
        <v>3781</v>
      </c>
      <c r="I16" s="121">
        <v>4133</v>
      </c>
      <c r="J16" s="121">
        <v>4542</v>
      </c>
      <c r="K16" s="121"/>
      <c r="L16" s="121"/>
      <c r="M16" s="80"/>
    </row>
    <row r="17" spans="1:14">
      <c r="A17" s="79" t="s">
        <v>120</v>
      </c>
      <c r="B17" s="126">
        <f t="shared" ref="B17:J17" si="1">B16/B10</f>
        <v>9.2766951317422089E-2</v>
      </c>
      <c r="C17" s="126">
        <f t="shared" si="1"/>
        <v>9.0900248042410384E-2</v>
      </c>
      <c r="D17" s="126">
        <f t="shared" si="1"/>
        <v>8.7618467628363714E-2</v>
      </c>
      <c r="E17" s="126">
        <f t="shared" si="1"/>
        <v>8.6241514485132426E-2</v>
      </c>
      <c r="F17" s="126">
        <f t="shared" si="1"/>
        <v>8.3899113837764147E-2</v>
      </c>
      <c r="G17" s="126">
        <f t="shared" si="1"/>
        <v>8.2769741750703993E-2</v>
      </c>
      <c r="H17" s="126">
        <f t="shared" si="1"/>
        <v>8.2342436517269912E-2</v>
      </c>
      <c r="I17" s="126">
        <f t="shared" si="1"/>
        <v>8.1878875527467962E-2</v>
      </c>
      <c r="J17" s="126">
        <f t="shared" si="1"/>
        <v>8.0850154864893733E-2</v>
      </c>
      <c r="K17" s="126"/>
      <c r="L17" s="126"/>
      <c r="M17" s="83"/>
      <c r="N17" s="13"/>
    </row>
    <row r="18" spans="1:14">
      <c r="A18" s="79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80"/>
    </row>
    <row r="19" spans="1:14">
      <c r="A19" s="79" t="s">
        <v>122</v>
      </c>
      <c r="B19" s="121">
        <v>6733</v>
      </c>
      <c r="C19" s="121">
        <v>10515</v>
      </c>
      <c r="D19" s="121">
        <v>14163</v>
      </c>
      <c r="E19" s="121">
        <v>17203</v>
      </c>
      <c r="F19" s="121">
        <v>20544</v>
      </c>
      <c r="G19" s="121">
        <v>23640</v>
      </c>
      <c r="H19" s="121">
        <v>26730</v>
      </c>
      <c r="I19" s="121">
        <v>29749</v>
      </c>
      <c r="J19" s="121">
        <v>33242</v>
      </c>
      <c r="K19" s="121"/>
      <c r="L19" s="121"/>
      <c r="M19" s="80"/>
    </row>
    <row r="20" spans="1:14">
      <c r="A20" s="79" t="s">
        <v>120</v>
      </c>
      <c r="B20" s="126">
        <f t="shared" ref="B20:J20" si="2">B19/B10</f>
        <v>0.4914239836508284</v>
      </c>
      <c r="C20" s="126">
        <f t="shared" si="2"/>
        <v>0.51140508730120127</v>
      </c>
      <c r="D20" s="126">
        <f t="shared" si="2"/>
        <v>0.53907052867963312</v>
      </c>
      <c r="E20" s="126">
        <f t="shared" si="2"/>
        <v>0.54826783950027091</v>
      </c>
      <c r="F20" s="126">
        <f t="shared" si="2"/>
        <v>0.56016359918200409</v>
      </c>
      <c r="G20" s="126">
        <f t="shared" si="2"/>
        <v>0.56896676213627284</v>
      </c>
      <c r="H20" s="126">
        <f t="shared" si="2"/>
        <v>0.58212465699725602</v>
      </c>
      <c r="I20" s="126">
        <f t="shared" si="2"/>
        <v>0.58935752917170192</v>
      </c>
      <c r="J20" s="126">
        <f t="shared" si="2"/>
        <v>0.5917262985510342</v>
      </c>
      <c r="K20" s="126"/>
      <c r="L20" s="126"/>
      <c r="M20" s="83"/>
    </row>
    <row r="21" spans="1:14">
      <c r="A21" s="79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80"/>
    </row>
    <row r="22" spans="1:14">
      <c r="A22" s="79" t="s">
        <v>123</v>
      </c>
      <c r="B22" s="121">
        <v>664</v>
      </c>
      <c r="C22" s="121">
        <v>987</v>
      </c>
      <c r="D22" s="121">
        <v>1252</v>
      </c>
      <c r="E22" s="121">
        <v>1459</v>
      </c>
      <c r="F22" s="121">
        <v>1717</v>
      </c>
      <c r="G22" s="121">
        <v>1930</v>
      </c>
      <c r="H22" s="121">
        <v>2112</v>
      </c>
      <c r="I22" s="121">
        <v>2301</v>
      </c>
      <c r="J22" s="121">
        <v>2495</v>
      </c>
      <c r="K22" s="121"/>
      <c r="L22" s="121"/>
      <c r="M22" s="80"/>
    </row>
    <row r="23" spans="1:14">
      <c r="A23" s="79" t="s">
        <v>120</v>
      </c>
      <c r="B23" s="126">
        <f t="shared" ref="B23:J23" si="3">B22/B10</f>
        <v>4.8463615794467556E-2</v>
      </c>
      <c r="C23" s="126">
        <f t="shared" si="3"/>
        <v>4.8003501775205487E-2</v>
      </c>
      <c r="D23" s="126">
        <f t="shared" si="3"/>
        <v>4.765348456590416E-2</v>
      </c>
      <c r="E23" s="126">
        <f t="shared" si="3"/>
        <v>4.6499027950409534E-2</v>
      </c>
      <c r="F23" s="126">
        <f t="shared" si="3"/>
        <v>4.6816632583503749E-2</v>
      </c>
      <c r="G23" s="126">
        <f t="shared" si="3"/>
        <v>4.6451178127030736E-2</v>
      </c>
      <c r="H23" s="126">
        <f t="shared" si="3"/>
        <v>4.5995034626943682E-2</v>
      </c>
      <c r="I23" s="126">
        <f t="shared" si="3"/>
        <v>4.5585117974523047E-2</v>
      </c>
      <c r="J23" s="126">
        <f t="shared" si="3"/>
        <v>4.4412403431948452E-2</v>
      </c>
      <c r="K23" s="126"/>
      <c r="L23" s="126"/>
      <c r="M23" s="83"/>
    </row>
    <row r="24" spans="1:14">
      <c r="A24" s="84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80"/>
    </row>
    <row r="25" spans="1:14">
      <c r="A25" s="84" t="s">
        <v>124</v>
      </c>
      <c r="B25" s="121">
        <v>84</v>
      </c>
      <c r="C25" s="121">
        <v>93</v>
      </c>
      <c r="D25" s="121">
        <v>97</v>
      </c>
      <c r="E25" s="121">
        <v>153</v>
      </c>
      <c r="F25" s="121">
        <v>231</v>
      </c>
      <c r="G25" s="121">
        <v>401</v>
      </c>
      <c r="H25" s="121">
        <v>427</v>
      </c>
      <c r="I25" s="121">
        <v>447</v>
      </c>
      <c r="J25" s="121">
        <v>454</v>
      </c>
      <c r="K25" s="121"/>
      <c r="L25" s="121"/>
      <c r="M25" s="80"/>
    </row>
    <row r="26" spans="1:14">
      <c r="A26" s="79" t="s">
        <v>120</v>
      </c>
      <c r="B26" s="126">
        <f t="shared" ref="B26:J26" si="4">B25/B10</f>
        <v>6.1309393474928836E-3</v>
      </c>
      <c r="C26" s="126">
        <f t="shared" si="4"/>
        <v>4.5231263070862312E-3</v>
      </c>
      <c r="D26" s="126">
        <f t="shared" si="4"/>
        <v>3.6920031971986451E-3</v>
      </c>
      <c r="E26" s="126">
        <f t="shared" si="4"/>
        <v>4.8761831915097049E-3</v>
      </c>
      <c r="F26" s="126">
        <f t="shared" si="4"/>
        <v>6.2985685071574645E-3</v>
      </c>
      <c r="G26" s="126">
        <f t="shared" si="4"/>
        <v>9.6512551445281473E-3</v>
      </c>
      <c r="H26" s="126">
        <f t="shared" si="4"/>
        <v>9.2991855045951484E-3</v>
      </c>
      <c r="I26" s="126">
        <f t="shared" si="4"/>
        <v>8.8555183548943081E-3</v>
      </c>
      <c r="J26" s="126">
        <f t="shared" si="4"/>
        <v>8.0814553739898178E-3</v>
      </c>
      <c r="K26" s="126"/>
      <c r="L26" s="126"/>
      <c r="M26" s="83"/>
    </row>
    <row r="27" spans="1:14" ht="13.5" thickBot="1">
      <c r="A27" s="85"/>
      <c r="B27" s="123"/>
      <c r="C27" s="123"/>
      <c r="D27" s="32"/>
      <c r="E27" s="123"/>
      <c r="F27" s="123"/>
      <c r="G27" s="123"/>
      <c r="H27" s="123"/>
      <c r="I27" s="123"/>
      <c r="J27" s="123"/>
      <c r="K27" s="123"/>
      <c r="L27" s="123"/>
      <c r="M27" s="86"/>
    </row>
    <row r="28" spans="1:14" ht="13.5" thickTop="1"/>
    <row r="29" spans="1:14">
      <c r="A29" s="194" t="s">
        <v>125</v>
      </c>
      <c r="B29" s="195"/>
      <c r="C29" s="191"/>
      <c r="D29" s="191"/>
      <c r="E29" s="191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zoomScaleNormal="100" workbookViewId="0">
      <selection activeCell="A41" sqref="A41"/>
    </sheetView>
  </sheetViews>
  <sheetFormatPr defaultColWidth="9.140625" defaultRowHeight="12.75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/>
    <row r="2" spans="1:16" ht="15.75" customHeight="1">
      <c r="A2" s="174" t="s">
        <v>0</v>
      </c>
      <c r="B2" s="196"/>
      <c r="C2" s="196"/>
      <c r="D2" s="196"/>
      <c r="E2" s="196"/>
      <c r="F2" s="196"/>
      <c r="G2" s="196"/>
    </row>
    <row r="3" spans="1:16" ht="15.75" customHeight="1">
      <c r="A3" s="175" t="str">
        <f>'1. Plan and Actual'!A2</f>
        <v>OSCCAR Summary by Workforce Area</v>
      </c>
      <c r="B3" s="187"/>
      <c r="C3" s="187"/>
      <c r="D3" s="187"/>
      <c r="E3" s="187"/>
      <c r="F3" s="187"/>
      <c r="G3" s="187"/>
    </row>
    <row r="4" spans="1:16" ht="15.75" customHeight="1">
      <c r="A4" s="192" t="str">
        <f>'1. Plan and Actual'!A3</f>
        <v>FY22 Quarter Ending March 31, 2022</v>
      </c>
      <c r="B4" s="192"/>
      <c r="C4" s="192"/>
      <c r="D4" s="192"/>
      <c r="E4" s="192"/>
      <c r="F4" s="192"/>
      <c r="G4" s="192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6.75" customHeight="1"/>
    <row r="6" spans="1:16" ht="18.75">
      <c r="A6" s="174" t="s">
        <v>126</v>
      </c>
      <c r="B6" s="190"/>
      <c r="C6" s="190"/>
      <c r="D6" s="190"/>
      <c r="E6" s="190"/>
      <c r="F6" s="190"/>
      <c r="G6" s="190"/>
    </row>
    <row r="7" spans="1:16" ht="6.75" customHeight="1" thickBot="1">
      <c r="A7" s="142"/>
      <c r="B7" s="156"/>
      <c r="C7" s="156"/>
      <c r="D7" s="156"/>
      <c r="E7" s="156"/>
      <c r="F7" s="156"/>
      <c r="G7" s="156"/>
    </row>
    <row r="8" spans="1:16" s="21" customFormat="1" ht="13.5" thickTop="1">
      <c r="A8" s="43" t="s">
        <v>17</v>
      </c>
      <c r="B8" s="153" t="s">
        <v>18</v>
      </c>
      <c r="C8" s="147" t="s">
        <v>19</v>
      </c>
      <c r="D8" s="87" t="s">
        <v>20</v>
      </c>
      <c r="E8" s="88" t="s">
        <v>21</v>
      </c>
      <c r="F8" s="153" t="s">
        <v>22</v>
      </c>
      <c r="G8" s="147" t="s">
        <v>56</v>
      </c>
      <c r="H8" s="155"/>
      <c r="I8" s="155"/>
      <c r="J8" s="155"/>
      <c r="K8" s="155"/>
      <c r="L8" s="155"/>
      <c r="M8" s="155"/>
      <c r="N8" s="155"/>
      <c r="O8" s="155"/>
      <c r="P8" s="155"/>
    </row>
    <row r="9" spans="1:16" ht="15.75" customHeight="1">
      <c r="A9" s="200"/>
      <c r="B9" s="199" t="s">
        <v>127</v>
      </c>
      <c r="C9" s="173"/>
      <c r="D9" s="202" t="s">
        <v>128</v>
      </c>
      <c r="E9" s="203"/>
      <c r="F9" s="199" t="s">
        <v>129</v>
      </c>
      <c r="G9" s="173"/>
    </row>
    <row r="10" spans="1:16" ht="30.75" customHeight="1" thickBot="1">
      <c r="A10" s="201"/>
      <c r="B10" s="89" t="s">
        <v>130</v>
      </c>
      <c r="C10" s="90" t="s">
        <v>131</v>
      </c>
      <c r="D10" s="91" t="s">
        <v>132</v>
      </c>
      <c r="E10" s="92" t="s">
        <v>131</v>
      </c>
      <c r="F10" s="89" t="s">
        <v>133</v>
      </c>
      <c r="G10" s="90" t="s">
        <v>134</v>
      </c>
    </row>
    <row r="11" spans="1:16" ht="17.25" customHeight="1">
      <c r="A11" s="93" t="s">
        <v>135</v>
      </c>
      <c r="B11" s="136">
        <v>52551</v>
      </c>
      <c r="C11" s="94">
        <f t="shared" ref="C11:C18" si="0">B11/$B$11</f>
        <v>1</v>
      </c>
      <c r="D11" s="133">
        <v>56178</v>
      </c>
      <c r="E11" s="95">
        <f>D11/$D$11</f>
        <v>1</v>
      </c>
      <c r="F11" s="96">
        <f t="shared" ref="F11:F18" si="1">D11-B11</f>
        <v>3627</v>
      </c>
      <c r="G11" s="94">
        <f t="shared" ref="G11:G18" si="2">F11/B11</f>
        <v>6.9018667580065085E-2</v>
      </c>
    </row>
    <row r="12" spans="1:16" ht="14.25">
      <c r="A12" s="97" t="s">
        <v>136</v>
      </c>
      <c r="B12" s="137">
        <v>3987</v>
      </c>
      <c r="C12" s="98">
        <f t="shared" si="0"/>
        <v>7.5869155677342009E-2</v>
      </c>
      <c r="D12" s="134">
        <v>4542</v>
      </c>
      <c r="E12" s="99">
        <f>D12/$D$11</f>
        <v>8.0850154864893733E-2</v>
      </c>
      <c r="F12" s="100">
        <f t="shared" si="1"/>
        <v>555</v>
      </c>
      <c r="G12" s="98">
        <f t="shared" si="2"/>
        <v>0.13920240782543267</v>
      </c>
      <c r="I12" s="160"/>
    </row>
    <row r="13" spans="1:16" ht="14.25">
      <c r="A13" s="97" t="s">
        <v>61</v>
      </c>
      <c r="B13" s="137">
        <v>39146</v>
      </c>
      <c r="C13" s="98">
        <f t="shared" si="0"/>
        <v>0.74491446404445205</v>
      </c>
      <c r="D13" s="134">
        <v>33242</v>
      </c>
      <c r="E13" s="99">
        <f>D13/$D$11</f>
        <v>0.5917262985510342</v>
      </c>
      <c r="F13" s="100">
        <f t="shared" si="1"/>
        <v>-5904</v>
      </c>
      <c r="G13" s="98">
        <f t="shared" si="2"/>
        <v>-0.15082000715271038</v>
      </c>
    </row>
    <row r="14" spans="1:16" ht="14.25">
      <c r="A14" s="97" t="s">
        <v>27</v>
      </c>
      <c r="B14" s="137">
        <v>2710</v>
      </c>
      <c r="C14" s="98">
        <f t="shared" si="0"/>
        <v>5.1568952065612454E-2</v>
      </c>
      <c r="D14" s="134">
        <v>2495</v>
      </c>
      <c r="E14" s="99">
        <f>D14/$D$11</f>
        <v>4.4412403431948452E-2</v>
      </c>
      <c r="F14" s="100">
        <f t="shared" si="1"/>
        <v>-215</v>
      </c>
      <c r="G14" s="98">
        <f t="shared" si="2"/>
        <v>-7.9335793357933573E-2</v>
      </c>
    </row>
    <row r="15" spans="1:16" ht="14.25">
      <c r="A15" s="97" t="s">
        <v>24</v>
      </c>
      <c r="B15" s="137">
        <v>48850</v>
      </c>
      <c r="C15" s="98">
        <f t="shared" si="0"/>
        <v>0.92957317653327243</v>
      </c>
      <c r="D15" s="134">
        <v>51797</v>
      </c>
      <c r="E15" s="99">
        <f>D15/$D$11</f>
        <v>0.92201573569724804</v>
      </c>
      <c r="F15" s="100">
        <f t="shared" si="1"/>
        <v>2947</v>
      </c>
      <c r="G15" s="98">
        <f t="shared" si="2"/>
        <v>6.0327533265097238E-2</v>
      </c>
    </row>
    <row r="16" spans="1:16" ht="14.25">
      <c r="A16" s="101" t="s">
        <v>137</v>
      </c>
      <c r="B16" s="138"/>
      <c r="C16" s="102"/>
      <c r="D16" s="103"/>
      <c r="E16" s="104"/>
      <c r="F16" s="105">
        <f t="shared" si="1"/>
        <v>0</v>
      </c>
      <c r="G16" s="106"/>
    </row>
    <row r="17" spans="1:8" ht="14.25">
      <c r="A17" s="97" t="s">
        <v>138</v>
      </c>
      <c r="B17" s="137">
        <v>25121</v>
      </c>
      <c r="C17" s="98">
        <f t="shared" si="0"/>
        <v>0.47803086525470495</v>
      </c>
      <c r="D17" s="134">
        <v>26952</v>
      </c>
      <c r="E17" s="99">
        <f>D17/$D$11</f>
        <v>0.47976076044002991</v>
      </c>
      <c r="F17" s="100">
        <f t="shared" si="1"/>
        <v>1831</v>
      </c>
      <c r="G17" s="98">
        <f t="shared" si="2"/>
        <v>7.2887225826997332E-2</v>
      </c>
      <c r="H17" s="82"/>
    </row>
    <row r="18" spans="1:8" ht="14.25">
      <c r="A18" s="97" t="s">
        <v>90</v>
      </c>
      <c r="B18" s="137">
        <v>27219</v>
      </c>
      <c r="C18" s="98">
        <f t="shared" si="0"/>
        <v>0.51795398755494659</v>
      </c>
      <c r="D18" s="134">
        <v>28847</v>
      </c>
      <c r="E18" s="99">
        <f>D18/$D$11</f>
        <v>0.51349282637331339</v>
      </c>
      <c r="F18" s="100">
        <f t="shared" si="1"/>
        <v>1628</v>
      </c>
      <c r="G18" s="98">
        <f t="shared" si="2"/>
        <v>5.9811161321135974E-2</v>
      </c>
      <c r="H18" s="82"/>
    </row>
    <row r="19" spans="1:8" ht="14.25">
      <c r="A19" s="101" t="s">
        <v>139</v>
      </c>
      <c r="B19" s="138"/>
      <c r="C19" s="102"/>
      <c r="D19" s="103"/>
      <c r="E19" s="104"/>
      <c r="F19" s="107"/>
      <c r="G19" s="108"/>
    </row>
    <row r="20" spans="1:8" ht="14.25">
      <c r="A20" s="97" t="s">
        <v>80</v>
      </c>
      <c r="B20" s="137">
        <v>33543</v>
      </c>
      <c r="C20" s="98">
        <f t="shared" ref="C20:C27" si="3">B20/$B$11</f>
        <v>0.63829422846377804</v>
      </c>
      <c r="D20" s="134">
        <v>34628</v>
      </c>
      <c r="E20" s="99">
        <f t="shared" ref="E20:E27" si="4">D20/$D$11</f>
        <v>0.61639787817295022</v>
      </c>
      <c r="F20" s="100">
        <f t="shared" ref="F20:F35" si="5">D20-B20</f>
        <v>1085</v>
      </c>
      <c r="G20" s="98">
        <f t="shared" ref="G20:G27" si="6">F20/B20</f>
        <v>3.234654026175357E-2</v>
      </c>
    </row>
    <row r="21" spans="1:8" ht="14.25">
      <c r="A21" s="97" t="s">
        <v>140</v>
      </c>
      <c r="B21" s="137">
        <v>6687</v>
      </c>
      <c r="C21" s="98">
        <f t="shared" si="3"/>
        <v>0.12724781640691898</v>
      </c>
      <c r="D21" s="134">
        <v>9108</v>
      </c>
      <c r="E21" s="99">
        <f t="shared" si="4"/>
        <v>0.16212752322973406</v>
      </c>
      <c r="F21" s="100">
        <f t="shared" si="5"/>
        <v>2421</v>
      </c>
      <c r="G21" s="98">
        <f t="shared" si="6"/>
        <v>0.36204576043068643</v>
      </c>
    </row>
    <row r="22" spans="1:8" ht="14.25">
      <c r="A22" s="97" t="s">
        <v>141</v>
      </c>
      <c r="B22" s="137">
        <v>10190</v>
      </c>
      <c r="C22" s="98">
        <f t="shared" si="3"/>
        <v>0.19390687142014423</v>
      </c>
      <c r="D22" s="134">
        <v>11653</v>
      </c>
      <c r="E22" s="99">
        <f t="shared" si="4"/>
        <v>0.20742995478657125</v>
      </c>
      <c r="F22" s="100">
        <f t="shared" si="5"/>
        <v>1463</v>
      </c>
      <c r="G22" s="98">
        <f t="shared" si="6"/>
        <v>0.1435721295387635</v>
      </c>
    </row>
    <row r="23" spans="1:8" ht="14.25">
      <c r="A23" s="97" t="s">
        <v>142</v>
      </c>
      <c r="B23" s="137">
        <v>669</v>
      </c>
      <c r="C23" s="98">
        <f t="shared" si="3"/>
        <v>1.2730490380772964E-2</v>
      </c>
      <c r="D23" s="134">
        <v>744</v>
      </c>
      <c r="E23" s="99">
        <f t="shared" si="4"/>
        <v>1.3243618498344548E-2</v>
      </c>
      <c r="F23" s="100">
        <f t="shared" si="5"/>
        <v>75</v>
      </c>
      <c r="G23" s="98">
        <f t="shared" si="6"/>
        <v>0.11210762331838565</v>
      </c>
    </row>
    <row r="24" spans="1:8" ht="14.25">
      <c r="A24" s="97" t="s">
        <v>85</v>
      </c>
      <c r="B24" s="137">
        <v>2724</v>
      </c>
      <c r="C24" s="98">
        <f t="shared" si="3"/>
        <v>5.1835359936062114E-2</v>
      </c>
      <c r="D24" s="134">
        <v>2506</v>
      </c>
      <c r="E24" s="99">
        <f t="shared" si="4"/>
        <v>4.4608209619423973E-2</v>
      </c>
      <c r="F24" s="100">
        <f t="shared" si="5"/>
        <v>-218</v>
      </c>
      <c r="G24" s="98">
        <f t="shared" si="6"/>
        <v>-8.002936857562408E-2</v>
      </c>
    </row>
    <row r="25" spans="1:8" ht="14.25">
      <c r="A25" s="97" t="s">
        <v>143</v>
      </c>
      <c r="B25" s="137">
        <v>188</v>
      </c>
      <c r="C25" s="98">
        <f t="shared" si="3"/>
        <v>3.5774771174668417E-3</v>
      </c>
      <c r="D25" s="134">
        <v>194</v>
      </c>
      <c r="E25" s="99">
        <f t="shared" si="4"/>
        <v>3.4533091245683364E-3</v>
      </c>
      <c r="F25" s="100">
        <f t="shared" si="5"/>
        <v>6</v>
      </c>
      <c r="G25" s="98">
        <f t="shared" si="6"/>
        <v>3.1914893617021274E-2</v>
      </c>
      <c r="H25" s="115"/>
    </row>
    <row r="26" spans="1:8" ht="14.25">
      <c r="A26" s="97" t="s">
        <v>87</v>
      </c>
      <c r="B26" s="137">
        <v>2712</v>
      </c>
      <c r="C26" s="98">
        <f t="shared" si="3"/>
        <v>5.1607010332819545E-2</v>
      </c>
      <c r="D26" s="134">
        <v>4346</v>
      </c>
      <c r="E26" s="99">
        <f t="shared" si="4"/>
        <v>7.7361244615329838E-2</v>
      </c>
      <c r="F26" s="100">
        <f t="shared" si="5"/>
        <v>1634</v>
      </c>
      <c r="G26" s="98">
        <f t="shared" si="6"/>
        <v>0.60250737463126847</v>
      </c>
    </row>
    <row r="27" spans="1:8" ht="14.25">
      <c r="A27" s="97" t="s">
        <v>144</v>
      </c>
      <c r="B27" s="137">
        <v>7680</v>
      </c>
      <c r="C27" s="98">
        <f t="shared" si="3"/>
        <v>0.14614374607524119</v>
      </c>
      <c r="D27" s="134">
        <v>8422</v>
      </c>
      <c r="E27" s="99">
        <f t="shared" si="4"/>
        <v>0.14991633735626045</v>
      </c>
      <c r="F27" s="100">
        <f t="shared" si="5"/>
        <v>742</v>
      </c>
      <c r="G27" s="98">
        <f t="shared" si="6"/>
        <v>9.6614583333333337E-2</v>
      </c>
    </row>
    <row r="28" spans="1:8" ht="14.25">
      <c r="A28" s="101" t="s">
        <v>145</v>
      </c>
      <c r="B28" s="138"/>
      <c r="C28" s="102"/>
      <c r="D28" s="103"/>
      <c r="E28" s="104"/>
      <c r="F28" s="107"/>
      <c r="G28" s="108"/>
    </row>
    <row r="29" spans="1:8" ht="14.25">
      <c r="A29" s="97" t="s">
        <v>146</v>
      </c>
      <c r="B29" s="137">
        <v>4908</v>
      </c>
      <c r="C29" s="98">
        <f t="shared" ref="C29:C35" si="7">B29/$B$11</f>
        <v>9.3394987726208828E-2</v>
      </c>
      <c r="D29" s="134">
        <v>5456</v>
      </c>
      <c r="E29" s="99">
        <f t="shared" ref="E29:E35" si="8">D29/$D$11</f>
        <v>9.7119868987860014E-2</v>
      </c>
      <c r="F29" s="100">
        <f t="shared" si="5"/>
        <v>548</v>
      </c>
      <c r="G29" s="98">
        <f t="shared" ref="G29:G35" si="9">F29/B29</f>
        <v>0.11165444172779136</v>
      </c>
    </row>
    <row r="30" spans="1:8" ht="14.25">
      <c r="A30" s="97" t="s">
        <v>147</v>
      </c>
      <c r="B30" s="137">
        <v>15166</v>
      </c>
      <c r="C30" s="98">
        <f t="shared" si="7"/>
        <v>0.28859584023139428</v>
      </c>
      <c r="D30" s="134">
        <v>17554</v>
      </c>
      <c r="E30" s="99">
        <f t="shared" si="8"/>
        <v>0.3124710740859411</v>
      </c>
      <c r="F30" s="100">
        <f t="shared" si="5"/>
        <v>2388</v>
      </c>
      <c r="G30" s="98">
        <f t="shared" si="9"/>
        <v>0.15745747065805091</v>
      </c>
    </row>
    <row r="31" spans="1:8" ht="14.25">
      <c r="A31" s="97" t="s">
        <v>148</v>
      </c>
      <c r="B31" s="137">
        <v>7353</v>
      </c>
      <c r="C31" s="98">
        <f t="shared" si="7"/>
        <v>0.13992121938688132</v>
      </c>
      <c r="D31" s="134">
        <v>8238</v>
      </c>
      <c r="E31" s="99">
        <f t="shared" si="8"/>
        <v>0.14664103385666988</v>
      </c>
      <c r="F31" s="100">
        <f t="shared" si="5"/>
        <v>885</v>
      </c>
      <c r="G31" s="98">
        <f t="shared" si="9"/>
        <v>0.12035903712770298</v>
      </c>
    </row>
    <row r="32" spans="1:8" ht="14.25">
      <c r="A32" s="97" t="s">
        <v>149</v>
      </c>
      <c r="B32" s="137">
        <v>5076</v>
      </c>
      <c r="C32" s="98">
        <f t="shared" si="7"/>
        <v>9.659188217160472E-2</v>
      </c>
      <c r="D32" s="134">
        <v>5044</v>
      </c>
      <c r="E32" s="99">
        <f t="shared" si="8"/>
        <v>8.9786037238776747E-2</v>
      </c>
      <c r="F32" s="100">
        <f t="shared" si="5"/>
        <v>-32</v>
      </c>
      <c r="G32" s="98">
        <f t="shared" si="9"/>
        <v>-6.3041765169424748E-3</v>
      </c>
    </row>
    <row r="33" spans="1:7" ht="14.25">
      <c r="A33" s="97" t="s">
        <v>150</v>
      </c>
      <c r="B33" s="137">
        <v>12282</v>
      </c>
      <c r="C33" s="98">
        <f t="shared" si="7"/>
        <v>0.23371581891876464</v>
      </c>
      <c r="D33" s="134">
        <v>11768</v>
      </c>
      <c r="E33" s="99">
        <f t="shared" si="8"/>
        <v>0.20947701947381536</v>
      </c>
      <c r="F33" s="100">
        <f t="shared" si="5"/>
        <v>-514</v>
      </c>
      <c r="G33" s="98">
        <f t="shared" si="9"/>
        <v>-4.1849861586060903E-2</v>
      </c>
    </row>
    <row r="34" spans="1:7" ht="14.25">
      <c r="A34" s="97" t="s">
        <v>151</v>
      </c>
      <c r="B34" s="137">
        <v>6164</v>
      </c>
      <c r="C34" s="98">
        <f t="shared" si="7"/>
        <v>0.1172955795322639</v>
      </c>
      <c r="D34" s="134">
        <v>6029</v>
      </c>
      <c r="E34" s="99">
        <f t="shared" si="8"/>
        <v>0.10731959129908505</v>
      </c>
      <c r="F34" s="100">
        <f t="shared" si="5"/>
        <v>-135</v>
      </c>
      <c r="G34" s="98">
        <f t="shared" si="9"/>
        <v>-2.1901362751460089E-2</v>
      </c>
    </row>
    <row r="35" spans="1:7" ht="14.25">
      <c r="A35" s="109" t="s">
        <v>144</v>
      </c>
      <c r="B35" s="137">
        <v>1602</v>
      </c>
      <c r="C35" s="98">
        <f t="shared" si="7"/>
        <v>3.0484672032882344E-2</v>
      </c>
      <c r="D35" s="134">
        <v>2089</v>
      </c>
      <c r="E35" s="99">
        <f t="shared" si="8"/>
        <v>3.7185375057851827E-2</v>
      </c>
      <c r="F35" s="100">
        <f t="shared" si="5"/>
        <v>487</v>
      </c>
      <c r="G35" s="98">
        <f t="shared" si="9"/>
        <v>0.30399500624219727</v>
      </c>
    </row>
    <row r="36" spans="1:7" ht="14.25">
      <c r="A36" s="110" t="s">
        <v>47</v>
      </c>
      <c r="B36" s="138"/>
      <c r="C36" s="102"/>
      <c r="D36" s="103"/>
      <c r="E36" s="104"/>
      <c r="F36" s="107"/>
      <c r="G36" s="108"/>
    </row>
    <row r="37" spans="1:7" ht="15" thickBot="1">
      <c r="A37" s="159" t="s">
        <v>152</v>
      </c>
      <c r="B37" s="139">
        <v>1162</v>
      </c>
      <c r="C37" s="111">
        <f>B37/$B$11</f>
        <v>2.211185324732165E-2</v>
      </c>
      <c r="D37" s="135">
        <v>454</v>
      </c>
      <c r="E37" s="112">
        <f>D37/$D$11</f>
        <v>8.0814553739898178E-3</v>
      </c>
      <c r="F37" s="113">
        <f>D37-B37</f>
        <v>-708</v>
      </c>
      <c r="G37" s="114">
        <f>F37/B37</f>
        <v>-0.60929432013769358</v>
      </c>
    </row>
    <row r="38" spans="1:7" ht="15.75" customHeight="1" thickTop="1">
      <c r="A38" s="197"/>
      <c r="B38" s="198"/>
      <c r="C38" s="198"/>
      <c r="D38" s="198"/>
      <c r="E38" s="198"/>
      <c r="F38" s="198"/>
      <c r="G38" s="198"/>
    </row>
    <row r="39" spans="1:7">
      <c r="A39" s="194" t="s">
        <v>125</v>
      </c>
      <c r="B39" s="195"/>
      <c r="C39" s="191"/>
      <c r="D39" s="191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3E63C-EF1A-42CD-A06A-D3F29AD0FE63}"/>
</file>

<file path=customXml/itemProps2.xml><?xml version="1.0" encoding="utf-8"?>
<ds:datastoreItem xmlns:ds="http://schemas.openxmlformats.org/officeDocument/2006/customXml" ds:itemID="{8052362A-5213-4FFB-AF3E-EC905BEC2F05}"/>
</file>

<file path=customXml/itemProps3.xml><?xml version="1.0" encoding="utf-8"?>
<ds:datastoreItem xmlns:ds="http://schemas.openxmlformats.org/officeDocument/2006/customXml" ds:itemID="{126BAB94-B66D-4979-B88F-0662864A0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2022-06-07T14:46:26Z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