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AppData\Local\Microsoft\Windows\INetCache\Content.Outlook\VZUSZVV1\"/>
    </mc:Choice>
  </mc:AlternateContent>
  <xr:revisionPtr revIDLastSave="0" documentId="13_ncr:1_{80DBFBD1-63DB-41D4-9FB7-74417925A014}" xr6:coauthVersionLast="47" xr6:coauthVersionMax="47" xr10:uidLastSave="{00000000-0000-0000-0000-000000000000}"/>
  <bookViews>
    <workbookView xWindow="-110" yWindow="-110" windowWidth="19420" windowHeight="11020" tabRatio="938" activeTab="1" xr2:uid="{00000000-000D-0000-FFFF-FFFF00000000}"/>
  </bookViews>
  <sheets>
    <sheet name="Cover Sheet" sheetId="10" r:id="rId1"/>
    <sheet name="1. Plan and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and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7" l="1"/>
  <c r="L26" i="7"/>
  <c r="M26" i="7"/>
  <c r="K23" i="7"/>
  <c r="L23" i="7"/>
  <c r="M23" i="7"/>
  <c r="K17" i="7"/>
  <c r="L17" i="7"/>
  <c r="M17" i="7"/>
  <c r="K14" i="7"/>
  <c r="L14" i="7"/>
  <c r="M14" i="7"/>
  <c r="H20" i="7" l="1"/>
  <c r="I20" i="7"/>
  <c r="J20" i="7"/>
  <c r="H26" i="7"/>
  <c r="I26" i="7"/>
  <c r="J26" i="7"/>
  <c r="H23" i="7"/>
  <c r="I23" i="7"/>
  <c r="J23" i="7"/>
  <c r="H17" i="7"/>
  <c r="I17" i="7"/>
  <c r="J17" i="7"/>
  <c r="H14" i="7"/>
  <c r="I14" i="7"/>
  <c r="J14" i="7"/>
  <c r="E26" i="7" l="1"/>
  <c r="F26" i="7"/>
  <c r="G26" i="7"/>
  <c r="E23" i="7"/>
  <c r="F23" i="7"/>
  <c r="G23" i="7"/>
  <c r="E20" i="7"/>
  <c r="F20" i="7"/>
  <c r="G20" i="7"/>
  <c r="E17" i="7"/>
  <c r="F17" i="7"/>
  <c r="G17" i="7"/>
  <c r="E14" i="7"/>
  <c r="F14" i="7"/>
  <c r="G14" i="7"/>
  <c r="K15" i="2" l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K11" i="2"/>
  <c r="K12" i="2"/>
  <c r="K13" i="2"/>
  <c r="L13" i="2" s="1"/>
  <c r="K14" i="2"/>
  <c r="K16" i="2"/>
  <c r="K17" i="2"/>
  <c r="K18" i="2"/>
  <c r="L18" i="2" s="1"/>
  <c r="K19" i="2"/>
  <c r="K20" i="2"/>
  <c r="K21" i="2"/>
  <c r="L21" i="2" s="1"/>
  <c r="K22" i="2"/>
  <c r="L22" i="2" s="1"/>
  <c r="K23" i="2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15" i="5"/>
  <c r="F16" i="6"/>
  <c r="N16" i="6"/>
  <c r="D16" i="6"/>
  <c r="H9" i="4"/>
  <c r="L17" i="4"/>
  <c r="J18" i="5"/>
  <c r="F17" i="4"/>
  <c r="N17" i="4"/>
  <c r="J15" i="4"/>
  <c r="L21" i="6"/>
  <c r="J22" i="5"/>
  <c r="J24" i="6"/>
  <c r="F18" i="5"/>
  <c r="D12" i="6"/>
  <c r="L16" i="6"/>
  <c r="P16" i="6"/>
  <c r="L12" i="6"/>
  <c r="L20" i="6"/>
  <c r="J16" i="6"/>
  <c r="N22" i="5"/>
  <c r="P25" i="6"/>
  <c r="J13" i="4"/>
  <c r="D21" i="6"/>
  <c r="F22" i="5"/>
  <c r="H13" i="4"/>
  <c r="D22" i="5"/>
  <c r="F25" i="6"/>
  <c r="N13" i="4"/>
  <c r="D13" i="4"/>
  <c r="L13" i="4"/>
  <c r="F13" i="4"/>
  <c r="H24" i="6"/>
  <c r="L22" i="5"/>
  <c r="P22" i="4"/>
  <c r="F10" i="2" l="1"/>
  <c r="F17" i="5"/>
  <c r="N21" i="6"/>
  <c r="L25" i="6"/>
  <c r="N9" i="6"/>
  <c r="J9" i="6"/>
  <c r="J20" i="4"/>
  <c r="H25" i="6"/>
  <c r="D11" i="6"/>
  <c r="P10" i="4"/>
  <c r="J15" i="5"/>
  <c r="N19" i="5"/>
  <c r="H19" i="6"/>
  <c r="L23" i="4"/>
  <c r="L23" i="2"/>
  <c r="L15" i="2"/>
  <c r="H16" i="5"/>
  <c r="F23" i="4"/>
  <c r="D26" i="4"/>
  <c r="D20" i="4"/>
  <c r="P19" i="6"/>
  <c r="L10" i="2"/>
  <c r="J25" i="4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<sst xmlns="http://schemas.openxmlformats.org/spreadsheetml/2006/main" count="417" uniqueCount="153">
  <si>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</si>
  <si>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</si>
  <si>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</si>
  <si>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</si>
  <si>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</si>
  <si>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</si>
  <si>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</si>
  <si>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</si>
  <si>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</si>
  <si>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</si>
  <si>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</si>
  <si>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</si>
  <si>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</si>
  <si>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</si>
  <si>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</si>
  <si>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</si>
  <si>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</si>
  <si>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</si>
  <si>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</si>
  <si>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</si>
  <si>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</si>
  <si>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</si>
  <si>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</si>
  <si>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</si>
  <si>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</si>
  <si>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</si>
  <si>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</si>
  <si>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</si>
  <si>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</si>
  <si>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</si>
  <si>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</si>
  <si>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</si>
  <si>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</si>
  <si>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</si>
  <si>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</si>
  <si>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</si>
  <si>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</si>
  <si>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</si>
  <si>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</si>
  <si>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</si>
  <si>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</si>
  <si>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</si>
  <si>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</si>
  <si>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</si>
  <si>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</si>
  <si>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</si>
  <si>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</si>
  <si>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</si>
  <si>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</si>
  <si>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</si>
  <si>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</si>
  <si>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</si>
  <si>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</si>
  <si>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</si>
  <si>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</si>
  <si>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</si>
  <si>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</si>
  <si>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</si>
  <si>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</si>
  <si>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</si>
  <si>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</si>
  <si>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</si>
  <si>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</si>
  <si>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</si>
  <si>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</si>
  <si>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</si>
  <si>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</si>
  <si>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</si>
  <si>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</si>
  <si>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</si>
  <si>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</si>
  <si>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</si>
  <si>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</si>
  <si>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</si>
  <si>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</si>
  <si>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</si>
  <si>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</si>
  <si>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</si>
  <si>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</si>
  <si>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</si>
  <si>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</si>
  <si>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</si>
  <si>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</si>
  <si>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</si>
  <si>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</si>
  <si>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</si>
  <si>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</si>
  <si>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</si>
  <si>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</si>
  <si>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</si>
  <si>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</si>
  <si>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</si>
  <si>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</si>
  <si>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</si>
  <si>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</si>
  <si>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</si>
  <si>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</si>
  <si>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</si>
  <si>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</si>
  <si>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</si>
  <si>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</si>
  <si>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</si>
  <si>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</si>
  <si>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</si>
  <si>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</si>
  <si>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</si>
  <si>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</si>
  <si>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</si>
  <si>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</si>
  <si>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</si>
  <si>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</si>
  <si>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</si>
  <si>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</si>
  <si>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</si>
  <si>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</si>
  <si>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</si>
  <si>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</si>
  <si>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</si>
  <si>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</si>
  <si>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</si>
  <si>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</si>
  <si>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</si>
  <si>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</si>
  <si>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</si>
  <si>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</si>
  <si>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</si>
  <si>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Year to Year Change</t>
  </si>
  <si>
    <t>Percentage of
YTD Customers</t>
  </si>
  <si>
    <t>FY21 to FY22
Change by Category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</si>
  <si>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</si>
  <si>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</si>
  <si>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</si>
  <si>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</si>
  <si>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</si>
  <si>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</si>
  <si>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</si>
  <si>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</si>
  <si>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</si>
  <si>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</si>
  <si>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</si>
  <si>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</si>
  <si>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</si>
  <si>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</si>
  <si>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</si>
  <si>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</si>
  <si>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</si>
  <si>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</si>
  <si>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Total Served</t>
  </si>
  <si>
    <t>FY22 Quarter Ending June 30, 2022</t>
  </si>
  <si>
    <t>FY21 Qtr 4</t>
  </si>
  <si>
    <t>FY22 Qtr 4</t>
  </si>
  <si>
    <t>06/30/21
YTD Customers</t>
  </si>
  <si>
    <t>06/30/22
YTD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</si>
</sst>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3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4639E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4639E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4639EF"/>
      </right>
      <top style="thin">
        <color indexed="64"/>
      </top>
      <bottom style="thick">
        <color indexed="1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5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 applyBorder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/>
    <xf numFmtId="0" fontId="10" fillId="0" borderId="0" xfId="0" applyFont="1" applyBorder="1"/>
    <xf numFmtId="0" fontId="6" fillId="0" borderId="0" xfId="0" applyFont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1"/>
    </xf>
    <xf numFmtId="0" fontId="6" fillId="0" borderId="3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11" fillId="0" borderId="0" xfId="0" applyFont="1" applyAlignme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" xfId="0" applyFont="1" applyFill="1" applyBorder="1" applyAlignment="1">
      <alignment horizontal="left" wrapText="1"/>
    </xf>
    <xf numFmtId="3" fontId="6" fillId="0" borderId="31" xfId="0" applyNumberFormat="1" applyFont="1" applyFill="1" applyBorder="1" applyAlignment="1">
      <alignment horizontal="center"/>
    </xf>
    <xf numFmtId="3" fontId="6" fillId="0" borderId="0" xfId="0" applyNumberFormat="1" applyFont="1"/>
    <xf numFmtId="0" fontId="6" fillId="0" borderId="32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 applyAlignment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 applyAlignment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 applyAlignment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 applyAlignment="1"/>
    <xf numFmtId="0" fontId="19" fillId="3" borderId="49" xfId="0" applyFont="1" applyFill="1" applyBorder="1" applyAlignment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24" fillId="4" borderId="58" xfId="0" applyNumberFormat="1" applyFont="1" applyFill="1" applyBorder="1" applyAlignment="1">
      <alignment wrapText="1"/>
    </xf>
    <xf numFmtId="3" fontId="24" fillId="4" borderId="59" xfId="0" applyNumberFormat="1" applyFont="1" applyFill="1" applyBorder="1" applyAlignment="1">
      <alignment wrapText="1"/>
    </xf>
    <xf numFmtId="37" fontId="6" fillId="0" borderId="6" xfId="1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left"/>
    </xf>
    <xf numFmtId="164" fontId="6" fillId="0" borderId="0" xfId="3" applyNumberFormat="1" applyFont="1"/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6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6" fillId="0" borderId="61" xfId="0" applyFont="1" applyBorder="1"/>
    <xf numFmtId="3" fontId="6" fillId="0" borderId="61" xfId="0" applyNumberFormat="1" applyFont="1" applyBorder="1" applyAlignment="1">
      <alignment horizontal="center"/>
    </xf>
    <xf numFmtId="164" fontId="6" fillId="0" borderId="61" xfId="0" applyNumberFormat="1" applyFont="1" applyBorder="1" applyAlignment="1">
      <alignment horizontal="center"/>
    </xf>
    <xf numFmtId="3" fontId="6" fillId="0" borderId="62" xfId="0" applyNumberFormat="1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3" fontId="14" fillId="0" borderId="0" xfId="0" applyNumberFormat="1" applyFont="1" applyAlignment="1">
      <alignment horizontal="center"/>
    </xf>
    <xf numFmtId="0" fontId="7" fillId="0" borderId="0" xfId="0" applyFont="1" applyAlignment="1"/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/>
    <xf numFmtId="0" fontId="23" fillId="0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colors>
    <mruColors>
      <color rgb="FF463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9"/>
  <sheetViews>
    <sheetView workbookViewId="0">
      <selection activeCell="C28" sqref="C28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20.7265625" style="1" customWidth="1"/>
    <col min="5" max="5" width="63.26953125" style="1" customWidth="1"/>
    <col min="6" max="6" width="20.7265625" style="1" customWidth="1"/>
    <col min="7" max="7" width="0.81640625" style="1" customWidth="1"/>
    <col min="8" max="8" width="1.7265625" style="1" customWidth="1"/>
    <col min="9" max="9" width="16.54296875" style="1" customWidth="1"/>
    <col min="10" max="10" width="21.453125" style="1" customWidth="1"/>
    <col min="11" max="11" width="11.54296875" style="1" customWidth="1"/>
    <col min="12" max="12" width="10.453125" style="1" customWidth="1"/>
    <col min="13" max="14" width="9.1796875" style="1"/>
    <col min="15" max="15" width="11" style="1" customWidth="1"/>
    <col min="16" max="16384" width="9.1796875" style="1"/>
  </cols>
  <sheetData>
    <row r="1" spans="2:20" ht="13.5" thickBot="1" x14ac:dyDescent="0.35"/>
    <row r="2" spans="2:20" ht="4.5" customHeight="1" thickTop="1" thickBot="1" x14ac:dyDescent="0.35">
      <c r="B2" s="2"/>
      <c r="C2" s="3"/>
      <c r="D2" s="3"/>
      <c r="E2" s="3"/>
      <c r="F2" s="3"/>
      <c r="G2" s="3"/>
    </row>
    <row r="3" spans="2:20" ht="16" customHeight="1" thickTop="1" thickBot="1" x14ac:dyDescent="0.4">
      <c r="B3" s="2"/>
      <c r="C3" s="4"/>
      <c r="D3" s="4"/>
      <c r="E3" s="4"/>
      <c r="F3" s="5"/>
      <c r="G3" s="6"/>
    </row>
    <row r="4" spans="2:20" ht="18" customHeight="1" thickTop="1" thickBot="1" x14ac:dyDescent="0.55000000000000004">
      <c r="B4" s="2"/>
      <c r="C4" s="138"/>
      <c r="D4" s="138"/>
      <c r="E4" s="138"/>
      <c r="F4" s="138"/>
      <c r="G4" s="6"/>
    </row>
    <row r="5" spans="2:20" ht="22" thickTop="1" thickBot="1" x14ac:dyDescent="0.55000000000000004">
      <c r="B5" s="2"/>
      <c r="C5" s="164" t="s">
        <v>0</v>
      </c>
      <c r="D5" s="164"/>
      <c r="E5" s="164"/>
      <c r="F5" s="164"/>
      <c r="G5" s="6"/>
    </row>
    <row r="6" spans="2:20" ht="23.25" customHeight="1" thickTop="1" thickBot="1" x14ac:dyDescent="0.4">
      <c r="B6" s="2"/>
      <c r="C6" s="7"/>
      <c r="D6" s="165" t="s">
        <v>1</v>
      </c>
      <c r="E6" s="166"/>
      <c r="F6" s="8"/>
      <c r="G6" s="6"/>
    </row>
    <row r="7" spans="2:20" ht="16.5" thickTop="1" thickBot="1" x14ac:dyDescent="0.4">
      <c r="B7" s="2"/>
      <c r="C7" s="7"/>
      <c r="D7" s="165" t="s">
        <v>148</v>
      </c>
      <c r="E7" s="166"/>
      <c r="F7" s="8"/>
      <c r="G7" s="6"/>
    </row>
    <row r="8" spans="2:20" ht="16.5" customHeight="1" thickTop="1" thickBot="1" x14ac:dyDescent="0.5">
      <c r="B8" s="2"/>
      <c r="C8" s="7"/>
      <c r="D8" s="9"/>
      <c r="E8" s="10"/>
      <c r="F8" s="8"/>
      <c r="G8" s="6"/>
    </row>
    <row r="9" spans="2:20" ht="19.5" thickTop="1" thickBot="1" x14ac:dyDescent="0.5">
      <c r="B9" s="2"/>
      <c r="C9" s="7"/>
      <c r="D9" s="9"/>
      <c r="E9" s="11" t="s">
        <v>2</v>
      </c>
      <c r="F9" s="8"/>
      <c r="G9" s="6"/>
    </row>
    <row r="10" spans="2:20" ht="19.5" thickTop="1" thickBot="1" x14ac:dyDescent="0.5">
      <c r="B10" s="2"/>
      <c r="C10" s="7"/>
      <c r="D10" s="9"/>
      <c r="E10" s="11"/>
      <c r="F10" s="8"/>
      <c r="G10" s="6"/>
    </row>
    <row r="11" spans="2:20" ht="19.5" thickTop="1" thickBot="1" x14ac:dyDescent="0.5">
      <c r="B11" s="2"/>
      <c r="C11" s="7"/>
      <c r="D11" s="12"/>
      <c r="E11" s="11" t="s">
        <v>3</v>
      </c>
      <c r="F11" s="13"/>
      <c r="G11" s="6"/>
      <c r="S11" s="137"/>
      <c r="T11" s="137"/>
    </row>
    <row r="12" spans="2:20" ht="19.5" thickTop="1" thickBot="1" x14ac:dyDescent="0.5">
      <c r="B12" s="2"/>
      <c r="C12" s="7"/>
      <c r="D12" s="12"/>
      <c r="E12" s="11" t="s">
        <v>4</v>
      </c>
      <c r="F12" s="13"/>
      <c r="G12" s="6"/>
    </row>
    <row r="13" spans="2:20" ht="19.5" thickTop="1" thickBot="1" x14ac:dyDescent="0.5">
      <c r="B13" s="2"/>
      <c r="C13" s="7"/>
      <c r="D13" s="14"/>
      <c r="E13" s="11" t="s">
        <v>5</v>
      </c>
      <c r="F13" s="13"/>
      <c r="G13" s="6"/>
    </row>
    <row r="14" spans="2:20" ht="19.5" thickTop="1" thickBot="1" x14ac:dyDescent="0.5">
      <c r="B14" s="2"/>
      <c r="C14" s="7"/>
      <c r="D14" s="14"/>
      <c r="E14" s="11" t="s">
        <v>6</v>
      </c>
      <c r="F14" s="13"/>
      <c r="G14" s="6"/>
    </row>
    <row r="15" spans="2:20" ht="19.5" thickTop="1" thickBot="1" x14ac:dyDescent="0.5">
      <c r="B15" s="2"/>
      <c r="C15" s="7"/>
      <c r="D15" s="14"/>
      <c r="E15" s="11" t="s">
        <v>7</v>
      </c>
      <c r="F15" s="13"/>
      <c r="G15" s="6"/>
    </row>
    <row r="16" spans="2:20" ht="19.5" thickTop="1" thickBot="1" x14ac:dyDescent="0.5">
      <c r="B16" s="2"/>
      <c r="C16" s="7"/>
      <c r="D16" s="14"/>
      <c r="E16" s="11" t="s">
        <v>8</v>
      </c>
      <c r="F16" s="13"/>
      <c r="G16" s="6"/>
    </row>
    <row r="17" spans="1:9" ht="19.5" thickTop="1" thickBot="1" x14ac:dyDescent="0.5">
      <c r="B17" s="2"/>
      <c r="C17" s="7"/>
      <c r="D17" s="14"/>
      <c r="E17" s="11"/>
      <c r="F17" s="13"/>
      <c r="G17" s="6"/>
    </row>
    <row r="18" spans="1:9" ht="24.75" customHeight="1" thickTop="1" thickBot="1" x14ac:dyDescent="0.5">
      <c r="B18" s="2"/>
      <c r="C18" s="13"/>
      <c r="D18" s="12"/>
      <c r="E18" s="15" t="s">
        <v>9</v>
      </c>
      <c r="F18" s="16"/>
      <c r="G18" s="6"/>
    </row>
    <row r="19" spans="1:9" ht="24.75" customHeight="1" thickTop="1" thickBot="1" x14ac:dyDescent="0.5">
      <c r="B19" s="2"/>
      <c r="C19" s="13"/>
      <c r="D19" s="12"/>
      <c r="E19" s="15"/>
      <c r="F19" s="16"/>
      <c r="G19" s="6"/>
    </row>
    <row r="20" spans="1:9" ht="19.5" thickTop="1" thickBot="1" x14ac:dyDescent="0.5">
      <c r="B20" s="2"/>
      <c r="C20" s="7"/>
      <c r="D20" s="14"/>
      <c r="E20" s="11" t="s">
        <v>10</v>
      </c>
      <c r="F20" s="13"/>
      <c r="G20" s="6"/>
    </row>
    <row r="21" spans="1:9" ht="19.5" thickTop="1" thickBot="1" x14ac:dyDescent="0.5">
      <c r="B21" s="2"/>
      <c r="C21" s="7"/>
      <c r="D21" s="14"/>
      <c r="E21" s="11" t="s">
        <v>11</v>
      </c>
      <c r="F21" s="13"/>
      <c r="G21" s="6"/>
    </row>
    <row r="22" spans="1:9" ht="19.5" thickTop="1" thickBot="1" x14ac:dyDescent="0.5">
      <c r="B22" s="2"/>
      <c r="C22" s="7"/>
      <c r="D22" s="12"/>
      <c r="E22" s="11"/>
      <c r="F22" s="13"/>
      <c r="G22" s="6"/>
    </row>
    <row r="23" spans="1:9" ht="14" thickTop="1" thickBot="1" x14ac:dyDescent="0.35">
      <c r="B23" s="2"/>
      <c r="C23" s="13"/>
      <c r="D23" s="13"/>
      <c r="E23" s="17"/>
      <c r="F23" s="13"/>
      <c r="G23" s="6"/>
    </row>
    <row r="24" spans="1:9" ht="14" thickTop="1" thickBot="1" x14ac:dyDescent="0.35">
      <c r="B24" s="2"/>
      <c r="C24" s="18"/>
      <c r="D24" s="18"/>
      <c r="E24" s="18"/>
      <c r="F24" s="18"/>
      <c r="G24" s="6"/>
    </row>
    <row r="25" spans="1:9" ht="4.5" customHeight="1" thickTop="1" x14ac:dyDescent="0.3">
      <c r="B25" s="2"/>
      <c r="C25" s="3" t="s">
        <v>12</v>
      </c>
      <c r="D25" s="3"/>
      <c r="E25" s="3"/>
      <c r="F25" s="3"/>
      <c r="G25" s="6"/>
    </row>
    <row r="26" spans="1:9" s="13" customFormat="1" ht="12.75" customHeight="1" x14ac:dyDescent="0.3">
      <c r="C26" s="19" t="s">
        <v>13</v>
      </c>
    </row>
    <row r="27" spans="1:9" ht="26.25" customHeight="1" x14ac:dyDescent="0.3">
      <c r="A27" s="13"/>
      <c r="B27" s="13"/>
      <c r="C27" s="162" t="s">
        <v>14</v>
      </c>
      <c r="D27" s="163"/>
      <c r="E27" s="163"/>
      <c r="F27" s="163"/>
      <c r="G27" s="13"/>
      <c r="H27" s="13"/>
      <c r="I27" s="13"/>
    </row>
    <row r="28" spans="1:9" x14ac:dyDescent="0.3">
      <c r="A28" s="13"/>
      <c r="B28" s="13"/>
      <c r="C28" s="13"/>
      <c r="D28" s="13"/>
      <c r="E28" s="13"/>
      <c r="F28" s="20"/>
      <c r="G28" s="13"/>
      <c r="H28" s="13"/>
      <c r="I28" s="13"/>
    </row>
    <row r="29" spans="1:9" x14ac:dyDescent="0.3">
      <c r="A29" s="13"/>
      <c r="B29" s="13"/>
      <c r="C29" s="13"/>
      <c r="D29" s="13"/>
      <c r="E29" s="13"/>
      <c r="F29" s="13"/>
      <c r="G29" s="13"/>
      <c r="H29" s="13"/>
      <c r="I29" s="13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tabSelected="1" workbookViewId="0">
      <selection activeCell="A33" sqref="A33"/>
    </sheetView>
  </sheetViews>
  <sheetFormatPr defaultColWidth="9.1796875" defaultRowHeight="13" x14ac:dyDescent="0.3"/>
  <cols>
    <col min="1" max="1" width="18.7265625" style="21" customWidth="1"/>
    <col min="2" max="2" width="7.453125" style="21" customWidth="1"/>
    <col min="3" max="3" width="7.26953125" style="21" customWidth="1"/>
    <col min="4" max="4" width="7" style="21" customWidth="1"/>
    <col min="5" max="6" width="7.26953125" style="21" customWidth="1"/>
    <col min="7" max="10" width="6.7265625" style="21" customWidth="1"/>
    <col min="11" max="12" width="7.26953125" style="21" customWidth="1"/>
    <col min="13" max="16" width="6.7265625" style="21" customWidth="1"/>
    <col min="17" max="16384" width="9.1796875" style="21"/>
  </cols>
  <sheetData>
    <row r="1" spans="1:18" ht="18.5" x14ac:dyDescent="0.4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52"/>
      <c r="R1" s="152"/>
    </row>
    <row r="2" spans="1:18" ht="15.5" x14ac:dyDescent="0.3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55"/>
      <c r="R2" s="155"/>
    </row>
    <row r="3" spans="1:18" ht="15.5" x14ac:dyDescent="0.35">
      <c r="A3" s="168" t="s">
        <v>148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22"/>
      <c r="R3" s="22"/>
    </row>
    <row r="5" spans="1:18" ht="18.5" x14ac:dyDescent="0.45">
      <c r="A5" s="167" t="s">
        <v>15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23"/>
      <c r="R5" s="23"/>
    </row>
    <row r="6" spans="1:18" ht="6.75" customHeight="1" thickBot="1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</row>
    <row r="7" spans="1:18" ht="13.5" thickTop="1" x14ac:dyDescent="0.3">
      <c r="A7" s="150" t="s">
        <v>16</v>
      </c>
      <c r="B7" s="172" t="s">
        <v>17</v>
      </c>
      <c r="C7" s="172"/>
      <c r="D7" s="172"/>
      <c r="E7" s="169" t="s">
        <v>18</v>
      </c>
      <c r="F7" s="170"/>
      <c r="G7" s="171"/>
      <c r="H7" s="169" t="s">
        <v>19</v>
      </c>
      <c r="I7" s="170"/>
      <c r="J7" s="171"/>
      <c r="K7" s="169" t="s">
        <v>20</v>
      </c>
      <c r="L7" s="170"/>
      <c r="M7" s="171"/>
      <c r="N7" s="172" t="s">
        <v>21</v>
      </c>
      <c r="O7" s="172"/>
      <c r="P7" s="173"/>
      <c r="Q7" s="152"/>
      <c r="R7" s="152"/>
    </row>
    <row r="8" spans="1:18" ht="25.5" customHeight="1" x14ac:dyDescent="0.3">
      <c r="A8" s="24"/>
      <c r="B8" s="174" t="s">
        <v>22</v>
      </c>
      <c r="C8" s="174"/>
      <c r="D8" s="174"/>
      <c r="E8" s="177" t="s">
        <v>23</v>
      </c>
      <c r="F8" s="178"/>
      <c r="G8" s="179"/>
      <c r="H8" s="175" t="s">
        <v>24</v>
      </c>
      <c r="I8" s="175"/>
      <c r="J8" s="175"/>
      <c r="K8" s="175" t="s">
        <v>25</v>
      </c>
      <c r="L8" s="175"/>
      <c r="M8" s="175"/>
      <c r="N8" s="174" t="s">
        <v>26</v>
      </c>
      <c r="O8" s="174"/>
      <c r="P8" s="181"/>
      <c r="Q8" s="152"/>
      <c r="R8" s="152"/>
    </row>
    <row r="9" spans="1:18" ht="26" x14ac:dyDescent="0.3">
      <c r="A9" s="151"/>
      <c r="B9" s="139" t="s">
        <v>27</v>
      </c>
      <c r="C9" s="139" t="s">
        <v>28</v>
      </c>
      <c r="D9" s="140" t="s">
        <v>29</v>
      </c>
      <c r="E9" s="139" t="s">
        <v>27</v>
      </c>
      <c r="F9" s="139" t="s">
        <v>28</v>
      </c>
      <c r="G9" s="140" t="s">
        <v>29</v>
      </c>
      <c r="H9" s="139" t="s">
        <v>27</v>
      </c>
      <c r="I9" s="139" t="s">
        <v>28</v>
      </c>
      <c r="J9" s="140" t="s">
        <v>29</v>
      </c>
      <c r="K9" s="139" t="s">
        <v>27</v>
      </c>
      <c r="L9" s="139" t="s">
        <v>28</v>
      </c>
      <c r="M9" s="140" t="s">
        <v>29</v>
      </c>
      <c r="N9" s="139" t="s">
        <v>27</v>
      </c>
      <c r="O9" s="139" t="s">
        <v>28</v>
      </c>
      <c r="P9" s="25" t="s">
        <v>29</v>
      </c>
      <c r="Q9" s="152"/>
      <c r="R9" s="152"/>
    </row>
    <row r="10" spans="1:18" ht="14.15" customHeight="1" x14ac:dyDescent="0.3">
      <c r="A10" s="26" t="s">
        <v>30</v>
      </c>
      <c r="B10" s="113">
        <v>3000</v>
      </c>
      <c r="C10" s="27">
        <v>2557</v>
      </c>
      <c r="D10" s="28">
        <f>C10/B10</f>
        <v>0.85233333333333339</v>
      </c>
      <c r="E10" s="115">
        <v>2900</v>
      </c>
      <c r="F10" s="27">
        <v>2452</v>
      </c>
      <c r="G10" s="29">
        <f>F10/E10</f>
        <v>0.84551724137931039</v>
      </c>
      <c r="H10" s="115">
        <v>125</v>
      </c>
      <c r="I10" s="27">
        <v>182</v>
      </c>
      <c r="J10" s="29">
        <f>I10/H10</f>
        <v>1.456</v>
      </c>
      <c r="K10" s="111">
        <v>1575</v>
      </c>
      <c r="L10" s="27">
        <v>1514</v>
      </c>
      <c r="M10" s="28">
        <f>L10/K10</f>
        <v>0.96126984126984127</v>
      </c>
      <c r="N10" s="111">
        <v>160</v>
      </c>
      <c r="O10" s="27">
        <v>148</v>
      </c>
      <c r="P10" s="30">
        <f>O10/N10</f>
        <v>0.92500000000000004</v>
      </c>
      <c r="Q10" s="152"/>
      <c r="R10" s="152"/>
    </row>
    <row r="11" spans="1:18" ht="14.15" customHeight="1" x14ac:dyDescent="0.3">
      <c r="A11" s="26" t="s">
        <v>31</v>
      </c>
      <c r="B11" s="113">
        <v>10000</v>
      </c>
      <c r="C11" s="27">
        <v>8316</v>
      </c>
      <c r="D11" s="28">
        <f t="shared" ref="D11:D25" si="0">C11/B11</f>
        <v>0.83160000000000001</v>
      </c>
      <c r="E11" s="115">
        <v>8700</v>
      </c>
      <c r="F11" s="27">
        <v>7529</v>
      </c>
      <c r="G11" s="29">
        <f t="shared" ref="G11:G25" si="1">F11/E11</f>
        <v>0.86540229885057474</v>
      </c>
      <c r="H11" s="115">
        <v>800</v>
      </c>
      <c r="I11" s="27">
        <v>615</v>
      </c>
      <c r="J11" s="29">
        <f t="shared" ref="J11:J25" si="2">I11/H11</f>
        <v>0.76875000000000004</v>
      </c>
      <c r="K11" s="111">
        <v>5250</v>
      </c>
      <c r="L11" s="27">
        <v>4563</v>
      </c>
      <c r="M11" s="28">
        <f>L11/K11</f>
        <v>0.86914285714285711</v>
      </c>
      <c r="N11" s="111">
        <v>400</v>
      </c>
      <c r="O11" s="27">
        <v>231</v>
      </c>
      <c r="P11" s="30">
        <f t="shared" ref="P11:P25" si="3">O11/N11</f>
        <v>0.57750000000000001</v>
      </c>
      <c r="Q11" s="152"/>
      <c r="R11" s="152"/>
    </row>
    <row r="12" spans="1:18" ht="14.15" customHeight="1" x14ac:dyDescent="0.3">
      <c r="A12" s="26" t="s">
        <v>32</v>
      </c>
      <c r="B12" s="113">
        <v>8800</v>
      </c>
      <c r="C12" s="27">
        <v>4975</v>
      </c>
      <c r="D12" s="28">
        <f t="shared" si="0"/>
        <v>0.56534090909090906</v>
      </c>
      <c r="E12" s="152">
        <v>8096</v>
      </c>
      <c r="F12" s="27">
        <v>4559</v>
      </c>
      <c r="G12" s="29">
        <f t="shared" si="1"/>
        <v>0.56311758893280628</v>
      </c>
      <c r="H12" s="115">
        <v>616</v>
      </c>
      <c r="I12" s="27">
        <v>545</v>
      </c>
      <c r="J12" s="29">
        <f t="shared" si="2"/>
        <v>0.88474025974025972</v>
      </c>
      <c r="K12" s="111">
        <v>5016</v>
      </c>
      <c r="L12" s="27">
        <v>3005</v>
      </c>
      <c r="M12" s="28">
        <f t="shared" ref="M12:M25" si="4">L12/K12</f>
        <v>0.59908293460925044</v>
      </c>
      <c r="N12" s="111">
        <v>440</v>
      </c>
      <c r="O12" s="27">
        <v>222</v>
      </c>
      <c r="P12" s="30">
        <f t="shared" si="3"/>
        <v>0.50454545454545452</v>
      </c>
      <c r="Q12" s="152"/>
      <c r="R12" s="152"/>
    </row>
    <row r="13" spans="1:18" ht="14.15" customHeight="1" x14ac:dyDescent="0.3">
      <c r="A13" s="26" t="s">
        <v>33</v>
      </c>
      <c r="B13" s="113">
        <v>4500</v>
      </c>
      <c r="C13" s="27">
        <v>4498</v>
      </c>
      <c r="D13" s="28">
        <f t="shared" si="0"/>
        <v>0.99955555555555553</v>
      </c>
      <c r="E13" s="115">
        <v>4230</v>
      </c>
      <c r="F13" s="27">
        <v>4234</v>
      </c>
      <c r="G13" s="29">
        <f t="shared" si="1"/>
        <v>1.0009456264775414</v>
      </c>
      <c r="H13" s="115">
        <v>225</v>
      </c>
      <c r="I13" s="27">
        <v>307</v>
      </c>
      <c r="J13" s="29">
        <f t="shared" si="2"/>
        <v>1.3644444444444443</v>
      </c>
      <c r="K13" s="111">
        <v>2700</v>
      </c>
      <c r="L13" s="27">
        <v>2997</v>
      </c>
      <c r="M13" s="28">
        <f t="shared" si="4"/>
        <v>1.1100000000000001</v>
      </c>
      <c r="N13" s="111">
        <v>225</v>
      </c>
      <c r="O13" s="27">
        <v>187</v>
      </c>
      <c r="P13" s="30">
        <f t="shared" si="3"/>
        <v>0.83111111111111113</v>
      </c>
      <c r="Q13" s="152"/>
      <c r="R13" s="152"/>
    </row>
    <row r="14" spans="1:18" ht="14.15" customHeight="1" x14ac:dyDescent="0.3">
      <c r="A14" s="26" t="s">
        <v>34</v>
      </c>
      <c r="B14" s="113">
        <v>2429</v>
      </c>
      <c r="C14" s="27">
        <v>3059</v>
      </c>
      <c r="D14" s="28">
        <f t="shared" si="0"/>
        <v>1.2593659942363113</v>
      </c>
      <c r="E14" s="115">
        <v>1840</v>
      </c>
      <c r="F14" s="27">
        <v>2856</v>
      </c>
      <c r="G14" s="29">
        <f t="shared" si="1"/>
        <v>1.5521739130434782</v>
      </c>
      <c r="H14" s="115">
        <v>140</v>
      </c>
      <c r="I14" s="27">
        <v>229</v>
      </c>
      <c r="J14" s="29">
        <f t="shared" si="2"/>
        <v>1.6357142857142857</v>
      </c>
      <c r="K14" s="111">
        <v>1400</v>
      </c>
      <c r="L14" s="27">
        <v>2074</v>
      </c>
      <c r="M14" s="28">
        <f t="shared" si="4"/>
        <v>1.4814285714285715</v>
      </c>
      <c r="N14" s="111">
        <v>120</v>
      </c>
      <c r="O14" s="27">
        <v>164</v>
      </c>
      <c r="P14" s="30">
        <f t="shared" si="3"/>
        <v>1.3666666666666667</v>
      </c>
      <c r="Q14" s="152"/>
      <c r="R14" s="152"/>
    </row>
    <row r="15" spans="1:18" ht="14.15" customHeight="1" x14ac:dyDescent="0.3">
      <c r="A15" s="26" t="s">
        <v>35</v>
      </c>
      <c r="B15" s="113">
        <v>6500</v>
      </c>
      <c r="C15" s="27">
        <v>5506</v>
      </c>
      <c r="D15" s="28">
        <f t="shared" si="0"/>
        <v>0.84707692307692306</v>
      </c>
      <c r="E15" s="115">
        <v>5900</v>
      </c>
      <c r="F15" s="27">
        <v>5196</v>
      </c>
      <c r="G15" s="29">
        <f t="shared" si="1"/>
        <v>0.88067796610169491</v>
      </c>
      <c r="H15" s="115">
        <v>400</v>
      </c>
      <c r="I15" s="27">
        <v>458</v>
      </c>
      <c r="J15" s="29">
        <f t="shared" si="2"/>
        <v>1.145</v>
      </c>
      <c r="K15" s="111">
        <v>5000</v>
      </c>
      <c r="L15" s="27">
        <v>3868</v>
      </c>
      <c r="M15" s="28">
        <f t="shared" si="4"/>
        <v>0.77359999999999995</v>
      </c>
      <c r="N15" s="111">
        <v>350</v>
      </c>
      <c r="O15" s="27">
        <v>295</v>
      </c>
      <c r="P15" s="30">
        <f t="shared" si="3"/>
        <v>0.84285714285714286</v>
      </c>
      <c r="Q15" s="152"/>
      <c r="R15" s="152"/>
    </row>
    <row r="16" spans="1:18" ht="14.15" customHeight="1" x14ac:dyDescent="0.3">
      <c r="A16" s="26" t="s">
        <v>36</v>
      </c>
      <c r="B16" s="113">
        <v>3500</v>
      </c>
      <c r="C16" s="27">
        <v>2641</v>
      </c>
      <c r="D16" s="28">
        <f t="shared" si="0"/>
        <v>0.75457142857142856</v>
      </c>
      <c r="E16" s="115">
        <v>3290</v>
      </c>
      <c r="F16" s="27">
        <v>2467</v>
      </c>
      <c r="G16" s="29">
        <f t="shared" si="1"/>
        <v>0.74984802431610942</v>
      </c>
      <c r="H16" s="115">
        <v>385</v>
      </c>
      <c r="I16" s="27">
        <v>399</v>
      </c>
      <c r="J16" s="29">
        <f t="shared" si="2"/>
        <v>1.0363636363636364</v>
      </c>
      <c r="K16" s="111">
        <v>2520</v>
      </c>
      <c r="L16" s="27">
        <v>1581</v>
      </c>
      <c r="M16" s="28">
        <f t="shared" si="4"/>
        <v>0.62738095238095237</v>
      </c>
      <c r="N16" s="111">
        <v>180</v>
      </c>
      <c r="O16" s="27">
        <v>142</v>
      </c>
      <c r="P16" s="30">
        <f t="shared" si="3"/>
        <v>0.78888888888888886</v>
      </c>
      <c r="Q16" s="152"/>
      <c r="R16" s="152"/>
    </row>
    <row r="17" spans="1:17" ht="14.15" customHeight="1" x14ac:dyDescent="0.3">
      <c r="A17" s="26" t="s">
        <v>37</v>
      </c>
      <c r="B17" s="113">
        <v>5800</v>
      </c>
      <c r="C17" s="27">
        <v>5270</v>
      </c>
      <c r="D17" s="28">
        <f t="shared" si="0"/>
        <v>0.9086206896551724</v>
      </c>
      <c r="E17" s="115">
        <v>5450</v>
      </c>
      <c r="F17" s="27">
        <v>4836</v>
      </c>
      <c r="G17" s="29">
        <f t="shared" si="1"/>
        <v>0.88733944954128441</v>
      </c>
      <c r="H17" s="115">
        <v>500</v>
      </c>
      <c r="I17" s="27">
        <v>503</v>
      </c>
      <c r="J17" s="29">
        <f t="shared" si="2"/>
        <v>1.006</v>
      </c>
      <c r="K17" s="111">
        <v>4175</v>
      </c>
      <c r="L17" s="27">
        <v>3116</v>
      </c>
      <c r="M17" s="28">
        <f t="shared" si="4"/>
        <v>0.74634730538922156</v>
      </c>
      <c r="N17" s="111">
        <v>300</v>
      </c>
      <c r="O17" s="27">
        <v>179</v>
      </c>
      <c r="P17" s="30">
        <f t="shared" si="3"/>
        <v>0.59666666666666668</v>
      </c>
      <c r="Q17" s="152"/>
    </row>
    <row r="18" spans="1:17" ht="14.15" customHeight="1" x14ac:dyDescent="0.3">
      <c r="A18" s="26" t="s">
        <v>38</v>
      </c>
      <c r="B18" s="113">
        <v>4012</v>
      </c>
      <c r="C18" s="27">
        <v>3224</v>
      </c>
      <c r="D18" s="28">
        <f t="shared" si="0"/>
        <v>0.80358923230309076</v>
      </c>
      <c r="E18" s="115">
        <v>3689</v>
      </c>
      <c r="F18" s="27">
        <v>3009</v>
      </c>
      <c r="G18" s="29">
        <f t="shared" si="1"/>
        <v>0.81566820276497698</v>
      </c>
      <c r="H18" s="115">
        <v>277</v>
      </c>
      <c r="I18" s="27">
        <v>248</v>
      </c>
      <c r="J18" s="29">
        <f t="shared" si="2"/>
        <v>0.89530685920577613</v>
      </c>
      <c r="K18" s="111">
        <v>2175</v>
      </c>
      <c r="L18" s="27">
        <v>1841</v>
      </c>
      <c r="M18" s="28">
        <f t="shared" si="4"/>
        <v>0.84643678160919544</v>
      </c>
      <c r="N18" s="111">
        <v>200</v>
      </c>
      <c r="O18" s="27">
        <v>171</v>
      </c>
      <c r="P18" s="30">
        <f t="shared" si="3"/>
        <v>0.85499999999999998</v>
      </c>
      <c r="Q18" s="152"/>
    </row>
    <row r="19" spans="1:17" ht="14.15" customHeight="1" x14ac:dyDescent="0.3">
      <c r="A19" s="26" t="s">
        <v>39</v>
      </c>
      <c r="B19" s="113">
        <v>15000</v>
      </c>
      <c r="C19" s="27">
        <v>12409</v>
      </c>
      <c r="D19" s="28">
        <f t="shared" si="0"/>
        <v>0.82726666666666671</v>
      </c>
      <c r="E19" s="115">
        <v>13264</v>
      </c>
      <c r="F19" s="27">
        <v>11432</v>
      </c>
      <c r="G19" s="29">
        <f t="shared" si="1"/>
        <v>0.86188178528347403</v>
      </c>
      <c r="H19" s="115">
        <v>1379</v>
      </c>
      <c r="I19" s="27">
        <v>1125</v>
      </c>
      <c r="J19" s="29">
        <f t="shared" si="2"/>
        <v>0.81580855692530818</v>
      </c>
      <c r="K19" s="111">
        <v>6997</v>
      </c>
      <c r="L19" s="27">
        <v>5177</v>
      </c>
      <c r="M19" s="28">
        <f t="shared" si="4"/>
        <v>0.73988852365299418</v>
      </c>
      <c r="N19" s="111">
        <v>461</v>
      </c>
      <c r="O19" s="27">
        <v>391</v>
      </c>
      <c r="P19" s="30">
        <f t="shared" si="3"/>
        <v>0.84815618221258138</v>
      </c>
      <c r="Q19" s="152"/>
    </row>
    <row r="20" spans="1:17" ht="14.15" customHeight="1" x14ac:dyDescent="0.3">
      <c r="A20" s="26" t="s">
        <v>40</v>
      </c>
      <c r="B20" s="113">
        <v>6300</v>
      </c>
      <c r="C20" s="27">
        <v>5474</v>
      </c>
      <c r="D20" s="28">
        <f t="shared" si="0"/>
        <v>0.86888888888888893</v>
      </c>
      <c r="E20" s="115">
        <v>5800</v>
      </c>
      <c r="F20" s="27">
        <v>4904</v>
      </c>
      <c r="G20" s="29">
        <f t="shared" si="1"/>
        <v>0.84551724137931039</v>
      </c>
      <c r="H20" s="115">
        <v>250</v>
      </c>
      <c r="I20" s="27">
        <v>238</v>
      </c>
      <c r="J20" s="29">
        <f t="shared" si="2"/>
        <v>0.95199999999999996</v>
      </c>
      <c r="K20" s="111">
        <v>4900</v>
      </c>
      <c r="L20" s="27">
        <v>3348</v>
      </c>
      <c r="M20" s="28">
        <f t="shared" si="4"/>
        <v>0.68326530612244896</v>
      </c>
      <c r="N20" s="111">
        <v>230</v>
      </c>
      <c r="O20" s="27">
        <v>166</v>
      </c>
      <c r="P20" s="30">
        <f t="shared" si="3"/>
        <v>0.72173913043478266</v>
      </c>
      <c r="Q20" s="152"/>
    </row>
    <row r="21" spans="1:17" ht="14.15" customHeight="1" x14ac:dyDescent="0.3">
      <c r="A21" s="26" t="s">
        <v>41</v>
      </c>
      <c r="B21" s="113">
        <v>9000</v>
      </c>
      <c r="C21" s="27">
        <v>6779</v>
      </c>
      <c r="D21" s="28">
        <f t="shared" si="0"/>
        <v>0.75322222222222224</v>
      </c>
      <c r="E21" s="115">
        <v>7560</v>
      </c>
      <c r="F21" s="27">
        <v>6425</v>
      </c>
      <c r="G21" s="29">
        <f t="shared" si="1"/>
        <v>0.84986772486772488</v>
      </c>
      <c r="H21" s="115">
        <v>486</v>
      </c>
      <c r="I21" s="27">
        <v>418</v>
      </c>
      <c r="J21" s="29">
        <f t="shared" si="2"/>
        <v>0.86008230452674894</v>
      </c>
      <c r="K21" s="111">
        <v>7020</v>
      </c>
      <c r="L21" s="27">
        <v>5046</v>
      </c>
      <c r="M21" s="28">
        <f t="shared" si="4"/>
        <v>0.7188034188034188</v>
      </c>
      <c r="N21" s="111">
        <v>450</v>
      </c>
      <c r="O21" s="27">
        <v>283</v>
      </c>
      <c r="P21" s="30">
        <f t="shared" si="3"/>
        <v>0.62888888888888894</v>
      </c>
      <c r="Q21" s="152"/>
    </row>
    <row r="22" spans="1:17" ht="14.15" customHeight="1" x14ac:dyDescent="0.3">
      <c r="A22" s="26" t="s">
        <v>42</v>
      </c>
      <c r="B22" s="113">
        <v>8000</v>
      </c>
      <c r="C22" s="27">
        <v>7100</v>
      </c>
      <c r="D22" s="28">
        <f t="shared" si="0"/>
        <v>0.88749999999999996</v>
      </c>
      <c r="E22" s="115">
        <v>7600</v>
      </c>
      <c r="F22" s="27">
        <v>6758</v>
      </c>
      <c r="G22" s="29">
        <f t="shared" si="1"/>
        <v>0.88921052631578945</v>
      </c>
      <c r="H22" s="115">
        <v>375</v>
      </c>
      <c r="I22" s="27">
        <v>417</v>
      </c>
      <c r="J22" s="29">
        <f t="shared" si="2"/>
        <v>1.1120000000000001</v>
      </c>
      <c r="K22" s="111">
        <v>6880</v>
      </c>
      <c r="L22" s="27">
        <v>5475</v>
      </c>
      <c r="M22" s="28">
        <f t="shared" si="4"/>
        <v>0.79578488372093026</v>
      </c>
      <c r="N22" s="111">
        <v>325</v>
      </c>
      <c r="O22" s="27">
        <v>272</v>
      </c>
      <c r="P22" s="30">
        <f t="shared" si="3"/>
        <v>0.83692307692307688</v>
      </c>
      <c r="Q22" s="152"/>
    </row>
    <row r="23" spans="1:17" ht="14.15" customHeight="1" x14ac:dyDescent="0.3">
      <c r="A23" s="26" t="s">
        <v>43</v>
      </c>
      <c r="B23" s="113">
        <v>3500</v>
      </c>
      <c r="C23" s="27">
        <v>2821</v>
      </c>
      <c r="D23" s="28">
        <f t="shared" si="0"/>
        <v>0.80600000000000005</v>
      </c>
      <c r="E23" s="115">
        <v>3185</v>
      </c>
      <c r="F23" s="27">
        <v>2539</v>
      </c>
      <c r="G23" s="29">
        <f t="shared" si="1"/>
        <v>0.79717425431711142</v>
      </c>
      <c r="H23" s="115">
        <v>210</v>
      </c>
      <c r="I23" s="27">
        <v>188</v>
      </c>
      <c r="J23" s="29">
        <f t="shared" si="2"/>
        <v>0.89523809523809528</v>
      </c>
      <c r="K23" s="111">
        <v>2765</v>
      </c>
      <c r="L23" s="27">
        <v>1997</v>
      </c>
      <c r="M23" s="28">
        <f t="shared" si="4"/>
        <v>0.72224231464737798</v>
      </c>
      <c r="N23" s="111">
        <v>245</v>
      </c>
      <c r="O23" s="27">
        <v>170</v>
      </c>
      <c r="P23" s="30">
        <f t="shared" si="3"/>
        <v>0.69387755102040816</v>
      </c>
      <c r="Q23" s="152"/>
    </row>
    <row r="24" spans="1:17" ht="14.15" customHeight="1" x14ac:dyDescent="0.3">
      <c r="A24" s="26" t="s">
        <v>44</v>
      </c>
      <c r="B24" s="113">
        <v>5000</v>
      </c>
      <c r="C24" s="27">
        <v>3717</v>
      </c>
      <c r="D24" s="28">
        <f t="shared" si="0"/>
        <v>0.74339999999999995</v>
      </c>
      <c r="E24" s="115">
        <v>4500</v>
      </c>
      <c r="F24" s="27">
        <v>3357</v>
      </c>
      <c r="G24" s="29">
        <f t="shared" si="1"/>
        <v>0.746</v>
      </c>
      <c r="H24" s="115">
        <v>275</v>
      </c>
      <c r="I24" s="27">
        <v>256</v>
      </c>
      <c r="J24" s="29">
        <f t="shared" si="2"/>
        <v>0.93090909090909091</v>
      </c>
      <c r="K24" s="111">
        <v>4000</v>
      </c>
      <c r="L24" s="27">
        <v>2472</v>
      </c>
      <c r="M24" s="28">
        <f t="shared" si="4"/>
        <v>0.61799999999999999</v>
      </c>
      <c r="N24" s="111">
        <v>350</v>
      </c>
      <c r="O24" s="27">
        <v>208</v>
      </c>
      <c r="P24" s="30">
        <f t="shared" si="3"/>
        <v>0.59428571428571431</v>
      </c>
      <c r="Q24" s="152"/>
    </row>
    <row r="25" spans="1:17" ht="14.15" customHeight="1" x14ac:dyDescent="0.3">
      <c r="A25" s="26" t="s">
        <v>45</v>
      </c>
      <c r="B25" s="114">
        <v>7686</v>
      </c>
      <c r="C25" s="27">
        <v>4393</v>
      </c>
      <c r="D25" s="28">
        <f t="shared" si="0"/>
        <v>0.57155867811605521</v>
      </c>
      <c r="E25" s="115">
        <v>7362</v>
      </c>
      <c r="F25" s="27">
        <v>4185</v>
      </c>
      <c r="G25" s="29">
        <f t="shared" si="1"/>
        <v>0.56845965770171147</v>
      </c>
      <c r="H25" s="115">
        <v>350</v>
      </c>
      <c r="I25" s="27">
        <v>342</v>
      </c>
      <c r="J25" s="29">
        <f t="shared" si="2"/>
        <v>0.97714285714285709</v>
      </c>
      <c r="K25" s="111">
        <v>5914</v>
      </c>
      <c r="L25" s="27">
        <v>3252</v>
      </c>
      <c r="M25" s="28">
        <f t="shared" si="4"/>
        <v>0.549881636794048</v>
      </c>
      <c r="N25" s="111">
        <v>448</v>
      </c>
      <c r="O25" s="27">
        <v>224</v>
      </c>
      <c r="P25" s="30">
        <f t="shared" si="3"/>
        <v>0.5</v>
      </c>
      <c r="Q25" s="152"/>
    </row>
    <row r="26" spans="1:17" x14ac:dyDescent="0.3">
      <c r="A26" s="26" t="s">
        <v>46</v>
      </c>
      <c r="B26" s="111" t="s">
        <v>47</v>
      </c>
      <c r="C26" s="116">
        <v>646</v>
      </c>
      <c r="D26" s="28" t="s">
        <v>47</v>
      </c>
      <c r="E26" s="115" t="s">
        <v>47</v>
      </c>
      <c r="F26" s="117">
        <v>617</v>
      </c>
      <c r="G26" s="29" t="s">
        <v>47</v>
      </c>
      <c r="H26" s="115" t="s">
        <v>47</v>
      </c>
      <c r="I26" s="117">
        <v>10</v>
      </c>
      <c r="J26" s="29" t="s">
        <v>47</v>
      </c>
      <c r="K26" s="111" t="s">
        <v>47</v>
      </c>
      <c r="L26" s="116">
        <v>300</v>
      </c>
      <c r="M26" s="28" t="s">
        <v>47</v>
      </c>
      <c r="N26" s="111" t="s">
        <v>47</v>
      </c>
      <c r="O26" s="116">
        <v>13</v>
      </c>
      <c r="P26" s="30" t="s">
        <v>47</v>
      </c>
      <c r="Q26" s="152"/>
    </row>
    <row r="27" spans="1:17" ht="13.5" thickBot="1" x14ac:dyDescent="0.35">
      <c r="A27" s="31" t="s">
        <v>48</v>
      </c>
      <c r="B27" s="112">
        <f>SUM(B10:B26)</f>
        <v>103027</v>
      </c>
      <c r="C27" s="118">
        <v>72445</v>
      </c>
      <c r="D27" s="32">
        <f>C27/B27</f>
        <v>0.70316518970755237</v>
      </c>
      <c r="E27" s="112">
        <f>SUM(E10:E26)</f>
        <v>93366</v>
      </c>
      <c r="F27" s="118">
        <v>66834</v>
      </c>
      <c r="G27" s="33">
        <f>F27/E27</f>
        <v>0.7158280316175053</v>
      </c>
      <c r="H27" s="112">
        <f>SUM(H10:H26)</f>
        <v>6793</v>
      </c>
      <c r="I27" s="118">
        <v>5814</v>
      </c>
      <c r="J27" s="33">
        <f>I27/H27</f>
        <v>0.8558810540262034</v>
      </c>
      <c r="K27" s="112">
        <f>SUM(K10:K26)</f>
        <v>68287</v>
      </c>
      <c r="L27" s="118">
        <v>43509</v>
      </c>
      <c r="M27" s="32">
        <f>L27/K27</f>
        <v>0.63714909133510034</v>
      </c>
      <c r="N27" s="112">
        <f>SUM(N10:N26)</f>
        <v>4884</v>
      </c>
      <c r="O27" s="118">
        <v>3112</v>
      </c>
      <c r="P27" s="34">
        <f>O27/N27</f>
        <v>0.63718263718263723</v>
      </c>
      <c r="Q27" s="152"/>
    </row>
    <row r="28" spans="1:17" ht="13.5" thickTop="1" x14ac:dyDescent="0.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3">
      <c r="A30" s="176" t="s">
        <v>51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43"/>
    </row>
    <row r="31" spans="1:17" ht="12.75" customHeight="1" x14ac:dyDescent="0.3">
      <c r="A31" s="176" t="s">
        <v>52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43"/>
    </row>
    <row r="32" spans="1:17" x14ac:dyDescent="0.3">
      <c r="A32" s="180" t="s">
        <v>53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54"/>
    </row>
  </sheetData>
  <mergeCells count="17">
    <mergeCell ref="B8:D8"/>
    <mergeCell ref="H8:J8"/>
    <mergeCell ref="A30:P30"/>
    <mergeCell ref="E8:G8"/>
    <mergeCell ref="A32:P32"/>
    <mergeCell ref="K8:M8"/>
    <mergeCell ref="A31:P31"/>
    <mergeCell ref="N8:P8"/>
    <mergeCell ref="A1:P1"/>
    <mergeCell ref="A2:P2"/>
    <mergeCell ref="A3:P3"/>
    <mergeCell ref="K7:M7"/>
    <mergeCell ref="N7:P7"/>
    <mergeCell ref="B7:D7"/>
    <mergeCell ref="H7:J7"/>
    <mergeCell ref="A5:P5"/>
    <mergeCell ref="E7:G7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topLeftCell="A13" workbookViewId="0">
      <selection activeCell="A33" sqref="A33"/>
    </sheetView>
  </sheetViews>
  <sheetFormatPr defaultColWidth="9.1796875" defaultRowHeight="13" x14ac:dyDescent="0.3"/>
  <cols>
    <col min="1" max="1" width="21.81640625" style="21" customWidth="1"/>
    <col min="2" max="2" width="10.1796875" style="21" customWidth="1"/>
    <col min="3" max="4" width="7.453125" style="21" customWidth="1"/>
    <col min="5" max="5" width="11" style="21" customWidth="1"/>
    <col min="6" max="6" width="7.7265625" style="21" customWidth="1"/>
    <col min="7" max="7" width="10.81640625" style="21" customWidth="1"/>
    <col min="8" max="8" width="6.81640625" style="21" customWidth="1"/>
    <col min="9" max="9" width="9.54296875" style="21" customWidth="1"/>
    <col min="10" max="10" width="7" style="21" customWidth="1"/>
    <col min="11" max="11" width="8.1796875" style="21" customWidth="1"/>
    <col min="12" max="12" width="6.81640625" style="21" customWidth="1"/>
    <col min="13" max="16384" width="9.1796875" style="21"/>
  </cols>
  <sheetData>
    <row r="1" spans="1:16" ht="18.5" x14ac:dyDescent="0.4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52"/>
      <c r="N1" s="152"/>
      <c r="O1" s="152"/>
      <c r="P1" s="152"/>
    </row>
    <row r="2" spans="1:16" ht="15.5" x14ac:dyDescent="0.35">
      <c r="A2" s="168" t="str">
        <f>'1. Plan and Actual'!A2</f>
        <v>OSCCAR Summary by Workforce Area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45"/>
      <c r="N2" s="145"/>
      <c r="O2" s="145"/>
      <c r="P2" s="145"/>
    </row>
    <row r="3" spans="1:16" ht="15.5" x14ac:dyDescent="0.35">
      <c r="A3" s="168" t="str">
        <f>'1. Plan and Actual'!A3</f>
        <v>FY22 Quarter Ending June 30, 2022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45"/>
      <c r="N3" s="145"/>
      <c r="O3" s="145"/>
      <c r="P3" s="145"/>
    </row>
    <row r="5" spans="1:16" ht="18.5" x14ac:dyDescent="0.45">
      <c r="A5" s="167" t="s">
        <v>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23"/>
      <c r="N5" s="152"/>
      <c r="O5" s="152"/>
      <c r="P5" s="152"/>
    </row>
    <row r="6" spans="1:16" ht="6.75" customHeight="1" thickBot="1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</row>
    <row r="7" spans="1:16" ht="13.5" thickTop="1" x14ac:dyDescent="0.3">
      <c r="A7" s="186" t="s">
        <v>16</v>
      </c>
      <c r="B7" s="172" t="s">
        <v>17</v>
      </c>
      <c r="C7" s="172" t="s">
        <v>18</v>
      </c>
      <c r="D7" s="172"/>
      <c r="E7" s="182" t="s">
        <v>54</v>
      </c>
      <c r="F7" s="182"/>
      <c r="G7" s="182"/>
      <c r="H7" s="182"/>
      <c r="I7" s="182"/>
      <c r="J7" s="182"/>
      <c r="K7" s="182"/>
      <c r="L7" s="183"/>
      <c r="M7" s="152"/>
      <c r="N7" s="152"/>
      <c r="O7" s="152"/>
      <c r="P7" s="152"/>
    </row>
    <row r="8" spans="1:16" x14ac:dyDescent="0.3">
      <c r="A8" s="187"/>
      <c r="B8" s="184"/>
      <c r="C8" s="184"/>
      <c r="D8" s="184"/>
      <c r="E8" s="184" t="s">
        <v>19</v>
      </c>
      <c r="F8" s="184"/>
      <c r="G8" s="184" t="s">
        <v>20</v>
      </c>
      <c r="H8" s="184"/>
      <c r="I8" s="184" t="s">
        <v>21</v>
      </c>
      <c r="J8" s="184"/>
      <c r="K8" s="184" t="s">
        <v>55</v>
      </c>
      <c r="L8" s="185"/>
      <c r="M8" s="152"/>
      <c r="N8" s="152"/>
      <c r="O8" s="152"/>
      <c r="P8" s="152"/>
    </row>
    <row r="9" spans="1:16" s="36" customFormat="1" ht="39" x14ac:dyDescent="0.3">
      <c r="A9" s="35"/>
      <c r="B9" s="140" t="s">
        <v>22</v>
      </c>
      <c r="C9" s="140" t="s">
        <v>56</v>
      </c>
      <c r="D9" s="140" t="s">
        <v>57</v>
      </c>
      <c r="E9" s="140" t="s">
        <v>58</v>
      </c>
      <c r="F9" s="140" t="s">
        <v>57</v>
      </c>
      <c r="G9" s="140" t="s">
        <v>59</v>
      </c>
      <c r="H9" s="140" t="s">
        <v>57</v>
      </c>
      <c r="I9" s="140" t="s">
        <v>60</v>
      </c>
      <c r="J9" s="140" t="s">
        <v>57</v>
      </c>
      <c r="K9" s="140" t="s">
        <v>26</v>
      </c>
      <c r="L9" s="25" t="s">
        <v>57</v>
      </c>
    </row>
    <row r="10" spans="1:16" ht="14.15" customHeight="1" x14ac:dyDescent="0.3">
      <c r="A10" s="26" t="s">
        <v>30</v>
      </c>
      <c r="B10" s="37">
        <f>'1. Plan and Actual'!C10</f>
        <v>2557</v>
      </c>
      <c r="C10" s="27">
        <v>1551</v>
      </c>
      <c r="D10" s="28">
        <f>C10/B10</f>
        <v>0.60657019945248336</v>
      </c>
      <c r="E10" s="27">
        <f>'1. Plan and Actual'!F10</f>
        <v>2452</v>
      </c>
      <c r="F10" s="28">
        <f>E10/B10</f>
        <v>0.95893625342197886</v>
      </c>
      <c r="G10" s="27">
        <f>'1. Plan and Actual'!I10</f>
        <v>182</v>
      </c>
      <c r="H10" s="28">
        <f>G10/B10</f>
        <v>7.1177160735236611E-2</v>
      </c>
      <c r="I10" s="37">
        <f>'1. Plan and Actual'!L10</f>
        <v>1514</v>
      </c>
      <c r="J10" s="28">
        <f>I10/B10</f>
        <v>0.59210011732499024</v>
      </c>
      <c r="K10" s="27">
        <f>'1. Plan and Actual'!O10</f>
        <v>148</v>
      </c>
      <c r="L10" s="30">
        <f>K10/B10</f>
        <v>5.7880328509972621E-2</v>
      </c>
      <c r="M10" s="152"/>
      <c r="N10" s="152"/>
      <c r="O10" s="152"/>
      <c r="P10" s="152"/>
    </row>
    <row r="11" spans="1:16" ht="14.15" customHeight="1" x14ac:dyDescent="0.3">
      <c r="A11" s="26" t="s">
        <v>31</v>
      </c>
      <c r="B11" s="37">
        <f>'1. Plan and Actual'!C11</f>
        <v>8316</v>
      </c>
      <c r="C11" s="27">
        <v>5939</v>
      </c>
      <c r="D11" s="28">
        <f t="shared" ref="D11:D27" si="0">C11/B11</f>
        <v>0.71416546416546411</v>
      </c>
      <c r="E11" s="27">
        <f>'1. Plan and Actual'!F11</f>
        <v>7529</v>
      </c>
      <c r="F11" s="28">
        <f t="shared" ref="F11:F27" si="1">E11/B11</f>
        <v>0.90536315536315537</v>
      </c>
      <c r="G11" s="27">
        <f>'1. Plan and Actual'!I11</f>
        <v>615</v>
      </c>
      <c r="H11" s="28">
        <f t="shared" ref="H11:H27" si="2">G11/B11</f>
        <v>7.3953823953823952E-2</v>
      </c>
      <c r="I11" s="37">
        <f>'1. Plan and Actual'!L11</f>
        <v>4563</v>
      </c>
      <c r="J11" s="28">
        <f t="shared" ref="J11:J27" si="3">I11/B11</f>
        <v>0.54870129870129869</v>
      </c>
      <c r="K11" s="27">
        <f>'1. Plan and Actual'!O11</f>
        <v>231</v>
      </c>
      <c r="L11" s="30">
        <f t="shared" ref="L11:L27" si="4">K11/B11</f>
        <v>2.7777777777777776E-2</v>
      </c>
      <c r="M11" s="152"/>
      <c r="N11" s="152"/>
      <c r="O11" s="152"/>
      <c r="P11" s="152"/>
    </row>
    <row r="12" spans="1:16" ht="14.15" customHeight="1" x14ac:dyDescent="0.3">
      <c r="A12" s="26" t="s">
        <v>32</v>
      </c>
      <c r="B12" s="37">
        <f>'1. Plan and Actual'!C12</f>
        <v>4975</v>
      </c>
      <c r="C12" s="27">
        <v>3465</v>
      </c>
      <c r="D12" s="28">
        <f t="shared" si="0"/>
        <v>0.69648241206030148</v>
      </c>
      <c r="E12" s="27">
        <f>'1. Plan and Actual'!F12</f>
        <v>4559</v>
      </c>
      <c r="F12" s="28">
        <f t="shared" si="1"/>
        <v>0.91638190954773868</v>
      </c>
      <c r="G12" s="27">
        <f>'1. Plan and Actual'!I12</f>
        <v>545</v>
      </c>
      <c r="H12" s="28">
        <f t="shared" si="2"/>
        <v>0.10954773869346733</v>
      </c>
      <c r="I12" s="37">
        <f>'1. Plan and Actual'!L12</f>
        <v>3005</v>
      </c>
      <c r="J12" s="28">
        <f t="shared" si="3"/>
        <v>0.60402010050251254</v>
      </c>
      <c r="K12" s="27">
        <f>'1. Plan and Actual'!O12</f>
        <v>222</v>
      </c>
      <c r="L12" s="30">
        <f t="shared" si="4"/>
        <v>4.4623115577889449E-2</v>
      </c>
      <c r="M12" s="152"/>
      <c r="N12" s="152"/>
      <c r="O12" s="152"/>
      <c r="P12" s="152"/>
    </row>
    <row r="13" spans="1:16" ht="14.15" customHeight="1" x14ac:dyDescent="0.3">
      <c r="A13" s="26" t="s">
        <v>33</v>
      </c>
      <c r="B13" s="37">
        <f>'1. Plan and Actual'!C13</f>
        <v>4498</v>
      </c>
      <c r="C13" s="27">
        <v>3174</v>
      </c>
      <c r="D13" s="28">
        <f t="shared" si="0"/>
        <v>0.70564695420186752</v>
      </c>
      <c r="E13" s="27">
        <f>'1. Plan and Actual'!F13</f>
        <v>4234</v>
      </c>
      <c r="F13" s="28">
        <f t="shared" si="1"/>
        <v>0.94130724766562912</v>
      </c>
      <c r="G13" s="27">
        <f>'1. Plan and Actual'!I13</f>
        <v>307</v>
      </c>
      <c r="H13" s="28">
        <f t="shared" si="2"/>
        <v>6.8252556691863045E-2</v>
      </c>
      <c r="I13" s="37">
        <f>'1. Plan and Actual'!L13</f>
        <v>2997</v>
      </c>
      <c r="J13" s="28">
        <f t="shared" si="3"/>
        <v>0.66629613161405066</v>
      </c>
      <c r="K13" s="27">
        <f>'1. Plan and Actual'!O13</f>
        <v>187</v>
      </c>
      <c r="L13" s="30">
        <f t="shared" si="4"/>
        <v>4.1574032903512671E-2</v>
      </c>
      <c r="M13" s="152"/>
      <c r="N13" s="152"/>
      <c r="O13" s="152"/>
      <c r="P13" s="152"/>
    </row>
    <row r="14" spans="1:16" ht="14.15" customHeight="1" x14ac:dyDescent="0.3">
      <c r="A14" s="26" t="s">
        <v>34</v>
      </c>
      <c r="B14" s="37">
        <f>'1. Plan and Actual'!C14</f>
        <v>3059</v>
      </c>
      <c r="C14" s="27">
        <v>1947</v>
      </c>
      <c r="D14" s="28">
        <f t="shared" si="0"/>
        <v>0.6364825106243871</v>
      </c>
      <c r="E14" s="27">
        <f>'1. Plan and Actual'!F14</f>
        <v>2856</v>
      </c>
      <c r="F14" s="28">
        <f t="shared" si="1"/>
        <v>0.93363844393592677</v>
      </c>
      <c r="G14" s="27">
        <f>'1. Plan and Actual'!I14</f>
        <v>229</v>
      </c>
      <c r="H14" s="28">
        <f t="shared" si="2"/>
        <v>7.4861065707747629E-2</v>
      </c>
      <c r="I14" s="37">
        <f>'1. Plan and Actual'!L14</f>
        <v>2074</v>
      </c>
      <c r="J14" s="28">
        <f t="shared" si="3"/>
        <v>0.67799934619156588</v>
      </c>
      <c r="K14" s="27">
        <f>'1. Plan and Actual'!O14</f>
        <v>164</v>
      </c>
      <c r="L14" s="30">
        <f t="shared" si="4"/>
        <v>5.3612291598561623E-2</v>
      </c>
      <c r="M14" s="152"/>
      <c r="N14" s="152"/>
      <c r="O14" s="152"/>
      <c r="P14" s="152"/>
    </row>
    <row r="15" spans="1:16" ht="14.15" customHeight="1" x14ac:dyDescent="0.3">
      <c r="A15" s="26" t="s">
        <v>35</v>
      </c>
      <c r="B15" s="37">
        <f>'1. Plan and Actual'!C15</f>
        <v>5506</v>
      </c>
      <c r="C15" s="27">
        <v>3628</v>
      </c>
      <c r="D15" s="28">
        <f t="shared" si="0"/>
        <v>0.65891754449691242</v>
      </c>
      <c r="E15" s="27">
        <f>'1. Plan and Actual'!F15</f>
        <v>5196</v>
      </c>
      <c r="F15" s="28">
        <f t="shared" si="1"/>
        <v>0.94369778423537953</v>
      </c>
      <c r="G15" s="27">
        <f>'1. Plan and Actual'!I15</f>
        <v>458</v>
      </c>
      <c r="H15" s="28">
        <f t="shared" si="2"/>
        <v>8.3181983290955316E-2</v>
      </c>
      <c r="I15" s="37">
        <f>'1. Plan and Actual'!L15</f>
        <v>3868</v>
      </c>
      <c r="J15" s="28">
        <f t="shared" si="3"/>
        <v>0.70250635670177985</v>
      </c>
      <c r="K15" s="27">
        <f>'1. Plan and Actual'!O15</f>
        <v>295</v>
      </c>
      <c r="L15" s="30">
        <f t="shared" si="4"/>
        <v>5.3577915001816204E-2</v>
      </c>
      <c r="M15" s="152"/>
      <c r="N15" s="152"/>
      <c r="O15" s="152"/>
      <c r="P15" s="152"/>
    </row>
    <row r="16" spans="1:16" ht="14.15" customHeight="1" x14ac:dyDescent="0.3">
      <c r="A16" s="26" t="s">
        <v>36</v>
      </c>
      <c r="B16" s="37">
        <f>'1. Plan and Actual'!C16</f>
        <v>2641</v>
      </c>
      <c r="C16" s="27">
        <v>1591</v>
      </c>
      <c r="D16" s="28">
        <f t="shared" si="0"/>
        <v>0.60242332449829605</v>
      </c>
      <c r="E16" s="27">
        <f>'1. Plan and Actual'!F16</f>
        <v>2467</v>
      </c>
      <c r="F16" s="28">
        <f t="shared" si="1"/>
        <v>0.93411586520257484</v>
      </c>
      <c r="G16" s="27">
        <f>'1. Plan and Actual'!I16</f>
        <v>399</v>
      </c>
      <c r="H16" s="28">
        <f t="shared" si="2"/>
        <v>0.15107913669064749</v>
      </c>
      <c r="I16" s="37">
        <f>'1. Plan and Actual'!L16</f>
        <v>1581</v>
      </c>
      <c r="J16" s="28">
        <f t="shared" si="3"/>
        <v>0.59863687996970849</v>
      </c>
      <c r="K16" s="27">
        <f>'1. Plan and Actual'!O16</f>
        <v>142</v>
      </c>
      <c r="L16" s="30">
        <f t="shared" si="4"/>
        <v>5.3767512305944717E-2</v>
      </c>
      <c r="M16" s="152"/>
      <c r="N16" s="152"/>
      <c r="O16" s="152"/>
      <c r="P16" s="152"/>
    </row>
    <row r="17" spans="1:16" ht="14.15" customHeight="1" x14ac:dyDescent="0.3">
      <c r="A17" s="26" t="s">
        <v>37</v>
      </c>
      <c r="B17" s="37">
        <f>'1. Plan and Actual'!C17</f>
        <v>5270</v>
      </c>
      <c r="C17" s="27">
        <v>3152</v>
      </c>
      <c r="D17" s="28">
        <f t="shared" si="0"/>
        <v>0.59810246679316892</v>
      </c>
      <c r="E17" s="27">
        <f>'1. Plan and Actual'!F17</f>
        <v>4836</v>
      </c>
      <c r="F17" s="28">
        <f t="shared" si="1"/>
        <v>0.91764705882352937</v>
      </c>
      <c r="G17" s="27">
        <f>'1. Plan and Actual'!I17</f>
        <v>503</v>
      </c>
      <c r="H17" s="28">
        <f t="shared" si="2"/>
        <v>9.5445920303605311E-2</v>
      </c>
      <c r="I17" s="37">
        <f>'1. Plan and Actual'!L17</f>
        <v>3116</v>
      </c>
      <c r="J17" s="28">
        <f t="shared" si="3"/>
        <v>0.59127134724857688</v>
      </c>
      <c r="K17" s="27">
        <f>'1. Plan and Actual'!O17</f>
        <v>179</v>
      </c>
      <c r="L17" s="30">
        <f t="shared" si="4"/>
        <v>3.396584440227704E-2</v>
      </c>
      <c r="M17" s="152"/>
      <c r="N17" s="152"/>
      <c r="O17" s="152"/>
      <c r="P17" s="152"/>
    </row>
    <row r="18" spans="1:16" ht="14.15" customHeight="1" x14ac:dyDescent="0.3">
      <c r="A18" s="26" t="s">
        <v>38</v>
      </c>
      <c r="B18" s="37">
        <f>'1. Plan and Actual'!C18</f>
        <v>3224</v>
      </c>
      <c r="C18" s="27">
        <v>1888</v>
      </c>
      <c r="D18" s="28">
        <f t="shared" si="0"/>
        <v>0.5856079404466501</v>
      </c>
      <c r="E18" s="27">
        <f>'1. Plan and Actual'!F18</f>
        <v>3009</v>
      </c>
      <c r="F18" s="28">
        <f t="shared" si="1"/>
        <v>0.93331265508684869</v>
      </c>
      <c r="G18" s="27">
        <f>'1. Plan and Actual'!I18</f>
        <v>248</v>
      </c>
      <c r="H18" s="28">
        <f t="shared" si="2"/>
        <v>7.6923076923076927E-2</v>
      </c>
      <c r="I18" s="37">
        <f>'1. Plan and Actual'!L18</f>
        <v>1841</v>
      </c>
      <c r="J18" s="28">
        <f t="shared" si="3"/>
        <v>0.57102977667493793</v>
      </c>
      <c r="K18" s="27">
        <f>'1. Plan and Actual'!O18</f>
        <v>171</v>
      </c>
      <c r="L18" s="30">
        <f t="shared" si="4"/>
        <v>5.3039702233250621E-2</v>
      </c>
      <c r="M18" s="152"/>
      <c r="N18" s="152"/>
      <c r="O18" s="152"/>
      <c r="P18" s="152"/>
    </row>
    <row r="19" spans="1:16" ht="14.15" customHeight="1" x14ac:dyDescent="0.3">
      <c r="A19" s="26" t="s">
        <v>39</v>
      </c>
      <c r="B19" s="37">
        <f>'1. Plan and Actual'!C19</f>
        <v>12409</v>
      </c>
      <c r="C19" s="27">
        <v>7134</v>
      </c>
      <c r="D19" s="28">
        <f t="shared" si="0"/>
        <v>0.57490531066161654</v>
      </c>
      <c r="E19" s="27">
        <f>'1. Plan and Actual'!F19</f>
        <v>11432</v>
      </c>
      <c r="F19" s="28">
        <f t="shared" si="1"/>
        <v>0.92126682246756386</v>
      </c>
      <c r="G19" s="27">
        <f>'1. Plan and Actual'!I19</f>
        <v>1125</v>
      </c>
      <c r="H19" s="28">
        <f t="shared" si="2"/>
        <v>9.0660004835200259E-2</v>
      </c>
      <c r="I19" s="37">
        <f>'1. Plan and Actual'!L19</f>
        <v>5177</v>
      </c>
      <c r="J19" s="28">
        <f t="shared" si="3"/>
        <v>0.41719719558385043</v>
      </c>
      <c r="K19" s="27">
        <f>'1. Plan and Actual'!O19</f>
        <v>391</v>
      </c>
      <c r="L19" s="30">
        <f t="shared" si="4"/>
        <v>3.1509388347167377E-2</v>
      </c>
      <c r="M19" s="152"/>
      <c r="N19" s="152"/>
      <c r="O19" s="152"/>
      <c r="P19" s="152"/>
    </row>
    <row r="20" spans="1:16" ht="14.15" customHeight="1" x14ac:dyDescent="0.3">
      <c r="A20" s="26" t="s">
        <v>40</v>
      </c>
      <c r="B20" s="37">
        <f>'1. Plan and Actual'!C20</f>
        <v>5474</v>
      </c>
      <c r="C20" s="27">
        <v>3589</v>
      </c>
      <c r="D20" s="28">
        <f t="shared" si="0"/>
        <v>0.65564486664230914</v>
      </c>
      <c r="E20" s="27">
        <f>'1. Plan and Actual'!F20</f>
        <v>4904</v>
      </c>
      <c r="F20" s="28">
        <f t="shared" si="1"/>
        <v>0.89587139203507493</v>
      </c>
      <c r="G20" s="27">
        <f>'1. Plan and Actual'!I20</f>
        <v>238</v>
      </c>
      <c r="H20" s="28">
        <f t="shared" si="2"/>
        <v>4.3478260869565216E-2</v>
      </c>
      <c r="I20" s="37">
        <f>'1. Plan and Actual'!L20</f>
        <v>3348</v>
      </c>
      <c r="J20" s="28">
        <f t="shared" si="3"/>
        <v>0.61161856046766527</v>
      </c>
      <c r="K20" s="27">
        <f>'1. Plan and Actual'!O20</f>
        <v>166</v>
      </c>
      <c r="L20" s="30">
        <f t="shared" si="4"/>
        <v>3.032517354767994E-2</v>
      </c>
      <c r="M20" s="152"/>
      <c r="N20" s="152"/>
      <c r="O20" s="152"/>
      <c r="P20" s="152"/>
    </row>
    <row r="21" spans="1:16" ht="14.15" customHeight="1" x14ac:dyDescent="0.3">
      <c r="A21" s="26" t="s">
        <v>41</v>
      </c>
      <c r="B21" s="37">
        <f>'1. Plan and Actual'!C21</f>
        <v>6779</v>
      </c>
      <c r="C21" s="27">
        <v>5474</v>
      </c>
      <c r="D21" s="28">
        <f t="shared" si="0"/>
        <v>0.80749373063873731</v>
      </c>
      <c r="E21" s="27">
        <f>'1. Plan and Actual'!F21</f>
        <v>6425</v>
      </c>
      <c r="F21" s="28">
        <f t="shared" si="1"/>
        <v>0.94777990854108274</v>
      </c>
      <c r="G21" s="27">
        <f>'1. Plan and Actual'!I21</f>
        <v>418</v>
      </c>
      <c r="H21" s="28">
        <f t="shared" si="2"/>
        <v>6.1661011948664995E-2</v>
      </c>
      <c r="I21" s="37">
        <f>'1. Plan and Actual'!L21</f>
        <v>5046</v>
      </c>
      <c r="J21" s="28">
        <f t="shared" si="3"/>
        <v>0.74435757486354914</v>
      </c>
      <c r="K21" s="27">
        <f>'1. Plan and Actual'!O21</f>
        <v>283</v>
      </c>
      <c r="L21" s="30">
        <f t="shared" si="4"/>
        <v>4.1746570290603337E-2</v>
      </c>
      <c r="M21" s="152"/>
      <c r="N21" s="152"/>
      <c r="O21" s="152"/>
      <c r="P21" s="152"/>
    </row>
    <row r="22" spans="1:16" ht="14.15" customHeight="1" x14ac:dyDescent="0.3">
      <c r="A22" s="26" t="s">
        <v>42</v>
      </c>
      <c r="B22" s="37">
        <f>'1. Plan and Actual'!C22</f>
        <v>7100</v>
      </c>
      <c r="C22" s="27">
        <v>6030</v>
      </c>
      <c r="D22" s="28">
        <f t="shared" si="0"/>
        <v>0.8492957746478873</v>
      </c>
      <c r="E22" s="27">
        <f>'1. Plan and Actual'!F22</f>
        <v>6758</v>
      </c>
      <c r="F22" s="28">
        <f t="shared" si="1"/>
        <v>0.95183098591549298</v>
      </c>
      <c r="G22" s="27">
        <f>'1. Plan and Actual'!I22</f>
        <v>417</v>
      </c>
      <c r="H22" s="28">
        <f t="shared" si="2"/>
        <v>5.8732394366197184E-2</v>
      </c>
      <c r="I22" s="37">
        <f>'1. Plan and Actual'!L22</f>
        <v>5475</v>
      </c>
      <c r="J22" s="28">
        <f t="shared" si="3"/>
        <v>0.77112676056338025</v>
      </c>
      <c r="K22" s="27">
        <f>'1. Plan and Actual'!O22</f>
        <v>272</v>
      </c>
      <c r="L22" s="30">
        <f t="shared" si="4"/>
        <v>3.8309859154929578E-2</v>
      </c>
      <c r="M22" s="152"/>
      <c r="N22" s="152"/>
      <c r="O22" s="152"/>
      <c r="P22" s="152"/>
    </row>
    <row r="23" spans="1:16" ht="14.15" customHeight="1" x14ac:dyDescent="0.3">
      <c r="A23" s="26" t="s">
        <v>43</v>
      </c>
      <c r="B23" s="37">
        <f>'1. Plan and Actual'!C23</f>
        <v>2821</v>
      </c>
      <c r="C23" s="27">
        <v>1747</v>
      </c>
      <c r="D23" s="28">
        <f t="shared" si="0"/>
        <v>0.61928394186458702</v>
      </c>
      <c r="E23" s="27">
        <f>'1. Plan and Actual'!F23</f>
        <v>2539</v>
      </c>
      <c r="F23" s="28">
        <f t="shared" si="1"/>
        <v>0.90003544842254524</v>
      </c>
      <c r="G23" s="27">
        <f>'1. Plan and Actual'!I23</f>
        <v>188</v>
      </c>
      <c r="H23" s="28">
        <f t="shared" si="2"/>
        <v>6.6643034384969865E-2</v>
      </c>
      <c r="I23" s="37">
        <f>'1. Plan and Actual'!L23</f>
        <v>1997</v>
      </c>
      <c r="J23" s="28">
        <f t="shared" si="3"/>
        <v>0.70790499822757891</v>
      </c>
      <c r="K23" s="27">
        <f>'1. Plan and Actual'!O23</f>
        <v>170</v>
      </c>
      <c r="L23" s="30">
        <f t="shared" si="4"/>
        <v>6.0262318326834458E-2</v>
      </c>
      <c r="M23" s="152"/>
      <c r="N23" s="152"/>
      <c r="O23" s="152"/>
      <c r="P23" s="152"/>
    </row>
    <row r="24" spans="1:16" ht="14.15" customHeight="1" x14ac:dyDescent="0.3">
      <c r="A24" s="26" t="s">
        <v>44</v>
      </c>
      <c r="B24" s="37">
        <f>'1. Plan and Actual'!C24</f>
        <v>3717</v>
      </c>
      <c r="C24" s="27">
        <v>2466</v>
      </c>
      <c r="D24" s="28">
        <f t="shared" si="0"/>
        <v>0.66343825665859568</v>
      </c>
      <c r="E24" s="27">
        <f>'1. Plan and Actual'!F24</f>
        <v>3357</v>
      </c>
      <c r="F24" s="28">
        <f t="shared" si="1"/>
        <v>0.90314769975786924</v>
      </c>
      <c r="G24" s="27">
        <f>'1. Plan and Actual'!I24</f>
        <v>256</v>
      </c>
      <c r="H24" s="28">
        <f t="shared" si="2"/>
        <v>6.8872746838848531E-2</v>
      </c>
      <c r="I24" s="37">
        <f>'1. Plan and Actual'!L24</f>
        <v>2472</v>
      </c>
      <c r="J24" s="28">
        <f t="shared" si="3"/>
        <v>0.6650524616626311</v>
      </c>
      <c r="K24" s="27">
        <f>'1. Plan and Actual'!O24</f>
        <v>208</v>
      </c>
      <c r="L24" s="30">
        <f t="shared" si="4"/>
        <v>5.5959106806564435E-2</v>
      </c>
      <c r="M24" s="152"/>
      <c r="N24" s="152"/>
      <c r="O24" s="152"/>
      <c r="P24" s="152"/>
    </row>
    <row r="25" spans="1:16" ht="14.15" customHeight="1" x14ac:dyDescent="0.3">
      <c r="A25" s="26" t="s">
        <v>45</v>
      </c>
      <c r="B25" s="37">
        <f>'1. Plan and Actual'!C25</f>
        <v>4393</v>
      </c>
      <c r="C25" s="27">
        <v>3193</v>
      </c>
      <c r="D25" s="28">
        <f t="shared" si="0"/>
        <v>0.7268381516048259</v>
      </c>
      <c r="E25" s="27">
        <f>'1. Plan and Actual'!F25</f>
        <v>4185</v>
      </c>
      <c r="F25" s="28">
        <f t="shared" si="1"/>
        <v>0.95265194627816985</v>
      </c>
      <c r="G25" s="27">
        <f>'1. Plan and Actual'!I25</f>
        <v>342</v>
      </c>
      <c r="H25" s="28">
        <f t="shared" si="2"/>
        <v>7.7851126792624625E-2</v>
      </c>
      <c r="I25" s="37">
        <f>'1. Plan and Actual'!L25</f>
        <v>3252</v>
      </c>
      <c r="J25" s="28">
        <f t="shared" si="3"/>
        <v>0.74026860915092196</v>
      </c>
      <c r="K25" s="27">
        <f>'1. Plan and Actual'!O25</f>
        <v>224</v>
      </c>
      <c r="L25" s="30">
        <f t="shared" si="4"/>
        <v>5.0990211700432504E-2</v>
      </c>
      <c r="M25" s="152"/>
      <c r="N25" s="152"/>
      <c r="O25" s="152"/>
      <c r="P25" s="152"/>
    </row>
    <row r="26" spans="1:16" x14ac:dyDescent="0.3">
      <c r="A26" s="26" t="s">
        <v>46</v>
      </c>
      <c r="B26" s="116">
        <f>'1. Plan and Actual'!C26</f>
        <v>646</v>
      </c>
      <c r="C26" s="116">
        <v>492</v>
      </c>
      <c r="D26" s="28">
        <f t="shared" si="0"/>
        <v>0.76160990712074306</v>
      </c>
      <c r="E26" s="27">
        <f>'1. Plan and Actual'!F26</f>
        <v>617</v>
      </c>
      <c r="F26" s="28">
        <f t="shared" si="1"/>
        <v>0.95510835913312697</v>
      </c>
      <c r="G26" s="27">
        <f>'1. Plan and Actual'!I26</f>
        <v>10</v>
      </c>
      <c r="H26" s="28">
        <f t="shared" si="2"/>
        <v>1.5479876160990712E-2</v>
      </c>
      <c r="I26" s="116">
        <f>'1. Plan and Actual'!L26</f>
        <v>300</v>
      </c>
      <c r="J26" s="28">
        <f t="shared" si="3"/>
        <v>0.46439628482972134</v>
      </c>
      <c r="K26" s="116">
        <f>'1. Plan and Actual'!O26</f>
        <v>13</v>
      </c>
      <c r="L26" s="30">
        <f t="shared" si="4"/>
        <v>2.0123839009287926E-2</v>
      </c>
      <c r="M26" s="152"/>
      <c r="N26" s="152"/>
      <c r="O26" s="152"/>
      <c r="P26" s="152"/>
    </row>
    <row r="27" spans="1:16" ht="13.5" thickBot="1" x14ac:dyDescent="0.35">
      <c r="A27" s="31" t="s">
        <v>48</v>
      </c>
      <c r="B27" s="118">
        <f>'1. Plan and Actual'!C27</f>
        <v>72445</v>
      </c>
      <c r="C27" s="118">
        <v>48793</v>
      </c>
      <c r="D27" s="32">
        <f t="shared" si="0"/>
        <v>0.67351784112085034</v>
      </c>
      <c r="E27" s="38">
        <f>'1. Plan and Actual'!F27</f>
        <v>66834</v>
      </c>
      <c r="F27" s="32">
        <f t="shared" si="1"/>
        <v>0.9225481399682518</v>
      </c>
      <c r="G27" s="38">
        <f>'1. Plan and Actual'!I27</f>
        <v>5814</v>
      </c>
      <c r="H27" s="32">
        <f t="shared" si="2"/>
        <v>8.0253985782317613E-2</v>
      </c>
      <c r="I27" s="118">
        <f>+'1. Plan and Actual'!L27</f>
        <v>43509</v>
      </c>
      <c r="J27" s="32">
        <f t="shared" si="3"/>
        <v>0.60057975015529019</v>
      </c>
      <c r="K27" s="118">
        <f>+'1. Plan and Actual'!O27</f>
        <v>3112</v>
      </c>
      <c r="L27" s="34">
        <f t="shared" si="4"/>
        <v>4.2956725791980122E-2</v>
      </c>
      <c r="M27" s="152"/>
      <c r="N27" s="152"/>
      <c r="O27" s="152"/>
      <c r="P27" s="152"/>
    </row>
    <row r="28" spans="1:16" ht="13.5" thickTop="1" x14ac:dyDescent="0.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3">
      <c r="A30" s="176" t="s">
        <v>51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</row>
    <row r="31" spans="1:16" ht="12.75" customHeight="1" x14ac:dyDescent="0.3">
      <c r="A31" s="176" t="s">
        <v>52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</row>
    <row r="32" spans="1:16" x14ac:dyDescent="0.3">
      <c r="A32" s="180" t="s">
        <v>53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0.81640625" style="21" customWidth="1"/>
    <col min="2" max="2" width="10.7265625" style="21" customWidth="1"/>
    <col min="3" max="3" width="10.453125" style="21" customWidth="1"/>
    <col min="4" max="4" width="10.7265625" style="21" customWidth="1"/>
    <col min="5" max="5" width="9.81640625" style="21" customWidth="1"/>
    <col min="6" max="6" width="9.1796875" style="21"/>
    <col min="7" max="7" width="11.7265625" style="21" customWidth="1"/>
    <col min="8" max="8" width="10" style="21" customWidth="1"/>
    <col min="9" max="9" width="9.1796875" style="21"/>
    <col min="10" max="10" width="11.81640625" style="21" customWidth="1"/>
    <col min="11" max="16384" width="9.1796875" style="21"/>
  </cols>
  <sheetData>
    <row r="1" spans="1:10" ht="18.5" x14ac:dyDescent="0.4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5.5" x14ac:dyDescent="0.35">
      <c r="A2" s="168" t="str">
        <f>'1. Plan and Actual'!A2</f>
        <v>OSCCAR Summary by Workforce Area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0" ht="15.5" x14ac:dyDescent="0.35">
      <c r="A3" s="168" t="str">
        <f>'1. Plan and Actual'!A3</f>
        <v>FY22 Quarter Ending June 30, 2022</v>
      </c>
      <c r="B3" s="188"/>
      <c r="C3" s="188"/>
      <c r="D3" s="188"/>
      <c r="E3" s="188"/>
      <c r="F3" s="188"/>
      <c r="G3" s="188"/>
      <c r="H3" s="188"/>
      <c r="I3" s="188"/>
      <c r="J3" s="188"/>
    </row>
    <row r="5" spans="1:10" ht="18.5" x14ac:dyDescent="0.45">
      <c r="A5" s="189" t="s">
        <v>5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ht="6.75" customHeight="1" thickBot="1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</row>
    <row r="7" spans="1:10" ht="13.5" thickTop="1" x14ac:dyDescent="0.3">
      <c r="A7" s="150" t="s">
        <v>16</v>
      </c>
      <c r="B7" s="148" t="s">
        <v>17</v>
      </c>
      <c r="C7" s="148" t="s">
        <v>18</v>
      </c>
      <c r="D7" s="148" t="s">
        <v>19</v>
      </c>
      <c r="E7" s="148" t="s">
        <v>20</v>
      </c>
      <c r="F7" s="148" t="s">
        <v>21</v>
      </c>
      <c r="G7" s="148" t="s">
        <v>55</v>
      </c>
      <c r="H7" s="148" t="s">
        <v>61</v>
      </c>
      <c r="I7" s="148" t="s">
        <v>62</v>
      </c>
      <c r="J7" s="149" t="s">
        <v>63</v>
      </c>
    </row>
    <row r="8" spans="1:10" s="36" customFormat="1" ht="39" x14ac:dyDescent="0.3">
      <c r="A8" s="24"/>
      <c r="B8" s="140" t="s">
        <v>64</v>
      </c>
      <c r="C8" s="140" t="s">
        <v>65</v>
      </c>
      <c r="D8" s="140" t="s">
        <v>66</v>
      </c>
      <c r="E8" s="140" t="s">
        <v>67</v>
      </c>
      <c r="F8" s="140" t="s">
        <v>68</v>
      </c>
      <c r="G8" s="140" t="s">
        <v>69</v>
      </c>
      <c r="H8" s="140" t="s">
        <v>70</v>
      </c>
      <c r="I8" s="140" t="s">
        <v>71</v>
      </c>
      <c r="J8" s="25" t="s">
        <v>72</v>
      </c>
    </row>
    <row r="9" spans="1:10" ht="14.15" customHeight="1" x14ac:dyDescent="0.3">
      <c r="A9" s="26" t="s">
        <v>30</v>
      </c>
      <c r="B9" s="27">
        <v>891</v>
      </c>
      <c r="C9" s="27">
        <v>1411</v>
      </c>
      <c r="D9" s="27">
        <v>1033</v>
      </c>
      <c r="E9" s="27">
        <v>863</v>
      </c>
      <c r="F9" s="27">
        <v>1354</v>
      </c>
      <c r="G9" s="27">
        <v>278</v>
      </c>
      <c r="H9" s="27">
        <v>258</v>
      </c>
      <c r="I9" s="27">
        <v>57</v>
      </c>
      <c r="J9" s="39">
        <v>11</v>
      </c>
    </row>
    <row r="10" spans="1:10" ht="14.15" customHeight="1" x14ac:dyDescent="0.3">
      <c r="A10" s="26" t="s">
        <v>31</v>
      </c>
      <c r="B10" s="27">
        <v>3162</v>
      </c>
      <c r="C10" s="27">
        <v>6232</v>
      </c>
      <c r="D10" s="27">
        <v>5349</v>
      </c>
      <c r="E10" s="27">
        <v>678</v>
      </c>
      <c r="F10" s="27">
        <v>5041</v>
      </c>
      <c r="G10" s="27">
        <v>1267</v>
      </c>
      <c r="H10" s="27">
        <v>541</v>
      </c>
      <c r="I10" s="27">
        <v>199</v>
      </c>
      <c r="J10" s="39">
        <v>24</v>
      </c>
    </row>
    <row r="11" spans="1:10" ht="14.15" customHeight="1" x14ac:dyDescent="0.3">
      <c r="A11" s="26" t="s">
        <v>32</v>
      </c>
      <c r="B11" s="27">
        <v>2367</v>
      </c>
      <c r="C11" s="27">
        <v>3008</v>
      </c>
      <c r="D11" s="27">
        <v>2425</v>
      </c>
      <c r="E11" s="27">
        <v>490</v>
      </c>
      <c r="F11" s="27">
        <v>3347</v>
      </c>
      <c r="G11" s="27">
        <v>99</v>
      </c>
      <c r="H11" s="27">
        <v>773</v>
      </c>
      <c r="I11" s="27">
        <v>313</v>
      </c>
      <c r="J11" s="39">
        <v>15</v>
      </c>
    </row>
    <row r="12" spans="1:10" ht="14.15" customHeight="1" x14ac:dyDescent="0.3">
      <c r="A12" s="26" t="s">
        <v>33</v>
      </c>
      <c r="B12" s="27">
        <v>2878</v>
      </c>
      <c r="C12" s="27">
        <v>3509</v>
      </c>
      <c r="D12" s="27">
        <v>3105</v>
      </c>
      <c r="E12" s="27">
        <v>503</v>
      </c>
      <c r="F12" s="27">
        <v>3163</v>
      </c>
      <c r="G12" s="27">
        <v>161</v>
      </c>
      <c r="H12" s="27">
        <v>223</v>
      </c>
      <c r="I12" s="27">
        <v>126</v>
      </c>
      <c r="J12" s="39">
        <v>36</v>
      </c>
    </row>
    <row r="13" spans="1:10" ht="14.15" customHeight="1" x14ac:dyDescent="0.3">
      <c r="A13" s="26" t="s">
        <v>34</v>
      </c>
      <c r="B13" s="27">
        <v>1449</v>
      </c>
      <c r="C13" s="27">
        <v>1903</v>
      </c>
      <c r="D13" s="27">
        <v>1830</v>
      </c>
      <c r="E13" s="27">
        <v>272</v>
      </c>
      <c r="F13" s="27">
        <v>1914</v>
      </c>
      <c r="G13" s="27">
        <v>23</v>
      </c>
      <c r="H13" s="27">
        <v>90</v>
      </c>
      <c r="I13" s="27">
        <v>49</v>
      </c>
      <c r="J13" s="39">
        <v>30</v>
      </c>
    </row>
    <row r="14" spans="1:10" ht="14.15" customHeight="1" x14ac:dyDescent="0.3">
      <c r="A14" s="26" t="s">
        <v>35</v>
      </c>
      <c r="B14" s="27">
        <v>3787</v>
      </c>
      <c r="C14" s="27">
        <v>3972</v>
      </c>
      <c r="D14" s="27">
        <v>3403</v>
      </c>
      <c r="E14" s="27">
        <v>329</v>
      </c>
      <c r="F14" s="27">
        <v>4938</v>
      </c>
      <c r="G14" s="27">
        <v>111</v>
      </c>
      <c r="H14" s="27">
        <v>264</v>
      </c>
      <c r="I14" s="27">
        <v>198</v>
      </c>
      <c r="J14" s="39">
        <v>33</v>
      </c>
    </row>
    <row r="15" spans="1:10" ht="14.15" customHeight="1" x14ac:dyDescent="0.3">
      <c r="A15" s="26" t="s">
        <v>36</v>
      </c>
      <c r="B15" s="27">
        <v>920</v>
      </c>
      <c r="C15" s="27">
        <v>1347</v>
      </c>
      <c r="D15" s="27">
        <v>1457</v>
      </c>
      <c r="E15" s="27">
        <v>850</v>
      </c>
      <c r="F15" s="27">
        <v>1218</v>
      </c>
      <c r="G15" s="27">
        <v>46</v>
      </c>
      <c r="H15" s="27">
        <v>95</v>
      </c>
      <c r="I15" s="27">
        <v>111</v>
      </c>
      <c r="J15" s="39">
        <v>12</v>
      </c>
    </row>
    <row r="16" spans="1:10" ht="14.15" customHeight="1" x14ac:dyDescent="0.3">
      <c r="A16" s="26" t="s">
        <v>37</v>
      </c>
      <c r="B16" s="27">
        <v>2838</v>
      </c>
      <c r="C16" s="27">
        <v>3873</v>
      </c>
      <c r="D16" s="27">
        <v>2390</v>
      </c>
      <c r="E16" s="27">
        <v>723</v>
      </c>
      <c r="F16" s="27">
        <v>4058</v>
      </c>
      <c r="G16" s="27">
        <v>182</v>
      </c>
      <c r="H16" s="27">
        <v>495</v>
      </c>
      <c r="I16" s="27">
        <v>321</v>
      </c>
      <c r="J16" s="39">
        <v>36</v>
      </c>
    </row>
    <row r="17" spans="1:16" ht="14.15" customHeight="1" x14ac:dyDescent="0.3">
      <c r="A17" s="26" t="s">
        <v>38</v>
      </c>
      <c r="B17" s="27">
        <v>2007</v>
      </c>
      <c r="C17" s="27">
        <v>2515</v>
      </c>
      <c r="D17" s="27">
        <v>1850</v>
      </c>
      <c r="E17" s="27">
        <v>312</v>
      </c>
      <c r="F17" s="27">
        <v>2170</v>
      </c>
      <c r="G17" s="27">
        <v>468</v>
      </c>
      <c r="H17" s="27">
        <v>165</v>
      </c>
      <c r="I17" s="27">
        <v>135</v>
      </c>
      <c r="J17" s="39">
        <v>1</v>
      </c>
      <c r="K17" s="152"/>
      <c r="L17" s="152"/>
      <c r="M17" s="152"/>
      <c r="N17" s="152"/>
      <c r="O17" s="152"/>
      <c r="P17" s="152"/>
    </row>
    <row r="18" spans="1:16" ht="14.15" customHeight="1" x14ac:dyDescent="0.3">
      <c r="A18" s="26" t="s">
        <v>39</v>
      </c>
      <c r="B18" s="27">
        <v>5086</v>
      </c>
      <c r="C18" s="27">
        <v>8034</v>
      </c>
      <c r="D18" s="27">
        <v>8862</v>
      </c>
      <c r="E18" s="27">
        <v>1265</v>
      </c>
      <c r="F18" s="27">
        <v>8097</v>
      </c>
      <c r="G18" s="27">
        <v>648</v>
      </c>
      <c r="H18" s="27">
        <v>312</v>
      </c>
      <c r="I18" s="27">
        <v>679</v>
      </c>
      <c r="J18" s="39">
        <v>194</v>
      </c>
      <c r="K18" s="152"/>
      <c r="L18" s="152"/>
      <c r="M18" s="152"/>
      <c r="N18" s="152"/>
      <c r="O18" s="152"/>
      <c r="P18" s="152"/>
    </row>
    <row r="19" spans="1:16" ht="14.15" customHeight="1" x14ac:dyDescent="0.3">
      <c r="A19" s="26" t="s">
        <v>40</v>
      </c>
      <c r="B19" s="27">
        <v>2875</v>
      </c>
      <c r="C19" s="27">
        <v>3386</v>
      </c>
      <c r="D19" s="27">
        <v>3533</v>
      </c>
      <c r="E19" s="27">
        <v>1592</v>
      </c>
      <c r="F19" s="27">
        <v>4107</v>
      </c>
      <c r="G19" s="27">
        <v>1010</v>
      </c>
      <c r="H19" s="27">
        <v>518</v>
      </c>
      <c r="I19" s="27">
        <v>229</v>
      </c>
      <c r="J19" s="39">
        <v>6</v>
      </c>
      <c r="K19" s="152"/>
      <c r="L19" s="152"/>
      <c r="M19" s="152"/>
      <c r="N19" s="152"/>
      <c r="O19" s="152"/>
      <c r="P19" s="152"/>
    </row>
    <row r="20" spans="1:16" ht="14.15" customHeight="1" x14ac:dyDescent="0.3">
      <c r="A20" s="26" t="s">
        <v>41</v>
      </c>
      <c r="B20" s="27">
        <v>4381</v>
      </c>
      <c r="C20" s="27">
        <v>5184</v>
      </c>
      <c r="D20" s="27">
        <v>4954</v>
      </c>
      <c r="E20" s="27">
        <v>344</v>
      </c>
      <c r="F20" s="27">
        <v>5329</v>
      </c>
      <c r="G20" s="27">
        <v>416</v>
      </c>
      <c r="H20" s="27">
        <v>165</v>
      </c>
      <c r="I20" s="27">
        <v>255</v>
      </c>
      <c r="J20" s="39">
        <v>2</v>
      </c>
      <c r="K20" s="152"/>
      <c r="L20" s="152"/>
      <c r="M20" s="152"/>
      <c r="N20" s="152"/>
      <c r="O20" s="152"/>
      <c r="P20" s="152"/>
    </row>
    <row r="21" spans="1:16" ht="14.15" customHeight="1" x14ac:dyDescent="0.3">
      <c r="A21" s="26" t="s">
        <v>42</v>
      </c>
      <c r="B21" s="27">
        <v>4389</v>
      </c>
      <c r="C21" s="27">
        <v>4846</v>
      </c>
      <c r="D21" s="27">
        <v>4906</v>
      </c>
      <c r="E21" s="27">
        <v>424</v>
      </c>
      <c r="F21" s="27">
        <v>5304</v>
      </c>
      <c r="G21" s="27">
        <v>320</v>
      </c>
      <c r="H21" s="27">
        <v>1047</v>
      </c>
      <c r="I21" s="27">
        <v>127</v>
      </c>
      <c r="J21" s="39">
        <v>5</v>
      </c>
      <c r="K21" s="152"/>
      <c r="L21" s="152"/>
      <c r="M21" s="152"/>
      <c r="N21" s="152"/>
      <c r="O21" s="152"/>
      <c r="P21" s="152"/>
    </row>
    <row r="22" spans="1:16" ht="14.15" customHeight="1" x14ac:dyDescent="0.3">
      <c r="A22" s="26" t="s">
        <v>43</v>
      </c>
      <c r="B22" s="27">
        <v>1758</v>
      </c>
      <c r="C22" s="27">
        <v>2019</v>
      </c>
      <c r="D22" s="27">
        <v>1930</v>
      </c>
      <c r="E22" s="27">
        <v>332</v>
      </c>
      <c r="F22" s="27">
        <v>2188</v>
      </c>
      <c r="G22" s="27">
        <v>274</v>
      </c>
      <c r="H22" s="27">
        <v>164</v>
      </c>
      <c r="I22" s="27">
        <v>206</v>
      </c>
      <c r="J22" s="39">
        <v>2</v>
      </c>
      <c r="K22" s="152"/>
      <c r="L22" s="152"/>
      <c r="M22" s="152"/>
      <c r="N22" s="152"/>
      <c r="O22" s="152"/>
      <c r="P22" s="152"/>
    </row>
    <row r="23" spans="1:16" ht="14.15" customHeight="1" x14ac:dyDescent="0.3">
      <c r="A23" s="26" t="s">
        <v>44</v>
      </c>
      <c r="B23" s="27">
        <v>1850</v>
      </c>
      <c r="C23" s="27">
        <v>2505</v>
      </c>
      <c r="D23" s="27">
        <v>2711</v>
      </c>
      <c r="E23" s="27">
        <v>79</v>
      </c>
      <c r="F23" s="27">
        <v>2324</v>
      </c>
      <c r="G23" s="27">
        <v>85</v>
      </c>
      <c r="H23" s="27">
        <v>251</v>
      </c>
      <c r="I23" s="27">
        <v>333</v>
      </c>
      <c r="J23" s="39">
        <v>6</v>
      </c>
      <c r="K23" s="152"/>
      <c r="L23" s="152"/>
      <c r="M23" s="152"/>
      <c r="N23" s="152"/>
      <c r="O23" s="152"/>
      <c r="P23" s="152"/>
    </row>
    <row r="24" spans="1:16" ht="14.15" customHeight="1" x14ac:dyDescent="0.3">
      <c r="A24" s="26" t="s">
        <v>45</v>
      </c>
      <c r="B24" s="27">
        <v>3325</v>
      </c>
      <c r="C24" s="27">
        <v>3391</v>
      </c>
      <c r="D24" s="27">
        <v>2531</v>
      </c>
      <c r="E24" s="27">
        <v>286</v>
      </c>
      <c r="F24" s="27">
        <v>3711</v>
      </c>
      <c r="G24" s="27">
        <v>199</v>
      </c>
      <c r="H24" s="27">
        <v>593</v>
      </c>
      <c r="I24" s="27">
        <v>128</v>
      </c>
      <c r="J24" s="39">
        <v>24</v>
      </c>
      <c r="K24" s="152"/>
      <c r="L24" s="152"/>
      <c r="M24" s="152"/>
      <c r="N24" s="152"/>
      <c r="O24" s="152"/>
      <c r="P24" s="152"/>
    </row>
    <row r="25" spans="1:16" x14ac:dyDescent="0.3">
      <c r="A25" s="26" t="s">
        <v>46</v>
      </c>
      <c r="B25" s="116">
        <v>132</v>
      </c>
      <c r="C25" s="116">
        <v>578</v>
      </c>
      <c r="D25" s="116">
        <v>114</v>
      </c>
      <c r="E25" s="116">
        <v>35</v>
      </c>
      <c r="F25" s="116">
        <v>339</v>
      </c>
      <c r="G25" s="116">
        <v>25</v>
      </c>
      <c r="H25" s="116">
        <v>0</v>
      </c>
      <c r="I25" s="116">
        <v>0</v>
      </c>
      <c r="J25" s="119">
        <v>0</v>
      </c>
      <c r="K25" s="152"/>
      <c r="L25" s="152"/>
      <c r="M25" s="152"/>
      <c r="N25" s="152"/>
      <c r="O25" s="152"/>
      <c r="P25" s="152"/>
    </row>
    <row r="26" spans="1:16" ht="13.5" thickBot="1" x14ac:dyDescent="0.35">
      <c r="A26" s="31" t="s">
        <v>48</v>
      </c>
      <c r="B26" s="118">
        <v>43024</v>
      </c>
      <c r="C26" s="118">
        <v>51077</v>
      </c>
      <c r="D26" s="118">
        <v>48539</v>
      </c>
      <c r="E26" s="118">
        <v>9313</v>
      </c>
      <c r="F26" s="118">
        <v>54439</v>
      </c>
      <c r="G26" s="118">
        <v>5396</v>
      </c>
      <c r="H26" s="118">
        <v>5769</v>
      </c>
      <c r="I26" s="118">
        <v>3491</v>
      </c>
      <c r="J26" s="120">
        <v>443</v>
      </c>
      <c r="K26" s="152"/>
      <c r="L26" s="152"/>
      <c r="M26" s="152"/>
      <c r="N26" s="152"/>
      <c r="O26" s="152"/>
      <c r="P26" s="152"/>
    </row>
    <row r="27" spans="1:16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76" t="s">
        <v>51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</row>
    <row r="30" spans="1:16" ht="12.75" customHeight="1" x14ac:dyDescent="0.3">
      <c r="A30" s="176" t="s">
        <v>52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</row>
    <row r="31" spans="1:16" x14ac:dyDescent="0.3">
      <c r="A31" s="180" t="s">
        <v>53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1" style="21" customWidth="1"/>
    <col min="2" max="2" width="9.81640625" style="21" customWidth="1"/>
    <col min="3" max="3" width="7.81640625" style="21" customWidth="1"/>
    <col min="4" max="4" width="6.453125" style="21" customWidth="1"/>
    <col min="5" max="5" width="9.54296875" style="21" customWidth="1"/>
    <col min="6" max="6" width="6.453125" style="21" customWidth="1"/>
    <col min="7" max="7" width="9.1796875" style="21"/>
    <col min="8" max="8" width="6.453125" style="21" customWidth="1"/>
    <col min="9" max="9" width="9.1796875" style="21"/>
    <col min="10" max="10" width="6.453125" style="21" customWidth="1"/>
    <col min="11" max="11" width="7" style="21" customWidth="1"/>
    <col min="12" max="12" width="6.453125" style="21" customWidth="1"/>
    <col min="13" max="13" width="9.1796875" style="21"/>
    <col min="14" max="14" width="6.453125" style="21" customWidth="1"/>
    <col min="15" max="15" width="7" style="21" customWidth="1"/>
    <col min="16" max="16" width="6.453125" style="21" customWidth="1"/>
    <col min="17" max="16384" width="9.1796875" style="21"/>
  </cols>
  <sheetData>
    <row r="1" spans="1:16" ht="18.5" x14ac:dyDescent="0.4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5.5" x14ac:dyDescent="0.35">
      <c r="A2" s="168" t="str">
        <f>'1. Plan and Actual'!A2</f>
        <v>OSCCAR Summary by Workforce Area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ht="15.5" x14ac:dyDescent="0.35">
      <c r="A3" s="168" t="str">
        <f>'1. Plan and Actual'!A3</f>
        <v>FY22 Quarter Ending June 30, 2022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</row>
    <row r="4" spans="1:16" ht="8.25" customHeight="1" x14ac:dyDescent="0.3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16" ht="18.5" x14ac:dyDescent="0.45">
      <c r="A5" s="167" t="s">
        <v>6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</row>
    <row r="6" spans="1:16" ht="6.75" customHeight="1" thickBot="1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</row>
    <row r="7" spans="1:16" ht="13.5" thickTop="1" x14ac:dyDescent="0.3">
      <c r="A7" s="150" t="s">
        <v>16</v>
      </c>
      <c r="B7" s="148" t="s">
        <v>17</v>
      </c>
      <c r="C7" s="148" t="s">
        <v>18</v>
      </c>
      <c r="D7" s="148" t="s">
        <v>19</v>
      </c>
      <c r="E7" s="148" t="s">
        <v>20</v>
      </c>
      <c r="F7" s="148" t="s">
        <v>21</v>
      </c>
      <c r="G7" s="148" t="s">
        <v>55</v>
      </c>
      <c r="H7" s="148" t="s">
        <v>61</v>
      </c>
      <c r="I7" s="148" t="s">
        <v>62</v>
      </c>
      <c r="J7" s="148" t="s">
        <v>63</v>
      </c>
      <c r="K7" s="148" t="s">
        <v>73</v>
      </c>
      <c r="L7" s="148" t="s">
        <v>74</v>
      </c>
      <c r="M7" s="148" t="s">
        <v>75</v>
      </c>
      <c r="N7" s="148" t="s">
        <v>76</v>
      </c>
      <c r="O7" s="148" t="s">
        <v>77</v>
      </c>
      <c r="P7" s="40" t="s">
        <v>78</v>
      </c>
    </row>
    <row r="8" spans="1:16" s="36" customFormat="1" ht="52" x14ac:dyDescent="0.3">
      <c r="A8" s="24"/>
      <c r="B8" s="140" t="s">
        <v>22</v>
      </c>
      <c r="C8" s="140" t="s">
        <v>79</v>
      </c>
      <c r="D8" s="140" t="s">
        <v>80</v>
      </c>
      <c r="E8" s="140" t="s">
        <v>81</v>
      </c>
      <c r="F8" s="140" t="s">
        <v>80</v>
      </c>
      <c r="G8" s="140" t="s">
        <v>82</v>
      </c>
      <c r="H8" s="140" t="s">
        <v>80</v>
      </c>
      <c r="I8" s="140" t="s">
        <v>83</v>
      </c>
      <c r="J8" s="140" t="s">
        <v>80</v>
      </c>
      <c r="K8" s="140" t="s">
        <v>84</v>
      </c>
      <c r="L8" s="140" t="s">
        <v>80</v>
      </c>
      <c r="M8" s="140" t="s">
        <v>85</v>
      </c>
      <c r="N8" s="140" t="s">
        <v>80</v>
      </c>
      <c r="O8" s="140" t="s">
        <v>86</v>
      </c>
      <c r="P8" s="41" t="s">
        <v>87</v>
      </c>
    </row>
    <row r="9" spans="1:16" ht="14.15" customHeight="1" x14ac:dyDescent="0.3">
      <c r="A9" s="26" t="s">
        <v>30</v>
      </c>
      <c r="B9" s="37">
        <f>'1. Plan and Actual'!C10</f>
        <v>2557</v>
      </c>
      <c r="C9" s="27">
        <v>2007</v>
      </c>
      <c r="D9" s="28">
        <f>C9/B9</f>
        <v>0.78490418459131794</v>
      </c>
      <c r="E9" s="27">
        <v>274</v>
      </c>
      <c r="F9" s="28">
        <f>E9/B9</f>
        <v>0.10715682440359797</v>
      </c>
      <c r="G9" s="27">
        <v>228</v>
      </c>
      <c r="H9" s="28">
        <f>G9/B9</f>
        <v>8.9166992569417292E-2</v>
      </c>
      <c r="I9" s="27">
        <v>36</v>
      </c>
      <c r="J9" s="121">
        <f>I9/B9</f>
        <v>1.4078998826750098E-2</v>
      </c>
      <c r="K9" s="27">
        <v>72</v>
      </c>
      <c r="L9" s="121">
        <f>K9/B9</f>
        <v>2.8157997653500196E-2</v>
      </c>
      <c r="M9" s="27">
        <v>9</v>
      </c>
      <c r="N9" s="121">
        <f>M9/B9</f>
        <v>3.5197497066875244E-3</v>
      </c>
      <c r="O9" s="27">
        <v>113</v>
      </c>
      <c r="P9" s="30">
        <f>O9/B9</f>
        <v>4.4192412983965583E-2</v>
      </c>
    </row>
    <row r="10" spans="1:16" ht="14.15" customHeight="1" x14ac:dyDescent="0.3">
      <c r="A10" s="26" t="s">
        <v>31</v>
      </c>
      <c r="B10" s="37">
        <f>'1. Plan and Actual'!C11</f>
        <v>8316</v>
      </c>
      <c r="C10" s="27">
        <v>3684</v>
      </c>
      <c r="D10" s="28">
        <f t="shared" ref="D10:D26" si="0">C10/B10</f>
        <v>0.44300144300144301</v>
      </c>
      <c r="E10" s="27">
        <v>2725</v>
      </c>
      <c r="F10" s="28">
        <f t="shared" ref="F10:F26" si="1">E10/B10</f>
        <v>0.32768157768157768</v>
      </c>
      <c r="G10" s="27">
        <v>1401</v>
      </c>
      <c r="H10" s="28">
        <f t="shared" ref="H10:H26" si="2">G10/B10</f>
        <v>0.16847041847041846</v>
      </c>
      <c r="I10" s="27">
        <v>119</v>
      </c>
      <c r="J10" s="121">
        <f t="shared" ref="J10:J26" si="3">I10/B10</f>
        <v>1.4309764309764311E-2</v>
      </c>
      <c r="K10" s="27">
        <v>622</v>
      </c>
      <c r="L10" s="28">
        <f t="shared" ref="L10:L26" si="4">K10/B10</f>
        <v>7.479557479557479E-2</v>
      </c>
      <c r="M10" s="27">
        <v>29</v>
      </c>
      <c r="N10" s="121">
        <f t="shared" ref="N10:N26" si="5">M10/B10</f>
        <v>3.4872534872534872E-3</v>
      </c>
      <c r="O10" s="27">
        <v>761</v>
      </c>
      <c r="P10" s="30">
        <f t="shared" ref="P10:P26" si="6">O10/B10</f>
        <v>9.1510341510341514E-2</v>
      </c>
    </row>
    <row r="11" spans="1:16" ht="14.15" customHeight="1" x14ac:dyDescent="0.3">
      <c r="A11" s="26" t="s">
        <v>32</v>
      </c>
      <c r="B11" s="37">
        <f>'1. Plan and Actual'!C12</f>
        <v>4975</v>
      </c>
      <c r="C11" s="27">
        <v>3507</v>
      </c>
      <c r="D11" s="28">
        <f t="shared" si="0"/>
        <v>0.70492462311557791</v>
      </c>
      <c r="E11" s="27">
        <v>800</v>
      </c>
      <c r="F11" s="28">
        <f t="shared" si="1"/>
        <v>0.16080402010050251</v>
      </c>
      <c r="G11" s="27">
        <v>836</v>
      </c>
      <c r="H11" s="28">
        <f t="shared" si="2"/>
        <v>0.16804020100502512</v>
      </c>
      <c r="I11" s="27">
        <v>65</v>
      </c>
      <c r="J11" s="121">
        <f t="shared" si="3"/>
        <v>1.3065326633165829E-2</v>
      </c>
      <c r="K11" s="27">
        <v>125</v>
      </c>
      <c r="L11" s="28">
        <f t="shared" si="4"/>
        <v>2.5125628140703519E-2</v>
      </c>
      <c r="M11" s="27">
        <v>14</v>
      </c>
      <c r="N11" s="121">
        <f t="shared" si="5"/>
        <v>2.8140703517587941E-3</v>
      </c>
      <c r="O11" s="27">
        <v>357</v>
      </c>
      <c r="P11" s="30">
        <f t="shared" si="6"/>
        <v>7.1758793969849244E-2</v>
      </c>
    </row>
    <row r="12" spans="1:16" ht="14.15" customHeight="1" x14ac:dyDescent="0.3">
      <c r="A12" s="26" t="s">
        <v>33</v>
      </c>
      <c r="B12" s="37">
        <f>'1. Plan and Actual'!C13</f>
        <v>4498</v>
      </c>
      <c r="C12" s="27">
        <v>2527</v>
      </c>
      <c r="D12" s="28">
        <f t="shared" si="0"/>
        <v>0.56180524677634502</v>
      </c>
      <c r="E12" s="27">
        <v>1292</v>
      </c>
      <c r="F12" s="28">
        <f t="shared" si="1"/>
        <v>0.28723877278790572</v>
      </c>
      <c r="G12" s="27">
        <v>461</v>
      </c>
      <c r="H12" s="28">
        <f t="shared" si="2"/>
        <v>0.10248999555357936</v>
      </c>
      <c r="I12" s="27">
        <v>66</v>
      </c>
      <c r="J12" s="121">
        <f t="shared" si="3"/>
        <v>1.4673188083592708E-2</v>
      </c>
      <c r="K12" s="27">
        <v>126</v>
      </c>
      <c r="L12" s="28">
        <f t="shared" si="4"/>
        <v>2.8012449977767896E-2</v>
      </c>
      <c r="M12" s="27">
        <v>14</v>
      </c>
      <c r="N12" s="121">
        <f t="shared" si="5"/>
        <v>3.1124944419742106E-3</v>
      </c>
      <c r="O12" s="27">
        <v>348</v>
      </c>
      <c r="P12" s="30">
        <f t="shared" si="6"/>
        <v>7.7367718986216097E-2</v>
      </c>
    </row>
    <row r="13" spans="1:16" ht="14.15" customHeight="1" x14ac:dyDescent="0.3">
      <c r="A13" s="26" t="s">
        <v>34</v>
      </c>
      <c r="B13" s="37">
        <f>'1. Plan and Actual'!C14</f>
        <v>3059</v>
      </c>
      <c r="C13" s="27">
        <v>2441</v>
      </c>
      <c r="D13" s="28">
        <f t="shared" si="0"/>
        <v>0.79797319385420074</v>
      </c>
      <c r="E13" s="27">
        <v>266</v>
      </c>
      <c r="F13" s="28">
        <f t="shared" si="1"/>
        <v>8.6956521739130432E-2</v>
      </c>
      <c r="G13" s="27">
        <v>231</v>
      </c>
      <c r="H13" s="28">
        <f t="shared" si="2"/>
        <v>7.5514874141876437E-2</v>
      </c>
      <c r="I13" s="27">
        <v>55</v>
      </c>
      <c r="J13" s="121">
        <f t="shared" si="3"/>
        <v>1.7979731938542007E-2</v>
      </c>
      <c r="K13" s="27">
        <v>95</v>
      </c>
      <c r="L13" s="28">
        <f t="shared" si="4"/>
        <v>3.1055900621118012E-2</v>
      </c>
      <c r="M13" s="27">
        <v>9</v>
      </c>
      <c r="N13" s="121">
        <f t="shared" si="5"/>
        <v>2.9421379535796012E-3</v>
      </c>
      <c r="O13" s="27">
        <v>152</v>
      </c>
      <c r="P13" s="30">
        <f t="shared" si="6"/>
        <v>4.9689440993788817E-2</v>
      </c>
    </row>
    <row r="14" spans="1:16" ht="14.15" customHeight="1" x14ac:dyDescent="0.3">
      <c r="A14" s="26" t="s">
        <v>35</v>
      </c>
      <c r="B14" s="37">
        <f>'1. Plan and Actual'!C15</f>
        <v>5506</v>
      </c>
      <c r="C14" s="27">
        <v>3863</v>
      </c>
      <c r="D14" s="28">
        <f t="shared" si="0"/>
        <v>0.70159825644751184</v>
      </c>
      <c r="E14" s="27">
        <v>676</v>
      </c>
      <c r="F14" s="28">
        <f t="shared" si="1"/>
        <v>0.12277515437704323</v>
      </c>
      <c r="G14" s="27">
        <v>972</v>
      </c>
      <c r="H14" s="28">
        <f t="shared" si="2"/>
        <v>0.17653468942971304</v>
      </c>
      <c r="I14" s="27">
        <v>73</v>
      </c>
      <c r="J14" s="121">
        <f t="shared" si="3"/>
        <v>1.3258263712313839E-2</v>
      </c>
      <c r="K14" s="27">
        <v>209</v>
      </c>
      <c r="L14" s="28">
        <f t="shared" si="4"/>
        <v>3.7958590628405377E-2</v>
      </c>
      <c r="M14" s="27">
        <v>26</v>
      </c>
      <c r="N14" s="121">
        <f t="shared" si="5"/>
        <v>4.7221213221939704E-3</v>
      </c>
      <c r="O14" s="27">
        <v>380</v>
      </c>
      <c r="P14" s="30">
        <f t="shared" si="6"/>
        <v>6.9015619324373417E-2</v>
      </c>
    </row>
    <row r="15" spans="1:16" ht="14.15" customHeight="1" x14ac:dyDescent="0.3">
      <c r="A15" s="26" t="s">
        <v>36</v>
      </c>
      <c r="B15" s="37">
        <f>'1. Plan and Actual'!C16</f>
        <v>2641</v>
      </c>
      <c r="C15" s="27">
        <v>2170</v>
      </c>
      <c r="D15" s="28">
        <f t="shared" si="0"/>
        <v>0.82165846270352139</v>
      </c>
      <c r="E15" s="27">
        <v>213</v>
      </c>
      <c r="F15" s="28">
        <f t="shared" si="1"/>
        <v>8.0651268458917083E-2</v>
      </c>
      <c r="G15" s="27">
        <v>210</v>
      </c>
      <c r="H15" s="28">
        <f t="shared" si="2"/>
        <v>7.9515335100340784E-2</v>
      </c>
      <c r="I15" s="27">
        <v>49</v>
      </c>
      <c r="J15" s="121">
        <f t="shared" si="3"/>
        <v>1.8553578190079516E-2</v>
      </c>
      <c r="K15" s="27">
        <v>89</v>
      </c>
      <c r="L15" s="28">
        <f t="shared" si="4"/>
        <v>3.3699356304430141E-2</v>
      </c>
      <c r="M15" s="27">
        <v>6</v>
      </c>
      <c r="N15" s="121">
        <f t="shared" si="5"/>
        <v>2.2718667171525938E-3</v>
      </c>
      <c r="O15" s="27">
        <v>96</v>
      </c>
      <c r="P15" s="30">
        <f t="shared" si="6"/>
        <v>3.6349867474441501E-2</v>
      </c>
    </row>
    <row r="16" spans="1:16" ht="14.15" customHeight="1" x14ac:dyDescent="0.3">
      <c r="A16" s="26" t="s">
        <v>37</v>
      </c>
      <c r="B16" s="37">
        <f>'1. Plan and Actual'!C17</f>
        <v>5270</v>
      </c>
      <c r="C16" s="27">
        <v>3317</v>
      </c>
      <c r="D16" s="28">
        <f t="shared" si="0"/>
        <v>0.62941176470588234</v>
      </c>
      <c r="E16" s="27">
        <v>584</v>
      </c>
      <c r="F16" s="28">
        <f t="shared" si="1"/>
        <v>0.11081593927893738</v>
      </c>
      <c r="G16" s="27">
        <v>1044</v>
      </c>
      <c r="H16" s="28">
        <f t="shared" si="2"/>
        <v>0.19810246679316887</v>
      </c>
      <c r="I16" s="27">
        <v>57</v>
      </c>
      <c r="J16" s="121">
        <f t="shared" si="3"/>
        <v>1.0815939278937382E-2</v>
      </c>
      <c r="K16" s="27">
        <v>590</v>
      </c>
      <c r="L16" s="28">
        <f t="shared" si="4"/>
        <v>0.11195445920303605</v>
      </c>
      <c r="M16" s="27">
        <v>22</v>
      </c>
      <c r="N16" s="121">
        <f t="shared" si="5"/>
        <v>4.1745730550284627E-3</v>
      </c>
      <c r="O16" s="27">
        <v>368</v>
      </c>
      <c r="P16" s="30">
        <f t="shared" si="6"/>
        <v>6.9829222011385195E-2</v>
      </c>
    </row>
    <row r="17" spans="1:16" ht="14.15" customHeight="1" x14ac:dyDescent="0.3">
      <c r="A17" s="26" t="s">
        <v>38</v>
      </c>
      <c r="B17" s="37">
        <f>'1. Plan and Actual'!C18</f>
        <v>3224</v>
      </c>
      <c r="C17" s="27">
        <v>2101</v>
      </c>
      <c r="D17" s="28">
        <f t="shared" si="0"/>
        <v>0.65167493796526055</v>
      </c>
      <c r="E17" s="27">
        <v>530</v>
      </c>
      <c r="F17" s="28">
        <f t="shared" si="1"/>
        <v>0.16439205955334987</v>
      </c>
      <c r="G17" s="27">
        <v>594</v>
      </c>
      <c r="H17" s="28">
        <f t="shared" si="2"/>
        <v>0.18424317617866004</v>
      </c>
      <c r="I17" s="27">
        <v>63</v>
      </c>
      <c r="J17" s="121">
        <f t="shared" si="3"/>
        <v>1.9540942928039703E-2</v>
      </c>
      <c r="K17" s="27">
        <v>73</v>
      </c>
      <c r="L17" s="28">
        <f t="shared" si="4"/>
        <v>2.2642679900744415E-2</v>
      </c>
      <c r="M17" s="27">
        <v>25</v>
      </c>
      <c r="N17" s="121">
        <f t="shared" si="5"/>
        <v>7.7543424317617869E-3</v>
      </c>
      <c r="O17" s="27">
        <v>420</v>
      </c>
      <c r="P17" s="30">
        <f t="shared" si="6"/>
        <v>0.13027295285359802</v>
      </c>
    </row>
    <row r="18" spans="1:16" ht="14.15" customHeight="1" x14ac:dyDescent="0.3">
      <c r="A18" s="26" t="s">
        <v>39</v>
      </c>
      <c r="B18" s="37">
        <f>'1. Plan and Actual'!C19</f>
        <v>12409</v>
      </c>
      <c r="C18" s="27">
        <v>6318</v>
      </c>
      <c r="D18" s="28">
        <f t="shared" si="0"/>
        <v>0.50914658715448469</v>
      </c>
      <c r="E18" s="27">
        <v>2004</v>
      </c>
      <c r="F18" s="28">
        <f t="shared" si="1"/>
        <v>0.1614956886131034</v>
      </c>
      <c r="G18" s="27">
        <v>4680</v>
      </c>
      <c r="H18" s="28">
        <f t="shared" si="2"/>
        <v>0.37714562011443309</v>
      </c>
      <c r="I18" s="27">
        <v>138</v>
      </c>
      <c r="J18" s="121">
        <f t="shared" si="3"/>
        <v>1.1120960593117898E-2</v>
      </c>
      <c r="K18" s="27">
        <v>249</v>
      </c>
      <c r="L18" s="28">
        <f t="shared" si="4"/>
        <v>2.0066081070190991E-2</v>
      </c>
      <c r="M18" s="27">
        <v>54</v>
      </c>
      <c r="N18" s="121">
        <f t="shared" si="5"/>
        <v>4.3516802320896124E-3</v>
      </c>
      <c r="O18" s="27">
        <v>1339</v>
      </c>
      <c r="P18" s="30">
        <f t="shared" si="6"/>
        <v>0.10790555242162947</v>
      </c>
    </row>
    <row r="19" spans="1:16" ht="14.15" customHeight="1" x14ac:dyDescent="0.3">
      <c r="A19" s="26" t="s">
        <v>40</v>
      </c>
      <c r="B19" s="37">
        <f>'1. Plan and Actual'!C20</f>
        <v>5474</v>
      </c>
      <c r="C19" s="27">
        <v>2723</v>
      </c>
      <c r="D19" s="28">
        <f t="shared" si="0"/>
        <v>0.49744245524296676</v>
      </c>
      <c r="E19" s="27">
        <v>480</v>
      </c>
      <c r="F19" s="28">
        <f t="shared" si="1"/>
        <v>8.7687248812568508E-2</v>
      </c>
      <c r="G19" s="27">
        <v>2321</v>
      </c>
      <c r="H19" s="28">
        <f t="shared" si="2"/>
        <v>0.42400438436244064</v>
      </c>
      <c r="I19" s="27">
        <v>50</v>
      </c>
      <c r="J19" s="121">
        <f t="shared" si="3"/>
        <v>9.1340884179758868E-3</v>
      </c>
      <c r="K19" s="27">
        <v>201</v>
      </c>
      <c r="L19" s="28">
        <f t="shared" si="4"/>
        <v>3.6719035440263059E-2</v>
      </c>
      <c r="M19" s="27">
        <v>19</v>
      </c>
      <c r="N19" s="121">
        <f t="shared" si="5"/>
        <v>3.4709535988308366E-3</v>
      </c>
      <c r="O19" s="27">
        <v>661</v>
      </c>
      <c r="P19" s="30">
        <f t="shared" si="6"/>
        <v>0.12075264888564122</v>
      </c>
    </row>
    <row r="20" spans="1:16" ht="14.15" customHeight="1" x14ac:dyDescent="0.3">
      <c r="A20" s="26" t="s">
        <v>41</v>
      </c>
      <c r="B20" s="37">
        <f>'1. Plan and Actual'!C21</f>
        <v>6779</v>
      </c>
      <c r="C20" s="27">
        <v>4577</v>
      </c>
      <c r="D20" s="28">
        <f t="shared" si="0"/>
        <v>0.6751733293996165</v>
      </c>
      <c r="E20" s="27">
        <v>842</v>
      </c>
      <c r="F20" s="28">
        <f t="shared" si="1"/>
        <v>0.12420711019324385</v>
      </c>
      <c r="G20" s="27">
        <v>858</v>
      </c>
      <c r="H20" s="28">
        <f t="shared" si="2"/>
        <v>0.12656734031568079</v>
      </c>
      <c r="I20" s="27">
        <v>79</v>
      </c>
      <c r="J20" s="121">
        <f t="shared" si="3"/>
        <v>1.1653636229532379E-2</v>
      </c>
      <c r="K20" s="27">
        <v>536</v>
      </c>
      <c r="L20" s="28">
        <f t="shared" si="4"/>
        <v>7.9067709101637407E-2</v>
      </c>
      <c r="M20" s="27">
        <v>16</v>
      </c>
      <c r="N20" s="121">
        <f t="shared" si="5"/>
        <v>2.3602301224369378E-3</v>
      </c>
      <c r="O20" s="27">
        <v>455</v>
      </c>
      <c r="P20" s="30">
        <f t="shared" si="6"/>
        <v>6.7119044106800418E-2</v>
      </c>
    </row>
    <row r="21" spans="1:16" ht="14.15" customHeight="1" x14ac:dyDescent="0.3">
      <c r="A21" s="26" t="s">
        <v>42</v>
      </c>
      <c r="B21" s="37">
        <f>'1. Plan and Actual'!C22</f>
        <v>7100</v>
      </c>
      <c r="C21" s="27">
        <v>5192</v>
      </c>
      <c r="D21" s="28">
        <f t="shared" si="0"/>
        <v>0.73126760563380278</v>
      </c>
      <c r="E21" s="27">
        <v>835</v>
      </c>
      <c r="F21" s="28">
        <f t="shared" si="1"/>
        <v>0.1176056338028169</v>
      </c>
      <c r="G21" s="27">
        <v>688</v>
      </c>
      <c r="H21" s="28">
        <f t="shared" si="2"/>
        <v>9.6901408450704232E-2</v>
      </c>
      <c r="I21" s="27">
        <v>76</v>
      </c>
      <c r="J21" s="121">
        <f t="shared" si="3"/>
        <v>1.0704225352112675E-2</v>
      </c>
      <c r="K21" s="27">
        <v>474</v>
      </c>
      <c r="L21" s="28">
        <f t="shared" si="4"/>
        <v>6.676056338028169E-2</v>
      </c>
      <c r="M21" s="27">
        <v>24</v>
      </c>
      <c r="N21" s="121">
        <f t="shared" si="5"/>
        <v>3.3802816901408453E-3</v>
      </c>
      <c r="O21" s="27">
        <v>318</v>
      </c>
      <c r="P21" s="30">
        <f t="shared" si="6"/>
        <v>4.4788732394366197E-2</v>
      </c>
    </row>
    <row r="22" spans="1:16" ht="14.15" customHeight="1" x14ac:dyDescent="0.3">
      <c r="A22" s="26" t="s">
        <v>43</v>
      </c>
      <c r="B22" s="37">
        <f>'1. Plan and Actual'!C23</f>
        <v>2821</v>
      </c>
      <c r="C22" s="27">
        <v>2101</v>
      </c>
      <c r="D22" s="28">
        <f t="shared" si="0"/>
        <v>0.74477135767458347</v>
      </c>
      <c r="E22" s="27">
        <v>266</v>
      </c>
      <c r="F22" s="28">
        <f t="shared" si="1"/>
        <v>9.4292803970223327E-2</v>
      </c>
      <c r="G22" s="27">
        <v>487</v>
      </c>
      <c r="H22" s="28">
        <f t="shared" si="2"/>
        <v>0.17263381779510811</v>
      </c>
      <c r="I22" s="27">
        <v>26</v>
      </c>
      <c r="J22" s="121">
        <f t="shared" si="3"/>
        <v>9.2165898617511521E-3</v>
      </c>
      <c r="K22" s="27">
        <v>107</v>
      </c>
      <c r="L22" s="28">
        <f t="shared" si="4"/>
        <v>3.792981212336051E-2</v>
      </c>
      <c r="M22" s="27">
        <v>7</v>
      </c>
      <c r="N22" s="121">
        <f t="shared" si="5"/>
        <v>2.4813895781637717E-3</v>
      </c>
      <c r="O22" s="27">
        <v>174</v>
      </c>
      <c r="P22" s="30">
        <f t="shared" si="6"/>
        <v>6.1680255228642324E-2</v>
      </c>
    </row>
    <row r="23" spans="1:16" ht="14.15" customHeight="1" x14ac:dyDescent="0.3">
      <c r="A23" s="26" t="s">
        <v>44</v>
      </c>
      <c r="B23" s="37">
        <f>'1. Plan and Actual'!C24</f>
        <v>3717</v>
      </c>
      <c r="C23" s="27">
        <v>2761</v>
      </c>
      <c r="D23" s="28">
        <f t="shared" si="0"/>
        <v>0.74280333602367499</v>
      </c>
      <c r="E23" s="27">
        <v>403</v>
      </c>
      <c r="F23" s="28">
        <f t="shared" si="1"/>
        <v>0.10842076943771858</v>
      </c>
      <c r="G23" s="27">
        <v>610</v>
      </c>
      <c r="H23" s="28">
        <f t="shared" si="2"/>
        <v>0.16411084207694376</v>
      </c>
      <c r="I23" s="27">
        <v>60</v>
      </c>
      <c r="J23" s="121">
        <f t="shared" si="3"/>
        <v>1.6142050040355124E-2</v>
      </c>
      <c r="K23" s="27">
        <v>198</v>
      </c>
      <c r="L23" s="28">
        <f t="shared" si="4"/>
        <v>5.3268765133171914E-2</v>
      </c>
      <c r="M23" s="27">
        <v>24</v>
      </c>
      <c r="N23" s="121">
        <f t="shared" si="5"/>
        <v>6.4568200161420498E-3</v>
      </c>
      <c r="O23" s="27">
        <v>218</v>
      </c>
      <c r="P23" s="30">
        <f t="shared" si="6"/>
        <v>5.8649448479956956E-2</v>
      </c>
    </row>
    <row r="24" spans="1:16" ht="14.15" customHeight="1" x14ac:dyDescent="0.3">
      <c r="A24" s="26" t="s">
        <v>45</v>
      </c>
      <c r="B24" s="37">
        <f>'1. Plan and Actual'!C25</f>
        <v>4393</v>
      </c>
      <c r="C24" s="27">
        <v>3115</v>
      </c>
      <c r="D24" s="28">
        <f t="shared" si="0"/>
        <v>0.70908263145913952</v>
      </c>
      <c r="E24" s="27">
        <v>742</v>
      </c>
      <c r="F24" s="28">
        <f t="shared" si="1"/>
        <v>0.16890507625768267</v>
      </c>
      <c r="G24" s="27">
        <v>292</v>
      </c>
      <c r="H24" s="28">
        <f t="shared" si="2"/>
        <v>6.646938310949238E-2</v>
      </c>
      <c r="I24" s="27">
        <v>55</v>
      </c>
      <c r="J24" s="121">
        <f t="shared" si="3"/>
        <v>1.2519918051445481E-2</v>
      </c>
      <c r="K24" s="27">
        <v>269</v>
      </c>
      <c r="L24" s="28">
        <f t="shared" si="4"/>
        <v>6.1233781015251537E-2</v>
      </c>
      <c r="M24" s="27">
        <v>13</v>
      </c>
      <c r="N24" s="121">
        <f t="shared" si="5"/>
        <v>2.9592533576143867E-3</v>
      </c>
      <c r="O24" s="27">
        <v>189</v>
      </c>
      <c r="P24" s="30">
        <f t="shared" si="6"/>
        <v>4.302299112223993E-2</v>
      </c>
    </row>
    <row r="25" spans="1:16" x14ac:dyDescent="0.3">
      <c r="A25" s="26" t="s">
        <v>46</v>
      </c>
      <c r="B25" s="37">
        <f>'1. Plan and Actual'!C26</f>
        <v>646</v>
      </c>
      <c r="C25" s="116">
        <v>436</v>
      </c>
      <c r="D25" s="28">
        <f t="shared" si="0"/>
        <v>0.67492260061919507</v>
      </c>
      <c r="E25" s="116">
        <v>67</v>
      </c>
      <c r="F25" s="28">
        <f t="shared" si="1"/>
        <v>0.10371517027863777</v>
      </c>
      <c r="G25" s="116">
        <v>94</v>
      </c>
      <c r="H25" s="28">
        <f t="shared" si="2"/>
        <v>0.14551083591331268</v>
      </c>
      <c r="I25" s="116">
        <v>8</v>
      </c>
      <c r="J25" s="121">
        <f t="shared" si="3"/>
        <v>1.238390092879257E-2</v>
      </c>
      <c r="K25" s="116">
        <v>60</v>
      </c>
      <c r="L25" s="28">
        <f t="shared" si="4"/>
        <v>9.2879256965944276E-2</v>
      </c>
      <c r="M25" s="116">
        <v>4</v>
      </c>
      <c r="N25" s="121">
        <f t="shared" si="5"/>
        <v>6.1919504643962852E-3</v>
      </c>
      <c r="O25" s="116">
        <v>35</v>
      </c>
      <c r="P25" s="30">
        <f t="shared" si="6"/>
        <v>5.4179566563467493E-2</v>
      </c>
    </row>
    <row r="26" spans="1:16" ht="13.5" thickBot="1" x14ac:dyDescent="0.35">
      <c r="A26" s="31" t="s">
        <v>48</v>
      </c>
      <c r="B26" s="118">
        <f>'1. Plan and Actual'!C27</f>
        <v>72445</v>
      </c>
      <c r="C26" s="118">
        <v>44548</v>
      </c>
      <c r="D26" s="32">
        <f t="shared" si="0"/>
        <v>0.61492166471116017</v>
      </c>
      <c r="E26" s="118">
        <v>11887</v>
      </c>
      <c r="F26" s="32">
        <f t="shared" si="1"/>
        <v>0.16408309752225828</v>
      </c>
      <c r="G26" s="118">
        <v>15263</v>
      </c>
      <c r="H26" s="32">
        <f t="shared" si="2"/>
        <v>0.21068396714749121</v>
      </c>
      <c r="I26" s="118">
        <v>969</v>
      </c>
      <c r="J26" s="42">
        <f t="shared" si="3"/>
        <v>1.3375664297052937E-2</v>
      </c>
      <c r="K26" s="118">
        <v>3302</v>
      </c>
      <c r="L26" s="32">
        <f t="shared" si="4"/>
        <v>4.5579405065912071E-2</v>
      </c>
      <c r="M26" s="118">
        <v>273</v>
      </c>
      <c r="N26" s="42">
        <f t="shared" si="5"/>
        <v>3.7683760093864312E-3</v>
      </c>
      <c r="O26" s="118">
        <v>5972</v>
      </c>
      <c r="P26" s="34">
        <f t="shared" si="6"/>
        <v>8.2434950652218925E-2</v>
      </c>
    </row>
    <row r="27" spans="1:16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76" t="s">
        <v>51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</row>
    <row r="30" spans="1:16" ht="12.75" customHeight="1" x14ac:dyDescent="0.3">
      <c r="A30" s="176" t="s">
        <v>52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</row>
    <row r="31" spans="1:16" x14ac:dyDescent="0.3">
      <c r="A31" s="180" t="s">
        <v>53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workbookViewId="0">
      <selection activeCell="A32" sqref="A32"/>
    </sheetView>
  </sheetViews>
  <sheetFormatPr defaultColWidth="9.1796875" defaultRowHeight="13" x14ac:dyDescent="0.3"/>
  <cols>
    <col min="1" max="1" width="21.26953125" style="21" customWidth="1"/>
    <col min="2" max="2" width="10.1796875" style="21" customWidth="1"/>
    <col min="3" max="3" width="8.26953125" style="21" customWidth="1"/>
    <col min="4" max="4" width="7.453125" style="21" customWidth="1"/>
    <col min="5" max="5" width="8.7265625" style="21" customWidth="1"/>
    <col min="6" max="6" width="6.26953125" style="21" customWidth="1"/>
    <col min="7" max="7" width="8.7265625" style="21" customWidth="1"/>
    <col min="8" max="8" width="6.453125" style="21" customWidth="1"/>
    <col min="9" max="9" width="8.7265625" style="21" customWidth="1"/>
    <col min="10" max="10" width="6.453125" style="21" customWidth="1"/>
    <col min="11" max="11" width="8.7265625" style="21" customWidth="1"/>
    <col min="12" max="12" width="6.453125" style="21" customWidth="1"/>
    <col min="13" max="13" width="8.7265625" style="21" customWidth="1"/>
    <col min="14" max="14" width="6.453125" style="21" customWidth="1"/>
    <col min="15" max="16384" width="9.1796875" style="21"/>
  </cols>
  <sheetData>
    <row r="1" spans="1:15" ht="18.5" x14ac:dyDescent="0.45">
      <c r="A1" s="167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52"/>
    </row>
    <row r="2" spans="1:15" ht="15.5" x14ac:dyDescent="0.35">
      <c r="A2" s="168" t="str">
        <f>'1. Plan and Actual'!A2</f>
        <v>OSCCAR Summary by Workforce Area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52"/>
    </row>
    <row r="3" spans="1:15" ht="15.5" x14ac:dyDescent="0.35">
      <c r="A3" s="168" t="str">
        <f>'1. Plan and Actual'!A3</f>
        <v>FY22 Quarter Ending June 30, 2022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52"/>
    </row>
    <row r="5" spans="1:15" ht="18.5" x14ac:dyDescent="0.45">
      <c r="A5" s="167" t="s">
        <v>88</v>
      </c>
      <c r="B5" s="167"/>
      <c r="C5" s="167"/>
      <c r="D5" s="167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52"/>
    </row>
    <row r="6" spans="1:15" ht="6.75" customHeight="1" thickBot="1" x14ac:dyDescent="0.3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5" ht="13.5" thickTop="1" x14ac:dyDescent="0.3">
      <c r="A7" s="150" t="s">
        <v>16</v>
      </c>
      <c r="B7" s="146" t="s">
        <v>17</v>
      </c>
      <c r="C7" s="43" t="s">
        <v>18</v>
      </c>
      <c r="D7" s="44" t="s">
        <v>19</v>
      </c>
      <c r="E7" s="147" t="s">
        <v>20</v>
      </c>
      <c r="F7" s="146" t="s">
        <v>21</v>
      </c>
      <c r="G7" s="45" t="s">
        <v>55</v>
      </c>
      <c r="H7" s="46" t="s">
        <v>61</v>
      </c>
      <c r="I7" s="147" t="s">
        <v>62</v>
      </c>
      <c r="J7" s="146" t="s">
        <v>63</v>
      </c>
      <c r="K7" s="45" t="s">
        <v>73</v>
      </c>
      <c r="L7" s="46" t="s">
        <v>74</v>
      </c>
      <c r="M7" s="147" t="s">
        <v>75</v>
      </c>
      <c r="N7" s="149" t="s">
        <v>76</v>
      </c>
      <c r="O7" s="152"/>
    </row>
    <row r="8" spans="1:15" s="36" customFormat="1" ht="39" x14ac:dyDescent="0.3">
      <c r="A8" s="24"/>
      <c r="B8" s="141" t="s">
        <v>22</v>
      </c>
      <c r="C8" s="47" t="s">
        <v>89</v>
      </c>
      <c r="D8" s="25" t="s">
        <v>80</v>
      </c>
      <c r="E8" s="142" t="s">
        <v>90</v>
      </c>
      <c r="F8" s="141" t="s">
        <v>80</v>
      </c>
      <c r="G8" s="48" t="s">
        <v>91</v>
      </c>
      <c r="H8" s="49" t="s">
        <v>80</v>
      </c>
      <c r="I8" s="142" t="s">
        <v>92</v>
      </c>
      <c r="J8" s="141" t="s">
        <v>80</v>
      </c>
      <c r="K8" s="48" t="s">
        <v>93</v>
      </c>
      <c r="L8" s="49" t="s">
        <v>80</v>
      </c>
      <c r="M8" s="142" t="s">
        <v>94</v>
      </c>
      <c r="N8" s="25" t="s">
        <v>80</v>
      </c>
    </row>
    <row r="9" spans="1:15" ht="14.15" customHeight="1" x14ac:dyDescent="0.3">
      <c r="A9" s="26" t="s">
        <v>30</v>
      </c>
      <c r="B9" s="50">
        <f>'1. Plan and Actual'!C10</f>
        <v>2557</v>
      </c>
      <c r="C9" s="51">
        <v>1195</v>
      </c>
      <c r="D9" s="30">
        <f>C9/B9</f>
        <v>0.46734454438795464</v>
      </c>
      <c r="E9" s="52">
        <v>186</v>
      </c>
      <c r="F9" s="53">
        <f>E9/B9</f>
        <v>7.2741493938208834E-2</v>
      </c>
      <c r="G9" s="54">
        <v>90</v>
      </c>
      <c r="H9" s="55">
        <f t="shared" ref="H9:H26" si="0">G9/B9</f>
        <v>3.5197497066875243E-2</v>
      </c>
      <c r="I9" s="52">
        <v>1101</v>
      </c>
      <c r="J9" s="53">
        <f>I9/B9</f>
        <v>0.43058271411810717</v>
      </c>
      <c r="K9" s="54">
        <v>406</v>
      </c>
      <c r="L9" s="55">
        <f>K9/B9</f>
        <v>0.15877982010168165</v>
      </c>
      <c r="M9" s="52">
        <v>774</v>
      </c>
      <c r="N9" s="30">
        <f>M9/B9</f>
        <v>0.30269847477512712</v>
      </c>
      <c r="O9" s="56"/>
    </row>
    <row r="10" spans="1:15" ht="14.15" customHeight="1" x14ac:dyDescent="0.3">
      <c r="A10" s="26" t="s">
        <v>31</v>
      </c>
      <c r="B10" s="50">
        <f>'1. Plan and Actual'!C11</f>
        <v>8316</v>
      </c>
      <c r="C10" s="51">
        <v>4740</v>
      </c>
      <c r="D10" s="30">
        <f t="shared" ref="D10:D24" si="1">C10/B10</f>
        <v>0.56998556998557004</v>
      </c>
      <c r="E10" s="52">
        <v>57</v>
      </c>
      <c r="F10" s="53">
        <f t="shared" ref="F10:F26" si="2">E10/B10</f>
        <v>6.854256854256854E-3</v>
      </c>
      <c r="G10" s="54">
        <v>251</v>
      </c>
      <c r="H10" s="55">
        <f t="shared" si="0"/>
        <v>3.0182780182780183E-2</v>
      </c>
      <c r="I10" s="52">
        <v>4543</v>
      </c>
      <c r="J10" s="53">
        <f t="shared" ref="J10:J26" si="3">I10/B10</f>
        <v>0.54629629629629628</v>
      </c>
      <c r="K10" s="54">
        <v>1407</v>
      </c>
      <c r="L10" s="55">
        <f t="shared" ref="L10:L26" si="4">K10/B10</f>
        <v>0.1691919191919192</v>
      </c>
      <c r="M10" s="52">
        <v>2057</v>
      </c>
      <c r="N10" s="30">
        <f t="shared" ref="N10:N26" si="5">M10/B10</f>
        <v>0.24735449735449735</v>
      </c>
      <c r="O10" s="56"/>
    </row>
    <row r="11" spans="1:15" ht="14.15" customHeight="1" x14ac:dyDescent="0.3">
      <c r="A11" s="26" t="s">
        <v>32</v>
      </c>
      <c r="B11" s="50">
        <f>'1. Plan and Actual'!C12</f>
        <v>4975</v>
      </c>
      <c r="C11" s="51">
        <v>2476</v>
      </c>
      <c r="D11" s="30">
        <f t="shared" si="1"/>
        <v>0.49768844221105529</v>
      </c>
      <c r="E11" s="52">
        <v>505</v>
      </c>
      <c r="F11" s="53">
        <f t="shared" si="2"/>
        <v>0.10150753768844221</v>
      </c>
      <c r="G11" s="54">
        <v>252</v>
      </c>
      <c r="H11" s="55">
        <f t="shared" si="0"/>
        <v>5.0653266331658293E-2</v>
      </c>
      <c r="I11" s="52">
        <v>2495</v>
      </c>
      <c r="J11" s="53">
        <f t="shared" si="3"/>
        <v>0.50150753768844225</v>
      </c>
      <c r="K11" s="54">
        <v>707</v>
      </c>
      <c r="L11" s="55">
        <f t="shared" si="4"/>
        <v>0.14211055276381909</v>
      </c>
      <c r="M11" s="52">
        <v>1016</v>
      </c>
      <c r="N11" s="30">
        <f t="shared" si="5"/>
        <v>0.2042211055276382</v>
      </c>
      <c r="O11" s="56"/>
    </row>
    <row r="12" spans="1:15" ht="14.15" customHeight="1" x14ac:dyDescent="0.3">
      <c r="A12" s="26" t="s">
        <v>33</v>
      </c>
      <c r="B12" s="50">
        <f>'1. Plan and Actual'!C13</f>
        <v>4498</v>
      </c>
      <c r="C12" s="51">
        <v>2444</v>
      </c>
      <c r="D12" s="30">
        <f t="shared" si="1"/>
        <v>0.54335260115606931</v>
      </c>
      <c r="E12" s="52">
        <v>49</v>
      </c>
      <c r="F12" s="53">
        <f t="shared" si="2"/>
        <v>1.0893730546909737E-2</v>
      </c>
      <c r="G12" s="54">
        <v>110</v>
      </c>
      <c r="H12" s="55">
        <f t="shared" si="0"/>
        <v>2.4455313472654512E-2</v>
      </c>
      <c r="I12" s="52">
        <v>2402</v>
      </c>
      <c r="J12" s="53">
        <f t="shared" si="3"/>
        <v>0.53401511783014677</v>
      </c>
      <c r="K12" s="54">
        <v>802</v>
      </c>
      <c r="L12" s="55">
        <f t="shared" si="4"/>
        <v>0.17830146731880836</v>
      </c>
      <c r="M12" s="52">
        <v>1135</v>
      </c>
      <c r="N12" s="30">
        <f t="shared" si="5"/>
        <v>0.25233437083148064</v>
      </c>
      <c r="O12" s="56"/>
    </row>
    <row r="13" spans="1:15" ht="14.15" customHeight="1" x14ac:dyDescent="0.3">
      <c r="A13" s="26" t="s">
        <v>34</v>
      </c>
      <c r="B13" s="50">
        <f>'1. Plan and Actual'!C14</f>
        <v>3059</v>
      </c>
      <c r="C13" s="51">
        <v>1820</v>
      </c>
      <c r="D13" s="30">
        <f t="shared" si="1"/>
        <v>0.59496567505720821</v>
      </c>
      <c r="E13" s="52">
        <v>67</v>
      </c>
      <c r="F13" s="53">
        <f t="shared" si="2"/>
        <v>2.190258254331481E-2</v>
      </c>
      <c r="G13" s="54">
        <v>53</v>
      </c>
      <c r="H13" s="55">
        <f t="shared" si="0"/>
        <v>1.7325923504413206E-2</v>
      </c>
      <c r="I13" s="52">
        <v>1054</v>
      </c>
      <c r="J13" s="53">
        <f t="shared" si="3"/>
        <v>0.34455704478587773</v>
      </c>
      <c r="K13" s="54">
        <v>499</v>
      </c>
      <c r="L13" s="55">
        <f t="shared" si="4"/>
        <v>0.16312520431513566</v>
      </c>
      <c r="M13" s="52">
        <v>1386</v>
      </c>
      <c r="N13" s="30">
        <f t="shared" si="5"/>
        <v>0.45308924485125857</v>
      </c>
      <c r="O13" s="56"/>
    </row>
    <row r="14" spans="1:15" ht="14.15" customHeight="1" x14ac:dyDescent="0.3">
      <c r="A14" s="26" t="s">
        <v>35</v>
      </c>
      <c r="B14" s="50">
        <f>'1. Plan and Actual'!C15</f>
        <v>5506</v>
      </c>
      <c r="C14" s="51">
        <v>2724</v>
      </c>
      <c r="D14" s="30">
        <f t="shared" si="1"/>
        <v>0.49473301852524521</v>
      </c>
      <c r="E14" s="52">
        <v>100</v>
      </c>
      <c r="F14" s="53">
        <f t="shared" si="2"/>
        <v>1.8162005085361425E-2</v>
      </c>
      <c r="G14" s="54">
        <v>158</v>
      </c>
      <c r="H14" s="55">
        <f t="shared" si="0"/>
        <v>2.8695968034871049E-2</v>
      </c>
      <c r="I14" s="52">
        <v>2634</v>
      </c>
      <c r="J14" s="53">
        <f t="shared" si="3"/>
        <v>0.47838721394841993</v>
      </c>
      <c r="K14" s="54">
        <v>1072</v>
      </c>
      <c r="L14" s="55">
        <f t="shared" si="4"/>
        <v>0.19469669451507446</v>
      </c>
      <c r="M14" s="52">
        <v>1542</v>
      </c>
      <c r="N14" s="30">
        <f t="shared" si="5"/>
        <v>0.28005811841627315</v>
      </c>
      <c r="O14" s="56"/>
    </row>
    <row r="15" spans="1:15" ht="14.15" customHeight="1" x14ac:dyDescent="0.3">
      <c r="A15" s="26" t="s">
        <v>36</v>
      </c>
      <c r="B15" s="50">
        <f>'1. Plan and Actual'!C16</f>
        <v>2641</v>
      </c>
      <c r="C15" s="51">
        <v>1375</v>
      </c>
      <c r="D15" s="30">
        <f t="shared" si="1"/>
        <v>0.52063612268080273</v>
      </c>
      <c r="E15" s="52">
        <v>22</v>
      </c>
      <c r="F15" s="53">
        <f t="shared" si="2"/>
        <v>8.330177962892843E-3</v>
      </c>
      <c r="G15" s="54">
        <v>81</v>
      </c>
      <c r="H15" s="55">
        <f t="shared" si="0"/>
        <v>3.0670200681560015E-2</v>
      </c>
      <c r="I15" s="52">
        <v>1169</v>
      </c>
      <c r="J15" s="53">
        <f t="shared" si="3"/>
        <v>0.44263536539189702</v>
      </c>
      <c r="K15" s="54">
        <v>451</v>
      </c>
      <c r="L15" s="55">
        <f t="shared" si="4"/>
        <v>0.17076864823930329</v>
      </c>
      <c r="M15" s="52">
        <v>918</v>
      </c>
      <c r="N15" s="30">
        <f t="shared" si="5"/>
        <v>0.34759560772434683</v>
      </c>
      <c r="O15" s="56"/>
    </row>
    <row r="16" spans="1:15" ht="14.15" customHeight="1" x14ac:dyDescent="0.3">
      <c r="A16" s="26" t="s">
        <v>37</v>
      </c>
      <c r="B16" s="50">
        <f>'1. Plan and Actual'!C17</f>
        <v>5270</v>
      </c>
      <c r="C16" s="51">
        <v>2947</v>
      </c>
      <c r="D16" s="30">
        <f t="shared" si="1"/>
        <v>0.55920303605313093</v>
      </c>
      <c r="E16" s="52">
        <v>231</v>
      </c>
      <c r="F16" s="53">
        <f t="shared" si="2"/>
        <v>4.383301707779886E-2</v>
      </c>
      <c r="G16" s="54">
        <v>203</v>
      </c>
      <c r="H16" s="55">
        <f t="shared" si="0"/>
        <v>3.8519924098671728E-2</v>
      </c>
      <c r="I16" s="52">
        <v>2541</v>
      </c>
      <c r="J16" s="53">
        <f t="shared" si="3"/>
        <v>0.48216318785578749</v>
      </c>
      <c r="K16" s="54">
        <v>830</v>
      </c>
      <c r="L16" s="55">
        <f t="shared" si="4"/>
        <v>0.15749525616698293</v>
      </c>
      <c r="M16" s="52">
        <v>1465</v>
      </c>
      <c r="N16" s="30">
        <f t="shared" si="5"/>
        <v>0.27798861480075904</v>
      </c>
      <c r="O16" s="56"/>
    </row>
    <row r="17" spans="1:17" ht="14.15" customHeight="1" x14ac:dyDescent="0.3">
      <c r="A17" s="26" t="s">
        <v>38</v>
      </c>
      <c r="B17" s="50">
        <f>'1. Plan and Actual'!C18</f>
        <v>3224</v>
      </c>
      <c r="C17" s="51">
        <v>1788</v>
      </c>
      <c r="D17" s="30">
        <f t="shared" si="1"/>
        <v>0.55459057071960294</v>
      </c>
      <c r="E17" s="52">
        <v>316</v>
      </c>
      <c r="F17" s="53">
        <f t="shared" si="2"/>
        <v>9.8014888337468978E-2</v>
      </c>
      <c r="G17" s="54">
        <v>127</v>
      </c>
      <c r="H17" s="55">
        <f t="shared" si="0"/>
        <v>3.9392059553349873E-2</v>
      </c>
      <c r="I17" s="52">
        <v>1552</v>
      </c>
      <c r="J17" s="53">
        <f t="shared" si="3"/>
        <v>0.4813895781637717</v>
      </c>
      <c r="K17" s="54">
        <v>460</v>
      </c>
      <c r="L17" s="55">
        <f t="shared" si="4"/>
        <v>0.14267990074441686</v>
      </c>
      <c r="M17" s="52">
        <v>769</v>
      </c>
      <c r="N17" s="30">
        <f t="shared" si="5"/>
        <v>0.23852357320099254</v>
      </c>
      <c r="O17" s="56"/>
      <c r="P17" s="152"/>
      <c r="Q17" s="152"/>
    </row>
    <row r="18" spans="1:17" ht="14.15" customHeight="1" x14ac:dyDescent="0.3">
      <c r="A18" s="26" t="s">
        <v>39</v>
      </c>
      <c r="B18" s="50">
        <f>'1. Plan and Actual'!C19</f>
        <v>12409</v>
      </c>
      <c r="C18" s="51">
        <v>6395</v>
      </c>
      <c r="D18" s="30">
        <f t="shared" si="1"/>
        <v>0.51535176081876055</v>
      </c>
      <c r="E18" s="52">
        <v>817</v>
      </c>
      <c r="F18" s="53">
        <f t="shared" si="2"/>
        <v>6.583931017809655E-2</v>
      </c>
      <c r="G18" s="54">
        <v>662</v>
      </c>
      <c r="H18" s="55">
        <f t="shared" si="0"/>
        <v>5.3348376178580063E-2</v>
      </c>
      <c r="I18" s="52">
        <v>6647</v>
      </c>
      <c r="J18" s="53">
        <f t="shared" si="3"/>
        <v>0.53565960190184547</v>
      </c>
      <c r="K18" s="54">
        <v>1894</v>
      </c>
      <c r="L18" s="55">
        <f t="shared" si="4"/>
        <v>0.15263115480699493</v>
      </c>
      <c r="M18" s="52">
        <v>2389</v>
      </c>
      <c r="N18" s="30">
        <f t="shared" si="5"/>
        <v>0.19252155693448303</v>
      </c>
      <c r="O18" s="56"/>
      <c r="P18" s="152"/>
      <c r="Q18" s="152"/>
    </row>
    <row r="19" spans="1:17" ht="14.15" customHeight="1" x14ac:dyDescent="0.3">
      <c r="A19" s="26" t="s">
        <v>40</v>
      </c>
      <c r="B19" s="50">
        <f>'1. Plan and Actual'!C20</f>
        <v>5474</v>
      </c>
      <c r="C19" s="51">
        <v>2950</v>
      </c>
      <c r="D19" s="30">
        <f t="shared" si="1"/>
        <v>0.53891121666057729</v>
      </c>
      <c r="E19" s="52">
        <v>107</v>
      </c>
      <c r="F19" s="53">
        <f t="shared" si="2"/>
        <v>1.9546949214468395E-2</v>
      </c>
      <c r="G19" s="54">
        <v>204</v>
      </c>
      <c r="H19" s="55">
        <f t="shared" si="0"/>
        <v>3.7267080745341616E-2</v>
      </c>
      <c r="I19" s="52">
        <v>2544</v>
      </c>
      <c r="J19" s="53">
        <f t="shared" si="3"/>
        <v>0.46474241870661309</v>
      </c>
      <c r="K19" s="54">
        <v>997</v>
      </c>
      <c r="L19" s="55">
        <f t="shared" si="4"/>
        <v>0.18213372305443917</v>
      </c>
      <c r="M19" s="52">
        <v>1622</v>
      </c>
      <c r="N19" s="30">
        <f t="shared" si="5"/>
        <v>0.29630982827913777</v>
      </c>
      <c r="O19" s="56"/>
      <c r="P19" s="152"/>
      <c r="Q19" s="152"/>
    </row>
    <row r="20" spans="1:17" ht="14.15" customHeight="1" x14ac:dyDescent="0.3">
      <c r="A20" s="26" t="s">
        <v>41</v>
      </c>
      <c r="B20" s="50">
        <f>'1. Plan and Actual'!C21</f>
        <v>6779</v>
      </c>
      <c r="C20" s="51">
        <v>3544</v>
      </c>
      <c r="D20" s="30">
        <f t="shared" si="1"/>
        <v>0.52279097211978165</v>
      </c>
      <c r="E20" s="52">
        <v>53</v>
      </c>
      <c r="F20" s="53">
        <f t="shared" si="2"/>
        <v>7.8182622805723564E-3</v>
      </c>
      <c r="G20" s="54">
        <v>87</v>
      </c>
      <c r="H20" s="55">
        <f t="shared" si="0"/>
        <v>1.2833751290750848E-2</v>
      </c>
      <c r="I20" s="52">
        <v>3089</v>
      </c>
      <c r="J20" s="53">
        <f t="shared" si="3"/>
        <v>0.45567192801298129</v>
      </c>
      <c r="K20" s="54">
        <v>1265</v>
      </c>
      <c r="L20" s="55">
        <f t="shared" si="4"/>
        <v>0.18660569405517038</v>
      </c>
      <c r="M20" s="52">
        <v>2285</v>
      </c>
      <c r="N20" s="30">
        <f t="shared" si="5"/>
        <v>0.33707036436052518</v>
      </c>
      <c r="O20" s="56"/>
      <c r="P20" s="152"/>
      <c r="Q20" s="152"/>
    </row>
    <row r="21" spans="1:17" ht="14.15" customHeight="1" x14ac:dyDescent="0.3">
      <c r="A21" s="26" t="s">
        <v>42</v>
      </c>
      <c r="B21" s="50">
        <f>'1. Plan and Actual'!C22</f>
        <v>7100</v>
      </c>
      <c r="C21" s="51">
        <v>3539</v>
      </c>
      <c r="D21" s="30">
        <f t="shared" si="1"/>
        <v>0.49845070422535209</v>
      </c>
      <c r="E21" s="52">
        <v>61</v>
      </c>
      <c r="F21" s="53">
        <f t="shared" si="2"/>
        <v>8.5915492957746482E-3</v>
      </c>
      <c r="G21" s="54">
        <v>136</v>
      </c>
      <c r="H21" s="55">
        <f t="shared" si="0"/>
        <v>1.9154929577464789E-2</v>
      </c>
      <c r="I21" s="52">
        <v>2944</v>
      </c>
      <c r="J21" s="53">
        <f t="shared" si="3"/>
        <v>0.41464788732394364</v>
      </c>
      <c r="K21" s="54">
        <v>1371</v>
      </c>
      <c r="L21" s="55">
        <f t="shared" si="4"/>
        <v>0.19309859154929576</v>
      </c>
      <c r="M21" s="52">
        <v>2588</v>
      </c>
      <c r="N21" s="30">
        <f t="shared" si="5"/>
        <v>0.36450704225352115</v>
      </c>
      <c r="O21" s="56"/>
      <c r="P21" s="152"/>
      <c r="Q21" s="152"/>
    </row>
    <row r="22" spans="1:17" ht="14.15" customHeight="1" x14ac:dyDescent="0.3">
      <c r="A22" s="26" t="s">
        <v>43</v>
      </c>
      <c r="B22" s="50">
        <f>'1. Plan and Actual'!C23</f>
        <v>2821</v>
      </c>
      <c r="C22" s="51">
        <v>1383</v>
      </c>
      <c r="D22" s="30">
        <f t="shared" si="1"/>
        <v>0.49025168380007089</v>
      </c>
      <c r="E22" s="52">
        <v>25</v>
      </c>
      <c r="F22" s="53">
        <f t="shared" si="2"/>
        <v>8.8621056362991855E-3</v>
      </c>
      <c r="G22" s="54">
        <v>82</v>
      </c>
      <c r="H22" s="55">
        <f t="shared" si="0"/>
        <v>2.9067706487061327E-2</v>
      </c>
      <c r="I22" s="52">
        <v>1230</v>
      </c>
      <c r="J22" s="53">
        <f t="shared" si="3"/>
        <v>0.43601559730591988</v>
      </c>
      <c r="K22" s="54">
        <v>562</v>
      </c>
      <c r="L22" s="55">
        <f t="shared" si="4"/>
        <v>0.19922013470400568</v>
      </c>
      <c r="M22" s="52">
        <v>922</v>
      </c>
      <c r="N22" s="30">
        <f t="shared" si="5"/>
        <v>0.32683445586671395</v>
      </c>
      <c r="O22" s="56"/>
      <c r="P22" s="152"/>
      <c r="Q22" s="152"/>
    </row>
    <row r="23" spans="1:17" ht="14.15" customHeight="1" x14ac:dyDescent="0.3">
      <c r="A23" s="26" t="s">
        <v>44</v>
      </c>
      <c r="B23" s="50">
        <f>'1. Plan and Actual'!C24</f>
        <v>3717</v>
      </c>
      <c r="C23" s="51">
        <v>1915</v>
      </c>
      <c r="D23" s="30">
        <f t="shared" si="1"/>
        <v>0.51520043045466779</v>
      </c>
      <c r="E23" s="52">
        <v>56</v>
      </c>
      <c r="F23" s="53">
        <f t="shared" si="2"/>
        <v>1.5065913370998116E-2</v>
      </c>
      <c r="G23" s="54">
        <v>128</v>
      </c>
      <c r="H23" s="55">
        <f t="shared" si="0"/>
        <v>3.4436373419424265E-2</v>
      </c>
      <c r="I23" s="52">
        <v>1734</v>
      </c>
      <c r="J23" s="53">
        <f t="shared" si="3"/>
        <v>0.4665052461662631</v>
      </c>
      <c r="K23" s="54">
        <v>664</v>
      </c>
      <c r="L23" s="55">
        <f t="shared" si="4"/>
        <v>0.17863868711326339</v>
      </c>
      <c r="M23" s="52">
        <v>1135</v>
      </c>
      <c r="N23" s="30">
        <f t="shared" si="5"/>
        <v>0.30535377993005114</v>
      </c>
      <c r="O23" s="56"/>
      <c r="P23" s="152"/>
      <c r="Q23" s="152"/>
    </row>
    <row r="24" spans="1:17" ht="14.15" customHeight="1" x14ac:dyDescent="0.3">
      <c r="A24" s="26" t="s">
        <v>45</v>
      </c>
      <c r="B24" s="50">
        <f>'1. Plan and Actual'!C25</f>
        <v>4393</v>
      </c>
      <c r="C24" s="51">
        <v>2272</v>
      </c>
      <c r="D24" s="30">
        <f t="shared" si="1"/>
        <v>0.51718643296152966</v>
      </c>
      <c r="E24" s="52">
        <v>65</v>
      </c>
      <c r="F24" s="53">
        <f t="shared" si="2"/>
        <v>1.4796266788071933E-2</v>
      </c>
      <c r="G24" s="54">
        <v>97</v>
      </c>
      <c r="H24" s="55">
        <f t="shared" si="0"/>
        <v>2.2080582745276578E-2</v>
      </c>
      <c r="I24" s="52">
        <v>1817</v>
      </c>
      <c r="J24" s="53">
        <f t="shared" si="3"/>
        <v>0.41361256544502617</v>
      </c>
      <c r="K24" s="54">
        <v>857</v>
      </c>
      <c r="L24" s="55">
        <f t="shared" si="4"/>
        <v>0.19508308672888686</v>
      </c>
      <c r="M24" s="52">
        <v>1557</v>
      </c>
      <c r="N24" s="30">
        <f t="shared" si="5"/>
        <v>0.35442749829273845</v>
      </c>
      <c r="O24" s="56"/>
      <c r="P24" s="152"/>
      <c r="Q24" s="56"/>
    </row>
    <row r="25" spans="1:17" x14ac:dyDescent="0.3">
      <c r="A25" s="26" t="s">
        <v>46</v>
      </c>
      <c r="B25" s="57">
        <f>'1. Plan and Actual'!C26</f>
        <v>646</v>
      </c>
      <c r="C25" s="122">
        <v>329</v>
      </c>
      <c r="D25" s="30">
        <f>C25/B25</f>
        <v>0.50928792569659442</v>
      </c>
      <c r="E25" s="123">
        <v>1</v>
      </c>
      <c r="F25" s="53">
        <f>E25/B25</f>
        <v>1.5479876160990713E-3</v>
      </c>
      <c r="G25" s="124">
        <v>8</v>
      </c>
      <c r="H25" s="55">
        <f t="shared" si="0"/>
        <v>1.238390092879257E-2</v>
      </c>
      <c r="I25" s="123">
        <v>222</v>
      </c>
      <c r="J25" s="53">
        <f t="shared" si="3"/>
        <v>0.34365325077399383</v>
      </c>
      <c r="K25" s="124">
        <v>127</v>
      </c>
      <c r="L25" s="55">
        <f t="shared" si="4"/>
        <v>0.19659442724458204</v>
      </c>
      <c r="M25" s="123">
        <v>288</v>
      </c>
      <c r="N25" s="30">
        <f t="shared" si="5"/>
        <v>0.44582043343653249</v>
      </c>
      <c r="O25" s="56"/>
      <c r="P25" s="152"/>
      <c r="Q25" s="152"/>
    </row>
    <row r="26" spans="1:17" ht="13.5" thickBot="1" x14ac:dyDescent="0.35">
      <c r="A26" s="31" t="s">
        <v>48</v>
      </c>
      <c r="B26" s="58">
        <f>'1. Plan and Actual'!C27</f>
        <v>72445</v>
      </c>
      <c r="C26" s="125">
        <v>36766</v>
      </c>
      <c r="D26" s="34">
        <f>C26/B26</f>
        <v>0.50750224308095793</v>
      </c>
      <c r="E26" s="126">
        <v>2722</v>
      </c>
      <c r="F26" s="59">
        <f t="shared" si="2"/>
        <v>3.7573331492856653E-2</v>
      </c>
      <c r="G26" s="127">
        <v>2710</v>
      </c>
      <c r="H26" s="60">
        <f t="shared" si="0"/>
        <v>3.7407688591345162E-2</v>
      </c>
      <c r="I26" s="126">
        <v>35918</v>
      </c>
      <c r="J26" s="59">
        <f t="shared" si="3"/>
        <v>0.49579681137414588</v>
      </c>
      <c r="K26" s="127">
        <v>12293</v>
      </c>
      <c r="L26" s="60">
        <f t="shared" si="4"/>
        <v>0.16968734902339705</v>
      </c>
      <c r="M26" s="126">
        <v>18801</v>
      </c>
      <c r="N26" s="34">
        <f t="shared" si="5"/>
        <v>0.25952101594312926</v>
      </c>
      <c r="O26" s="56"/>
      <c r="P26" s="56"/>
      <c r="Q26" s="152"/>
    </row>
    <row r="27" spans="1:17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52"/>
    </row>
    <row r="28" spans="1:17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52"/>
    </row>
    <row r="29" spans="1:17" ht="12.75" customHeight="1" x14ac:dyDescent="0.3">
      <c r="A29" s="176" t="s">
        <v>51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52"/>
    </row>
    <row r="30" spans="1:17" ht="12.75" customHeight="1" x14ac:dyDescent="0.3">
      <c r="A30" s="176" t="s">
        <v>52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52"/>
    </row>
    <row r="31" spans="1:17" x14ac:dyDescent="0.3">
      <c r="A31" s="180" t="s">
        <v>53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52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1.26953125" style="56" customWidth="1"/>
    <col min="2" max="2" width="9.453125" style="56" customWidth="1"/>
    <col min="3" max="3" width="8.26953125" style="56" customWidth="1"/>
    <col min="4" max="4" width="5.1796875" style="56" customWidth="1"/>
    <col min="5" max="5" width="8.7265625" style="56" customWidth="1"/>
    <col min="6" max="6" width="5.1796875" style="56" customWidth="1"/>
    <col min="7" max="7" width="9.453125" style="56" customWidth="1"/>
    <col min="8" max="8" width="5.1796875" style="56" customWidth="1"/>
    <col min="9" max="9" width="8.7265625" style="56" customWidth="1"/>
    <col min="10" max="10" width="5.1796875" style="56" customWidth="1"/>
    <col min="11" max="11" width="9.1796875" style="56" customWidth="1"/>
    <col min="12" max="12" width="5.1796875" style="56" customWidth="1"/>
    <col min="13" max="13" width="8.7265625" style="56" customWidth="1"/>
    <col min="14" max="14" width="5.1796875" style="56" customWidth="1"/>
    <col min="15" max="15" width="10.7265625" style="56" customWidth="1"/>
    <col min="16" max="16" width="5.1796875" style="56" customWidth="1"/>
    <col min="17" max="16384" width="9.1796875" style="56"/>
  </cols>
  <sheetData>
    <row r="1" spans="1:16" ht="18.5" x14ac:dyDescent="0.45">
      <c r="A1" s="167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.5" x14ac:dyDescent="0.35">
      <c r="A2" s="168" t="str">
        <f>'1. Plan and Actual'!A2</f>
        <v>OSCCAR Summary by Workforce Area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ht="15.5" x14ac:dyDescent="0.35">
      <c r="A3" s="193" t="str">
        <f>'1. Plan and Actual'!A3</f>
        <v>FY22 Quarter Ending June 30, 2022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94"/>
    </row>
    <row r="5" spans="1:16" ht="18.5" x14ac:dyDescent="0.45">
      <c r="A5" s="167" t="s">
        <v>8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</row>
    <row r="6" spans="1:16" ht="6.75" customHeight="1" thickBot="1" x14ac:dyDescent="0.35"/>
    <row r="7" spans="1:16" ht="13.5" thickTop="1" x14ac:dyDescent="0.3">
      <c r="A7" s="61" t="s">
        <v>16</v>
      </c>
      <c r="B7" s="148" t="s">
        <v>17</v>
      </c>
      <c r="C7" s="62" t="s">
        <v>18</v>
      </c>
      <c r="D7" s="62" t="s">
        <v>19</v>
      </c>
      <c r="E7" s="62" t="s">
        <v>20</v>
      </c>
      <c r="F7" s="62" t="s">
        <v>21</v>
      </c>
      <c r="G7" s="62" t="s">
        <v>55</v>
      </c>
      <c r="H7" s="62" t="s">
        <v>61</v>
      </c>
      <c r="I7" s="62" t="s">
        <v>62</v>
      </c>
      <c r="J7" s="62" t="s">
        <v>63</v>
      </c>
      <c r="K7" s="62" t="s">
        <v>73</v>
      </c>
      <c r="L7" s="62" t="s">
        <v>74</v>
      </c>
      <c r="M7" s="62" t="s">
        <v>75</v>
      </c>
      <c r="N7" s="62" t="s">
        <v>76</v>
      </c>
      <c r="O7" s="62" t="s">
        <v>95</v>
      </c>
      <c r="P7" s="63" t="s">
        <v>78</v>
      </c>
    </row>
    <row r="8" spans="1:16" s="67" customFormat="1" ht="52" x14ac:dyDescent="0.3">
      <c r="A8" s="64"/>
      <c r="B8" s="140" t="s">
        <v>22</v>
      </c>
      <c r="C8" s="65" t="s">
        <v>96</v>
      </c>
      <c r="D8" s="65" t="s">
        <v>80</v>
      </c>
      <c r="E8" s="65" t="s">
        <v>97</v>
      </c>
      <c r="F8" s="65" t="s">
        <v>80</v>
      </c>
      <c r="G8" s="65" t="s">
        <v>98</v>
      </c>
      <c r="H8" s="65" t="s">
        <v>80</v>
      </c>
      <c r="I8" s="65" t="s">
        <v>99</v>
      </c>
      <c r="J8" s="65" t="s">
        <v>80</v>
      </c>
      <c r="K8" s="65" t="s">
        <v>100</v>
      </c>
      <c r="L8" s="65" t="s">
        <v>80</v>
      </c>
      <c r="M8" s="65" t="s">
        <v>101</v>
      </c>
      <c r="N8" s="65" t="s">
        <v>80</v>
      </c>
      <c r="O8" s="65" t="s">
        <v>102</v>
      </c>
      <c r="P8" s="66" t="s">
        <v>80</v>
      </c>
    </row>
    <row r="9" spans="1:16" ht="14.15" customHeight="1" x14ac:dyDescent="0.3">
      <c r="A9" s="68" t="s">
        <v>30</v>
      </c>
      <c r="B9" s="37">
        <f>'1. Plan and Actual'!C10</f>
        <v>2557</v>
      </c>
      <c r="C9" s="27">
        <v>197</v>
      </c>
      <c r="D9" s="28">
        <f>C9/B9</f>
        <v>7.7043410246382477E-2</v>
      </c>
      <c r="E9" s="27">
        <v>810</v>
      </c>
      <c r="F9" s="28">
        <f>E9/B9</f>
        <v>0.31677747360187719</v>
      </c>
      <c r="G9" s="27">
        <v>342</v>
      </c>
      <c r="H9" s="28">
        <f>G9/B9</f>
        <v>0.13375048885412594</v>
      </c>
      <c r="I9" s="27">
        <v>246</v>
      </c>
      <c r="J9" s="28">
        <f>I9/B9</f>
        <v>9.6206491982792339E-2</v>
      </c>
      <c r="K9" s="27">
        <v>469</v>
      </c>
      <c r="L9" s="28">
        <f>K9/B9</f>
        <v>0.18341806804849434</v>
      </c>
      <c r="M9" s="27">
        <v>226</v>
      </c>
      <c r="N9" s="28">
        <f>M9/B9</f>
        <v>8.8384825967931166E-2</v>
      </c>
      <c r="O9" s="27">
        <v>267</v>
      </c>
      <c r="P9" s="30">
        <f>O9/B9</f>
        <v>0.10441924129839655</v>
      </c>
    </row>
    <row r="10" spans="1:16" ht="14.15" customHeight="1" x14ac:dyDescent="0.3">
      <c r="A10" s="68" t="s">
        <v>31</v>
      </c>
      <c r="B10" s="37">
        <f>'1. Plan and Actual'!C11</f>
        <v>8316</v>
      </c>
      <c r="C10" s="27">
        <v>414</v>
      </c>
      <c r="D10" s="28">
        <f t="shared" ref="D10:D26" si="0">C10/B10</f>
        <v>4.9783549783549784E-2</v>
      </c>
      <c r="E10" s="27">
        <v>2109</v>
      </c>
      <c r="F10" s="28">
        <f t="shared" ref="F10:F26" si="1">E10/B10</f>
        <v>0.25360750360750361</v>
      </c>
      <c r="G10" s="27">
        <v>1277</v>
      </c>
      <c r="H10" s="28">
        <f t="shared" ref="H10:H26" si="2">G10/B10</f>
        <v>0.15355940355940356</v>
      </c>
      <c r="I10" s="27">
        <v>677</v>
      </c>
      <c r="J10" s="28">
        <f t="shared" ref="J10:J26" si="3">I10/B10</f>
        <v>8.1409331409331404E-2</v>
      </c>
      <c r="K10" s="27">
        <v>2225</v>
      </c>
      <c r="L10" s="28">
        <f t="shared" ref="L10:L26" si="4">K10/B10</f>
        <v>0.26755651755651755</v>
      </c>
      <c r="M10" s="27">
        <v>1224</v>
      </c>
      <c r="N10" s="28">
        <f t="shared" ref="N10:N26" si="5">M10/B10</f>
        <v>0.1471861471861472</v>
      </c>
      <c r="O10" s="27">
        <v>390</v>
      </c>
      <c r="P10" s="30">
        <f t="shared" ref="P10:P26" si="6">O10/B10</f>
        <v>4.6897546897546896E-2</v>
      </c>
    </row>
    <row r="11" spans="1:16" ht="14.15" customHeight="1" x14ac:dyDescent="0.3">
      <c r="A11" s="68" t="s">
        <v>32</v>
      </c>
      <c r="B11" s="37">
        <f>'1. Plan and Actual'!C12</f>
        <v>4975</v>
      </c>
      <c r="C11" s="27">
        <v>983</v>
      </c>
      <c r="D11" s="28">
        <f t="shared" si="0"/>
        <v>0.19758793969849245</v>
      </c>
      <c r="E11" s="27">
        <v>1750</v>
      </c>
      <c r="F11" s="28">
        <f t="shared" si="1"/>
        <v>0.35175879396984927</v>
      </c>
      <c r="G11" s="27">
        <v>744</v>
      </c>
      <c r="H11" s="28">
        <f t="shared" si="2"/>
        <v>0.14954773869346732</v>
      </c>
      <c r="I11" s="27">
        <v>427</v>
      </c>
      <c r="J11" s="28">
        <f t="shared" si="3"/>
        <v>8.5829145728643211E-2</v>
      </c>
      <c r="K11" s="27">
        <v>720</v>
      </c>
      <c r="L11" s="28">
        <f t="shared" si="4"/>
        <v>0.14472361809045226</v>
      </c>
      <c r="M11" s="27">
        <v>306</v>
      </c>
      <c r="N11" s="28">
        <f t="shared" si="5"/>
        <v>6.1507537688442214E-2</v>
      </c>
      <c r="O11" s="27">
        <v>45</v>
      </c>
      <c r="P11" s="30">
        <f t="shared" si="6"/>
        <v>9.0452261306532659E-3</v>
      </c>
    </row>
    <row r="12" spans="1:16" ht="14.15" customHeight="1" x14ac:dyDescent="0.3">
      <c r="A12" s="68" t="s">
        <v>33</v>
      </c>
      <c r="B12" s="37">
        <f>'1. Plan and Actual'!C13</f>
        <v>4498</v>
      </c>
      <c r="C12" s="27">
        <v>330</v>
      </c>
      <c r="D12" s="28">
        <f t="shared" si="0"/>
        <v>7.3365940417963543E-2</v>
      </c>
      <c r="E12" s="27">
        <v>1524</v>
      </c>
      <c r="F12" s="28">
        <f t="shared" si="1"/>
        <v>0.33881725211204983</v>
      </c>
      <c r="G12" s="27">
        <v>762</v>
      </c>
      <c r="H12" s="28">
        <f t="shared" si="2"/>
        <v>0.16940862605602491</v>
      </c>
      <c r="I12" s="27">
        <v>421</v>
      </c>
      <c r="J12" s="28">
        <f t="shared" si="3"/>
        <v>9.3597154290795903E-2</v>
      </c>
      <c r="K12" s="27">
        <v>968</v>
      </c>
      <c r="L12" s="28">
        <f t="shared" si="4"/>
        <v>0.21520675855935972</v>
      </c>
      <c r="M12" s="27">
        <v>388</v>
      </c>
      <c r="N12" s="28">
        <f t="shared" si="5"/>
        <v>8.6260560248999557E-2</v>
      </c>
      <c r="O12" s="27">
        <v>105</v>
      </c>
      <c r="P12" s="30">
        <f t="shared" si="6"/>
        <v>2.3343708314806581E-2</v>
      </c>
    </row>
    <row r="13" spans="1:16" ht="14.15" customHeight="1" x14ac:dyDescent="0.3">
      <c r="A13" s="68" t="s">
        <v>34</v>
      </c>
      <c r="B13" s="37">
        <f>'1. Plan and Actual'!C14</f>
        <v>3059</v>
      </c>
      <c r="C13" s="27">
        <v>205</v>
      </c>
      <c r="D13" s="28">
        <f t="shared" si="0"/>
        <v>6.7015364498202029E-2</v>
      </c>
      <c r="E13" s="27">
        <v>608</v>
      </c>
      <c r="F13" s="28">
        <f t="shared" si="1"/>
        <v>0.19875776397515527</v>
      </c>
      <c r="G13" s="27">
        <v>460</v>
      </c>
      <c r="H13" s="28">
        <f t="shared" si="2"/>
        <v>0.15037593984962405</v>
      </c>
      <c r="I13" s="27">
        <v>359</v>
      </c>
      <c r="J13" s="28">
        <f t="shared" si="3"/>
        <v>0.11735861392611965</v>
      </c>
      <c r="K13" s="27">
        <v>938</v>
      </c>
      <c r="L13" s="28">
        <f t="shared" si="4"/>
        <v>0.30663615560640733</v>
      </c>
      <c r="M13" s="27">
        <v>478</v>
      </c>
      <c r="N13" s="28">
        <f t="shared" si="5"/>
        <v>0.15626021575678326</v>
      </c>
      <c r="O13" s="27">
        <v>11</v>
      </c>
      <c r="P13" s="30">
        <f t="shared" si="6"/>
        <v>3.5959463877084014E-3</v>
      </c>
    </row>
    <row r="14" spans="1:16" ht="14.15" customHeight="1" x14ac:dyDescent="0.3">
      <c r="A14" s="68" t="s">
        <v>35</v>
      </c>
      <c r="B14" s="37">
        <f>'1. Plan and Actual'!C15</f>
        <v>5506</v>
      </c>
      <c r="C14" s="27">
        <v>346</v>
      </c>
      <c r="D14" s="28">
        <f t="shared" si="0"/>
        <v>6.2840537595350521E-2</v>
      </c>
      <c r="E14" s="27">
        <v>1765</v>
      </c>
      <c r="F14" s="28">
        <f t="shared" si="1"/>
        <v>0.32055938975662912</v>
      </c>
      <c r="G14" s="27">
        <v>858</v>
      </c>
      <c r="H14" s="28">
        <f t="shared" si="2"/>
        <v>0.15583000363240102</v>
      </c>
      <c r="I14" s="27">
        <v>544</v>
      </c>
      <c r="J14" s="28">
        <f t="shared" si="3"/>
        <v>9.880130766436615E-2</v>
      </c>
      <c r="K14" s="27">
        <v>1300</v>
      </c>
      <c r="L14" s="28">
        <f t="shared" si="4"/>
        <v>0.2361060661096985</v>
      </c>
      <c r="M14" s="27">
        <v>599</v>
      </c>
      <c r="N14" s="28">
        <f t="shared" si="5"/>
        <v>0.10879041046131493</v>
      </c>
      <c r="O14" s="27">
        <v>94</v>
      </c>
      <c r="P14" s="30">
        <f t="shared" si="6"/>
        <v>1.7072284780239737E-2</v>
      </c>
    </row>
    <row r="15" spans="1:16" ht="14.15" customHeight="1" x14ac:dyDescent="0.3">
      <c r="A15" s="68" t="s">
        <v>36</v>
      </c>
      <c r="B15" s="37">
        <f>'1. Plan and Actual'!C16</f>
        <v>2641</v>
      </c>
      <c r="C15" s="27">
        <v>149</v>
      </c>
      <c r="D15" s="28">
        <f t="shared" si="0"/>
        <v>5.6418023475956078E-2</v>
      </c>
      <c r="E15" s="27">
        <v>790</v>
      </c>
      <c r="F15" s="28">
        <f t="shared" si="1"/>
        <v>0.29912911775842482</v>
      </c>
      <c r="G15" s="27">
        <v>395</v>
      </c>
      <c r="H15" s="28">
        <f t="shared" si="2"/>
        <v>0.14956455887921241</v>
      </c>
      <c r="I15" s="27">
        <v>291</v>
      </c>
      <c r="J15" s="28">
        <f t="shared" si="3"/>
        <v>0.1101855357819008</v>
      </c>
      <c r="K15" s="27">
        <v>580</v>
      </c>
      <c r="L15" s="28">
        <f t="shared" si="4"/>
        <v>0.21961378265808407</v>
      </c>
      <c r="M15" s="27">
        <v>339</v>
      </c>
      <c r="N15" s="28">
        <f t="shared" si="5"/>
        <v>0.12836046951912156</v>
      </c>
      <c r="O15" s="27">
        <v>97</v>
      </c>
      <c r="P15" s="30">
        <f t="shared" si="6"/>
        <v>3.6728511927300263E-2</v>
      </c>
    </row>
    <row r="16" spans="1:16" ht="14.15" customHeight="1" x14ac:dyDescent="0.3">
      <c r="A16" s="68" t="s">
        <v>37</v>
      </c>
      <c r="B16" s="37">
        <f>'1. Plan and Actual'!C17</f>
        <v>5270</v>
      </c>
      <c r="C16" s="27">
        <v>523</v>
      </c>
      <c r="D16" s="28">
        <f t="shared" si="0"/>
        <v>9.9240986717267554E-2</v>
      </c>
      <c r="E16" s="27">
        <v>1514</v>
      </c>
      <c r="F16" s="28">
        <f t="shared" si="1"/>
        <v>0.2872865275142315</v>
      </c>
      <c r="G16" s="27">
        <v>760</v>
      </c>
      <c r="H16" s="28">
        <f t="shared" si="2"/>
        <v>0.1442125237191651</v>
      </c>
      <c r="I16" s="27">
        <v>441</v>
      </c>
      <c r="J16" s="28">
        <f t="shared" si="3"/>
        <v>8.368121442125237E-2</v>
      </c>
      <c r="K16" s="27">
        <v>1175</v>
      </c>
      <c r="L16" s="28">
        <f t="shared" si="4"/>
        <v>0.22296015180265655</v>
      </c>
      <c r="M16" s="27">
        <v>590</v>
      </c>
      <c r="N16" s="28">
        <f t="shared" si="5"/>
        <v>0.11195445920303605</v>
      </c>
      <c r="O16" s="27">
        <v>267</v>
      </c>
      <c r="P16" s="30">
        <f t="shared" si="6"/>
        <v>5.0664136622390894E-2</v>
      </c>
    </row>
    <row r="17" spans="1:16" ht="14.15" customHeight="1" x14ac:dyDescent="0.3">
      <c r="A17" s="68" t="s">
        <v>38</v>
      </c>
      <c r="B17" s="37">
        <f>'1. Plan and Actual'!C18</f>
        <v>3224</v>
      </c>
      <c r="C17" s="27">
        <v>557</v>
      </c>
      <c r="D17" s="28">
        <f t="shared" si="0"/>
        <v>0.17276674937965261</v>
      </c>
      <c r="E17" s="27">
        <v>1120</v>
      </c>
      <c r="F17" s="28">
        <f t="shared" si="1"/>
        <v>0.34739454094292804</v>
      </c>
      <c r="G17" s="27">
        <v>444</v>
      </c>
      <c r="H17" s="28">
        <f t="shared" si="2"/>
        <v>0.13771712158808933</v>
      </c>
      <c r="I17" s="27">
        <v>280</v>
      </c>
      <c r="J17" s="28">
        <f t="shared" si="3"/>
        <v>8.6848635235732011E-2</v>
      </c>
      <c r="K17" s="27">
        <v>539</v>
      </c>
      <c r="L17" s="28">
        <f t="shared" si="4"/>
        <v>0.16718362282878413</v>
      </c>
      <c r="M17" s="27">
        <v>239</v>
      </c>
      <c r="N17" s="28">
        <f t="shared" si="5"/>
        <v>7.4131513647642686E-2</v>
      </c>
      <c r="O17" s="27">
        <v>45</v>
      </c>
      <c r="P17" s="30">
        <f t="shared" si="6"/>
        <v>1.3957816377171216E-2</v>
      </c>
    </row>
    <row r="18" spans="1:16" ht="14.15" customHeight="1" x14ac:dyDescent="0.3">
      <c r="A18" s="68" t="s">
        <v>39</v>
      </c>
      <c r="B18" s="37">
        <f>'1. Plan and Actual'!C19</f>
        <v>12409</v>
      </c>
      <c r="C18" s="27">
        <v>1902</v>
      </c>
      <c r="D18" s="28">
        <f t="shared" si="0"/>
        <v>0.1532758481747119</v>
      </c>
      <c r="E18" s="27">
        <v>4237</v>
      </c>
      <c r="F18" s="28">
        <f t="shared" si="1"/>
        <v>0.34144572487710534</v>
      </c>
      <c r="G18" s="27">
        <v>1754</v>
      </c>
      <c r="H18" s="28">
        <f t="shared" si="2"/>
        <v>0.14134902087194778</v>
      </c>
      <c r="I18" s="27">
        <v>924</v>
      </c>
      <c r="J18" s="28">
        <f t="shared" si="3"/>
        <v>7.4462083971311141E-2</v>
      </c>
      <c r="K18" s="27">
        <v>1551</v>
      </c>
      <c r="L18" s="28">
        <f t="shared" si="4"/>
        <v>0.12498992666612942</v>
      </c>
      <c r="M18" s="27">
        <v>781</v>
      </c>
      <c r="N18" s="28">
        <f t="shared" si="5"/>
        <v>6.293819002337013E-2</v>
      </c>
      <c r="O18" s="27">
        <v>1260</v>
      </c>
      <c r="P18" s="30">
        <f t="shared" si="6"/>
        <v>0.10153920541542429</v>
      </c>
    </row>
    <row r="19" spans="1:16" ht="14.15" customHeight="1" x14ac:dyDescent="0.3">
      <c r="A19" s="68" t="s">
        <v>40</v>
      </c>
      <c r="B19" s="37">
        <f>'1. Plan and Actual'!C20</f>
        <v>5474</v>
      </c>
      <c r="C19" s="27">
        <v>463</v>
      </c>
      <c r="D19" s="28">
        <f t="shared" si="0"/>
        <v>8.4581658750456701E-2</v>
      </c>
      <c r="E19" s="27">
        <v>1920</v>
      </c>
      <c r="F19" s="28">
        <f t="shared" si="1"/>
        <v>0.35074899525027403</v>
      </c>
      <c r="G19" s="27">
        <v>774</v>
      </c>
      <c r="H19" s="28">
        <f t="shared" si="2"/>
        <v>0.14139568871026673</v>
      </c>
      <c r="I19" s="27">
        <v>527</v>
      </c>
      <c r="J19" s="28">
        <f t="shared" si="3"/>
        <v>9.627329192546584E-2</v>
      </c>
      <c r="K19" s="27">
        <v>1148</v>
      </c>
      <c r="L19" s="28">
        <f t="shared" si="4"/>
        <v>0.20971867007672634</v>
      </c>
      <c r="M19" s="27">
        <v>518</v>
      </c>
      <c r="N19" s="28">
        <f t="shared" si="5"/>
        <v>9.4629156010230184E-2</v>
      </c>
      <c r="O19" s="27">
        <v>124</v>
      </c>
      <c r="P19" s="30">
        <f t="shared" si="6"/>
        <v>2.2652539276580199E-2</v>
      </c>
    </row>
    <row r="20" spans="1:16" ht="14.15" customHeight="1" x14ac:dyDescent="0.3">
      <c r="A20" s="68" t="s">
        <v>41</v>
      </c>
      <c r="B20" s="37">
        <f>'1. Plan and Actual'!C21</f>
        <v>6779</v>
      </c>
      <c r="C20" s="27">
        <v>280</v>
      </c>
      <c r="D20" s="28">
        <f t="shared" si="0"/>
        <v>4.1304027142646409E-2</v>
      </c>
      <c r="E20" s="27">
        <v>1279</v>
      </c>
      <c r="F20" s="28">
        <f t="shared" si="1"/>
        <v>0.1886708954123027</v>
      </c>
      <c r="G20" s="27">
        <v>798</v>
      </c>
      <c r="H20" s="28">
        <f t="shared" si="2"/>
        <v>0.11771647735654227</v>
      </c>
      <c r="I20" s="27">
        <v>585</v>
      </c>
      <c r="J20" s="28">
        <f t="shared" si="3"/>
        <v>8.6295913851600528E-2</v>
      </c>
      <c r="K20" s="27">
        <v>2318</v>
      </c>
      <c r="L20" s="28">
        <f t="shared" si="4"/>
        <v>0.34193833898805132</v>
      </c>
      <c r="M20" s="27">
        <v>1481</v>
      </c>
      <c r="N20" s="28">
        <f t="shared" si="5"/>
        <v>0.21846880070806904</v>
      </c>
      <c r="O20" s="27">
        <v>38</v>
      </c>
      <c r="P20" s="30">
        <f t="shared" si="6"/>
        <v>5.6055465407877265E-3</v>
      </c>
    </row>
    <row r="21" spans="1:16" ht="14.15" customHeight="1" x14ac:dyDescent="0.3">
      <c r="A21" s="68" t="s">
        <v>42</v>
      </c>
      <c r="B21" s="37">
        <f>'1. Plan and Actual'!C22</f>
        <v>7100</v>
      </c>
      <c r="C21" s="27">
        <v>210</v>
      </c>
      <c r="D21" s="28">
        <f t="shared" si="0"/>
        <v>2.9577464788732393E-2</v>
      </c>
      <c r="E21" s="27">
        <v>1404</v>
      </c>
      <c r="F21" s="28">
        <f t="shared" si="1"/>
        <v>0.19774647887323943</v>
      </c>
      <c r="G21" s="27">
        <v>875</v>
      </c>
      <c r="H21" s="28">
        <f t="shared" si="2"/>
        <v>0.12323943661971831</v>
      </c>
      <c r="I21" s="27">
        <v>666</v>
      </c>
      <c r="J21" s="28">
        <f t="shared" si="3"/>
        <v>9.3802816901408445E-2</v>
      </c>
      <c r="K21" s="27">
        <v>2435</v>
      </c>
      <c r="L21" s="28">
        <f t="shared" si="4"/>
        <v>0.34295774647887323</v>
      </c>
      <c r="M21" s="27">
        <v>1460</v>
      </c>
      <c r="N21" s="28">
        <f t="shared" si="5"/>
        <v>0.20563380281690141</v>
      </c>
      <c r="O21" s="27">
        <v>50</v>
      </c>
      <c r="P21" s="30">
        <f t="shared" si="6"/>
        <v>7.0422535211267607E-3</v>
      </c>
    </row>
    <row r="22" spans="1:16" ht="14.15" customHeight="1" x14ac:dyDescent="0.3">
      <c r="A22" s="68" t="s">
        <v>43</v>
      </c>
      <c r="B22" s="37">
        <f>'1. Plan and Actual'!C23</f>
        <v>2821</v>
      </c>
      <c r="C22" s="27">
        <v>151</v>
      </c>
      <c r="D22" s="28">
        <f t="shared" si="0"/>
        <v>5.3527118043247078E-2</v>
      </c>
      <c r="E22" s="27">
        <v>909</v>
      </c>
      <c r="F22" s="28">
        <f t="shared" si="1"/>
        <v>0.32222616093583833</v>
      </c>
      <c r="G22" s="27">
        <v>460</v>
      </c>
      <c r="H22" s="28">
        <f t="shared" si="2"/>
        <v>0.16306274370790499</v>
      </c>
      <c r="I22" s="27">
        <v>326</v>
      </c>
      <c r="J22" s="28">
        <f t="shared" si="3"/>
        <v>0.11556185749734137</v>
      </c>
      <c r="K22" s="27">
        <v>666</v>
      </c>
      <c r="L22" s="28">
        <f t="shared" si="4"/>
        <v>0.23608649415101027</v>
      </c>
      <c r="M22" s="27">
        <v>298</v>
      </c>
      <c r="N22" s="28">
        <f t="shared" si="5"/>
        <v>0.10563629918468628</v>
      </c>
      <c r="O22" s="27">
        <v>11</v>
      </c>
      <c r="P22" s="30">
        <f t="shared" si="6"/>
        <v>3.8993264799716413E-3</v>
      </c>
    </row>
    <row r="23" spans="1:16" ht="14.15" customHeight="1" x14ac:dyDescent="0.3">
      <c r="A23" s="68" t="s">
        <v>44</v>
      </c>
      <c r="B23" s="37">
        <f>'1. Plan and Actual'!C24</f>
        <v>3717</v>
      </c>
      <c r="C23" s="27">
        <v>207</v>
      </c>
      <c r="D23" s="28">
        <f t="shared" si="0"/>
        <v>5.569007263922518E-2</v>
      </c>
      <c r="E23" s="27">
        <v>1091</v>
      </c>
      <c r="F23" s="28">
        <f t="shared" si="1"/>
        <v>0.29351627656712403</v>
      </c>
      <c r="G23" s="27">
        <v>498</v>
      </c>
      <c r="H23" s="28">
        <f t="shared" si="2"/>
        <v>0.13397901533494755</v>
      </c>
      <c r="I23" s="27">
        <v>374</v>
      </c>
      <c r="J23" s="28">
        <f t="shared" si="3"/>
        <v>0.10061877858488028</v>
      </c>
      <c r="K23" s="27">
        <v>1038</v>
      </c>
      <c r="L23" s="28">
        <f t="shared" si="4"/>
        <v>0.27925746569814364</v>
      </c>
      <c r="M23" s="27">
        <v>480</v>
      </c>
      <c r="N23" s="28">
        <f t="shared" si="5"/>
        <v>0.12913640032284099</v>
      </c>
      <c r="O23" s="27">
        <v>29</v>
      </c>
      <c r="P23" s="30">
        <f t="shared" si="6"/>
        <v>7.8019908528383104E-3</v>
      </c>
    </row>
    <row r="24" spans="1:16" ht="14.15" customHeight="1" x14ac:dyDescent="0.3">
      <c r="A24" s="68" t="s">
        <v>45</v>
      </c>
      <c r="B24" s="37">
        <f>'1. Plan and Actual'!C25</f>
        <v>4393</v>
      </c>
      <c r="C24" s="27">
        <v>198</v>
      </c>
      <c r="D24" s="28">
        <f t="shared" si="0"/>
        <v>4.5071704985203735E-2</v>
      </c>
      <c r="E24" s="27">
        <v>1154</v>
      </c>
      <c r="F24" s="28">
        <f t="shared" si="1"/>
        <v>0.26269064420669247</v>
      </c>
      <c r="G24" s="27">
        <v>707</v>
      </c>
      <c r="H24" s="28">
        <f t="shared" si="2"/>
        <v>0.16093785567949009</v>
      </c>
      <c r="I24" s="27">
        <v>479</v>
      </c>
      <c r="J24" s="28">
        <f t="shared" si="3"/>
        <v>0.10903710448440701</v>
      </c>
      <c r="K24" s="27">
        <v>1251</v>
      </c>
      <c r="L24" s="28">
        <f t="shared" si="4"/>
        <v>0.28477122695196905</v>
      </c>
      <c r="M24" s="27">
        <v>569</v>
      </c>
      <c r="N24" s="28">
        <f t="shared" si="5"/>
        <v>0.12952424311404506</v>
      </c>
      <c r="O24" s="27">
        <v>35</v>
      </c>
      <c r="P24" s="30">
        <f t="shared" si="6"/>
        <v>7.9672205781925794E-3</v>
      </c>
    </row>
    <row r="25" spans="1:16" x14ac:dyDescent="0.3">
      <c r="A25" s="68" t="s">
        <v>46</v>
      </c>
      <c r="B25" s="116">
        <f>'1. Plan and Actual'!C26</f>
        <v>646</v>
      </c>
      <c r="C25" s="116">
        <v>39</v>
      </c>
      <c r="D25" s="28">
        <f t="shared" si="0"/>
        <v>6.037151702786378E-2</v>
      </c>
      <c r="E25" s="116">
        <v>225</v>
      </c>
      <c r="F25" s="28">
        <f t="shared" si="1"/>
        <v>0.34829721362229105</v>
      </c>
      <c r="G25" s="116">
        <v>70</v>
      </c>
      <c r="H25" s="28">
        <f t="shared" si="2"/>
        <v>0.10835913312693499</v>
      </c>
      <c r="I25" s="116">
        <v>63</v>
      </c>
      <c r="J25" s="28">
        <f t="shared" si="3"/>
        <v>9.7523219814241488E-2</v>
      </c>
      <c r="K25" s="116">
        <v>126</v>
      </c>
      <c r="L25" s="28">
        <f t="shared" si="4"/>
        <v>0.19504643962848298</v>
      </c>
      <c r="M25" s="116">
        <v>89</v>
      </c>
      <c r="N25" s="28">
        <f t="shared" si="5"/>
        <v>0.13777089783281735</v>
      </c>
      <c r="O25" s="116">
        <v>34</v>
      </c>
      <c r="P25" s="30">
        <f t="shared" si="6"/>
        <v>5.2631578947368418E-2</v>
      </c>
    </row>
    <row r="26" spans="1:16" ht="13.5" thickBot="1" x14ac:dyDescent="0.35">
      <c r="A26" s="69" t="s">
        <v>48</v>
      </c>
      <c r="B26" s="118">
        <f>'1. Plan and Actual'!C27</f>
        <v>72445</v>
      </c>
      <c r="C26" s="118">
        <v>7153</v>
      </c>
      <c r="D26" s="32">
        <f t="shared" si="0"/>
        <v>9.8736972875974882E-2</v>
      </c>
      <c r="E26" s="118">
        <v>22666</v>
      </c>
      <c r="F26" s="32">
        <f t="shared" si="1"/>
        <v>0.31287183380495548</v>
      </c>
      <c r="G26" s="118">
        <v>10494</v>
      </c>
      <c r="H26" s="32">
        <f t="shared" si="2"/>
        <v>0.14485471737179931</v>
      </c>
      <c r="I26" s="118">
        <v>6383</v>
      </c>
      <c r="J26" s="32">
        <f t="shared" si="3"/>
        <v>8.8108220028987508E-2</v>
      </c>
      <c r="K26" s="118">
        <v>15201</v>
      </c>
      <c r="L26" s="32">
        <f t="shared" si="4"/>
        <v>0.20982814548968182</v>
      </c>
      <c r="M26" s="118">
        <v>7679</v>
      </c>
      <c r="N26" s="32">
        <f t="shared" si="5"/>
        <v>0.10599765339222859</v>
      </c>
      <c r="O26" s="118">
        <v>2869</v>
      </c>
      <c r="P26" s="34">
        <f t="shared" si="6"/>
        <v>3.960245703637242E-2</v>
      </c>
    </row>
    <row r="27" spans="1:16" s="21" customFormat="1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21" customFormat="1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21" customFormat="1" ht="12.75" customHeight="1" x14ac:dyDescent="0.3">
      <c r="A29" s="176" t="s">
        <v>51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</row>
    <row r="30" spans="1:16" s="21" customFormat="1" ht="12.75" customHeight="1" x14ac:dyDescent="0.3">
      <c r="A30" s="176" t="s">
        <v>52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</row>
    <row r="31" spans="1:16" s="21" customFormat="1" x14ac:dyDescent="0.3">
      <c r="A31" s="180" t="s">
        <v>53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topLeftCell="A13" workbookViewId="0">
      <selection activeCell="A30" sqref="A30"/>
    </sheetView>
  </sheetViews>
  <sheetFormatPr defaultColWidth="9.1796875" defaultRowHeight="13" x14ac:dyDescent="0.3"/>
  <cols>
    <col min="1" max="1" width="29.81640625" style="1" customWidth="1"/>
    <col min="2" max="13" width="8.26953125" style="1" customWidth="1"/>
    <col min="14" max="16384" width="9.1796875" style="1"/>
  </cols>
  <sheetData>
    <row r="1" spans="1:15" ht="18.5" x14ac:dyDescent="0.45">
      <c r="A1" s="16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5" ht="15.5" x14ac:dyDescent="0.35">
      <c r="A2" s="168" t="str">
        <f>'1. Plan and Actual'!A2</f>
        <v>OSCCAR Summary by Workforce Area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5" ht="15.5" x14ac:dyDescent="0.35">
      <c r="A3" s="168" t="str">
        <f>'1. Plan and Actual'!A3</f>
        <v>FY22 Quarter Ending June 30, 2022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</row>
    <row r="4" spans="1:15" ht="14.5" x14ac:dyDescent="0.3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5" ht="18.5" x14ac:dyDescent="0.45">
      <c r="A5" s="167" t="s">
        <v>103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15" ht="6.75" customHeight="1" thickBot="1" x14ac:dyDescent="0.35"/>
    <row r="7" spans="1:15" s="21" customFormat="1" ht="13.5" thickTop="1" x14ac:dyDescent="0.3">
      <c r="A7" s="71" t="s">
        <v>16</v>
      </c>
      <c r="B7" s="148" t="s">
        <v>17</v>
      </c>
      <c r="C7" s="148" t="s">
        <v>18</v>
      </c>
      <c r="D7" s="148" t="s">
        <v>19</v>
      </c>
      <c r="E7" s="148" t="s">
        <v>20</v>
      </c>
      <c r="F7" s="148" t="s">
        <v>21</v>
      </c>
      <c r="G7" s="148" t="s">
        <v>55</v>
      </c>
      <c r="H7" s="148" t="s">
        <v>61</v>
      </c>
      <c r="I7" s="148" t="s">
        <v>62</v>
      </c>
      <c r="J7" s="148" t="s">
        <v>63</v>
      </c>
      <c r="K7" s="148" t="s">
        <v>73</v>
      </c>
      <c r="L7" s="148" t="s">
        <v>74</v>
      </c>
      <c r="M7" s="156" t="s">
        <v>75</v>
      </c>
      <c r="N7" s="152"/>
      <c r="O7" s="152"/>
    </row>
    <row r="8" spans="1:15" s="74" customFormat="1" ht="10.5" x14ac:dyDescent="0.25">
      <c r="A8" s="72"/>
      <c r="B8" s="73" t="s">
        <v>104</v>
      </c>
      <c r="C8" s="73" t="s">
        <v>105</v>
      </c>
      <c r="D8" s="73" t="s">
        <v>106</v>
      </c>
      <c r="E8" s="73" t="s">
        <v>107</v>
      </c>
      <c r="F8" s="73" t="s">
        <v>108</v>
      </c>
      <c r="G8" s="73" t="s">
        <v>109</v>
      </c>
      <c r="H8" s="73" t="s">
        <v>110</v>
      </c>
      <c r="I8" s="73" t="s">
        <v>111</v>
      </c>
      <c r="J8" s="73" t="s">
        <v>112</v>
      </c>
      <c r="K8" s="73" t="s">
        <v>113</v>
      </c>
      <c r="L8" s="73" t="s">
        <v>114</v>
      </c>
      <c r="M8" s="157" t="s">
        <v>115</v>
      </c>
    </row>
    <row r="9" spans="1:15" ht="14.5" x14ac:dyDescent="0.3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158"/>
    </row>
    <row r="10" spans="1:15" x14ac:dyDescent="0.3">
      <c r="A10" s="77" t="s">
        <v>116</v>
      </c>
      <c r="B10" s="116">
        <v>13701</v>
      </c>
      <c r="C10" s="116">
        <v>20561</v>
      </c>
      <c r="D10" s="116">
        <v>26273</v>
      </c>
      <c r="E10" s="116">
        <v>31377</v>
      </c>
      <c r="F10" s="116">
        <v>36675</v>
      </c>
      <c r="G10" s="116">
        <v>41549</v>
      </c>
      <c r="H10" s="116">
        <v>45918</v>
      </c>
      <c r="I10" s="116">
        <v>50477</v>
      </c>
      <c r="J10" s="116">
        <v>56178</v>
      </c>
      <c r="K10" s="116">
        <v>61121</v>
      </c>
      <c r="L10" s="116">
        <v>66480</v>
      </c>
      <c r="M10" s="159">
        <v>72445</v>
      </c>
    </row>
    <row r="11" spans="1:15" x14ac:dyDescent="0.3">
      <c r="A11" s="77" t="s">
        <v>117</v>
      </c>
      <c r="B11" s="116">
        <v>13701</v>
      </c>
      <c r="C11" s="116">
        <v>13478</v>
      </c>
      <c r="D11" s="116">
        <v>13061</v>
      </c>
      <c r="E11" s="116">
        <v>12110</v>
      </c>
      <c r="F11" s="116">
        <v>12320</v>
      </c>
      <c r="G11" s="116">
        <v>11786</v>
      </c>
      <c r="H11" s="116">
        <v>11532</v>
      </c>
      <c r="I11" s="116">
        <v>11387</v>
      </c>
      <c r="J11" s="116">
        <v>13472</v>
      </c>
      <c r="K11" s="78">
        <v>12629</v>
      </c>
      <c r="L11" s="116">
        <v>12982</v>
      </c>
      <c r="M11" s="159">
        <v>13747</v>
      </c>
      <c r="O11" s="79"/>
    </row>
    <row r="12" spans="1:15" x14ac:dyDescent="0.3">
      <c r="A12" s="77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59"/>
    </row>
    <row r="13" spans="1:15" ht="15" customHeight="1" x14ac:dyDescent="0.3">
      <c r="A13" s="77" t="s">
        <v>118</v>
      </c>
      <c r="B13" s="116">
        <v>12754</v>
      </c>
      <c r="C13" s="116">
        <v>19065</v>
      </c>
      <c r="D13" s="116">
        <v>24314</v>
      </c>
      <c r="E13" s="116">
        <v>28942</v>
      </c>
      <c r="F13" s="116">
        <v>33839</v>
      </c>
      <c r="G13" s="116">
        <v>38328</v>
      </c>
      <c r="H13" s="116">
        <v>42341</v>
      </c>
      <c r="I13" s="116">
        <v>46564</v>
      </c>
      <c r="J13" s="116">
        <v>51797</v>
      </c>
      <c r="K13" s="116">
        <v>56368</v>
      </c>
      <c r="L13" s="116">
        <v>61340</v>
      </c>
      <c r="M13" s="159">
        <v>66834</v>
      </c>
    </row>
    <row r="14" spans="1:15" x14ac:dyDescent="0.3">
      <c r="A14" s="77" t="s">
        <v>119</v>
      </c>
      <c r="B14" s="121">
        <f t="shared" ref="B14:M14" si="0">B13/B10</f>
        <v>0.9308809575943362</v>
      </c>
      <c r="C14" s="121">
        <f t="shared" si="0"/>
        <v>0.92724089295267742</v>
      </c>
      <c r="D14" s="121">
        <f t="shared" si="0"/>
        <v>0.92543676017203969</v>
      </c>
      <c r="E14" s="121">
        <f t="shared" si="0"/>
        <v>0.92239538515473118</v>
      </c>
      <c r="F14" s="121">
        <f t="shared" si="0"/>
        <v>0.92267211997273346</v>
      </c>
      <c r="G14" s="121">
        <f t="shared" si="0"/>
        <v>0.92247707526053579</v>
      </c>
      <c r="H14" s="121">
        <f t="shared" si="0"/>
        <v>0.92210026569101444</v>
      </c>
      <c r="I14" s="121">
        <f t="shared" si="0"/>
        <v>0.92247954513937036</v>
      </c>
      <c r="J14" s="121">
        <f t="shared" si="0"/>
        <v>0.92201573569724804</v>
      </c>
      <c r="K14" s="121">
        <f t="shared" si="0"/>
        <v>0.92223621995713423</v>
      </c>
      <c r="L14" s="121">
        <f t="shared" si="0"/>
        <v>0.92268351383874847</v>
      </c>
      <c r="M14" s="160">
        <f t="shared" si="0"/>
        <v>0.9225481399682518</v>
      </c>
      <c r="N14" s="74"/>
    </row>
    <row r="15" spans="1:15" x14ac:dyDescent="0.3">
      <c r="A15" s="77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59"/>
    </row>
    <row r="16" spans="1:15" ht="15" customHeight="1" x14ac:dyDescent="0.3">
      <c r="A16" s="77" t="s">
        <v>120</v>
      </c>
      <c r="B16" s="116">
        <v>1271</v>
      </c>
      <c r="C16" s="116">
        <v>1869</v>
      </c>
      <c r="D16" s="116">
        <v>2302</v>
      </c>
      <c r="E16" s="116">
        <v>2706</v>
      </c>
      <c r="F16" s="116">
        <v>3077</v>
      </c>
      <c r="G16" s="116">
        <v>3439</v>
      </c>
      <c r="H16" s="116">
        <v>3781</v>
      </c>
      <c r="I16" s="116">
        <v>4133</v>
      </c>
      <c r="J16" s="116">
        <v>4542</v>
      </c>
      <c r="K16" s="116">
        <v>4927</v>
      </c>
      <c r="L16" s="116">
        <v>5369</v>
      </c>
      <c r="M16" s="159">
        <v>5814</v>
      </c>
    </row>
    <row r="17" spans="1:14" x14ac:dyDescent="0.3">
      <c r="A17" s="77" t="s">
        <v>119</v>
      </c>
      <c r="B17" s="121">
        <f t="shared" ref="B17:M17" si="1">B16/B10</f>
        <v>9.2766951317422089E-2</v>
      </c>
      <c r="C17" s="121">
        <f t="shared" si="1"/>
        <v>9.0900248042410384E-2</v>
      </c>
      <c r="D17" s="121">
        <f t="shared" si="1"/>
        <v>8.7618467628363714E-2</v>
      </c>
      <c r="E17" s="121">
        <f t="shared" si="1"/>
        <v>8.6241514485132426E-2</v>
      </c>
      <c r="F17" s="121">
        <f t="shared" si="1"/>
        <v>8.3899113837764147E-2</v>
      </c>
      <c r="G17" s="121">
        <f t="shared" si="1"/>
        <v>8.2769741750703993E-2</v>
      </c>
      <c r="H17" s="121">
        <f t="shared" si="1"/>
        <v>8.2342436517269912E-2</v>
      </c>
      <c r="I17" s="121">
        <f t="shared" si="1"/>
        <v>8.1878875527467962E-2</v>
      </c>
      <c r="J17" s="121">
        <f t="shared" si="1"/>
        <v>8.0850154864893733E-2</v>
      </c>
      <c r="K17" s="121">
        <f t="shared" si="1"/>
        <v>8.0610592104186779E-2</v>
      </c>
      <c r="L17" s="121">
        <f t="shared" si="1"/>
        <v>8.0761131167268352E-2</v>
      </c>
      <c r="M17" s="160">
        <f t="shared" si="1"/>
        <v>8.0253985782317613E-2</v>
      </c>
      <c r="N17" s="13"/>
    </row>
    <row r="18" spans="1:14" x14ac:dyDescent="0.3">
      <c r="A18" s="77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59"/>
    </row>
    <row r="19" spans="1:14" x14ac:dyDescent="0.3">
      <c r="A19" s="77" t="s">
        <v>121</v>
      </c>
      <c r="B19" s="116">
        <v>6733</v>
      </c>
      <c r="C19" s="116">
        <v>10515</v>
      </c>
      <c r="D19" s="116">
        <v>14163</v>
      </c>
      <c r="E19" s="116">
        <v>17203</v>
      </c>
      <c r="F19" s="116">
        <v>20544</v>
      </c>
      <c r="G19" s="116">
        <v>23640</v>
      </c>
      <c r="H19" s="116">
        <v>26730</v>
      </c>
      <c r="I19" s="116">
        <v>29749</v>
      </c>
      <c r="J19" s="116">
        <v>33242</v>
      </c>
      <c r="K19" s="116">
        <v>36382</v>
      </c>
      <c r="L19" s="116">
        <v>39890</v>
      </c>
      <c r="M19" s="159">
        <v>43509</v>
      </c>
    </row>
    <row r="20" spans="1:14" x14ac:dyDescent="0.3">
      <c r="A20" s="77" t="s">
        <v>119</v>
      </c>
      <c r="B20" s="121">
        <f t="shared" ref="B20:J20" si="2">B19/B10</f>
        <v>0.4914239836508284</v>
      </c>
      <c r="C20" s="121">
        <f t="shared" si="2"/>
        <v>0.51140508730120127</v>
      </c>
      <c r="D20" s="121">
        <f t="shared" si="2"/>
        <v>0.53907052867963312</v>
      </c>
      <c r="E20" s="121">
        <f t="shared" si="2"/>
        <v>0.54826783950027091</v>
      </c>
      <c r="F20" s="121">
        <f t="shared" si="2"/>
        <v>0.56016359918200409</v>
      </c>
      <c r="G20" s="121">
        <f t="shared" si="2"/>
        <v>0.56896676213627284</v>
      </c>
      <c r="H20" s="121">
        <f t="shared" si="2"/>
        <v>0.58212465699725602</v>
      </c>
      <c r="I20" s="121">
        <f t="shared" si="2"/>
        <v>0.58935752917170192</v>
      </c>
      <c r="J20" s="121">
        <f t="shared" si="2"/>
        <v>0.5917262985510342</v>
      </c>
      <c r="K20" s="121"/>
      <c r="L20" s="121"/>
      <c r="M20" s="160"/>
    </row>
    <row r="21" spans="1:14" x14ac:dyDescent="0.3">
      <c r="A21" s="77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59"/>
    </row>
    <row r="22" spans="1:14" x14ac:dyDescent="0.3">
      <c r="A22" s="77" t="s">
        <v>122</v>
      </c>
      <c r="B22" s="116">
        <v>664</v>
      </c>
      <c r="C22" s="116">
        <v>987</v>
      </c>
      <c r="D22" s="116">
        <v>1252</v>
      </c>
      <c r="E22" s="116">
        <v>1459</v>
      </c>
      <c r="F22" s="116">
        <v>1717</v>
      </c>
      <c r="G22" s="116">
        <v>1930</v>
      </c>
      <c r="H22" s="116">
        <v>2112</v>
      </c>
      <c r="I22" s="116">
        <v>2301</v>
      </c>
      <c r="J22" s="116">
        <v>2495</v>
      </c>
      <c r="K22" s="116">
        <v>2674</v>
      </c>
      <c r="L22" s="116">
        <v>2884</v>
      </c>
      <c r="M22" s="159">
        <v>3112</v>
      </c>
    </row>
    <row r="23" spans="1:14" x14ac:dyDescent="0.3">
      <c r="A23" s="77" t="s">
        <v>119</v>
      </c>
      <c r="B23" s="121">
        <f t="shared" ref="B23:M23" si="3">B22/B10</f>
        <v>4.8463615794467556E-2</v>
      </c>
      <c r="C23" s="121">
        <f t="shared" si="3"/>
        <v>4.8003501775205487E-2</v>
      </c>
      <c r="D23" s="121">
        <f t="shared" si="3"/>
        <v>4.765348456590416E-2</v>
      </c>
      <c r="E23" s="121">
        <f t="shared" si="3"/>
        <v>4.6499027950409534E-2</v>
      </c>
      <c r="F23" s="121">
        <f t="shared" si="3"/>
        <v>4.6816632583503749E-2</v>
      </c>
      <c r="G23" s="121">
        <f t="shared" si="3"/>
        <v>4.6451178127030736E-2</v>
      </c>
      <c r="H23" s="121">
        <f t="shared" si="3"/>
        <v>4.5995034626943682E-2</v>
      </c>
      <c r="I23" s="121">
        <f t="shared" si="3"/>
        <v>4.5585117974523047E-2</v>
      </c>
      <c r="J23" s="121">
        <f t="shared" si="3"/>
        <v>4.4412403431948452E-2</v>
      </c>
      <c r="K23" s="121">
        <f t="shared" si="3"/>
        <v>4.3749284206737453E-2</v>
      </c>
      <c r="L23" s="121">
        <f t="shared" si="3"/>
        <v>4.3381468110709989E-2</v>
      </c>
      <c r="M23" s="160">
        <f t="shared" si="3"/>
        <v>4.2956725791980122E-2</v>
      </c>
    </row>
    <row r="24" spans="1:14" x14ac:dyDescent="0.3">
      <c r="A24" s="80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59"/>
    </row>
    <row r="25" spans="1:14" x14ac:dyDescent="0.3">
      <c r="A25" s="80" t="s">
        <v>123</v>
      </c>
      <c r="B25" s="116">
        <v>84</v>
      </c>
      <c r="C25" s="116">
        <v>93</v>
      </c>
      <c r="D25" s="116">
        <v>97</v>
      </c>
      <c r="E25" s="116">
        <v>153</v>
      </c>
      <c r="F25" s="116">
        <v>231</v>
      </c>
      <c r="G25" s="116">
        <v>401</v>
      </c>
      <c r="H25" s="116">
        <v>427</v>
      </c>
      <c r="I25" s="116">
        <v>447</v>
      </c>
      <c r="J25" s="116">
        <v>454</v>
      </c>
      <c r="K25" s="116">
        <v>474</v>
      </c>
      <c r="L25" s="116">
        <v>518</v>
      </c>
      <c r="M25" s="159">
        <v>646</v>
      </c>
    </row>
    <row r="26" spans="1:14" x14ac:dyDescent="0.3">
      <c r="A26" s="77" t="s">
        <v>119</v>
      </c>
      <c r="B26" s="121">
        <f t="shared" ref="B26:M26" si="4">B25/B10</f>
        <v>6.1309393474928836E-3</v>
      </c>
      <c r="C26" s="121">
        <f t="shared" si="4"/>
        <v>4.5231263070862312E-3</v>
      </c>
      <c r="D26" s="121">
        <f t="shared" si="4"/>
        <v>3.6920031971986451E-3</v>
      </c>
      <c r="E26" s="121">
        <f t="shared" si="4"/>
        <v>4.8761831915097049E-3</v>
      </c>
      <c r="F26" s="121">
        <f t="shared" si="4"/>
        <v>6.2985685071574645E-3</v>
      </c>
      <c r="G26" s="121">
        <f t="shared" si="4"/>
        <v>9.6512551445281473E-3</v>
      </c>
      <c r="H26" s="121">
        <f t="shared" si="4"/>
        <v>9.2991855045951484E-3</v>
      </c>
      <c r="I26" s="121">
        <f t="shared" si="4"/>
        <v>8.8555183548943081E-3</v>
      </c>
      <c r="J26" s="121">
        <f t="shared" si="4"/>
        <v>8.0814553739898178E-3</v>
      </c>
      <c r="K26" s="121">
        <f t="shared" si="4"/>
        <v>7.7551087187709622E-3</v>
      </c>
      <c r="L26" s="121">
        <f t="shared" si="4"/>
        <v>7.7918170878459687E-3</v>
      </c>
      <c r="M26" s="160">
        <f t="shared" si="4"/>
        <v>8.9171095313686239E-3</v>
      </c>
    </row>
    <row r="27" spans="1:14" ht="13.5" thickBot="1" x14ac:dyDescent="0.35">
      <c r="A27" s="81"/>
      <c r="B27" s="118"/>
      <c r="C27" s="118"/>
      <c r="D27" s="32"/>
      <c r="E27" s="118"/>
      <c r="F27" s="118"/>
      <c r="G27" s="118"/>
      <c r="H27" s="118"/>
      <c r="I27" s="118"/>
      <c r="J27" s="118"/>
      <c r="K27" s="118"/>
      <c r="L27" s="118"/>
      <c r="M27" s="161"/>
    </row>
    <row r="28" spans="1:14" ht="13.5" thickTop="1" x14ac:dyDescent="0.3"/>
    <row r="29" spans="1:14" x14ac:dyDescent="0.3">
      <c r="A29" s="195" t="s">
        <v>124</v>
      </c>
      <c r="B29" s="196"/>
      <c r="C29" s="192"/>
      <c r="D29" s="192"/>
      <c r="E29" s="192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zoomScaleNormal="100" workbookViewId="0">
      <selection activeCell="A40" sqref="A40"/>
    </sheetView>
  </sheetViews>
  <sheetFormatPr defaultColWidth="9.1796875" defaultRowHeight="13" x14ac:dyDescent="0.3"/>
  <cols>
    <col min="1" max="1" width="24.26953125" style="1" customWidth="1"/>
    <col min="2" max="5" width="15.54296875" style="1" customWidth="1"/>
    <col min="6" max="6" width="19.1796875" style="1" customWidth="1"/>
    <col min="7" max="7" width="17" style="1" customWidth="1"/>
    <col min="8" max="16384" width="9.1796875" style="1"/>
  </cols>
  <sheetData>
    <row r="1" spans="1:16" ht="18.75" customHeight="1" x14ac:dyDescent="0.3"/>
    <row r="2" spans="1:16" ht="15.75" customHeight="1" x14ac:dyDescent="0.45">
      <c r="A2" s="167" t="s">
        <v>0</v>
      </c>
      <c r="B2" s="197"/>
      <c r="C2" s="197"/>
      <c r="D2" s="197"/>
      <c r="E2" s="197"/>
      <c r="F2" s="197"/>
      <c r="G2" s="197"/>
    </row>
    <row r="3" spans="1:16" ht="15.75" customHeight="1" x14ac:dyDescent="0.35">
      <c r="A3" s="168" t="str">
        <f>'1. Plan and Actual'!A2</f>
        <v>OSCCAR Summary by Workforce Area</v>
      </c>
      <c r="B3" s="188"/>
      <c r="C3" s="188"/>
      <c r="D3" s="188"/>
      <c r="E3" s="188"/>
      <c r="F3" s="188"/>
      <c r="G3" s="188"/>
    </row>
    <row r="4" spans="1:16" ht="15.75" customHeight="1" x14ac:dyDescent="0.35">
      <c r="A4" s="193" t="str">
        <f>'1. Plan and Actual'!A3</f>
        <v>FY22 Quarter Ending June 30, 2022</v>
      </c>
      <c r="B4" s="193"/>
      <c r="C4" s="193"/>
      <c r="D4" s="193"/>
      <c r="E4" s="193"/>
      <c r="F4" s="193"/>
      <c r="G4" s="193"/>
      <c r="H4" s="155"/>
      <c r="I4" s="155"/>
      <c r="J4" s="155"/>
      <c r="K4" s="155"/>
      <c r="L4" s="155"/>
      <c r="M4" s="155"/>
      <c r="N4" s="155"/>
      <c r="O4" s="155"/>
      <c r="P4" s="155"/>
    </row>
    <row r="5" spans="1:16" ht="6.75" customHeight="1" x14ac:dyDescent="0.3"/>
    <row r="6" spans="1:16" ht="18.5" x14ac:dyDescent="0.45">
      <c r="A6" s="167" t="s">
        <v>125</v>
      </c>
      <c r="B6" s="191"/>
      <c r="C6" s="191"/>
      <c r="D6" s="191"/>
      <c r="E6" s="191"/>
      <c r="F6" s="191"/>
      <c r="G6" s="191"/>
    </row>
    <row r="7" spans="1:16" ht="6.75" customHeight="1" thickBot="1" x14ac:dyDescent="0.5">
      <c r="A7" s="144"/>
      <c r="B7" s="153"/>
      <c r="C7" s="153"/>
      <c r="D7" s="153"/>
      <c r="E7" s="153"/>
      <c r="F7" s="153"/>
      <c r="G7" s="153"/>
    </row>
    <row r="8" spans="1:16" s="21" customFormat="1" ht="13.5" thickTop="1" x14ac:dyDescent="0.3">
      <c r="A8" s="43" t="s">
        <v>16</v>
      </c>
      <c r="B8" s="150" t="s">
        <v>17</v>
      </c>
      <c r="C8" s="149" t="s">
        <v>18</v>
      </c>
      <c r="D8" s="82" t="s">
        <v>19</v>
      </c>
      <c r="E8" s="83" t="s">
        <v>20</v>
      </c>
      <c r="F8" s="150" t="s">
        <v>21</v>
      </c>
      <c r="G8" s="149" t="s">
        <v>55</v>
      </c>
      <c r="H8" s="152"/>
      <c r="I8" s="152"/>
      <c r="J8" s="152"/>
      <c r="K8" s="152"/>
      <c r="L8" s="152"/>
      <c r="M8" s="152"/>
      <c r="N8" s="152"/>
      <c r="O8" s="152"/>
      <c r="P8" s="152"/>
    </row>
    <row r="9" spans="1:16" ht="15.75" customHeight="1" x14ac:dyDescent="0.3">
      <c r="A9" s="201"/>
      <c r="B9" s="200" t="s">
        <v>149</v>
      </c>
      <c r="C9" s="181"/>
      <c r="D9" s="203" t="s">
        <v>150</v>
      </c>
      <c r="E9" s="204"/>
      <c r="F9" s="200" t="s">
        <v>126</v>
      </c>
      <c r="G9" s="181"/>
    </row>
    <row r="10" spans="1:16" ht="30.75" customHeight="1" thickBot="1" x14ac:dyDescent="0.35">
      <c r="A10" s="202"/>
      <c r="B10" s="84" t="s">
        <v>151</v>
      </c>
      <c r="C10" s="85" t="s">
        <v>127</v>
      </c>
      <c r="D10" s="86" t="s">
        <v>152</v>
      </c>
      <c r="E10" s="87" t="s">
        <v>127</v>
      </c>
      <c r="F10" s="84" t="s">
        <v>128</v>
      </c>
      <c r="G10" s="85" t="s">
        <v>129</v>
      </c>
    </row>
    <row r="11" spans="1:16" ht="17.25" customHeight="1" x14ac:dyDescent="0.35">
      <c r="A11" s="88" t="s">
        <v>130</v>
      </c>
      <c r="B11" s="131">
        <v>68138</v>
      </c>
      <c r="C11" s="89">
        <f t="shared" ref="C11:C18" si="0">B11/$B$11</f>
        <v>1</v>
      </c>
      <c r="D11" s="128">
        <v>72445</v>
      </c>
      <c r="E11" s="90">
        <f>D11/$D$11</f>
        <v>1</v>
      </c>
      <c r="F11" s="91">
        <f t="shared" ref="F11:F18" si="1">D11-B11</f>
        <v>4307</v>
      </c>
      <c r="G11" s="89">
        <f t="shared" ref="G11:G18" si="2">F11/B11</f>
        <v>6.320995626522645E-2</v>
      </c>
    </row>
    <row r="12" spans="1:16" ht="14" x14ac:dyDescent="0.35">
      <c r="A12" s="92" t="s">
        <v>131</v>
      </c>
      <c r="B12" s="132">
        <v>4889</v>
      </c>
      <c r="C12" s="93">
        <f t="shared" si="0"/>
        <v>7.1751445595702845E-2</v>
      </c>
      <c r="D12" s="129">
        <v>5814</v>
      </c>
      <c r="E12" s="94">
        <f>D12/$D$11</f>
        <v>8.0253985782317613E-2</v>
      </c>
      <c r="F12" s="95">
        <f t="shared" si="1"/>
        <v>925</v>
      </c>
      <c r="G12" s="93">
        <f t="shared" si="2"/>
        <v>0.18920024544896707</v>
      </c>
      <c r="I12" s="136"/>
    </row>
    <row r="13" spans="1:16" ht="14" x14ac:dyDescent="0.35">
      <c r="A13" s="92" t="s">
        <v>60</v>
      </c>
      <c r="B13" s="132">
        <v>48921</v>
      </c>
      <c r="C13" s="93">
        <f t="shared" si="0"/>
        <v>0.71796941501071354</v>
      </c>
      <c r="D13" s="129">
        <v>43509</v>
      </c>
      <c r="E13" s="94">
        <f>D13/$D$11</f>
        <v>0.60057975015529019</v>
      </c>
      <c r="F13" s="95">
        <f t="shared" si="1"/>
        <v>-5412</v>
      </c>
      <c r="G13" s="93">
        <f t="shared" si="2"/>
        <v>-0.1106273379530263</v>
      </c>
    </row>
    <row r="14" spans="1:16" ht="14" x14ac:dyDescent="0.35">
      <c r="A14" s="92" t="s">
        <v>26</v>
      </c>
      <c r="B14" s="132">
        <v>3302</v>
      </c>
      <c r="C14" s="93">
        <f t="shared" si="0"/>
        <v>4.8460477266723416E-2</v>
      </c>
      <c r="D14" s="129">
        <v>3112</v>
      </c>
      <c r="E14" s="94">
        <f>D14/$D$11</f>
        <v>4.2956725791980122E-2</v>
      </c>
      <c r="F14" s="95">
        <f t="shared" si="1"/>
        <v>-190</v>
      </c>
      <c r="G14" s="93">
        <f t="shared" si="2"/>
        <v>-5.7540884312537857E-2</v>
      </c>
    </row>
    <row r="15" spans="1:16" ht="14" x14ac:dyDescent="0.35">
      <c r="A15" s="92" t="s">
        <v>23</v>
      </c>
      <c r="B15" s="132">
        <v>63132</v>
      </c>
      <c r="C15" s="93">
        <f t="shared" si="0"/>
        <v>0.92653145087909827</v>
      </c>
      <c r="D15" s="129">
        <v>66834</v>
      </c>
      <c r="E15" s="94">
        <f>D15/$D$11</f>
        <v>0.9225481399682518</v>
      </c>
      <c r="F15" s="95">
        <f t="shared" si="1"/>
        <v>3702</v>
      </c>
      <c r="G15" s="93">
        <f t="shared" si="2"/>
        <v>5.8639042007222961E-2</v>
      </c>
    </row>
    <row r="16" spans="1:16" ht="14" x14ac:dyDescent="0.35">
      <c r="A16" s="96" t="s">
        <v>132</v>
      </c>
      <c r="B16" s="133"/>
      <c r="C16" s="97"/>
      <c r="D16" s="98"/>
      <c r="E16" s="99"/>
      <c r="F16" s="100">
        <f t="shared" si="1"/>
        <v>0</v>
      </c>
      <c r="G16" s="101"/>
    </row>
    <row r="17" spans="1:8" ht="14" x14ac:dyDescent="0.35">
      <c r="A17" s="92" t="s">
        <v>133</v>
      </c>
      <c r="B17" s="132">
        <v>32238</v>
      </c>
      <c r="C17" s="93">
        <f t="shared" si="0"/>
        <v>0.47312806363556315</v>
      </c>
      <c r="D17" s="129">
        <v>35188</v>
      </c>
      <c r="E17" s="94">
        <f>D17/$D$11</f>
        <v>0.48572020153219686</v>
      </c>
      <c r="F17" s="95">
        <f t="shared" si="1"/>
        <v>2950</v>
      </c>
      <c r="G17" s="93">
        <f t="shared" si="2"/>
        <v>9.1506917302562191E-2</v>
      </c>
      <c r="H17" s="79"/>
    </row>
    <row r="18" spans="1:8" ht="14" x14ac:dyDescent="0.35">
      <c r="A18" s="92" t="s">
        <v>89</v>
      </c>
      <c r="B18" s="132">
        <v>35586</v>
      </c>
      <c r="C18" s="93">
        <f t="shared" si="0"/>
        <v>0.5222636414335613</v>
      </c>
      <c r="D18" s="129">
        <v>36766</v>
      </c>
      <c r="E18" s="94">
        <f>D18/$D$11</f>
        <v>0.50750224308095793</v>
      </c>
      <c r="F18" s="95">
        <f t="shared" si="1"/>
        <v>1180</v>
      </c>
      <c r="G18" s="93">
        <f t="shared" si="2"/>
        <v>3.3159107514190975E-2</v>
      </c>
      <c r="H18" s="79"/>
    </row>
    <row r="19" spans="1:8" ht="14" x14ac:dyDescent="0.35">
      <c r="A19" s="96" t="s">
        <v>134</v>
      </c>
      <c r="B19" s="133"/>
      <c r="C19" s="97"/>
      <c r="D19" s="98"/>
      <c r="E19" s="99"/>
      <c r="F19" s="102"/>
      <c r="G19" s="103"/>
    </row>
    <row r="20" spans="1:8" ht="14" x14ac:dyDescent="0.35">
      <c r="A20" s="92" t="s">
        <v>79</v>
      </c>
      <c r="B20" s="132">
        <v>43410</v>
      </c>
      <c r="C20" s="93">
        <f t="shared" ref="C20:C27" si="3">B20/$B$11</f>
        <v>0.63708943614429536</v>
      </c>
      <c r="D20" s="129">
        <v>44548</v>
      </c>
      <c r="E20" s="94">
        <f t="shared" ref="E20:E27" si="4">D20/$D$11</f>
        <v>0.61492166471116017</v>
      </c>
      <c r="F20" s="95">
        <f t="shared" ref="F20:F35" si="5">D20-B20</f>
        <v>1138</v>
      </c>
      <c r="G20" s="93">
        <f t="shared" ref="G20:G27" si="6">F20/B20</f>
        <v>2.6215157797742455E-2</v>
      </c>
    </row>
    <row r="21" spans="1:8" ht="14" x14ac:dyDescent="0.35">
      <c r="A21" s="92" t="s">
        <v>135</v>
      </c>
      <c r="B21" s="132">
        <v>8791</v>
      </c>
      <c r="C21" s="93">
        <f t="shared" si="3"/>
        <v>0.12901758196601015</v>
      </c>
      <c r="D21" s="129">
        <v>11887</v>
      </c>
      <c r="E21" s="94">
        <f t="shared" si="4"/>
        <v>0.16408309752225828</v>
      </c>
      <c r="F21" s="95">
        <f t="shared" si="5"/>
        <v>3096</v>
      </c>
      <c r="G21" s="93">
        <f t="shared" si="6"/>
        <v>0.35217836423615062</v>
      </c>
    </row>
    <row r="22" spans="1:8" ht="14" x14ac:dyDescent="0.35">
      <c r="A22" s="92" t="s">
        <v>136</v>
      </c>
      <c r="B22" s="132">
        <v>13130</v>
      </c>
      <c r="C22" s="93">
        <f t="shared" si="3"/>
        <v>0.19269717338342776</v>
      </c>
      <c r="D22" s="129">
        <v>15263</v>
      </c>
      <c r="E22" s="94">
        <f t="shared" si="4"/>
        <v>0.21068396714749121</v>
      </c>
      <c r="F22" s="95">
        <f t="shared" si="5"/>
        <v>2133</v>
      </c>
      <c r="G22" s="93">
        <f t="shared" si="6"/>
        <v>0.16245239908606246</v>
      </c>
    </row>
    <row r="23" spans="1:8" ht="14" x14ac:dyDescent="0.35">
      <c r="A23" s="92" t="s">
        <v>137</v>
      </c>
      <c r="B23" s="132">
        <v>845</v>
      </c>
      <c r="C23" s="93">
        <f t="shared" si="3"/>
        <v>1.240130323754733E-2</v>
      </c>
      <c r="D23" s="129">
        <v>969</v>
      </c>
      <c r="E23" s="94">
        <f t="shared" si="4"/>
        <v>1.3375664297052937E-2</v>
      </c>
      <c r="F23" s="95">
        <f t="shared" si="5"/>
        <v>124</v>
      </c>
      <c r="G23" s="93">
        <f t="shared" si="6"/>
        <v>0.1467455621301775</v>
      </c>
    </row>
    <row r="24" spans="1:8" ht="14" x14ac:dyDescent="0.35">
      <c r="A24" s="92" t="s">
        <v>84</v>
      </c>
      <c r="B24" s="132">
        <v>3559</v>
      </c>
      <c r="C24" s="93">
        <f t="shared" si="3"/>
        <v>5.2232234582758517E-2</v>
      </c>
      <c r="D24" s="129">
        <v>3302</v>
      </c>
      <c r="E24" s="94">
        <f t="shared" si="4"/>
        <v>4.5579405065912071E-2</v>
      </c>
      <c r="F24" s="95">
        <f t="shared" si="5"/>
        <v>-257</v>
      </c>
      <c r="G24" s="93">
        <f t="shared" si="6"/>
        <v>-7.2211295307670689E-2</v>
      </c>
    </row>
    <row r="25" spans="1:8" ht="14" x14ac:dyDescent="0.35">
      <c r="A25" s="92" t="s">
        <v>138</v>
      </c>
      <c r="B25" s="132">
        <v>233</v>
      </c>
      <c r="C25" s="93">
        <f t="shared" si="3"/>
        <v>3.4195309518917491E-3</v>
      </c>
      <c r="D25" s="129">
        <v>273</v>
      </c>
      <c r="E25" s="94">
        <f t="shared" si="4"/>
        <v>3.7683760093864312E-3</v>
      </c>
      <c r="F25" s="95">
        <f t="shared" si="5"/>
        <v>40</v>
      </c>
      <c r="G25" s="93">
        <f t="shared" si="6"/>
        <v>0.17167381974248927</v>
      </c>
      <c r="H25" s="110"/>
    </row>
    <row r="26" spans="1:8" ht="14" x14ac:dyDescent="0.35">
      <c r="A26" s="92" t="s">
        <v>86</v>
      </c>
      <c r="B26" s="132">
        <v>3510</v>
      </c>
      <c r="C26" s="93">
        <f t="shared" si="3"/>
        <v>5.1513105755965835E-2</v>
      </c>
      <c r="D26" s="129">
        <v>5972</v>
      </c>
      <c r="E26" s="94">
        <f t="shared" si="4"/>
        <v>8.2434950652218925E-2</v>
      </c>
      <c r="F26" s="95">
        <f t="shared" si="5"/>
        <v>2462</v>
      </c>
      <c r="G26" s="93">
        <f t="shared" si="6"/>
        <v>0.70142450142450141</v>
      </c>
    </row>
    <row r="27" spans="1:8" ht="14" x14ac:dyDescent="0.35">
      <c r="A27" s="92" t="s">
        <v>139</v>
      </c>
      <c r="B27" s="132">
        <v>9915</v>
      </c>
      <c r="C27" s="93">
        <f t="shared" si="3"/>
        <v>0.14551351668672399</v>
      </c>
      <c r="D27" s="129">
        <v>10959</v>
      </c>
      <c r="E27" s="94">
        <f t="shared" si="4"/>
        <v>0.15127337980536959</v>
      </c>
      <c r="F27" s="95">
        <f t="shared" si="5"/>
        <v>1044</v>
      </c>
      <c r="G27" s="93">
        <f t="shared" si="6"/>
        <v>0.10529500756429652</v>
      </c>
    </row>
    <row r="28" spans="1:8" ht="14" x14ac:dyDescent="0.35">
      <c r="A28" s="96" t="s">
        <v>140</v>
      </c>
      <c r="B28" s="133"/>
      <c r="C28" s="97"/>
      <c r="D28" s="98"/>
      <c r="E28" s="99"/>
      <c r="F28" s="102"/>
      <c r="G28" s="103"/>
    </row>
    <row r="29" spans="1:8" ht="14" x14ac:dyDescent="0.35">
      <c r="A29" s="92" t="s">
        <v>141</v>
      </c>
      <c r="B29" s="132">
        <v>6194</v>
      </c>
      <c r="C29" s="93">
        <f t="shared" ref="C29:C35" si="7">B29/$B$11</f>
        <v>9.0903754145997828E-2</v>
      </c>
      <c r="D29" s="129">
        <v>7153</v>
      </c>
      <c r="E29" s="94">
        <f t="shared" ref="E29:E35" si="8">D29/$D$11</f>
        <v>9.8736972875974882E-2</v>
      </c>
      <c r="F29" s="95">
        <f t="shared" si="5"/>
        <v>959</v>
      </c>
      <c r="G29" s="93">
        <f t="shared" ref="G29:G35" si="9">F29/B29</f>
        <v>0.15482725217952858</v>
      </c>
    </row>
    <row r="30" spans="1:8" ht="14" x14ac:dyDescent="0.35">
      <c r="A30" s="92" t="s">
        <v>142</v>
      </c>
      <c r="B30" s="132">
        <v>19848</v>
      </c>
      <c r="C30" s="93">
        <f t="shared" si="7"/>
        <v>0.29129120314655554</v>
      </c>
      <c r="D30" s="129">
        <v>22666</v>
      </c>
      <c r="E30" s="94">
        <f t="shared" si="8"/>
        <v>0.31287183380495548</v>
      </c>
      <c r="F30" s="95">
        <f t="shared" si="5"/>
        <v>2818</v>
      </c>
      <c r="G30" s="93">
        <f t="shared" si="9"/>
        <v>0.14197904070939138</v>
      </c>
    </row>
    <row r="31" spans="1:8" ht="14" x14ac:dyDescent="0.35">
      <c r="A31" s="92" t="s">
        <v>143</v>
      </c>
      <c r="B31" s="132">
        <v>9580</v>
      </c>
      <c r="C31" s="93">
        <f t="shared" si="7"/>
        <v>0.14059702368722299</v>
      </c>
      <c r="D31" s="129">
        <v>10494</v>
      </c>
      <c r="E31" s="94">
        <f t="shared" si="8"/>
        <v>0.14485471737179931</v>
      </c>
      <c r="F31" s="95">
        <f t="shared" si="5"/>
        <v>914</v>
      </c>
      <c r="G31" s="93">
        <f t="shared" si="9"/>
        <v>9.5407098121085596E-2</v>
      </c>
    </row>
    <row r="32" spans="1:8" ht="14" x14ac:dyDescent="0.35">
      <c r="A32" s="92" t="s">
        <v>144</v>
      </c>
      <c r="B32" s="132">
        <v>6624</v>
      </c>
      <c r="C32" s="93">
        <f t="shared" si="7"/>
        <v>9.7214476503566294E-2</v>
      </c>
      <c r="D32" s="129">
        <v>6383</v>
      </c>
      <c r="E32" s="94">
        <f t="shared" si="8"/>
        <v>8.8108220028987508E-2</v>
      </c>
      <c r="F32" s="95">
        <f t="shared" si="5"/>
        <v>-241</v>
      </c>
      <c r="G32" s="93">
        <f t="shared" si="9"/>
        <v>-3.6382850241545896E-2</v>
      </c>
    </row>
    <row r="33" spans="1:7" ht="14" x14ac:dyDescent="0.35">
      <c r="A33" s="92" t="s">
        <v>145</v>
      </c>
      <c r="B33" s="132">
        <v>15888</v>
      </c>
      <c r="C33" s="93">
        <f t="shared" si="7"/>
        <v>0.23317385306290175</v>
      </c>
      <c r="D33" s="129">
        <v>15201</v>
      </c>
      <c r="E33" s="94">
        <f t="shared" si="8"/>
        <v>0.20982814548968182</v>
      </c>
      <c r="F33" s="95">
        <f t="shared" si="5"/>
        <v>-687</v>
      </c>
      <c r="G33" s="93">
        <f t="shared" si="9"/>
        <v>-4.3240181268882176E-2</v>
      </c>
    </row>
    <row r="34" spans="1:7" ht="14" x14ac:dyDescent="0.35">
      <c r="A34" s="92" t="s">
        <v>146</v>
      </c>
      <c r="B34" s="132">
        <v>7776</v>
      </c>
      <c r="C34" s="93">
        <f t="shared" si="7"/>
        <v>0.11412134198244739</v>
      </c>
      <c r="D34" s="129">
        <v>7679</v>
      </c>
      <c r="E34" s="94">
        <f t="shared" si="8"/>
        <v>0.10599765339222859</v>
      </c>
      <c r="F34" s="95">
        <f t="shared" si="5"/>
        <v>-97</v>
      </c>
      <c r="G34" s="93">
        <f t="shared" si="9"/>
        <v>-1.2474279835390947E-2</v>
      </c>
    </row>
    <row r="35" spans="1:7" ht="14" x14ac:dyDescent="0.35">
      <c r="A35" s="104" t="s">
        <v>139</v>
      </c>
      <c r="B35" s="132">
        <v>2228</v>
      </c>
      <c r="C35" s="93">
        <f t="shared" si="7"/>
        <v>3.2698347471308224E-2</v>
      </c>
      <c r="D35" s="129">
        <v>2869</v>
      </c>
      <c r="E35" s="94">
        <f t="shared" si="8"/>
        <v>3.960245703637242E-2</v>
      </c>
      <c r="F35" s="95">
        <f t="shared" si="5"/>
        <v>641</v>
      </c>
      <c r="G35" s="93">
        <f t="shared" si="9"/>
        <v>0.2877019748653501</v>
      </c>
    </row>
    <row r="36" spans="1:7" ht="14" x14ac:dyDescent="0.35">
      <c r="A36" s="105" t="s">
        <v>46</v>
      </c>
      <c r="B36" s="133"/>
      <c r="C36" s="97"/>
      <c r="D36" s="98"/>
      <c r="E36" s="99"/>
      <c r="F36" s="102"/>
      <c r="G36" s="103"/>
    </row>
    <row r="37" spans="1:7" ht="14.5" thickBot="1" x14ac:dyDescent="0.4">
      <c r="A37" s="135" t="s">
        <v>147</v>
      </c>
      <c r="B37" s="134">
        <v>1369</v>
      </c>
      <c r="C37" s="106">
        <f>B37/$B$11</f>
        <v>2.0091578854677272E-2</v>
      </c>
      <c r="D37" s="130">
        <v>646</v>
      </c>
      <c r="E37" s="107">
        <f>D37/$D$11</f>
        <v>8.9171095313686239E-3</v>
      </c>
      <c r="F37" s="108">
        <f>D37-B37</f>
        <v>-723</v>
      </c>
      <c r="G37" s="109">
        <f>F37/B37</f>
        <v>-0.52812271731190652</v>
      </c>
    </row>
    <row r="38" spans="1:7" ht="15.75" customHeight="1" thickTop="1" x14ac:dyDescent="0.3">
      <c r="A38" s="198"/>
      <c r="B38" s="199"/>
      <c r="C38" s="199"/>
      <c r="D38" s="199"/>
      <c r="E38" s="199"/>
      <c r="F38" s="199"/>
      <c r="G38" s="199"/>
    </row>
    <row r="39" spans="1:7" x14ac:dyDescent="0.3">
      <c r="A39" s="195" t="s">
        <v>124</v>
      </c>
      <c r="B39" s="196"/>
      <c r="C39" s="192"/>
      <c r="D39" s="192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88BCE0-7569-4984-AEDE-450BBA222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A8DA3B0-608E-41F8-827B-08E6C73B1825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543ae4e-6060-48c8-a421-709023b87e3c"/>
    <ds:schemaRef ds:uri="http://schemas.microsoft.com/office/2006/metadata/properties"/>
    <ds:schemaRef ds:uri="http://purl.org/dc/terms/"/>
    <ds:schemaRef ds:uri="b72976aa-e7d9-498e-b08a-d3d9e47e4056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and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and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Joan Boucher</cp:lastModifiedBy>
  <cp:revision/>
  <dcterms:created xsi:type="dcterms:W3CDTF">2005-11-01T20:57:08Z</dcterms:created>
  <dcterms:modified xsi:type="dcterms:W3CDTF">2022-10-31T15:25:55Z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