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1 09302022/"/>
    </mc:Choice>
  </mc:AlternateContent>
  <xr:revisionPtr revIDLastSave="1" documentId="11_E5A6BDDB7FECDDEB47AF19B9BB33ABC409671109" xr6:coauthVersionLast="47" xr6:coauthVersionMax="47" xr10:uidLastSave="{C139F3DF-752A-4DA4-9D29-0D87AA91E5E8}"/>
  <bookViews>
    <workbookView xWindow="-105" yWindow="-105" windowWidth="19425" windowHeight="11025" tabRatio="862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<sst xmlns="http://schemas.openxmlformats.org/spreadsheetml/2006/main" count="150" uniqueCount="95">
  <si>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</si>
  <si>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</si>
  <si>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FY23 Quarter Ending September 30, 2022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</si>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</sst>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 applyBorder="1"/>
    <xf numFmtId="0" fontId="7" fillId="0" borderId="18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8" fillId="0" borderId="18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7" fillId="0" borderId="0" xfId="0" applyFont="1" applyAlignment="1">
      <alignment wrapText="1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indent="6"/>
    </xf>
    <xf numFmtId="0" fontId="11" fillId="0" borderId="0" xfId="0" applyFont="1" applyBorder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7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indent="2"/>
    </xf>
    <xf numFmtId="0" fontId="11" fillId="0" borderId="0" xfId="0" applyFont="1" applyBorder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18" xfId="0" applyFont="1" applyBorder="1" applyAlignment="1"/>
    <xf numFmtId="0" fontId="7" fillId="0" borderId="0" xfId="0" applyFont="1" applyAlignment="1"/>
    <xf numFmtId="0" fontId="7" fillId="0" borderId="18" xfId="0" applyFont="1" applyBorder="1" applyAlignment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Fill="1" applyBorder="1" applyAlignment="1">
      <alignment horizontal="left"/>
    </xf>
    <xf numFmtId="0" fontId="21" fillId="0" borderId="0" xfId="0" applyFont="1" applyAlignme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C30" sqref="C30"/>
    </sheetView>
  </sheetViews>
  <sheetFormatPr defaultColWidth="9.140625"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33"/>
      <c r="C2" s="34"/>
      <c r="D2" s="34"/>
      <c r="E2" s="34"/>
      <c r="F2" s="34"/>
      <c r="G2" s="34"/>
    </row>
    <row r="3" spans="2:20" ht="18.75" customHeight="1" thickTop="1" thickBot="1">
      <c r="B3" s="33"/>
      <c r="C3" s="35"/>
      <c r="D3" s="36"/>
      <c r="E3" s="36"/>
      <c r="F3" s="37"/>
      <c r="G3" s="34"/>
    </row>
    <row r="4" spans="2:20" ht="18.75" customHeight="1" thickTop="1" thickBot="1">
      <c r="B4" s="33"/>
      <c r="C4" s="38"/>
      <c r="D4" s="39"/>
      <c r="E4" s="39"/>
      <c r="F4" s="40"/>
      <c r="G4" s="34"/>
    </row>
    <row r="5" spans="2:20" ht="18.75" customHeight="1" thickTop="1" thickBot="1">
      <c r="B5" s="33"/>
      <c r="C5" s="38"/>
      <c r="D5" s="39"/>
      <c r="E5" s="39"/>
      <c r="F5" s="40"/>
      <c r="G5" s="34"/>
    </row>
    <row r="6" spans="2:20" ht="18.75" customHeight="1" thickTop="1" thickBot="1">
      <c r="B6" s="33"/>
      <c r="C6" s="38"/>
      <c r="D6" s="39"/>
      <c r="E6" s="39"/>
      <c r="F6" s="40"/>
      <c r="G6" s="34"/>
    </row>
    <row r="7" spans="2:20" ht="18.75" customHeight="1" thickTop="1" thickBot="1">
      <c r="B7" s="33"/>
      <c r="C7" s="126" t="s">
        <v>0</v>
      </c>
      <c r="D7" s="127"/>
      <c r="E7" s="127"/>
      <c r="F7" s="128"/>
      <c r="G7" s="34"/>
    </row>
    <row r="8" spans="2:20" ht="18.75" customHeight="1" thickTop="1" thickBot="1">
      <c r="B8" s="33"/>
      <c r="C8" s="38"/>
      <c r="D8" s="41"/>
      <c r="E8" s="42"/>
      <c r="F8" s="40"/>
      <c r="G8" s="34"/>
    </row>
    <row r="9" spans="2:20" ht="18.75" customHeight="1" thickTop="1" thickBot="1">
      <c r="B9" s="33"/>
      <c r="C9" s="126" t="s">
        <v>1</v>
      </c>
      <c r="D9" s="129"/>
      <c r="E9" s="129"/>
      <c r="F9" s="130"/>
      <c r="G9" s="34"/>
    </row>
    <row r="10" spans="2:20" ht="16.5" customHeight="1" thickTop="1" thickBot="1">
      <c r="B10" s="33"/>
      <c r="C10" s="126" t="s">
        <v>2</v>
      </c>
      <c r="D10" s="129"/>
      <c r="E10" s="129"/>
      <c r="F10" s="130"/>
      <c r="G10" s="34"/>
    </row>
    <row r="11" spans="2:20" ht="16.5" customHeight="1" thickTop="1" thickBot="1">
      <c r="B11" s="33"/>
      <c r="C11" s="38"/>
      <c r="D11" s="43"/>
      <c r="E11" s="44"/>
      <c r="F11" s="45"/>
      <c r="G11" s="34"/>
    </row>
    <row r="12" spans="2:20" ht="16.5" customHeight="1" thickTop="1" thickBot="1">
      <c r="B12" s="33"/>
      <c r="C12" s="38"/>
      <c r="D12" s="43"/>
      <c r="E12" s="85" t="s">
        <v>3</v>
      </c>
      <c r="F12" s="45"/>
      <c r="G12" s="34"/>
    </row>
    <row r="13" spans="2:20" ht="9.75" customHeight="1" thickTop="1" thickBot="1">
      <c r="B13" s="33"/>
      <c r="C13" s="38"/>
      <c r="D13" s="46"/>
      <c r="E13" s="86"/>
      <c r="F13" s="45"/>
      <c r="G13" s="34"/>
    </row>
    <row r="14" spans="2:20" ht="20.25" thickTop="1" thickBot="1">
      <c r="B14" s="33"/>
      <c r="C14" s="38"/>
      <c r="D14" s="39"/>
      <c r="E14" s="85" t="s">
        <v>4</v>
      </c>
      <c r="F14" s="40"/>
      <c r="G14" s="34"/>
      <c r="S14" s="48"/>
      <c r="T14" s="48"/>
    </row>
    <row r="15" spans="2:20" ht="9" customHeight="1" thickTop="1" thickBot="1">
      <c r="B15" s="33"/>
      <c r="C15" s="38"/>
      <c r="D15" s="49"/>
      <c r="E15" s="86"/>
      <c r="F15" s="40"/>
      <c r="G15" s="34"/>
    </row>
    <row r="16" spans="2:20" ht="20.25" thickTop="1" thickBot="1">
      <c r="B16" s="33"/>
      <c r="C16" s="38"/>
      <c r="D16" s="39"/>
      <c r="E16" s="85" t="s">
        <v>5</v>
      </c>
      <c r="F16" s="40"/>
      <c r="G16" s="34"/>
    </row>
    <row r="17" spans="1:9" ht="20.25" thickTop="1" thickBot="1">
      <c r="B17" s="33"/>
      <c r="C17" s="38"/>
      <c r="D17" s="39"/>
      <c r="E17" s="85"/>
      <c r="F17" s="40"/>
      <c r="G17" s="34"/>
    </row>
    <row r="18" spans="1:9" ht="19.5" customHeight="1" thickTop="1" thickBot="1">
      <c r="B18" s="33"/>
      <c r="C18" s="38"/>
      <c r="D18" s="39"/>
      <c r="E18" s="85" t="s">
        <v>6</v>
      </c>
      <c r="F18" s="40"/>
      <c r="G18" s="34"/>
    </row>
    <row r="19" spans="1:9" ht="10.5" customHeight="1" thickTop="1" thickBot="1">
      <c r="B19" s="33"/>
      <c r="C19" s="38"/>
      <c r="D19" s="39"/>
      <c r="E19" s="85"/>
      <c r="F19" s="40"/>
      <c r="G19" s="34"/>
    </row>
    <row r="20" spans="1:9" ht="20.25" thickTop="1" thickBot="1">
      <c r="B20" s="33"/>
      <c r="C20" s="38"/>
      <c r="D20" s="50"/>
      <c r="E20" s="85" t="s">
        <v>7</v>
      </c>
      <c r="F20" s="40"/>
      <c r="G20" s="34"/>
    </row>
    <row r="21" spans="1:9" ht="20.25" thickTop="1" thickBot="1">
      <c r="B21" s="33"/>
      <c r="C21" s="38"/>
      <c r="D21" s="50"/>
      <c r="E21" s="51"/>
      <c r="F21" s="40"/>
      <c r="G21" s="34"/>
    </row>
    <row r="22" spans="1:9" ht="20.25" thickTop="1" thickBot="1">
      <c r="B22" s="33"/>
      <c r="C22" s="38"/>
      <c r="D22" s="50"/>
      <c r="E22" s="47"/>
      <c r="F22" s="40"/>
      <c r="G22" s="34"/>
    </row>
    <row r="23" spans="1:9" ht="20.25" thickTop="1" thickBot="1">
      <c r="B23" s="33"/>
      <c r="C23" s="38"/>
      <c r="D23" s="50"/>
      <c r="E23" s="47"/>
      <c r="F23" s="40"/>
      <c r="G23" s="34"/>
    </row>
    <row r="24" spans="1:9" ht="20.25" thickTop="1" thickBot="1">
      <c r="B24" s="33"/>
      <c r="C24" s="38"/>
      <c r="D24" s="50"/>
      <c r="E24" s="39"/>
      <c r="F24" s="40"/>
      <c r="G24" s="34"/>
    </row>
    <row r="25" spans="1:9" ht="20.25" thickTop="1" thickBot="1">
      <c r="B25" s="33"/>
      <c r="C25" s="38"/>
      <c r="D25" s="39"/>
      <c r="E25" s="52"/>
      <c r="F25" s="40"/>
      <c r="G25" s="34"/>
    </row>
    <row r="26" spans="1:9" ht="20.25" thickTop="1" thickBot="1">
      <c r="B26" s="33"/>
      <c r="C26" s="53"/>
      <c r="D26" s="54"/>
      <c r="E26" s="54"/>
      <c r="F26" s="55"/>
      <c r="G26" s="34"/>
    </row>
    <row r="27" spans="1:9" ht="4.5" customHeight="1" thickTop="1">
      <c r="B27" s="33"/>
      <c r="C27" s="34" t="s">
        <v>8</v>
      </c>
      <c r="D27" s="34"/>
      <c r="E27" s="34"/>
      <c r="F27" s="34"/>
      <c r="G27" s="34"/>
    </row>
    <row r="28" spans="1:9" s="56" customFormat="1" ht="12.75" customHeight="1">
      <c r="C28" s="57" t="s">
        <v>9</v>
      </c>
    </row>
    <row r="29" spans="1:9" ht="25.5" customHeight="1">
      <c r="A29" s="56"/>
      <c r="B29" s="56"/>
      <c r="C29" s="125" t="s">
        <v>10</v>
      </c>
      <c r="D29" s="125"/>
      <c r="E29" s="125"/>
      <c r="F29" s="125"/>
      <c r="G29" s="56"/>
      <c r="H29" s="56"/>
      <c r="I29" s="56"/>
    </row>
    <row r="30" spans="1:9">
      <c r="A30" s="56"/>
      <c r="B30" s="56"/>
      <c r="C30" s="118"/>
      <c r="D30" s="56"/>
      <c r="E30" s="56"/>
      <c r="F30" s="58"/>
      <c r="G30" s="56"/>
      <c r="H30" s="56"/>
      <c r="I30" s="56"/>
    </row>
    <row r="31" spans="1:9">
      <c r="A31" s="56"/>
      <c r="B31" s="56"/>
      <c r="C31" s="56"/>
      <c r="D31" s="56"/>
      <c r="E31" s="56"/>
      <c r="F31" s="56"/>
      <c r="G31" s="56"/>
      <c r="H31" s="56"/>
      <c r="I31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topLeftCell="A20" zoomScale="80" zoomScaleNormal="80" workbookViewId="0">
      <selection activeCell="A33" sqref="A33"/>
    </sheetView>
  </sheetViews>
  <sheetFormatPr defaultColWidth="9.140625" defaultRowHeight="12.75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.75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5.7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8.75">
      <c r="A4" s="131" t="s">
        <v>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6" customHeight="1" thickBot="1"/>
    <row r="6" spans="1:14" ht="39" thickTop="1">
      <c r="A6" s="67" t="s">
        <v>13</v>
      </c>
      <c r="B6" s="134" t="s">
        <v>14</v>
      </c>
      <c r="C6" s="135"/>
      <c r="D6" s="136"/>
      <c r="E6" s="134" t="s">
        <v>15</v>
      </c>
      <c r="F6" s="135"/>
      <c r="G6" s="136"/>
      <c r="H6" s="66" t="s">
        <v>16</v>
      </c>
      <c r="I6" s="140" t="s">
        <v>17</v>
      </c>
      <c r="J6" s="140"/>
      <c r="K6" s="141"/>
      <c r="L6" s="142" t="s">
        <v>18</v>
      </c>
      <c r="M6" s="140"/>
      <c r="N6" s="143"/>
    </row>
    <row r="7" spans="1:14" ht="16.5" customHeight="1">
      <c r="A7" s="4" t="s">
        <v>19</v>
      </c>
      <c r="B7" s="5" t="s">
        <v>20</v>
      </c>
      <c r="C7" s="6" t="s">
        <v>21</v>
      </c>
      <c r="D7" s="7" t="s">
        <v>22</v>
      </c>
      <c r="E7" s="8" t="s">
        <v>23</v>
      </c>
      <c r="F7" s="9" t="s">
        <v>24</v>
      </c>
      <c r="G7" s="10" t="s">
        <v>25</v>
      </c>
      <c r="H7" s="63" t="s">
        <v>26</v>
      </c>
      <c r="I7" s="59" t="s">
        <v>27</v>
      </c>
      <c r="J7" s="11" t="s">
        <v>28</v>
      </c>
      <c r="K7" s="12" t="s">
        <v>29</v>
      </c>
      <c r="L7" s="5" t="s">
        <v>30</v>
      </c>
      <c r="M7" s="6" t="s">
        <v>31</v>
      </c>
      <c r="N7" s="12" t="s">
        <v>32</v>
      </c>
    </row>
    <row r="8" spans="1:14" ht="25.5" customHeight="1">
      <c r="A8" s="3"/>
      <c r="B8" s="13" t="s">
        <v>33</v>
      </c>
      <c r="C8" s="14" t="s">
        <v>34</v>
      </c>
      <c r="D8" s="15" t="s">
        <v>35</v>
      </c>
      <c r="E8" s="16" t="s">
        <v>33</v>
      </c>
      <c r="F8" s="17" t="s">
        <v>34</v>
      </c>
      <c r="G8" s="18" t="s">
        <v>35</v>
      </c>
      <c r="H8" s="62" t="s">
        <v>36</v>
      </c>
      <c r="I8" s="60" t="s">
        <v>33</v>
      </c>
      <c r="J8" s="19" t="s">
        <v>36</v>
      </c>
      <c r="K8" s="20" t="s">
        <v>35</v>
      </c>
      <c r="L8" s="13" t="s">
        <v>33</v>
      </c>
      <c r="M8" s="14" t="s">
        <v>36</v>
      </c>
      <c r="N8" s="20" t="s">
        <v>35</v>
      </c>
    </row>
    <row r="9" spans="1:14">
      <c r="A9" s="69" t="s">
        <v>37</v>
      </c>
      <c r="B9" s="119">
        <v>830</v>
      </c>
      <c r="C9" s="21">
        <v>311</v>
      </c>
      <c r="D9" s="22">
        <f>C9/B9</f>
        <v>0.37469879518072291</v>
      </c>
      <c r="E9" s="119">
        <v>600</v>
      </c>
      <c r="F9" s="23">
        <v>272</v>
      </c>
      <c r="G9" s="22">
        <f>F9/E9</f>
        <v>0.45333333333333331</v>
      </c>
      <c r="H9" s="64">
        <v>211</v>
      </c>
      <c r="I9" s="121">
        <v>150</v>
      </c>
      <c r="J9" s="24">
        <v>46</v>
      </c>
      <c r="K9" s="22">
        <f>J9/I9</f>
        <v>0.30666666666666664</v>
      </c>
      <c r="L9" s="119">
        <v>55</v>
      </c>
      <c r="M9" s="21">
        <v>10</v>
      </c>
      <c r="N9" s="25">
        <f t="shared" ref="N9:N24" si="0">M9/L9</f>
        <v>0.18181818181818182</v>
      </c>
    </row>
    <row r="10" spans="1:14">
      <c r="A10" s="69" t="s">
        <v>38</v>
      </c>
      <c r="B10" s="119">
        <v>750</v>
      </c>
      <c r="C10" s="21">
        <v>193</v>
      </c>
      <c r="D10" s="22">
        <f t="shared" ref="D10:D24" si="1">C10/B10</f>
        <v>0.25733333333333336</v>
      </c>
      <c r="E10" s="119">
        <v>340</v>
      </c>
      <c r="F10" s="23">
        <v>95</v>
      </c>
      <c r="G10" s="22">
        <f t="shared" ref="G10:G24" si="2">F10/E10</f>
        <v>0.27941176470588236</v>
      </c>
      <c r="H10" s="64">
        <v>95</v>
      </c>
      <c r="I10" s="121">
        <v>140</v>
      </c>
      <c r="J10" s="24">
        <v>28</v>
      </c>
      <c r="K10" s="22">
        <f t="shared" ref="K10:K24" si="3">J10/I10</f>
        <v>0.2</v>
      </c>
      <c r="L10" s="119">
        <v>35</v>
      </c>
      <c r="M10" s="21">
        <v>4</v>
      </c>
      <c r="N10" s="25">
        <f t="shared" si="0"/>
        <v>0.11428571428571428</v>
      </c>
    </row>
    <row r="11" spans="1:14">
      <c r="A11" s="69" t="s">
        <v>39</v>
      </c>
      <c r="B11" s="119">
        <v>1785</v>
      </c>
      <c r="C11" s="21">
        <v>557</v>
      </c>
      <c r="D11" s="22">
        <f t="shared" si="1"/>
        <v>0.31204481792717087</v>
      </c>
      <c r="E11" s="119">
        <v>775</v>
      </c>
      <c r="F11" s="23">
        <v>328</v>
      </c>
      <c r="G11" s="22">
        <f t="shared" si="2"/>
        <v>0.4232258064516129</v>
      </c>
      <c r="H11" s="64">
        <v>505</v>
      </c>
      <c r="I11" s="121">
        <v>1150</v>
      </c>
      <c r="J11" s="24">
        <v>453</v>
      </c>
      <c r="K11" s="22">
        <f t="shared" si="3"/>
        <v>0.39391304347826089</v>
      </c>
      <c r="L11" s="119">
        <v>150</v>
      </c>
      <c r="M11" s="21">
        <v>8</v>
      </c>
      <c r="N11" s="25">
        <f t="shared" si="0"/>
        <v>5.3333333333333337E-2</v>
      </c>
    </row>
    <row r="12" spans="1:14">
      <c r="A12" s="69" t="s">
        <v>40</v>
      </c>
      <c r="B12" s="119">
        <v>575</v>
      </c>
      <c r="C12" s="21">
        <v>188</v>
      </c>
      <c r="D12" s="22">
        <f t="shared" si="1"/>
        <v>0.32695652173913042</v>
      </c>
      <c r="E12" s="119">
        <v>365</v>
      </c>
      <c r="F12" s="23">
        <v>137</v>
      </c>
      <c r="G12" s="22">
        <f t="shared" si="2"/>
        <v>0.37534246575342467</v>
      </c>
      <c r="H12" s="64">
        <v>127</v>
      </c>
      <c r="I12" s="121">
        <v>150</v>
      </c>
      <c r="J12" s="24">
        <v>30</v>
      </c>
      <c r="K12" s="22">
        <f t="shared" si="3"/>
        <v>0.2</v>
      </c>
      <c r="L12" s="119">
        <v>60</v>
      </c>
      <c r="M12" s="21">
        <v>12</v>
      </c>
      <c r="N12" s="25">
        <f t="shared" si="0"/>
        <v>0.2</v>
      </c>
    </row>
    <row r="13" spans="1:14">
      <c r="A13" s="69" t="s">
        <v>41</v>
      </c>
      <c r="B13" s="119">
        <v>550</v>
      </c>
      <c r="C13" s="21">
        <v>153</v>
      </c>
      <c r="D13" s="22">
        <f t="shared" si="1"/>
        <v>0.2781818181818182</v>
      </c>
      <c r="E13" s="119">
        <v>330</v>
      </c>
      <c r="F13" s="23">
        <v>114</v>
      </c>
      <c r="G13" s="22">
        <f t="shared" si="2"/>
        <v>0.34545454545454546</v>
      </c>
      <c r="H13" s="64">
        <v>134</v>
      </c>
      <c r="I13" s="121">
        <v>110</v>
      </c>
      <c r="J13" s="24">
        <v>32</v>
      </c>
      <c r="K13" s="22">
        <f t="shared" si="3"/>
        <v>0.29090909090909089</v>
      </c>
      <c r="L13" s="119">
        <v>55</v>
      </c>
      <c r="M13" s="21">
        <v>7</v>
      </c>
      <c r="N13" s="25">
        <f t="shared" si="0"/>
        <v>0.12727272727272726</v>
      </c>
    </row>
    <row r="14" spans="1:14">
      <c r="A14" s="69" t="s">
        <v>42</v>
      </c>
      <c r="B14" s="119">
        <v>775</v>
      </c>
      <c r="C14" s="21">
        <v>276</v>
      </c>
      <c r="D14" s="22">
        <f t="shared" si="1"/>
        <v>0.35612903225806453</v>
      </c>
      <c r="E14" s="119">
        <v>425</v>
      </c>
      <c r="F14" s="23">
        <v>193</v>
      </c>
      <c r="G14" s="22">
        <f t="shared" si="2"/>
        <v>0.45411764705882351</v>
      </c>
      <c r="H14" s="64">
        <v>234</v>
      </c>
      <c r="I14" s="121">
        <v>150</v>
      </c>
      <c r="J14" s="24">
        <v>21</v>
      </c>
      <c r="K14" s="22">
        <f t="shared" si="3"/>
        <v>0.14000000000000001</v>
      </c>
      <c r="L14" s="119">
        <v>25</v>
      </c>
      <c r="M14" s="21">
        <v>8</v>
      </c>
      <c r="N14" s="25">
        <f t="shared" si="0"/>
        <v>0.32</v>
      </c>
    </row>
    <row r="15" spans="1:14">
      <c r="A15" s="69" t="s">
        <v>43</v>
      </c>
      <c r="B15" s="119">
        <v>535</v>
      </c>
      <c r="C15" s="21">
        <v>156</v>
      </c>
      <c r="D15" s="22">
        <f t="shared" si="1"/>
        <v>0.29158878504672897</v>
      </c>
      <c r="E15" s="119">
        <v>375</v>
      </c>
      <c r="F15" s="23">
        <v>127</v>
      </c>
      <c r="G15" s="22">
        <f t="shared" si="2"/>
        <v>0.33866666666666667</v>
      </c>
      <c r="H15" s="64">
        <v>144</v>
      </c>
      <c r="I15" s="121">
        <v>130</v>
      </c>
      <c r="J15" s="24">
        <v>15</v>
      </c>
      <c r="K15" s="22">
        <f t="shared" si="3"/>
        <v>0.11538461538461539</v>
      </c>
      <c r="L15" s="119">
        <v>45</v>
      </c>
      <c r="M15" s="21">
        <v>3</v>
      </c>
      <c r="N15" s="25">
        <f t="shared" si="0"/>
        <v>6.6666666666666666E-2</v>
      </c>
    </row>
    <row r="16" spans="1:14">
      <c r="A16" s="69" t="s">
        <v>44</v>
      </c>
      <c r="B16" s="119">
        <v>900</v>
      </c>
      <c r="C16" s="21">
        <v>174</v>
      </c>
      <c r="D16" s="22">
        <f t="shared" si="1"/>
        <v>0.19333333333333333</v>
      </c>
      <c r="E16" s="119">
        <v>550</v>
      </c>
      <c r="F16" s="23">
        <v>126</v>
      </c>
      <c r="G16" s="22">
        <f t="shared" si="2"/>
        <v>0.2290909090909091</v>
      </c>
      <c r="H16" s="64">
        <v>134</v>
      </c>
      <c r="I16" s="121">
        <v>250</v>
      </c>
      <c r="J16" s="24">
        <v>69</v>
      </c>
      <c r="K16" s="22">
        <f t="shared" si="3"/>
        <v>0.27600000000000002</v>
      </c>
      <c r="L16" s="119">
        <v>100</v>
      </c>
      <c r="M16" s="21">
        <v>32</v>
      </c>
      <c r="N16" s="25">
        <f t="shared" si="0"/>
        <v>0.32</v>
      </c>
    </row>
    <row r="17" spans="1:14">
      <c r="A17" s="69" t="s">
        <v>45</v>
      </c>
      <c r="B17" s="119">
        <v>515</v>
      </c>
      <c r="C17" s="21">
        <v>112</v>
      </c>
      <c r="D17" s="22">
        <f t="shared" si="1"/>
        <v>0.2174757281553398</v>
      </c>
      <c r="E17" s="119">
        <v>255</v>
      </c>
      <c r="F17" s="23">
        <v>80</v>
      </c>
      <c r="G17" s="22">
        <f t="shared" si="2"/>
        <v>0.31372549019607843</v>
      </c>
      <c r="H17" s="64">
        <v>60</v>
      </c>
      <c r="I17" s="121">
        <v>84</v>
      </c>
      <c r="J17" s="24">
        <v>7</v>
      </c>
      <c r="K17" s="22">
        <f t="shared" si="3"/>
        <v>8.3333333333333329E-2</v>
      </c>
      <c r="L17" s="119">
        <v>20</v>
      </c>
      <c r="M17" s="21">
        <v>7</v>
      </c>
      <c r="N17" s="25">
        <f t="shared" si="0"/>
        <v>0.35</v>
      </c>
    </row>
    <row r="18" spans="1:14">
      <c r="A18" s="69" t="s">
        <v>46</v>
      </c>
      <c r="B18" s="119">
        <v>1500</v>
      </c>
      <c r="C18" s="21">
        <v>424</v>
      </c>
      <c r="D18" s="22">
        <f t="shared" si="1"/>
        <v>0.28266666666666668</v>
      </c>
      <c r="E18" s="119">
        <v>870</v>
      </c>
      <c r="F18" s="23">
        <v>309</v>
      </c>
      <c r="G18" s="22">
        <f t="shared" si="2"/>
        <v>0.35517241379310344</v>
      </c>
      <c r="H18" s="64">
        <v>309</v>
      </c>
      <c r="I18" s="121">
        <v>400</v>
      </c>
      <c r="J18" s="24">
        <v>100</v>
      </c>
      <c r="K18" s="22">
        <f t="shared" si="3"/>
        <v>0.25</v>
      </c>
      <c r="L18" s="119">
        <v>55</v>
      </c>
      <c r="M18" s="21">
        <v>17</v>
      </c>
      <c r="N18" s="25">
        <f t="shared" si="0"/>
        <v>0.30909090909090908</v>
      </c>
    </row>
    <row r="19" spans="1:14">
      <c r="A19" s="69" t="s">
        <v>47</v>
      </c>
      <c r="B19" s="119">
        <v>1010</v>
      </c>
      <c r="C19" s="21">
        <v>157</v>
      </c>
      <c r="D19" s="22">
        <f t="shared" si="1"/>
        <v>0.15544554455445544</v>
      </c>
      <c r="E19" s="119">
        <v>535</v>
      </c>
      <c r="F19" s="23">
        <v>102</v>
      </c>
      <c r="G19" s="22">
        <f t="shared" si="2"/>
        <v>0.19065420560747665</v>
      </c>
      <c r="H19" s="64">
        <v>136</v>
      </c>
      <c r="I19" s="121">
        <v>250</v>
      </c>
      <c r="J19" s="24">
        <v>50</v>
      </c>
      <c r="K19" s="22">
        <f t="shared" si="3"/>
        <v>0.2</v>
      </c>
      <c r="L19" s="119">
        <v>50</v>
      </c>
      <c r="M19" s="21">
        <v>20</v>
      </c>
      <c r="N19" s="25">
        <f t="shared" si="0"/>
        <v>0.4</v>
      </c>
    </row>
    <row r="20" spans="1:14">
      <c r="A20" s="69" t="s">
        <v>48</v>
      </c>
      <c r="B20" s="119">
        <v>600</v>
      </c>
      <c r="C20" s="21">
        <v>202</v>
      </c>
      <c r="D20" s="22">
        <f t="shared" si="1"/>
        <v>0.33666666666666667</v>
      </c>
      <c r="E20" s="119">
        <v>300</v>
      </c>
      <c r="F20" s="23">
        <v>136</v>
      </c>
      <c r="G20" s="22">
        <f t="shared" si="2"/>
        <v>0.45333333333333331</v>
      </c>
      <c r="H20" s="64">
        <v>144</v>
      </c>
      <c r="I20" s="121">
        <v>200</v>
      </c>
      <c r="J20" s="24">
        <v>26</v>
      </c>
      <c r="K20" s="22">
        <f t="shared" si="3"/>
        <v>0.13</v>
      </c>
      <c r="L20" s="119">
        <v>50</v>
      </c>
      <c r="M20" s="21">
        <v>4</v>
      </c>
      <c r="N20" s="25">
        <f t="shared" si="0"/>
        <v>0.08</v>
      </c>
    </row>
    <row r="21" spans="1:14">
      <c r="A21" s="69" t="s">
        <v>49</v>
      </c>
      <c r="B21" s="119">
        <v>820</v>
      </c>
      <c r="C21" s="21">
        <v>264</v>
      </c>
      <c r="D21" s="22">
        <f t="shared" si="1"/>
        <v>0.32195121951219513</v>
      </c>
      <c r="E21" s="119">
        <v>460</v>
      </c>
      <c r="F21" s="23">
        <v>156</v>
      </c>
      <c r="G21" s="22">
        <f t="shared" si="2"/>
        <v>0.33913043478260868</v>
      </c>
      <c r="H21" s="64">
        <v>184</v>
      </c>
      <c r="I21" s="121">
        <v>250</v>
      </c>
      <c r="J21" s="24">
        <v>51</v>
      </c>
      <c r="K21" s="22">
        <f t="shared" si="3"/>
        <v>0.20399999999999999</v>
      </c>
      <c r="L21" s="119">
        <v>40</v>
      </c>
      <c r="M21" s="21">
        <v>7</v>
      </c>
      <c r="N21" s="25">
        <f t="shared" si="0"/>
        <v>0.17499999999999999</v>
      </c>
    </row>
    <row r="22" spans="1:14">
      <c r="A22" s="69" t="s">
        <v>50</v>
      </c>
      <c r="B22" s="119">
        <v>508</v>
      </c>
      <c r="C22" s="21">
        <v>102</v>
      </c>
      <c r="D22" s="22">
        <f t="shared" si="1"/>
        <v>0.20078740157480315</v>
      </c>
      <c r="E22" s="119">
        <v>350</v>
      </c>
      <c r="F22" s="23">
        <v>71</v>
      </c>
      <c r="G22" s="22">
        <f t="shared" si="2"/>
        <v>0.20285714285714285</v>
      </c>
      <c r="H22" s="64">
        <v>88</v>
      </c>
      <c r="I22" s="121">
        <v>200</v>
      </c>
      <c r="J22" s="24">
        <v>14</v>
      </c>
      <c r="K22" s="22">
        <f t="shared" si="3"/>
        <v>7.0000000000000007E-2</v>
      </c>
      <c r="L22" s="119">
        <v>47</v>
      </c>
      <c r="M22" s="21">
        <v>8</v>
      </c>
      <c r="N22" s="25">
        <f t="shared" si="0"/>
        <v>0.1702127659574468</v>
      </c>
    </row>
    <row r="23" spans="1:14">
      <c r="A23" s="69" t="s">
        <v>51</v>
      </c>
      <c r="B23" s="119">
        <v>1950</v>
      </c>
      <c r="C23" s="21">
        <v>508</v>
      </c>
      <c r="D23" s="22">
        <f t="shared" si="1"/>
        <v>0.26051282051282049</v>
      </c>
      <c r="E23" s="119">
        <v>1200</v>
      </c>
      <c r="F23" s="23">
        <v>308</v>
      </c>
      <c r="G23" s="22">
        <f t="shared" si="2"/>
        <v>0.25666666666666665</v>
      </c>
      <c r="H23" s="64">
        <v>486</v>
      </c>
      <c r="I23" s="121">
        <v>250</v>
      </c>
      <c r="J23" s="24">
        <v>62</v>
      </c>
      <c r="K23" s="22">
        <f t="shared" si="3"/>
        <v>0.248</v>
      </c>
      <c r="L23" s="119">
        <v>200</v>
      </c>
      <c r="M23" s="21">
        <v>52</v>
      </c>
      <c r="N23" s="25">
        <f t="shared" si="0"/>
        <v>0.26</v>
      </c>
    </row>
    <row r="24" spans="1:14">
      <c r="A24" s="69" t="s">
        <v>52</v>
      </c>
      <c r="B24" s="119">
        <v>600</v>
      </c>
      <c r="C24" s="21">
        <v>65</v>
      </c>
      <c r="D24" s="22">
        <f t="shared" si="1"/>
        <v>0.10833333333333334</v>
      </c>
      <c r="E24" s="119">
        <v>400</v>
      </c>
      <c r="F24" s="23">
        <v>29</v>
      </c>
      <c r="G24" s="22">
        <f t="shared" si="2"/>
        <v>7.2499999999999995E-2</v>
      </c>
      <c r="H24" s="64">
        <v>53</v>
      </c>
      <c r="I24" s="121">
        <v>200</v>
      </c>
      <c r="J24" s="24">
        <v>16</v>
      </c>
      <c r="K24" s="22">
        <f t="shared" si="3"/>
        <v>0.08</v>
      </c>
      <c r="L24" s="119">
        <v>75</v>
      </c>
      <c r="M24" s="21">
        <v>5</v>
      </c>
      <c r="N24" s="25">
        <f t="shared" si="0"/>
        <v>6.6666666666666666E-2</v>
      </c>
    </row>
    <row r="25" spans="1:14">
      <c r="A25" s="69" t="s">
        <v>53</v>
      </c>
      <c r="B25" s="119" t="s">
        <v>54</v>
      </c>
      <c r="C25" s="26">
        <v>817</v>
      </c>
      <c r="D25" s="22" t="s">
        <v>54</v>
      </c>
      <c r="E25" s="119" t="s">
        <v>54</v>
      </c>
      <c r="F25" s="26">
        <v>371</v>
      </c>
      <c r="G25" s="22" t="s">
        <v>54</v>
      </c>
      <c r="H25" s="64">
        <v>92</v>
      </c>
      <c r="I25" s="122" t="s">
        <v>54</v>
      </c>
      <c r="J25" s="27">
        <v>0</v>
      </c>
      <c r="K25" s="28" t="s">
        <v>54</v>
      </c>
      <c r="L25" s="119" t="s">
        <v>54</v>
      </c>
      <c r="M25" s="26">
        <v>0</v>
      </c>
      <c r="N25" s="28" t="s">
        <v>54</v>
      </c>
    </row>
    <row r="26" spans="1:14" ht="13.5" thickBot="1">
      <c r="A26" s="70" t="s">
        <v>55</v>
      </c>
      <c r="B26" s="120">
        <f>SUM(B9:B25)</f>
        <v>14203</v>
      </c>
      <c r="C26" s="29">
        <v>4366</v>
      </c>
      <c r="D26" s="22">
        <f>C26/B26</f>
        <v>0.30739984510314722</v>
      </c>
      <c r="E26" s="120">
        <f>SUM(E9:E25)</f>
        <v>8130</v>
      </c>
      <c r="F26" s="29">
        <v>2953</v>
      </c>
      <c r="G26" s="30">
        <f>F26/E26</f>
        <v>0.36322263222632228</v>
      </c>
      <c r="H26" s="65">
        <v>3015</v>
      </c>
      <c r="I26" s="120">
        <f>SUM(I9:I25)</f>
        <v>4064</v>
      </c>
      <c r="J26" s="31">
        <v>989</v>
      </c>
      <c r="K26" s="32">
        <f>J26/I26</f>
        <v>0.24335629921259844</v>
      </c>
      <c r="L26" s="120">
        <f>SUM(L9:L24)</f>
        <v>1062</v>
      </c>
      <c r="M26" s="29">
        <v>199</v>
      </c>
      <c r="N26" s="32">
        <f>M26/L26</f>
        <v>0.18738229755178909</v>
      </c>
    </row>
    <row r="27" spans="1:14" ht="13.5" thickTop="1">
      <c r="A27" s="137" t="s">
        <v>56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4">
      <c r="A28" s="1" t="s">
        <v>57</v>
      </c>
    </row>
    <row r="29" spans="1:14">
      <c r="A29" s="138" t="s">
        <v>58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29"/>
      <c r="L29" s="129"/>
      <c r="M29" s="129"/>
    </row>
    <row r="30" spans="1:14">
      <c r="A30" s="133" t="s">
        <v>59</v>
      </c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4">
      <c r="A31" s="129" t="s">
        <v>60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4">
      <c r="A32" s="133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">
      <c r="A33" s="118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topLeftCell="A21" workbookViewId="0">
      <selection activeCell="G8" sqref="G8"/>
    </sheetView>
  </sheetViews>
  <sheetFormatPr defaultColWidth="9.140625" defaultRowHeight="12.75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2" ht="18" customHeight="1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16.5" customHeight="1">
      <c r="A2" s="132" t="str">
        <f>'Plan vs Actual'!A2</f>
        <v>OSCCAR Summary by Workforce Area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5.75">
      <c r="A3" s="132" t="str">
        <f>'Plan vs Actual'!A3</f>
        <v>FY23 Quarter Ending September 30, 2022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ht="24" customHeight="1">
      <c r="A4" s="131" t="s">
        <v>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6" customHeight="1" thickBot="1"/>
    <row r="6" spans="1:12" s="2" customFormat="1" ht="13.5" customHeight="1" thickTop="1">
      <c r="A6" s="71" t="s">
        <v>19</v>
      </c>
      <c r="B6" s="72" t="s">
        <v>20</v>
      </c>
      <c r="C6" s="72" t="s">
        <v>21</v>
      </c>
      <c r="D6" s="89" t="s">
        <v>22</v>
      </c>
      <c r="E6" s="87" t="s">
        <v>23</v>
      </c>
      <c r="F6" s="89" t="s">
        <v>24</v>
      </c>
      <c r="G6" s="87" t="s">
        <v>25</v>
      </c>
      <c r="H6" s="89" t="s">
        <v>26</v>
      </c>
      <c r="I6" s="87" t="s">
        <v>27</v>
      </c>
      <c r="J6" s="72" t="s">
        <v>28</v>
      </c>
      <c r="K6" s="72" t="s">
        <v>29</v>
      </c>
      <c r="L6" s="73" t="s">
        <v>30</v>
      </c>
    </row>
    <row r="7" spans="1:12" s="76" customFormat="1" ht="39.75" customHeight="1">
      <c r="A7" s="74" t="s">
        <v>13</v>
      </c>
      <c r="B7" s="14" t="s">
        <v>16</v>
      </c>
      <c r="C7" s="14" t="s">
        <v>61</v>
      </c>
      <c r="D7" s="90" t="s">
        <v>62</v>
      </c>
      <c r="E7" s="60" t="s">
        <v>63</v>
      </c>
      <c r="F7" s="90" t="s">
        <v>64</v>
      </c>
      <c r="G7" s="60" t="s">
        <v>65</v>
      </c>
      <c r="H7" s="90" t="s">
        <v>66</v>
      </c>
      <c r="I7" s="60" t="s">
        <v>67</v>
      </c>
      <c r="J7" s="14" t="s">
        <v>68</v>
      </c>
      <c r="K7" s="14" t="s">
        <v>69</v>
      </c>
      <c r="L7" s="75" t="s">
        <v>70</v>
      </c>
    </row>
    <row r="8" spans="1:12">
      <c r="A8" s="77" t="s">
        <v>37</v>
      </c>
      <c r="B8" s="115">
        <f>'Plan vs Actual'!H9</f>
        <v>211</v>
      </c>
      <c r="C8" s="26">
        <v>187</v>
      </c>
      <c r="D8" s="91">
        <f>C8/B8</f>
        <v>0.88625592417061616</v>
      </c>
      <c r="E8" s="88">
        <f>'Plan vs Actual'!J9</f>
        <v>46</v>
      </c>
      <c r="F8" s="91">
        <f>E8/B8</f>
        <v>0.21800947867298578</v>
      </c>
      <c r="G8" s="61">
        <f>'Plan vs Actual'!M9</f>
        <v>10</v>
      </c>
      <c r="H8" s="91">
        <f>G8/E8</f>
        <v>0.21739130434782608</v>
      </c>
      <c r="I8" s="61">
        <v>8</v>
      </c>
      <c r="J8" s="21">
        <v>4</v>
      </c>
      <c r="K8" s="21">
        <v>21</v>
      </c>
      <c r="L8" s="78">
        <v>4</v>
      </c>
    </row>
    <row r="9" spans="1:12">
      <c r="A9" s="77" t="s">
        <v>38</v>
      </c>
      <c r="B9" s="115">
        <f>'Plan vs Actual'!H10</f>
        <v>95</v>
      </c>
      <c r="C9" s="26">
        <v>47</v>
      </c>
      <c r="D9" s="91">
        <f t="shared" ref="D9:D24" si="0">C9/B9</f>
        <v>0.49473684210526314</v>
      </c>
      <c r="E9" s="88">
        <f>'Plan vs Actual'!J10</f>
        <v>28</v>
      </c>
      <c r="F9" s="91">
        <f t="shared" ref="F9:F25" si="1">E9/B9</f>
        <v>0.29473684210526313</v>
      </c>
      <c r="G9" s="61">
        <f>'Plan vs Actual'!M10</f>
        <v>4</v>
      </c>
      <c r="H9" s="91">
        <f t="shared" ref="H9:H25" si="2">G9/E9</f>
        <v>0.14285714285714285</v>
      </c>
      <c r="I9" s="61">
        <v>0</v>
      </c>
      <c r="J9" s="21">
        <v>0</v>
      </c>
      <c r="K9" s="21">
        <v>64</v>
      </c>
      <c r="L9" s="78">
        <v>2</v>
      </c>
    </row>
    <row r="10" spans="1:12">
      <c r="A10" s="77" t="s">
        <v>39</v>
      </c>
      <c r="B10" s="115">
        <f>'Plan vs Actual'!H11</f>
        <v>505</v>
      </c>
      <c r="C10" s="26">
        <v>297</v>
      </c>
      <c r="D10" s="91">
        <f t="shared" si="0"/>
        <v>0.58811881188118809</v>
      </c>
      <c r="E10" s="88">
        <f>'Plan vs Actual'!J11</f>
        <v>453</v>
      </c>
      <c r="F10" s="91">
        <f t="shared" si="1"/>
        <v>0.89702970297029705</v>
      </c>
      <c r="G10" s="61">
        <f>'Plan vs Actual'!M11</f>
        <v>8</v>
      </c>
      <c r="H10" s="91">
        <f t="shared" si="2"/>
        <v>1.7660044150110375E-2</v>
      </c>
      <c r="I10" s="61">
        <v>0</v>
      </c>
      <c r="J10" s="21">
        <v>9</v>
      </c>
      <c r="K10" s="21">
        <v>2</v>
      </c>
      <c r="L10" s="78">
        <v>0</v>
      </c>
    </row>
    <row r="11" spans="1:12">
      <c r="A11" s="77" t="s">
        <v>40</v>
      </c>
      <c r="B11" s="115">
        <f>'Plan vs Actual'!H12</f>
        <v>127</v>
      </c>
      <c r="C11" s="26">
        <v>80</v>
      </c>
      <c r="D11" s="91">
        <f t="shared" si="0"/>
        <v>0.62992125984251968</v>
      </c>
      <c r="E11" s="88">
        <f>'Plan vs Actual'!J12</f>
        <v>30</v>
      </c>
      <c r="F11" s="91">
        <f t="shared" si="1"/>
        <v>0.23622047244094488</v>
      </c>
      <c r="G11" s="61">
        <f>'Plan vs Actual'!M12</f>
        <v>12</v>
      </c>
      <c r="H11" s="91">
        <f t="shared" si="2"/>
        <v>0.4</v>
      </c>
      <c r="I11" s="61">
        <v>44</v>
      </c>
      <c r="J11" s="21">
        <v>3</v>
      </c>
      <c r="K11" s="21">
        <v>12</v>
      </c>
      <c r="L11" s="78">
        <v>2</v>
      </c>
    </row>
    <row r="12" spans="1:12">
      <c r="A12" s="77" t="s">
        <v>41</v>
      </c>
      <c r="B12" s="115">
        <f>'Plan vs Actual'!H13</f>
        <v>134</v>
      </c>
      <c r="C12" s="26">
        <v>101</v>
      </c>
      <c r="D12" s="91">
        <f t="shared" si="0"/>
        <v>0.75373134328358204</v>
      </c>
      <c r="E12" s="88">
        <f>'Plan vs Actual'!J13</f>
        <v>32</v>
      </c>
      <c r="F12" s="91">
        <f t="shared" si="1"/>
        <v>0.23880597014925373</v>
      </c>
      <c r="G12" s="61">
        <f>'Plan vs Actual'!M13</f>
        <v>7</v>
      </c>
      <c r="H12" s="91">
        <f t="shared" si="2"/>
        <v>0.21875</v>
      </c>
      <c r="I12" s="61">
        <v>17</v>
      </c>
      <c r="J12" s="21">
        <v>2</v>
      </c>
      <c r="K12" s="21">
        <v>24</v>
      </c>
      <c r="L12" s="78">
        <v>0</v>
      </c>
    </row>
    <row r="13" spans="1:12">
      <c r="A13" s="77" t="s">
        <v>42</v>
      </c>
      <c r="B13" s="115">
        <f>'Plan vs Actual'!H14</f>
        <v>234</v>
      </c>
      <c r="C13" s="26">
        <v>160</v>
      </c>
      <c r="D13" s="91">
        <f t="shared" si="0"/>
        <v>0.68376068376068377</v>
      </c>
      <c r="E13" s="88">
        <f>'Plan vs Actual'!J14</f>
        <v>21</v>
      </c>
      <c r="F13" s="91">
        <f t="shared" si="1"/>
        <v>8.9743589743589744E-2</v>
      </c>
      <c r="G13" s="61">
        <f>'Plan vs Actual'!M14</f>
        <v>8</v>
      </c>
      <c r="H13" s="91">
        <f t="shared" si="2"/>
        <v>0.38095238095238093</v>
      </c>
      <c r="I13" s="61">
        <v>103</v>
      </c>
      <c r="J13" s="21">
        <v>0</v>
      </c>
      <c r="K13" s="21">
        <v>144</v>
      </c>
      <c r="L13" s="78">
        <v>1</v>
      </c>
    </row>
    <row r="14" spans="1:12">
      <c r="A14" s="77" t="s">
        <v>43</v>
      </c>
      <c r="B14" s="115">
        <f>'Plan vs Actual'!H15</f>
        <v>144</v>
      </c>
      <c r="C14" s="26">
        <v>119</v>
      </c>
      <c r="D14" s="91">
        <f t="shared" si="0"/>
        <v>0.82638888888888884</v>
      </c>
      <c r="E14" s="88">
        <f>'Plan vs Actual'!J15</f>
        <v>15</v>
      </c>
      <c r="F14" s="91">
        <f t="shared" si="1"/>
        <v>0.10416666666666667</v>
      </c>
      <c r="G14" s="61">
        <f>'Plan vs Actual'!M15</f>
        <v>3</v>
      </c>
      <c r="H14" s="91">
        <f t="shared" si="2"/>
        <v>0.2</v>
      </c>
      <c r="I14" s="61">
        <v>4</v>
      </c>
      <c r="J14" s="21">
        <v>13</v>
      </c>
      <c r="K14" s="21">
        <v>5</v>
      </c>
      <c r="L14" s="78">
        <v>25</v>
      </c>
    </row>
    <row r="15" spans="1:12">
      <c r="A15" s="77" t="s">
        <v>44</v>
      </c>
      <c r="B15" s="115">
        <f>'Plan vs Actual'!H16</f>
        <v>134</v>
      </c>
      <c r="C15" s="26">
        <v>94</v>
      </c>
      <c r="D15" s="91">
        <f t="shared" si="0"/>
        <v>0.70149253731343286</v>
      </c>
      <c r="E15" s="88">
        <f>'Plan vs Actual'!J16</f>
        <v>69</v>
      </c>
      <c r="F15" s="91">
        <f t="shared" si="1"/>
        <v>0.5149253731343284</v>
      </c>
      <c r="G15" s="61">
        <f>'Plan vs Actual'!M16</f>
        <v>32</v>
      </c>
      <c r="H15" s="91">
        <f t="shared" si="2"/>
        <v>0.46376811594202899</v>
      </c>
      <c r="I15" s="61">
        <v>17</v>
      </c>
      <c r="J15" s="21">
        <v>0</v>
      </c>
      <c r="K15" s="21">
        <v>17</v>
      </c>
      <c r="L15" s="78">
        <v>10</v>
      </c>
    </row>
    <row r="16" spans="1:12">
      <c r="A16" s="77" t="s">
        <v>45</v>
      </c>
      <c r="B16" s="115">
        <f>'Plan vs Actual'!H17</f>
        <v>60</v>
      </c>
      <c r="C16" s="26">
        <v>39</v>
      </c>
      <c r="D16" s="91">
        <f t="shared" si="0"/>
        <v>0.65</v>
      </c>
      <c r="E16" s="88">
        <f>'Plan vs Actual'!J17</f>
        <v>7</v>
      </c>
      <c r="F16" s="91">
        <f t="shared" si="1"/>
        <v>0.11666666666666667</v>
      </c>
      <c r="G16" s="61">
        <f>'Plan vs Actual'!M17</f>
        <v>7</v>
      </c>
      <c r="H16" s="91">
        <f t="shared" si="2"/>
        <v>1</v>
      </c>
      <c r="I16" s="61">
        <v>6</v>
      </c>
      <c r="J16" s="21">
        <v>0</v>
      </c>
      <c r="K16" s="21">
        <v>11</v>
      </c>
      <c r="L16" s="78">
        <v>0</v>
      </c>
    </row>
    <row r="17" spans="1:12">
      <c r="A17" s="77" t="s">
        <v>46</v>
      </c>
      <c r="B17" s="115">
        <f>'Plan vs Actual'!H18</f>
        <v>309</v>
      </c>
      <c r="C17" s="26">
        <v>208</v>
      </c>
      <c r="D17" s="91">
        <f t="shared" si="0"/>
        <v>0.67313915857605178</v>
      </c>
      <c r="E17" s="88">
        <f>'Plan vs Actual'!J18</f>
        <v>100</v>
      </c>
      <c r="F17" s="91">
        <f t="shared" si="1"/>
        <v>0.32362459546925565</v>
      </c>
      <c r="G17" s="61">
        <f>'Plan vs Actual'!M18</f>
        <v>17</v>
      </c>
      <c r="H17" s="91">
        <f t="shared" si="2"/>
        <v>0.17</v>
      </c>
      <c r="I17" s="61">
        <v>13</v>
      </c>
      <c r="J17" s="21">
        <v>3</v>
      </c>
      <c r="K17" s="21">
        <v>35</v>
      </c>
      <c r="L17" s="78">
        <v>3</v>
      </c>
    </row>
    <row r="18" spans="1:12">
      <c r="A18" s="77" t="s">
        <v>47</v>
      </c>
      <c r="B18" s="115">
        <f>'Plan vs Actual'!H19</f>
        <v>136</v>
      </c>
      <c r="C18" s="26">
        <v>82</v>
      </c>
      <c r="D18" s="91">
        <f t="shared" si="0"/>
        <v>0.6029411764705882</v>
      </c>
      <c r="E18" s="88">
        <f>'Plan vs Actual'!J19</f>
        <v>50</v>
      </c>
      <c r="F18" s="91">
        <f t="shared" si="1"/>
        <v>0.36764705882352944</v>
      </c>
      <c r="G18" s="61">
        <f>'Plan vs Actual'!M19</f>
        <v>20</v>
      </c>
      <c r="H18" s="91">
        <f t="shared" si="2"/>
        <v>0.4</v>
      </c>
      <c r="I18" s="61">
        <v>7</v>
      </c>
      <c r="J18" s="21">
        <v>3</v>
      </c>
      <c r="K18" s="21">
        <v>28</v>
      </c>
      <c r="L18" s="78">
        <v>0</v>
      </c>
    </row>
    <row r="19" spans="1:12">
      <c r="A19" s="77" t="s">
        <v>48</v>
      </c>
      <c r="B19" s="115">
        <f>'Plan vs Actual'!H20</f>
        <v>144</v>
      </c>
      <c r="C19" s="26">
        <v>87</v>
      </c>
      <c r="D19" s="91">
        <f t="shared" si="0"/>
        <v>0.60416666666666663</v>
      </c>
      <c r="E19" s="88">
        <f>'Plan vs Actual'!J20</f>
        <v>26</v>
      </c>
      <c r="F19" s="91">
        <f t="shared" si="1"/>
        <v>0.18055555555555555</v>
      </c>
      <c r="G19" s="61">
        <f>'Plan vs Actual'!M20</f>
        <v>4</v>
      </c>
      <c r="H19" s="91">
        <f t="shared" si="2"/>
        <v>0.15384615384615385</v>
      </c>
      <c r="I19" s="61">
        <v>21</v>
      </c>
      <c r="J19" s="21">
        <v>1</v>
      </c>
      <c r="K19" s="21">
        <v>6</v>
      </c>
      <c r="L19" s="78">
        <v>1</v>
      </c>
    </row>
    <row r="20" spans="1:12">
      <c r="A20" s="77" t="s">
        <v>49</v>
      </c>
      <c r="B20" s="115">
        <f>'Plan vs Actual'!H21</f>
        <v>184</v>
      </c>
      <c r="C20" s="26">
        <v>99</v>
      </c>
      <c r="D20" s="91">
        <f t="shared" si="0"/>
        <v>0.53804347826086951</v>
      </c>
      <c r="E20" s="88">
        <f>'Plan vs Actual'!J21</f>
        <v>51</v>
      </c>
      <c r="F20" s="91">
        <f t="shared" si="1"/>
        <v>0.27717391304347827</v>
      </c>
      <c r="G20" s="61">
        <f>'Plan vs Actual'!M21</f>
        <v>7</v>
      </c>
      <c r="H20" s="91">
        <f t="shared" si="2"/>
        <v>0.13725490196078433</v>
      </c>
      <c r="I20" s="61">
        <v>63</v>
      </c>
      <c r="J20" s="21">
        <v>30</v>
      </c>
      <c r="K20" s="21">
        <v>24</v>
      </c>
      <c r="L20" s="78">
        <v>56</v>
      </c>
    </row>
    <row r="21" spans="1:12">
      <c r="A21" s="77" t="s">
        <v>50</v>
      </c>
      <c r="B21" s="115">
        <f>'Plan vs Actual'!H22</f>
        <v>88</v>
      </c>
      <c r="C21" s="26">
        <v>60</v>
      </c>
      <c r="D21" s="91">
        <f t="shared" si="0"/>
        <v>0.68181818181818177</v>
      </c>
      <c r="E21" s="88">
        <f>'Plan vs Actual'!J22</f>
        <v>14</v>
      </c>
      <c r="F21" s="91">
        <f t="shared" si="1"/>
        <v>0.15909090909090909</v>
      </c>
      <c r="G21" s="61">
        <f>'Plan vs Actual'!M22</f>
        <v>8</v>
      </c>
      <c r="H21" s="91">
        <f t="shared" si="2"/>
        <v>0.5714285714285714</v>
      </c>
      <c r="I21" s="61">
        <v>47</v>
      </c>
      <c r="J21" s="21">
        <v>0</v>
      </c>
      <c r="K21" s="21">
        <v>44</v>
      </c>
      <c r="L21" s="78">
        <v>4</v>
      </c>
    </row>
    <row r="22" spans="1:12">
      <c r="A22" s="77" t="s">
        <v>51</v>
      </c>
      <c r="B22" s="115">
        <f>'Plan vs Actual'!H23</f>
        <v>486</v>
      </c>
      <c r="C22" s="26">
        <v>286</v>
      </c>
      <c r="D22" s="91">
        <f t="shared" si="0"/>
        <v>0.58847736625514402</v>
      </c>
      <c r="E22" s="88">
        <f>'Plan vs Actual'!J23</f>
        <v>62</v>
      </c>
      <c r="F22" s="91">
        <f t="shared" si="1"/>
        <v>0.12757201646090535</v>
      </c>
      <c r="G22" s="61">
        <f>'Plan vs Actual'!M23</f>
        <v>52</v>
      </c>
      <c r="H22" s="91">
        <f t="shared" si="2"/>
        <v>0.83870967741935487</v>
      </c>
      <c r="I22" s="61">
        <v>264</v>
      </c>
      <c r="J22" s="21">
        <v>1</v>
      </c>
      <c r="K22" s="21">
        <v>47</v>
      </c>
      <c r="L22" s="78">
        <v>142</v>
      </c>
    </row>
    <row r="23" spans="1:12">
      <c r="A23" s="77" t="s">
        <v>52</v>
      </c>
      <c r="B23" s="115">
        <f>'Plan vs Actual'!H24</f>
        <v>53</v>
      </c>
      <c r="C23" s="26">
        <v>18</v>
      </c>
      <c r="D23" s="91">
        <f t="shared" si="0"/>
        <v>0.33962264150943394</v>
      </c>
      <c r="E23" s="88">
        <f>'Plan vs Actual'!J24</f>
        <v>16</v>
      </c>
      <c r="F23" s="91">
        <f t="shared" si="1"/>
        <v>0.30188679245283018</v>
      </c>
      <c r="G23" s="61">
        <f>'Plan vs Actual'!M24</f>
        <v>5</v>
      </c>
      <c r="H23" s="91">
        <f t="shared" si="2"/>
        <v>0.3125</v>
      </c>
      <c r="I23" s="61">
        <v>1</v>
      </c>
      <c r="J23" s="21">
        <v>14</v>
      </c>
      <c r="K23" s="21">
        <v>4</v>
      </c>
      <c r="L23" s="78">
        <v>0</v>
      </c>
    </row>
    <row r="24" spans="1:12" ht="13.5" thickBot="1">
      <c r="A24" s="103" t="s">
        <v>71</v>
      </c>
      <c r="B24" s="116">
        <f>'Plan vs Actual'!H25</f>
        <v>92</v>
      </c>
      <c r="C24" s="104">
        <v>52</v>
      </c>
      <c r="D24" s="105">
        <f t="shared" si="0"/>
        <v>0.56521739130434778</v>
      </c>
      <c r="E24" s="113">
        <f>'Plan vs Actual'!J25</f>
        <v>0</v>
      </c>
      <c r="F24" s="105">
        <f t="shared" si="1"/>
        <v>0</v>
      </c>
      <c r="G24" s="114">
        <f>'Plan vs Actual'!M25</f>
        <v>0</v>
      </c>
      <c r="H24" s="105">
        <f>IF(E24&gt;0,G24/E24,0)</f>
        <v>0</v>
      </c>
      <c r="I24" s="106">
        <v>91</v>
      </c>
      <c r="J24" s="104">
        <v>10</v>
      </c>
      <c r="K24" s="104">
        <v>3</v>
      </c>
      <c r="L24" s="107">
        <v>0</v>
      </c>
    </row>
    <row r="25" spans="1:12" ht="13.5" thickBot="1">
      <c r="A25" s="108" t="s">
        <v>55</v>
      </c>
      <c r="B25" s="117">
        <f>'Plan vs Actual'!H26</f>
        <v>3015</v>
      </c>
      <c r="C25" s="109">
        <v>2303</v>
      </c>
      <c r="D25" s="110">
        <f>C25/B25</f>
        <v>0.76384742951907136</v>
      </c>
      <c r="E25" s="123">
        <f>'Plan vs Actual'!J26</f>
        <v>989</v>
      </c>
      <c r="F25" s="110">
        <f t="shared" si="1"/>
        <v>0.32802653399668324</v>
      </c>
      <c r="G25" s="124">
        <f>'Plan vs Actual'!M26</f>
        <v>199</v>
      </c>
      <c r="H25" s="110">
        <f t="shared" si="2"/>
        <v>0.20121334681496461</v>
      </c>
      <c r="I25" s="111">
        <v>731</v>
      </c>
      <c r="J25" s="109">
        <v>93</v>
      </c>
      <c r="K25" s="109">
        <v>500</v>
      </c>
      <c r="L25" s="112">
        <v>250</v>
      </c>
    </row>
    <row r="26" spans="1:12" ht="13.5" thickTop="1">
      <c r="A26" s="148" t="str">
        <f>'Plan vs Actual'!A28</f>
        <v xml:space="preserve">**The Statewide All Offices total is not equal to the sum of the workforce area counts for the following reasons:  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</row>
    <row r="27" spans="1:12">
      <c r="A27" s="146" t="s">
        <v>58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>
      <c r="A28" s="146" t="s">
        <v>59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>
      <c r="A29" s="146" t="s">
        <v>72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>
      <c r="A30" s="146" t="s">
        <v>73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>
      <c r="A31" s="118"/>
    </row>
    <row r="32" spans="1:12">
      <c r="C32" s="79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topLeftCell="A17" zoomScaleNormal="100" workbookViewId="0">
      <selection activeCell="A20" sqref="A20"/>
    </sheetView>
  </sheetViews>
  <sheetFormatPr defaultColWidth="9.140625" defaultRowHeight="12.75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45"/>
      <c r="L1" s="145"/>
      <c r="M1" s="145"/>
      <c r="N1" s="68"/>
      <c r="O1" s="68"/>
      <c r="P1" s="68"/>
      <c r="Q1" s="68"/>
    </row>
    <row r="2" spans="1:17" ht="18.75" customHeight="1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68"/>
      <c r="O2" s="68"/>
      <c r="P2" s="68"/>
      <c r="Q2" s="68"/>
    </row>
    <row r="3" spans="1:17" ht="18.75" customHeight="1">
      <c r="A3" s="132" t="str">
        <f>'Plan vs Actual'!A3</f>
        <v>FY23 Quarter Ending September 30, 2022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5"/>
      <c r="M3" s="145"/>
      <c r="N3" s="68"/>
      <c r="O3" s="68"/>
      <c r="P3" s="68"/>
      <c r="Q3" s="68"/>
    </row>
    <row r="4" spans="1:17" ht="30" customHeight="1">
      <c r="A4" s="152" t="s">
        <v>74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7" ht="13.5" thickBot="1"/>
    <row r="6" spans="1:17" s="83" customFormat="1" ht="15.75" customHeight="1" thickTop="1">
      <c r="A6" s="80"/>
      <c r="B6" s="81" t="s">
        <v>75</v>
      </c>
      <c r="C6" s="81" t="s">
        <v>76</v>
      </c>
      <c r="D6" s="81" t="s">
        <v>77</v>
      </c>
      <c r="E6" s="81" t="s">
        <v>78</v>
      </c>
      <c r="F6" s="81" t="s">
        <v>79</v>
      </c>
      <c r="G6" s="81" t="s">
        <v>80</v>
      </c>
      <c r="H6" s="81" t="s">
        <v>81</v>
      </c>
      <c r="I6" s="81" t="s">
        <v>82</v>
      </c>
      <c r="J6" s="81" t="s">
        <v>83</v>
      </c>
      <c r="K6" s="81" t="s">
        <v>84</v>
      </c>
      <c r="L6" s="81" t="s">
        <v>85</v>
      </c>
      <c r="M6" s="82" t="s">
        <v>86</v>
      </c>
    </row>
    <row r="7" spans="1:17" ht="18" customHeight="1">
      <c r="A7" s="92" t="s">
        <v>87</v>
      </c>
      <c r="B7" s="93">
        <v>1745</v>
      </c>
      <c r="C7" s="93">
        <v>3206</v>
      </c>
      <c r="D7" s="93">
        <v>4366</v>
      </c>
      <c r="E7" s="93"/>
      <c r="F7" s="93"/>
      <c r="G7" s="93"/>
      <c r="H7" s="93"/>
      <c r="I7" s="93"/>
      <c r="J7" s="93"/>
      <c r="K7" s="93"/>
      <c r="L7" s="93"/>
      <c r="M7" s="94"/>
    </row>
    <row r="8" spans="1:17" ht="18" customHeight="1">
      <c r="A8" s="95" t="s">
        <v>88</v>
      </c>
      <c r="B8" s="93">
        <v>1745</v>
      </c>
      <c r="C8" s="93">
        <v>2021</v>
      </c>
      <c r="D8" s="93">
        <v>1955</v>
      </c>
      <c r="E8" s="93"/>
      <c r="F8" s="93"/>
      <c r="G8" s="93"/>
      <c r="H8" s="93"/>
      <c r="I8" s="93"/>
      <c r="J8" s="93"/>
      <c r="K8" s="93"/>
      <c r="L8" s="93"/>
      <c r="M8" s="94"/>
    </row>
    <row r="9" spans="1:17" ht="18" customHeight="1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7"/>
    </row>
    <row r="10" spans="1:17" ht="18" customHeight="1">
      <c r="A10" s="92" t="s">
        <v>89</v>
      </c>
      <c r="B10" s="98">
        <v>1130</v>
      </c>
      <c r="C10" s="98">
        <v>2126</v>
      </c>
      <c r="D10" s="98">
        <v>3015</v>
      </c>
      <c r="E10" s="93"/>
      <c r="F10" s="93"/>
      <c r="G10" s="93"/>
      <c r="H10" s="93"/>
      <c r="I10" s="93"/>
      <c r="J10" s="93"/>
      <c r="K10" s="93"/>
      <c r="L10" s="93"/>
      <c r="M10" s="94"/>
      <c r="N10" s="84"/>
    </row>
    <row r="11" spans="1:17" ht="18" customHeight="1">
      <c r="A11" s="95" t="s">
        <v>90</v>
      </c>
      <c r="B11" s="98">
        <v>1130</v>
      </c>
      <c r="C11" s="98">
        <v>1318</v>
      </c>
      <c r="D11" s="98">
        <v>1352</v>
      </c>
      <c r="E11" s="98"/>
      <c r="F11" s="98"/>
      <c r="G11" s="98"/>
      <c r="H11" s="98"/>
      <c r="I11" s="98"/>
      <c r="J11" s="98"/>
      <c r="K11" s="98"/>
      <c r="L11" s="98"/>
      <c r="M11" s="99"/>
    </row>
    <row r="12" spans="1:17" ht="18" customHeight="1">
      <c r="A12" s="92"/>
      <c r="B12" s="98"/>
      <c r="C12" s="98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7" ht="18" customHeight="1">
      <c r="A13" s="92" t="s">
        <v>91</v>
      </c>
      <c r="B13" s="98">
        <v>380</v>
      </c>
      <c r="C13" s="98">
        <v>688</v>
      </c>
      <c r="D13" s="98">
        <v>989</v>
      </c>
      <c r="E13" s="98"/>
      <c r="F13" s="98"/>
      <c r="G13" s="98"/>
      <c r="H13" s="93"/>
      <c r="I13" s="93"/>
      <c r="J13" s="93"/>
      <c r="K13" s="93"/>
      <c r="L13" s="93"/>
      <c r="M13" s="94"/>
    </row>
    <row r="14" spans="1:17" ht="18" customHeight="1">
      <c r="A14" s="95" t="s">
        <v>92</v>
      </c>
      <c r="B14" s="98">
        <v>380</v>
      </c>
      <c r="C14" s="98">
        <v>375</v>
      </c>
      <c r="D14" s="98">
        <v>398</v>
      </c>
      <c r="E14" s="98"/>
      <c r="F14" s="98"/>
      <c r="G14" s="98"/>
      <c r="H14" s="98"/>
      <c r="I14" s="98"/>
      <c r="J14" s="98"/>
      <c r="K14" s="98"/>
      <c r="L14" s="98"/>
      <c r="M14" s="99"/>
    </row>
    <row r="15" spans="1:17" ht="18" customHeight="1">
      <c r="A15" s="92"/>
      <c r="B15" s="98"/>
      <c r="C15" s="98"/>
      <c r="D15" s="93"/>
      <c r="E15" s="93"/>
      <c r="F15" s="93"/>
      <c r="G15" s="93"/>
      <c r="H15" s="93"/>
      <c r="I15" s="93"/>
      <c r="J15" s="93"/>
      <c r="K15" s="93"/>
      <c r="L15" s="93"/>
      <c r="M15" s="94"/>
    </row>
    <row r="16" spans="1:17" ht="18" customHeight="1">
      <c r="A16" s="92" t="s">
        <v>93</v>
      </c>
      <c r="B16" s="98">
        <v>59</v>
      </c>
      <c r="C16" s="98">
        <v>137</v>
      </c>
      <c r="D16" s="93">
        <v>199</v>
      </c>
      <c r="E16" s="93"/>
      <c r="F16" s="93"/>
      <c r="G16" s="93"/>
      <c r="H16" s="93"/>
      <c r="I16" s="93"/>
      <c r="J16" s="93"/>
      <c r="K16" s="93"/>
      <c r="L16" s="93"/>
      <c r="M16" s="94"/>
    </row>
    <row r="17" spans="1:13" ht="18" customHeight="1">
      <c r="A17" s="95" t="s">
        <v>94</v>
      </c>
      <c r="B17" s="98">
        <v>59</v>
      </c>
      <c r="C17" s="98">
        <v>86</v>
      </c>
      <c r="D17" s="98">
        <v>78</v>
      </c>
      <c r="E17" s="98"/>
      <c r="F17" s="98"/>
      <c r="G17" s="98"/>
      <c r="H17" s="98"/>
      <c r="I17" s="98"/>
      <c r="J17" s="98"/>
      <c r="K17" s="98"/>
      <c r="L17" s="98"/>
      <c r="M17" s="99"/>
    </row>
    <row r="18" spans="1:13" ht="18" customHeight="1" thickBot="1">
      <c r="A18" s="100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ht="15.75" thickTop="1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>
      <c r="A20" s="118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F6A06-8CB0-4C2B-B32F-53C991BF00CC}"/>
</file>

<file path=customXml/itemProps2.xml><?xml version="1.0" encoding="utf-8"?>
<ds:datastoreItem xmlns:ds="http://schemas.openxmlformats.org/officeDocument/2006/customXml" ds:itemID="{14C1C687-6FC6-48A0-8A89-A82583BB36A3}"/>
</file>

<file path=customXml/itemProps3.xml><?xml version="1.0" encoding="utf-8"?>
<ds:datastoreItem xmlns:ds="http://schemas.openxmlformats.org/officeDocument/2006/customXml" ds:itemID="{2B419E5A-97F3-4732-B8D5-E57822E247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(DWD)</cp:lastModifiedBy>
  <cp:revision/>
  <dcterms:created xsi:type="dcterms:W3CDTF">2005-11-08T14:55:14Z</dcterms:created>
  <dcterms:modified xsi:type="dcterms:W3CDTF">2022-12-02T15:26:55Z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