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1 09302022/"/>
    </mc:Choice>
  </mc:AlternateContent>
  <xr:revisionPtr revIDLastSave="1" documentId="11_0AF0487787B1D6A6942B36392F02BFAF5E74A281" xr6:coauthVersionLast="47" xr6:coauthVersionMax="47" xr10:uidLastSave="{008313C9-ECEA-439F-84AD-6C379EDC7EE8}"/>
  <bookViews>
    <workbookView xWindow="-110" yWindow="-110" windowWidth="19420" windowHeight="11020" tabRatio="938" xr2:uid="{00000000-000D-0000-FFFF-FFFF00000000}"/>
  </bookViews>
  <sheets>
    <sheet name="Cover Sheet" sheetId="10" r:id="rId1"/>
    <sheet name="1. Plan vs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vs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2" l="1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 s="1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J26" i="4" s="1"/>
  <c r="G27" i="2"/>
  <c r="G26" i="2"/>
  <c r="A4" i="9"/>
  <c r="K27" i="2"/>
  <c r="I27" i="2"/>
  <c r="F16" i="9"/>
  <c r="B25" i="5"/>
  <c r="H25" i="5" s="1"/>
  <c r="A3" i="7"/>
  <c r="A3" i="6"/>
  <c r="A3" i="9"/>
  <c r="A2" i="7"/>
  <c r="A2" i="6"/>
  <c r="A2" i="5"/>
  <c r="A3" i="5"/>
  <c r="A2" i="4"/>
  <c r="A3" i="4"/>
  <c r="A2" i="3"/>
  <c r="A2" i="2"/>
  <c r="B9" i="6"/>
  <c r="P9" i="6" s="1"/>
  <c r="B10" i="6"/>
  <c r="F10" i="6" s="1"/>
  <c r="B11" i="6"/>
  <c r="N11" i="6" s="1"/>
  <c r="B12" i="6"/>
  <c r="F12" i="6" s="1"/>
  <c r="B13" i="6"/>
  <c r="N13" i="6" s="1"/>
  <c r="B14" i="6"/>
  <c r="L14" i="6" s="1"/>
  <c r="B15" i="6"/>
  <c r="J15" i="6" s="1"/>
  <c r="B16" i="6"/>
  <c r="H16" i="6" s="1"/>
  <c r="B17" i="6"/>
  <c r="L17" i="6" s="1"/>
  <c r="B18" i="6"/>
  <c r="L18" i="6" s="1"/>
  <c r="B19" i="6"/>
  <c r="L19" i="6" s="1"/>
  <c r="B20" i="6"/>
  <c r="H20" i="6" s="1"/>
  <c r="B21" i="6"/>
  <c r="F21" i="6" s="1"/>
  <c r="B22" i="6"/>
  <c r="J22" i="6" s="1"/>
  <c r="B23" i="6"/>
  <c r="D23" i="6" s="1"/>
  <c r="B24" i="6"/>
  <c r="L24" i="6" s="1"/>
  <c r="B25" i="6"/>
  <c r="D25" i="6" s="1"/>
  <c r="B26" i="6"/>
  <c r="F26" i="6" s="1"/>
  <c r="B9" i="5"/>
  <c r="H9" i="5" s="1"/>
  <c r="B10" i="5"/>
  <c r="H10" i="5" s="1"/>
  <c r="B11" i="5"/>
  <c r="H11" i="5" s="1"/>
  <c r="B12" i="5"/>
  <c r="F12" i="5" s="1"/>
  <c r="B13" i="5"/>
  <c r="L13" i="5" s="1"/>
  <c r="B14" i="5"/>
  <c r="N14" i="5" s="1"/>
  <c r="B15" i="5"/>
  <c r="H15" i="5" s="1"/>
  <c r="B16" i="5"/>
  <c r="F16" i="5" s="1"/>
  <c r="B17" i="5"/>
  <c r="J17" i="5" s="1"/>
  <c r="B18" i="5"/>
  <c r="N18" i="5" s="1"/>
  <c r="B19" i="5"/>
  <c r="H19" i="5" s="1"/>
  <c r="B20" i="5"/>
  <c r="N20" i="5" s="1"/>
  <c r="B21" i="5"/>
  <c r="H21" i="5" s="1"/>
  <c r="B22" i="5"/>
  <c r="H22" i="5" s="1"/>
  <c r="B23" i="5"/>
  <c r="D23" i="5" s="1"/>
  <c r="B24" i="5"/>
  <c r="J24" i="5" s="1"/>
  <c r="B26" i="5"/>
  <c r="D26" i="5" s="1"/>
  <c r="B9" i="4"/>
  <c r="J9" i="4" s="1"/>
  <c r="B10" i="4"/>
  <c r="N10" i="4" s="1"/>
  <c r="B11" i="4"/>
  <c r="D11" i="4" s="1"/>
  <c r="B12" i="4"/>
  <c r="L12" i="4" s="1"/>
  <c r="B13" i="4"/>
  <c r="P13" i="4" s="1"/>
  <c r="B14" i="4"/>
  <c r="D14" i="4" s="1"/>
  <c r="B15" i="4"/>
  <c r="F15" i="4" s="1"/>
  <c r="B16" i="4"/>
  <c r="N16" i="4" s="1"/>
  <c r="B17" i="4"/>
  <c r="P17" i="4" s="1"/>
  <c r="B18" i="4"/>
  <c r="N18" i="4" s="1"/>
  <c r="B19" i="4"/>
  <c r="J19" i="4" s="1"/>
  <c r="B20" i="4"/>
  <c r="F20" i="4" s="1"/>
  <c r="B21" i="4"/>
  <c r="P21" i="4" s="1"/>
  <c r="B22" i="4"/>
  <c r="N22" i="4" s="1"/>
  <c r="B23" i="4"/>
  <c r="J23" i="4" s="1"/>
  <c r="B24" i="4"/>
  <c r="H24" i="4" s="1"/>
  <c r="B25" i="4"/>
  <c r="N25" i="4" s="1"/>
  <c r="B10" i="2"/>
  <c r="F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B18" i="2"/>
  <c r="D18" i="2" s="1"/>
  <c r="B19" i="2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B27" i="2"/>
  <c r="E27" i="1"/>
  <c r="G27" i="1" s="1"/>
  <c r="H27" i="1"/>
  <c r="J27" i="1" s="1"/>
  <c r="N27" i="1"/>
  <c r="P27" i="1" s="1"/>
  <c r="K27" i="1"/>
  <c r="M27" i="1" s="1"/>
  <c r="B27" i="1"/>
  <c r="D27" i="1" s="1"/>
  <c r="K10" i="2"/>
  <c r="L10" i="2" s="1"/>
  <c r="K11" i="2"/>
  <c r="K12" i="2"/>
  <c r="K13" i="2"/>
  <c r="K14" i="2"/>
  <c r="L15" i="2"/>
  <c r="K16" i="2"/>
  <c r="K17" i="2"/>
  <c r="K18" i="2"/>
  <c r="L18" i="2" s="1"/>
  <c r="K19" i="2"/>
  <c r="K20" i="2"/>
  <c r="K21" i="2"/>
  <c r="L21" i="2" s="1"/>
  <c r="K22" i="2"/>
  <c r="K23" i="2"/>
  <c r="L23" i="2" s="1"/>
  <c r="K24" i="2"/>
  <c r="K25" i="2"/>
  <c r="L25" i="2" s="1"/>
  <c r="K26" i="2"/>
  <c r="I10" i="2"/>
  <c r="I11" i="2"/>
  <c r="I12" i="2"/>
  <c r="I13" i="2"/>
  <c r="J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G10" i="2"/>
  <c r="G11" i="2"/>
  <c r="G12" i="2"/>
  <c r="G13" i="2"/>
  <c r="H13" i="2" s="1"/>
  <c r="G14" i="2"/>
  <c r="G15" i="2"/>
  <c r="G16" i="2"/>
  <c r="G17" i="2"/>
  <c r="G18" i="2"/>
  <c r="G19" i="2"/>
  <c r="G20" i="2"/>
  <c r="G21" i="2"/>
  <c r="H21" i="2" s="1"/>
  <c r="G22" i="2"/>
  <c r="G23" i="2"/>
  <c r="G24" i="2"/>
  <c r="G25" i="2"/>
  <c r="F12" i="9"/>
  <c r="G12" i="9" s="1"/>
  <c r="F11" i="9"/>
  <c r="G11" i="9" s="1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 s="1"/>
  <c r="F27" i="9"/>
  <c r="G27" i="9" s="1"/>
  <c r="F26" i="9"/>
  <c r="G26" i="9" s="1"/>
  <c r="F25" i="9"/>
  <c r="G25" i="9" s="1"/>
  <c r="F23" i="9"/>
  <c r="G23" i="9" s="1"/>
  <c r="F24" i="9"/>
  <c r="G24" i="9" s="1"/>
  <c r="F21" i="9"/>
  <c r="G21" i="9" s="1"/>
  <c r="F22" i="9"/>
  <c r="G22" i="9" s="1"/>
  <c r="F20" i="9"/>
  <c r="G20" i="9" s="1"/>
  <c r="F18" i="9"/>
  <c r="G18" i="9" s="1"/>
  <c r="F17" i="9"/>
  <c r="G17" i="9" s="1"/>
  <c r="F13" i="9"/>
  <c r="G13" i="9" s="1"/>
  <c r="F14" i="9"/>
  <c r="G14" i="9" s="1"/>
  <c r="F15" i="9"/>
  <c r="G15" i="9" s="1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D26" i="4"/>
  <c r="N19" i="5"/>
  <c r="F16" i="6"/>
  <c r="N16" i="6"/>
  <c r="P19" i="6"/>
  <c r="H9" i="4"/>
  <c r="P10" i="4"/>
  <c r="L17" i="4"/>
  <c r="H19" i="6"/>
  <c r="J18" i="5"/>
  <c r="F17" i="4"/>
  <c r="N17" i="4"/>
  <c r="J15" i="4"/>
  <c r="D11" i="6"/>
  <c r="L21" i="6"/>
  <c r="J22" i="5"/>
  <c r="J20" i="4"/>
  <c r="J24" i="6"/>
  <c r="F18" i="5"/>
  <c r="D12" i="6"/>
  <c r="L16" i="6"/>
  <c r="L12" i="6"/>
  <c r="L20" i="6"/>
  <c r="J16" i="6"/>
  <c r="N22" i="5"/>
  <c r="F23" i="4"/>
  <c r="J9" i="6"/>
  <c r="P25" i="6"/>
  <c r="J13" i="4"/>
  <c r="D21" i="6"/>
  <c r="N9" i="6"/>
  <c r="F22" i="5"/>
  <c r="H13" i="4"/>
  <c r="D22" i="5"/>
  <c r="L25" i="6"/>
  <c r="F25" i="6"/>
  <c r="D20" i="4"/>
  <c r="H16" i="5"/>
  <c r="N13" i="4"/>
  <c r="D13" i="4"/>
  <c r="L13" i="4"/>
  <c r="L23" i="4"/>
  <c r="F13" i="4"/>
  <c r="N21" i="6"/>
  <c r="H24" i="6"/>
  <c r="L22" i="5"/>
  <c r="P22" i="4"/>
  <c r="F17" i="5"/>
  <c r="J15" i="5" l="1"/>
  <c r="D16" i="6"/>
  <c r="L22" i="2"/>
  <c r="L13" i="2"/>
  <c r="H25" i="6"/>
  <c r="P16" i="6"/>
  <c r="D15" i="5"/>
  <c r="J25" i="4"/>
  <c r="L26" i="4"/>
  <c r="J19" i="2"/>
  <c r="D23" i="4"/>
  <c r="D9" i="5"/>
  <c r="L11" i="4"/>
  <c r="P11" i="6"/>
  <c r="P15" i="6"/>
  <c r="N19" i="6"/>
  <c r="H11" i="6"/>
  <c r="J20" i="2"/>
  <c r="J11" i="4"/>
  <c r="F11" i="6"/>
  <c r="L11" i="6"/>
  <c r="F13" i="5"/>
  <c r="F19" i="6"/>
  <c r="H13" i="5"/>
  <c r="J13" i="5"/>
  <c r="D13" i="5"/>
  <c r="N13" i="5"/>
  <c r="N24" i="5"/>
  <c r="N15" i="6"/>
  <c r="J11" i="6"/>
  <c r="J19" i="6"/>
  <c r="D19" i="6"/>
  <c r="F26" i="2"/>
  <c r="H12" i="5"/>
  <c r="F15" i="5"/>
  <c r="L19" i="5"/>
  <c r="L9" i="6"/>
  <c r="D22" i="4"/>
  <c r="F18" i="6"/>
  <c r="L23" i="5"/>
  <c r="F22" i="4"/>
  <c r="F25" i="4"/>
  <c r="L15" i="5"/>
  <c r="D22" i="6"/>
  <c r="D19" i="5"/>
  <c r="N18" i="6"/>
  <c r="D10" i="2"/>
  <c r="H10" i="2"/>
  <c r="F19" i="5"/>
  <c r="N14" i="4"/>
  <c r="H10" i="4"/>
  <c r="N15" i="5"/>
  <c r="J19" i="5"/>
  <c r="J10" i="2"/>
  <c r="H27" i="2"/>
  <c r="P26" i="6"/>
  <c r="L26" i="6"/>
  <c r="L19" i="2"/>
  <c r="H18" i="6"/>
  <c r="D14" i="5"/>
  <c r="H24" i="5"/>
  <c r="F11" i="4"/>
  <c r="D15" i="4"/>
  <c r="N23" i="4"/>
  <c r="L17" i="5"/>
  <c r="F24" i="6"/>
  <c r="D17" i="5"/>
  <c r="D24" i="6"/>
  <c r="N17" i="5"/>
  <c r="N24" i="6"/>
  <c r="D10" i="5"/>
  <c r="P23" i="4"/>
  <c r="L18" i="4"/>
  <c r="H18" i="4"/>
  <c r="H11" i="4"/>
  <c r="H23" i="4"/>
  <c r="P11" i="4"/>
  <c r="H15" i="4"/>
  <c r="F21" i="5"/>
  <c r="D19" i="2"/>
  <c r="H14" i="6"/>
  <c r="D21" i="5"/>
  <c r="J21" i="5"/>
  <c r="F23" i="2"/>
  <c r="J11" i="5"/>
  <c r="D11" i="5"/>
  <c r="J18" i="6"/>
  <c r="H17" i="5"/>
  <c r="F11" i="5"/>
  <c r="D18" i="6"/>
  <c r="D14" i="6"/>
  <c r="P21" i="6"/>
  <c r="H21" i="6"/>
  <c r="J21" i="6"/>
  <c r="L21" i="5"/>
  <c r="N21" i="5"/>
  <c r="J22" i="4"/>
  <c r="D18" i="4"/>
  <c r="P18" i="6"/>
  <c r="L15" i="4"/>
  <c r="P24" i="6"/>
  <c r="L11" i="5"/>
  <c r="N11" i="4"/>
  <c r="N11" i="5"/>
  <c r="P15" i="4"/>
  <c r="J23" i="5"/>
  <c r="N15" i="4"/>
  <c r="J23" i="2"/>
  <c r="P20" i="4"/>
  <c r="L16" i="2"/>
  <c r="J18" i="2"/>
  <c r="J27" i="2"/>
  <c r="F23" i="5"/>
  <c r="N20" i="4"/>
  <c r="L20" i="5"/>
  <c r="H20" i="4"/>
  <c r="F9" i="4"/>
  <c r="N23" i="5"/>
  <c r="L20" i="4"/>
  <c r="H23" i="5"/>
  <c r="H16" i="4"/>
  <c r="F20" i="5"/>
  <c r="J24" i="2"/>
  <c r="J16" i="2"/>
  <c r="F18" i="2"/>
  <c r="H10" i="6"/>
  <c r="D10" i="6"/>
  <c r="L10" i="6"/>
  <c r="F9" i="5"/>
  <c r="J9" i="5"/>
  <c r="H13" i="6"/>
  <c r="N9" i="5"/>
  <c r="D17" i="4"/>
  <c r="J17" i="4"/>
  <c r="P12" i="4"/>
  <c r="D27" i="2"/>
  <c r="L26" i="2"/>
  <c r="L27" i="2"/>
  <c r="F25" i="2"/>
  <c r="F21" i="2"/>
  <c r="F17" i="2"/>
  <c r="F13" i="2"/>
  <c r="D24" i="4"/>
  <c r="J17" i="6"/>
  <c r="D9" i="4"/>
  <c r="P9" i="4"/>
  <c r="L21" i="4"/>
  <c r="P23" i="6"/>
  <c r="L9" i="5"/>
  <c r="F13" i="6"/>
  <c r="H17" i="4"/>
  <c r="P13" i="6"/>
  <c r="J13" i="6"/>
  <c r="H23" i="2"/>
  <c r="H19" i="2"/>
  <c r="H15" i="2"/>
  <c r="H11" i="2"/>
  <c r="J12" i="2"/>
  <c r="L14" i="2"/>
  <c r="L22" i="4"/>
  <c r="D24" i="5"/>
  <c r="J20" i="5"/>
  <c r="H18" i="5"/>
  <c r="N16" i="5"/>
  <c r="H14" i="5"/>
  <c r="L12" i="5"/>
  <c r="F20" i="2"/>
  <c r="F17" i="6"/>
  <c r="J14" i="4"/>
  <c r="J10" i="6"/>
  <c r="P10" i="6"/>
  <c r="N9" i="4"/>
  <c r="D13" i="6"/>
  <c r="N10" i="6"/>
  <c r="L13" i="6"/>
  <c r="L9" i="4"/>
  <c r="H22" i="2"/>
  <c r="H18" i="2"/>
  <c r="J11" i="2"/>
  <c r="F24" i="4"/>
  <c r="H17" i="6"/>
  <c r="L17" i="2"/>
  <c r="L19" i="4"/>
  <c r="N12" i="6"/>
  <c r="D26" i="6"/>
  <c r="H12" i="2"/>
  <c r="L23" i="6"/>
  <c r="F15" i="6"/>
  <c r="J23" i="6"/>
  <c r="J10" i="4"/>
  <c r="D12" i="4"/>
  <c r="L12" i="2"/>
  <c r="F12" i="4"/>
  <c r="F12" i="2"/>
  <c r="N22" i="6"/>
  <c r="N24" i="4"/>
  <c r="H19" i="4"/>
  <c r="H22" i="6"/>
  <c r="F22" i="6"/>
  <c r="N25" i="5"/>
  <c r="D16" i="5"/>
  <c r="N25" i="6"/>
  <c r="F14" i="5"/>
  <c r="F14" i="4"/>
  <c r="J14" i="6"/>
  <c r="J16" i="5"/>
  <c r="D9" i="6"/>
  <c r="H9" i="6"/>
  <c r="F26" i="4"/>
  <c r="D16" i="4"/>
  <c r="L16" i="5"/>
  <c r="D18" i="5"/>
  <c r="L14" i="5"/>
  <c r="P12" i="6"/>
  <c r="L18" i="5"/>
  <c r="F9" i="6"/>
  <c r="F18" i="4"/>
  <c r="L25" i="5"/>
  <c r="P18" i="4"/>
  <c r="N14" i="6"/>
  <c r="F14" i="2"/>
  <c r="J12" i="5"/>
  <c r="H16" i="2"/>
  <c r="N12" i="5"/>
  <c r="F14" i="6"/>
  <c r="H15" i="6"/>
  <c r="L15" i="6"/>
  <c r="F23" i="6"/>
  <c r="P17" i="6"/>
  <c r="H26" i="6"/>
  <c r="D10" i="4"/>
  <c r="N12" i="4"/>
  <c r="L10" i="4"/>
  <c r="J12" i="4"/>
  <c r="J14" i="2"/>
  <c r="H26" i="2"/>
  <c r="F15" i="2"/>
  <c r="F11" i="2"/>
  <c r="N10" i="5"/>
  <c r="P16" i="4"/>
  <c r="L10" i="5"/>
  <c r="P20" i="6"/>
  <c r="J12" i="6"/>
  <c r="J20" i="6"/>
  <c r="F10" i="5"/>
  <c r="L14" i="4"/>
  <c r="H25" i="2"/>
  <c r="H14" i="2"/>
  <c r="L16" i="4"/>
  <c r="D15" i="6"/>
  <c r="F16" i="2"/>
  <c r="J24" i="4"/>
  <c r="L22" i="6"/>
  <c r="H22" i="4"/>
  <c r="F20" i="6"/>
  <c r="P22" i="6"/>
  <c r="P24" i="4"/>
  <c r="P19" i="4"/>
  <c r="J10" i="5"/>
  <c r="N20" i="6"/>
  <c r="D20" i="6"/>
  <c r="H20" i="5"/>
  <c r="F16" i="4"/>
  <c r="J16" i="4"/>
  <c r="N17" i="6"/>
  <c r="D12" i="5"/>
  <c r="P14" i="4"/>
  <c r="D17" i="6"/>
  <c r="H12" i="6"/>
  <c r="J14" i="5"/>
  <c r="J18" i="4"/>
  <c r="F24" i="5"/>
  <c r="L24" i="5"/>
  <c r="H14" i="4"/>
  <c r="D20" i="5"/>
  <c r="J26" i="6"/>
  <c r="N26" i="6"/>
  <c r="P14" i="6"/>
  <c r="H23" i="6"/>
  <c r="J25" i="6"/>
  <c r="N23" i="6"/>
  <c r="F10" i="4"/>
  <c r="L24" i="4"/>
  <c r="H12" i="4"/>
  <c r="J25" i="2"/>
  <c r="J21" i="2"/>
  <c r="J17" i="2"/>
  <c r="F27" i="2"/>
  <c r="D25" i="5"/>
  <c r="P25" i="4"/>
  <c r="L25" i="4"/>
  <c r="D26" i="2"/>
  <c r="J26" i="2"/>
  <c r="D25" i="4"/>
  <c r="H25" i="4"/>
  <c r="F25" i="5"/>
  <c r="J25" i="5"/>
  <c r="H26" i="4"/>
  <c r="L26" i="5"/>
  <c r="F26" i="5"/>
  <c r="J26" i="5"/>
  <c r="P26" i="4"/>
  <c r="N26" i="5"/>
  <c r="H26" i="5"/>
  <c r="N26" i="4"/>
  <c r="J15" i="2"/>
  <c r="F19" i="2"/>
  <c r="L20" i="2"/>
  <c r="N19" i="4"/>
  <c r="F24" i="2"/>
  <c r="D17" i="2"/>
  <c r="J22" i="2"/>
  <c r="D21" i="4"/>
  <c r="F21" i="4"/>
  <c r="H24" i="2"/>
  <c r="F22" i="2"/>
  <c r="H17" i="2"/>
  <c r="J21" i="4"/>
  <c r="F19" i="4"/>
  <c r="H21" i="4"/>
  <c r="N21" i="4"/>
  <c r="H20" i="2"/>
  <c r="L24" i="2"/>
  <c r="D19" i="4"/>
  <c r="L11" i="2"/>
</calcChain>
</file>

<file path=xl/sharedStrings.xml><?xml version="1.0" encoding="utf-8"?>
<sst xmlns="http://schemas.openxmlformats.org/spreadsheetml/2006/main" count="416" uniqueCount="152">
  <si>
    <t>TAB 3 - JOB SEEKERS</t>
  </si>
  <si>
    <t>OSCCAR Summary by Workforce Area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</si>
  <si>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</si>
  <si>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</si>
  <si>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</si>
  <si>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</si>
  <si>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</si>
  <si>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</si>
  <si>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</si>
  <si>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</si>
  <si>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</si>
  <si>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</si>
  <si>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</si>
  <si>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</si>
  <si>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</si>
  <si>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</si>
  <si>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</si>
  <si>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</si>
  <si>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</si>
  <si>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</si>
  <si>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</si>
  <si>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</si>
  <si>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</si>
  <si>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</si>
  <si>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</si>
  <si>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</si>
  <si>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</si>
  <si>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</si>
  <si>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</si>
  <si>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</si>
  <si>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</si>
  <si>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</si>
  <si>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</si>
  <si>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</si>
  <si>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</si>
  <si>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</si>
  <si>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</si>
  <si>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</si>
  <si>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</si>
  <si>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</si>
  <si>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</si>
  <si>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</si>
  <si>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</si>
  <si>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</si>
  <si>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</si>
  <si>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</si>
  <si>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</si>
  <si>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</si>
  <si>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</si>
  <si>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</si>
  <si>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</si>
  <si>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</si>
  <si>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</si>
  <si>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</si>
  <si>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</si>
  <si>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</si>
  <si>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</si>
  <si>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</si>
  <si>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</si>
  <si>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</si>
  <si>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</si>
  <si>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</si>
  <si>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</si>
  <si>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</si>
  <si>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</si>
  <si>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</si>
  <si>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</si>
  <si>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</si>
  <si>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</si>
  <si>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</si>
  <si>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</si>
  <si>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</si>
  <si>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</si>
  <si>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</si>
  <si>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</si>
  <si>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</si>
  <si>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</si>
  <si>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</si>
  <si>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</si>
  <si>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</si>
  <si>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</si>
  <si>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</si>
  <si>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</si>
  <si>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</si>
  <si>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</si>
  <si>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</si>
  <si>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</si>
  <si>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</si>
  <si>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</si>
  <si>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</si>
  <si>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</si>
  <si>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</si>
  <si>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</si>
  <si>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</si>
  <si>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</si>
  <si>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</si>
  <si>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</si>
  <si>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</si>
  <si>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</si>
  <si>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</si>
  <si>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</si>
  <si>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</si>
  <si>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</si>
  <si>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</si>
  <si>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</si>
  <si>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</si>
  <si>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</si>
  <si>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</si>
  <si>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</si>
  <si>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</si>
  <si>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</si>
  <si>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</si>
  <si>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</si>
  <si>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</si>
  <si>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</si>
  <si>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</si>
  <si>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</si>
  <si>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</si>
  <si>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</si>
  <si>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</si>
  <si>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</si>
  <si>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</si>
  <si>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</si>
  <si>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</si>
  <si>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</si>
  <si>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</si>
  <si>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FY22 Qtr 1</t>
  </si>
  <si>
    <t>Year to Year Change</t>
  </si>
  <si>
    <t>Percentage of
YTD Customers</t>
  </si>
  <si>
    <t>09/30/21
YTD Customers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</si>
  <si>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</si>
  <si>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</si>
  <si>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</si>
  <si>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</si>
  <si>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</si>
  <si>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</si>
  <si>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</si>
  <si>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</si>
  <si>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</si>
  <si>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</si>
  <si>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</si>
  <si>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</si>
  <si>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</si>
  <si>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</si>
  <si>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</si>
  <si>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</si>
  <si>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</si>
  <si>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</si>
  <si>
    <t>FY23 Quarter Ending September 30, 2022</t>
  </si>
  <si>
    <t>FY23 Qtr 1</t>
  </si>
  <si>
    <t>09/30/22
YTD Customers</t>
  </si>
  <si>
    <t>FY22 to FY23
Change 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</si>
</sst>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medium">
        <color auto="1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0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/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1"/>
    </xf>
    <xf numFmtId="0" fontId="6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8" xfId="0" applyFont="1" applyBorder="1"/>
    <xf numFmtId="0" fontId="6" fillId="0" borderId="5" xfId="0" applyFont="1" applyBorder="1" applyAlignment="1">
      <alignment horizontal="left" wrapText="1"/>
    </xf>
    <xf numFmtId="3" fontId="6" fillId="0" borderId="58" xfId="0" applyNumberFormat="1" applyFont="1" applyBorder="1" applyAlignment="1">
      <alignment horizontal="center"/>
    </xf>
    <xf numFmtId="3" fontId="6" fillId="0" borderId="31" xfId="0" applyNumberFormat="1" applyFont="1" applyBorder="1" applyAlignment="1">
      <alignment horizontal="center"/>
    </xf>
    <xf numFmtId="3" fontId="6" fillId="0" borderId="0" xfId="0" applyNumberFormat="1" applyFont="1"/>
    <xf numFmtId="164" fontId="6" fillId="0" borderId="58" xfId="0" applyNumberFormat="1" applyFont="1" applyBorder="1" applyAlignment="1">
      <alignment horizontal="center"/>
    </xf>
    <xf numFmtId="0" fontId="6" fillId="0" borderId="3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3" fontId="6" fillId="0" borderId="59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/>
    <xf numFmtId="164" fontId="19" fillId="0" borderId="40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/>
    <xf numFmtId="164" fontId="20" fillId="0" borderId="45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/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/>
    <xf numFmtId="0" fontId="19" fillId="3" borderId="49" xfId="0" applyFont="1" applyFill="1" applyBorder="1"/>
    <xf numFmtId="164" fontId="20" fillId="0" borderId="51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3" fontId="6" fillId="0" borderId="6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7" fontId="6" fillId="0" borderId="6" xfId="1" applyNumberFormat="1" applyFont="1" applyFill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19" fillId="0" borderId="39" xfId="0" applyNumberFormat="1" applyFont="1" applyBorder="1" applyAlignment="1">
      <alignment horizontal="center"/>
    </xf>
    <xf numFmtId="3" fontId="20" fillId="0" borderId="44" xfId="0" applyNumberFormat="1" applyFont="1" applyBorder="1" applyAlignment="1">
      <alignment horizontal="center"/>
    </xf>
    <xf numFmtId="3" fontId="20" fillId="3" borderId="44" xfId="0" applyNumberFormat="1" applyFont="1" applyFill="1" applyBorder="1" applyAlignment="1">
      <alignment horizontal="center"/>
    </xf>
    <xf numFmtId="3" fontId="20" fillId="0" borderId="50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63" xfId="0" applyFont="1" applyBorder="1" applyAlignment="1">
      <alignment horizontal="left"/>
    </xf>
    <xf numFmtId="0" fontId="9" fillId="0" borderId="62" xfId="0" applyFont="1" applyBorder="1" applyAlignment="1">
      <alignment horizontal="left"/>
    </xf>
    <xf numFmtId="3" fontId="24" fillId="4" borderId="60" xfId="0" applyNumberFormat="1" applyFont="1" applyFill="1" applyBorder="1" applyAlignment="1">
      <alignment horizontal="center" wrapText="1"/>
    </xf>
    <xf numFmtId="3" fontId="24" fillId="4" borderId="6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9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3" fontId="1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23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8"/>
  <sheetViews>
    <sheetView tabSelected="1" workbookViewId="0">
      <selection activeCell="C28" sqref="C28"/>
    </sheetView>
  </sheetViews>
  <sheetFormatPr defaultColWidth="9.1796875" defaultRowHeight="13" x14ac:dyDescent="0.3"/>
  <cols>
    <col min="1" max="1" width="1.7265625" style="1" customWidth="1"/>
    <col min="2" max="2" width="0.81640625" style="1" customWidth="1"/>
    <col min="3" max="3" width="18.7265625" style="1" customWidth="1"/>
    <col min="4" max="4" width="20.7265625" style="1" customWidth="1"/>
    <col min="5" max="5" width="63.26953125" style="1" customWidth="1"/>
    <col min="6" max="6" width="20.7265625" style="1" customWidth="1"/>
    <col min="7" max="7" width="0.81640625" style="1" customWidth="1"/>
    <col min="8" max="8" width="1.7265625" style="1" customWidth="1"/>
    <col min="9" max="9" width="16.54296875" style="1" customWidth="1"/>
    <col min="10" max="10" width="21.453125" style="1" customWidth="1"/>
    <col min="11" max="11" width="11.54296875" style="1" customWidth="1"/>
    <col min="12" max="12" width="10.453125" style="1" customWidth="1"/>
    <col min="13" max="14" width="9.1796875" style="1"/>
    <col min="15" max="15" width="11" style="1" customWidth="1"/>
    <col min="16" max="16384" width="9.1796875" style="1"/>
  </cols>
  <sheetData>
    <row r="1" spans="2:20" ht="13.5" thickBot="1" x14ac:dyDescent="0.35"/>
    <row r="2" spans="2:20" ht="4.5" customHeight="1" thickTop="1" thickBot="1" x14ac:dyDescent="0.35">
      <c r="B2" s="2"/>
      <c r="C2" s="3"/>
      <c r="D2" s="3"/>
      <c r="E2" s="3"/>
      <c r="F2" s="3"/>
      <c r="G2" s="3"/>
    </row>
    <row r="3" spans="2:20" ht="16" customHeight="1" thickTop="1" thickBot="1" x14ac:dyDescent="0.4">
      <c r="B3" s="2"/>
      <c r="C3" s="4"/>
      <c r="D3" s="4"/>
      <c r="E3" s="4"/>
      <c r="F3" s="5"/>
      <c r="G3" s="6"/>
    </row>
    <row r="4" spans="2:20" ht="18" customHeight="1" thickTop="1" thickBot="1" x14ac:dyDescent="0.55000000000000004">
      <c r="B4" s="2"/>
      <c r="C4" s="133"/>
      <c r="D4" s="133"/>
      <c r="E4" s="133"/>
      <c r="F4" s="133"/>
      <c r="G4" s="6"/>
    </row>
    <row r="5" spans="2:20" ht="22" thickTop="1" thickBot="1" x14ac:dyDescent="0.55000000000000004">
      <c r="B5" s="2"/>
      <c r="C5" s="152" t="s">
        <v>0</v>
      </c>
      <c r="D5" s="152"/>
      <c r="E5" s="152"/>
      <c r="F5" s="152"/>
      <c r="G5" s="6"/>
    </row>
    <row r="6" spans="2:20" ht="23.25" customHeight="1" thickTop="1" thickBot="1" x14ac:dyDescent="0.4">
      <c r="B6" s="2"/>
      <c r="C6" s="7"/>
      <c r="D6" s="153" t="s">
        <v>1</v>
      </c>
      <c r="E6" s="154"/>
      <c r="F6" s="8"/>
      <c r="G6" s="6"/>
    </row>
    <row r="7" spans="2:20" ht="16.5" thickTop="1" thickBot="1" x14ac:dyDescent="0.4">
      <c r="B7" s="2"/>
      <c r="C7" s="7"/>
      <c r="D7" s="153" t="s">
        <v>148</v>
      </c>
      <c r="E7" s="154"/>
      <c r="F7" s="8"/>
      <c r="G7" s="6"/>
    </row>
    <row r="8" spans="2:20" ht="16.5" customHeight="1" thickTop="1" thickBot="1" x14ac:dyDescent="0.5">
      <c r="B8" s="2"/>
      <c r="C8" s="7"/>
      <c r="D8" s="9"/>
      <c r="E8" s="10"/>
      <c r="F8" s="8"/>
      <c r="G8" s="6"/>
    </row>
    <row r="9" spans="2:20" ht="19.5" thickTop="1" thickBot="1" x14ac:dyDescent="0.5">
      <c r="B9" s="2"/>
      <c r="C9" s="7"/>
      <c r="D9" s="9"/>
      <c r="E9" s="11" t="s">
        <v>2</v>
      </c>
      <c r="F9" s="8"/>
      <c r="G9" s="6"/>
    </row>
    <row r="10" spans="2:20" ht="19.5" thickTop="1" thickBot="1" x14ac:dyDescent="0.5">
      <c r="B10" s="2"/>
      <c r="C10" s="7"/>
      <c r="D10" s="9"/>
      <c r="E10" s="11"/>
      <c r="F10" s="8"/>
      <c r="G10" s="6"/>
    </row>
    <row r="11" spans="2:20" ht="19.5" thickTop="1" thickBot="1" x14ac:dyDescent="0.5">
      <c r="B11" s="2"/>
      <c r="C11" s="7"/>
      <c r="D11" s="10"/>
      <c r="E11" s="11" t="s">
        <v>3</v>
      </c>
      <c r="G11" s="6"/>
      <c r="S11" s="132"/>
      <c r="T11" s="132"/>
    </row>
    <row r="12" spans="2:20" ht="19.5" thickTop="1" thickBot="1" x14ac:dyDescent="0.5">
      <c r="B12" s="2"/>
      <c r="C12" s="7"/>
      <c r="D12" s="10"/>
      <c r="E12" s="11" t="s">
        <v>4</v>
      </c>
      <c r="G12" s="6"/>
    </row>
    <row r="13" spans="2:20" ht="19.5" thickTop="1" thickBot="1" x14ac:dyDescent="0.5">
      <c r="B13" s="2"/>
      <c r="C13" s="7"/>
      <c r="D13" s="12"/>
      <c r="E13" s="11" t="s">
        <v>5</v>
      </c>
      <c r="G13" s="6"/>
    </row>
    <row r="14" spans="2:20" ht="19.5" thickTop="1" thickBot="1" x14ac:dyDescent="0.5">
      <c r="B14" s="2"/>
      <c r="C14" s="7"/>
      <c r="D14" s="12"/>
      <c r="E14" s="11" t="s">
        <v>6</v>
      </c>
      <c r="G14" s="6"/>
    </row>
    <row r="15" spans="2:20" ht="19.5" thickTop="1" thickBot="1" x14ac:dyDescent="0.5">
      <c r="B15" s="2"/>
      <c r="C15" s="7"/>
      <c r="D15" s="12"/>
      <c r="E15" s="11" t="s">
        <v>7</v>
      </c>
      <c r="G15" s="6"/>
    </row>
    <row r="16" spans="2:20" ht="19.5" thickTop="1" thickBot="1" x14ac:dyDescent="0.5">
      <c r="B16" s="2"/>
      <c r="C16" s="7"/>
      <c r="D16" s="12"/>
      <c r="E16" s="11" t="s">
        <v>8</v>
      </c>
      <c r="G16" s="6"/>
    </row>
    <row r="17" spans="2:7" ht="19.5" thickTop="1" thickBot="1" x14ac:dyDescent="0.5">
      <c r="B17" s="2"/>
      <c r="C17" s="7"/>
      <c r="D17" s="12"/>
      <c r="E17" s="11"/>
      <c r="G17" s="6"/>
    </row>
    <row r="18" spans="2:7" ht="24.75" customHeight="1" thickTop="1" thickBot="1" x14ac:dyDescent="0.5">
      <c r="B18" s="2"/>
      <c r="D18" s="10"/>
      <c r="E18" s="13" t="s">
        <v>9</v>
      </c>
      <c r="F18" s="14"/>
      <c r="G18" s="6"/>
    </row>
    <row r="19" spans="2:7" ht="24.75" customHeight="1" thickTop="1" thickBot="1" x14ac:dyDescent="0.5">
      <c r="B19" s="2"/>
      <c r="D19" s="10"/>
      <c r="E19" s="13"/>
      <c r="F19" s="14"/>
      <c r="G19" s="6"/>
    </row>
    <row r="20" spans="2:7" ht="19.5" thickTop="1" thickBot="1" x14ac:dyDescent="0.5">
      <c r="B20" s="2"/>
      <c r="C20" s="7"/>
      <c r="D20" s="12"/>
      <c r="E20" s="11" t="s">
        <v>10</v>
      </c>
      <c r="G20" s="6"/>
    </row>
    <row r="21" spans="2:7" ht="19.5" thickTop="1" thickBot="1" x14ac:dyDescent="0.5">
      <c r="B21" s="2"/>
      <c r="C21" s="7"/>
      <c r="D21" s="12"/>
      <c r="E21" s="11" t="s">
        <v>11</v>
      </c>
      <c r="G21" s="6"/>
    </row>
    <row r="22" spans="2:7" ht="19.5" thickTop="1" thickBot="1" x14ac:dyDescent="0.5">
      <c r="B22" s="2"/>
      <c r="C22" s="7"/>
      <c r="D22" s="10"/>
      <c r="E22" s="11"/>
      <c r="G22" s="6"/>
    </row>
    <row r="23" spans="2:7" ht="14" thickTop="1" thickBot="1" x14ac:dyDescent="0.35">
      <c r="B23" s="2"/>
      <c r="E23" s="15"/>
      <c r="G23" s="6"/>
    </row>
    <row r="24" spans="2:7" ht="14" thickTop="1" thickBot="1" x14ac:dyDescent="0.35">
      <c r="B24" s="2"/>
      <c r="C24" s="16"/>
      <c r="D24" s="16"/>
      <c r="E24" s="16"/>
      <c r="F24" s="16"/>
      <c r="G24" s="6"/>
    </row>
    <row r="25" spans="2:7" ht="4.5" customHeight="1" thickTop="1" x14ac:dyDescent="0.3">
      <c r="B25" s="2"/>
      <c r="C25" s="3" t="s">
        <v>12</v>
      </c>
      <c r="D25" s="3"/>
      <c r="E25" s="3"/>
      <c r="F25" s="3"/>
      <c r="G25" s="6"/>
    </row>
    <row r="26" spans="2:7" ht="12.75" customHeight="1" x14ac:dyDescent="0.3">
      <c r="C26" s="17" t="s">
        <v>13</v>
      </c>
    </row>
    <row r="27" spans="2:7" ht="26.25" customHeight="1" x14ac:dyDescent="0.3">
      <c r="C27" s="151" t="s">
        <v>14</v>
      </c>
      <c r="D27" s="151"/>
      <c r="E27" s="151"/>
      <c r="F27" s="151"/>
    </row>
    <row r="28" spans="2:7" x14ac:dyDescent="0.3">
      <c r="F28" s="18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2"/>
  <sheetViews>
    <sheetView topLeftCell="A5" zoomScale="90" zoomScaleNormal="90" workbookViewId="0">
      <selection activeCell="A34" sqref="A34"/>
    </sheetView>
  </sheetViews>
  <sheetFormatPr defaultColWidth="9.1796875" defaultRowHeight="13" x14ac:dyDescent="0.3"/>
  <cols>
    <col min="1" max="1" width="18.7265625" style="14" customWidth="1"/>
    <col min="2" max="2" width="7.453125" style="14" customWidth="1"/>
    <col min="3" max="3" width="7.26953125" style="14" customWidth="1"/>
    <col min="4" max="4" width="7" style="14" customWidth="1"/>
    <col min="5" max="6" width="7.26953125" style="14" customWidth="1"/>
    <col min="7" max="10" width="6.7265625" style="14" customWidth="1"/>
    <col min="11" max="12" width="7.26953125" style="14" customWidth="1"/>
    <col min="13" max="16" width="6.7265625" style="14" customWidth="1"/>
    <col min="17" max="16384" width="9.1796875" style="14"/>
  </cols>
  <sheetData>
    <row r="1" spans="1:18" ht="18.5" x14ac:dyDescent="0.4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8" ht="15.5" x14ac:dyDescent="0.3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7"/>
      <c r="R2" s="7"/>
    </row>
    <row r="3" spans="1:18" ht="15.5" x14ac:dyDescent="0.35">
      <c r="A3" s="153" t="s">
        <v>148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9"/>
      <c r="R3" s="19"/>
    </row>
    <row r="5" spans="1:18" ht="18.5" x14ac:dyDescent="0.45">
      <c r="A5" s="163" t="s">
        <v>15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1"/>
      <c r="R5" s="11"/>
    </row>
    <row r="6" spans="1:18" ht="6.75" customHeight="1" thickBot="1" x14ac:dyDescent="0.35"/>
    <row r="7" spans="1:18" ht="13.5" thickTop="1" x14ac:dyDescent="0.3">
      <c r="A7" s="145" t="s">
        <v>16</v>
      </c>
      <c r="B7" s="167" t="s">
        <v>17</v>
      </c>
      <c r="C7" s="167"/>
      <c r="D7" s="167"/>
      <c r="E7" s="164" t="s">
        <v>18</v>
      </c>
      <c r="F7" s="165"/>
      <c r="G7" s="166"/>
      <c r="H7" s="164" t="s">
        <v>19</v>
      </c>
      <c r="I7" s="165"/>
      <c r="J7" s="166"/>
      <c r="K7" s="164" t="s">
        <v>20</v>
      </c>
      <c r="L7" s="165"/>
      <c r="M7" s="166"/>
      <c r="N7" s="167" t="s">
        <v>21</v>
      </c>
      <c r="O7" s="167"/>
      <c r="P7" s="168"/>
    </row>
    <row r="8" spans="1:18" ht="25.5" customHeight="1" x14ac:dyDescent="0.3">
      <c r="A8" s="20"/>
      <c r="B8" s="155" t="s">
        <v>22</v>
      </c>
      <c r="C8" s="155"/>
      <c r="D8" s="155"/>
      <c r="E8" s="158" t="s">
        <v>23</v>
      </c>
      <c r="F8" s="159"/>
      <c r="G8" s="160"/>
      <c r="H8" s="156" t="s">
        <v>24</v>
      </c>
      <c r="I8" s="156"/>
      <c r="J8" s="156"/>
      <c r="K8" s="156" t="s">
        <v>25</v>
      </c>
      <c r="L8" s="156"/>
      <c r="M8" s="156"/>
      <c r="N8" s="155" t="s">
        <v>26</v>
      </c>
      <c r="O8" s="155"/>
      <c r="P8" s="162"/>
    </row>
    <row r="9" spans="1:18" ht="26" x14ac:dyDescent="0.3">
      <c r="A9" s="146"/>
      <c r="B9" s="134" t="s">
        <v>27</v>
      </c>
      <c r="C9" s="134" t="s">
        <v>28</v>
      </c>
      <c r="D9" s="135" t="s">
        <v>29</v>
      </c>
      <c r="E9" s="134" t="s">
        <v>27</v>
      </c>
      <c r="F9" s="134" t="s">
        <v>28</v>
      </c>
      <c r="G9" s="135" t="s">
        <v>29</v>
      </c>
      <c r="H9" s="134" t="s">
        <v>27</v>
      </c>
      <c r="I9" s="134" t="s">
        <v>28</v>
      </c>
      <c r="J9" s="135" t="s">
        <v>29</v>
      </c>
      <c r="K9" s="134" t="s">
        <v>27</v>
      </c>
      <c r="L9" s="134" t="s">
        <v>28</v>
      </c>
      <c r="M9" s="135" t="s">
        <v>29</v>
      </c>
      <c r="N9" s="134" t="s">
        <v>27</v>
      </c>
      <c r="O9" s="134" t="s">
        <v>28</v>
      </c>
      <c r="P9" s="21" t="s">
        <v>29</v>
      </c>
    </row>
    <row r="10" spans="1:18" ht="14.15" customHeight="1" x14ac:dyDescent="0.3">
      <c r="A10" s="22" t="s">
        <v>30</v>
      </c>
      <c r="B10" s="149">
        <v>3000</v>
      </c>
      <c r="C10" s="23">
        <v>846</v>
      </c>
      <c r="D10" s="24">
        <f>C10/B10</f>
        <v>0.28199999999999997</v>
      </c>
      <c r="E10" s="114">
        <v>2700</v>
      </c>
      <c r="F10" s="23">
        <v>807</v>
      </c>
      <c r="G10" s="25">
        <f>F10/E10</f>
        <v>0.29888888888888887</v>
      </c>
      <c r="H10" s="114">
        <v>175</v>
      </c>
      <c r="I10" s="23">
        <v>54</v>
      </c>
      <c r="J10" s="25">
        <f>I10/H10</f>
        <v>0.30857142857142855</v>
      </c>
      <c r="K10" s="112">
        <v>1750</v>
      </c>
      <c r="L10" s="23">
        <v>449</v>
      </c>
      <c r="M10" s="24">
        <f>L10/K10</f>
        <v>0.25657142857142856</v>
      </c>
      <c r="N10" s="112">
        <v>150</v>
      </c>
      <c r="O10" s="23">
        <v>37</v>
      </c>
      <c r="P10" s="26">
        <f>O10/N10</f>
        <v>0.24666666666666667</v>
      </c>
    </row>
    <row r="11" spans="1:18" ht="14.15" customHeight="1" x14ac:dyDescent="0.3">
      <c r="A11" s="22" t="s">
        <v>31</v>
      </c>
      <c r="B11" s="149">
        <v>9158</v>
      </c>
      <c r="C11" s="23">
        <v>2819</v>
      </c>
      <c r="D11" s="24">
        <f t="shared" ref="D11:D25" si="0">C11/B11</f>
        <v>0.30781830093906964</v>
      </c>
      <c r="E11" s="114">
        <v>8115</v>
      </c>
      <c r="F11" s="23">
        <v>2523</v>
      </c>
      <c r="G11" s="25">
        <f t="shared" ref="G11:G25" si="1">F11/E11</f>
        <v>0.31090573012939005</v>
      </c>
      <c r="H11" s="114">
        <v>708</v>
      </c>
      <c r="I11" s="23">
        <v>255</v>
      </c>
      <c r="J11" s="25">
        <f t="shared" ref="J11:J25" si="2">I11/H11</f>
        <v>0.36016949152542371</v>
      </c>
      <c r="K11" s="112">
        <v>4906</v>
      </c>
      <c r="L11" s="23">
        <v>1644</v>
      </c>
      <c r="M11" s="24">
        <f>L11/K11</f>
        <v>0.33509987770077454</v>
      </c>
      <c r="N11" s="112">
        <v>316</v>
      </c>
      <c r="O11" s="23">
        <v>121</v>
      </c>
      <c r="P11" s="26">
        <f t="shared" ref="P11:P25" si="3">O11/N11</f>
        <v>0.38291139240506328</v>
      </c>
    </row>
    <row r="12" spans="1:18" ht="14.15" customHeight="1" x14ac:dyDescent="0.3">
      <c r="A12" s="22" t="s">
        <v>32</v>
      </c>
      <c r="B12" s="149">
        <v>5100</v>
      </c>
      <c r="C12" s="23">
        <v>2443</v>
      </c>
      <c r="D12" s="24">
        <f t="shared" si="0"/>
        <v>0.47901960784313724</v>
      </c>
      <c r="E12" s="14">
        <v>4547</v>
      </c>
      <c r="F12" s="23">
        <v>2295</v>
      </c>
      <c r="G12" s="25">
        <f t="shared" si="1"/>
        <v>0.50472839234660216</v>
      </c>
      <c r="H12" s="114">
        <v>561</v>
      </c>
      <c r="I12" s="23">
        <v>263</v>
      </c>
      <c r="J12" s="25">
        <f t="shared" si="2"/>
        <v>0.46880570409982175</v>
      </c>
      <c r="K12" s="112">
        <v>3060</v>
      </c>
      <c r="L12" s="23">
        <v>1503</v>
      </c>
      <c r="M12" s="24">
        <f t="shared" ref="M12:M25" si="4">L12/K12</f>
        <v>0.49117647058823527</v>
      </c>
      <c r="N12" s="112">
        <v>342</v>
      </c>
      <c r="O12" s="23">
        <v>66</v>
      </c>
      <c r="P12" s="26">
        <f t="shared" si="3"/>
        <v>0.19298245614035087</v>
      </c>
    </row>
    <row r="13" spans="1:18" ht="14.15" customHeight="1" x14ac:dyDescent="0.3">
      <c r="A13" s="22" t="s">
        <v>33</v>
      </c>
      <c r="B13" s="149">
        <v>4500</v>
      </c>
      <c r="C13" s="23">
        <v>1646</v>
      </c>
      <c r="D13" s="24">
        <f t="shared" si="0"/>
        <v>0.36577777777777776</v>
      </c>
      <c r="E13" s="114">
        <v>4230</v>
      </c>
      <c r="F13" s="23">
        <v>1540</v>
      </c>
      <c r="G13" s="25">
        <f t="shared" si="1"/>
        <v>0.36406619385342792</v>
      </c>
      <c r="H13" s="114">
        <v>250</v>
      </c>
      <c r="I13" s="23">
        <v>103</v>
      </c>
      <c r="J13" s="25">
        <f t="shared" si="2"/>
        <v>0.41199999999999998</v>
      </c>
      <c r="K13" s="112">
        <v>2997</v>
      </c>
      <c r="L13" s="23">
        <v>1146</v>
      </c>
      <c r="M13" s="24">
        <f t="shared" si="4"/>
        <v>0.38238238238238237</v>
      </c>
      <c r="N13" s="112">
        <v>200</v>
      </c>
      <c r="O13" s="23">
        <v>74</v>
      </c>
      <c r="P13" s="26">
        <f t="shared" si="3"/>
        <v>0.37</v>
      </c>
    </row>
    <row r="14" spans="1:18" ht="14.15" customHeight="1" x14ac:dyDescent="0.3">
      <c r="A14" s="22" t="s">
        <v>34</v>
      </c>
      <c r="B14" s="149">
        <v>2900</v>
      </c>
      <c r="C14" s="23">
        <v>1134</v>
      </c>
      <c r="D14" s="24">
        <f t="shared" si="0"/>
        <v>0.39103448275862068</v>
      </c>
      <c r="E14" s="114">
        <v>2030</v>
      </c>
      <c r="F14" s="23">
        <v>1066</v>
      </c>
      <c r="G14" s="25">
        <f t="shared" si="1"/>
        <v>0.52512315270935961</v>
      </c>
      <c r="H14" s="114">
        <v>102</v>
      </c>
      <c r="I14" s="23">
        <v>96</v>
      </c>
      <c r="J14" s="25">
        <f t="shared" si="2"/>
        <v>0.94117647058823528</v>
      </c>
      <c r="K14" s="112">
        <v>1653</v>
      </c>
      <c r="L14" s="23">
        <v>810</v>
      </c>
      <c r="M14" s="24">
        <f t="shared" si="4"/>
        <v>0.49001814882032668</v>
      </c>
      <c r="N14" s="112">
        <v>116</v>
      </c>
      <c r="O14" s="23">
        <v>69</v>
      </c>
      <c r="P14" s="26">
        <f t="shared" si="3"/>
        <v>0.59482758620689657</v>
      </c>
    </row>
    <row r="15" spans="1:18" ht="14.15" customHeight="1" x14ac:dyDescent="0.3">
      <c r="A15" s="22" t="s">
        <v>35</v>
      </c>
      <c r="B15" s="149">
        <v>6500</v>
      </c>
      <c r="C15" s="23">
        <v>2063</v>
      </c>
      <c r="D15" s="24">
        <f t="shared" si="0"/>
        <v>0.31738461538461538</v>
      </c>
      <c r="E15" s="114">
        <v>5900</v>
      </c>
      <c r="F15" s="23">
        <v>1951</v>
      </c>
      <c r="G15" s="25">
        <f t="shared" si="1"/>
        <v>0.33067796610169492</v>
      </c>
      <c r="H15" s="114">
        <v>400</v>
      </c>
      <c r="I15" s="23">
        <v>181</v>
      </c>
      <c r="J15" s="25">
        <f t="shared" si="2"/>
        <v>0.45250000000000001</v>
      </c>
      <c r="K15" s="112">
        <v>4000</v>
      </c>
      <c r="L15" s="23">
        <v>1457</v>
      </c>
      <c r="M15" s="24">
        <f t="shared" si="4"/>
        <v>0.36425000000000002</v>
      </c>
      <c r="N15" s="112">
        <v>300</v>
      </c>
      <c r="O15" s="23">
        <v>113</v>
      </c>
      <c r="P15" s="26">
        <f t="shared" si="3"/>
        <v>0.37666666666666665</v>
      </c>
    </row>
    <row r="16" spans="1:18" ht="14.15" customHeight="1" x14ac:dyDescent="0.3">
      <c r="A16" s="22" t="s">
        <v>36</v>
      </c>
      <c r="B16" s="149">
        <v>3200</v>
      </c>
      <c r="C16" s="23">
        <v>1056</v>
      </c>
      <c r="D16" s="24">
        <f t="shared" si="0"/>
        <v>0.33</v>
      </c>
      <c r="E16" s="114">
        <v>3000</v>
      </c>
      <c r="F16" s="23">
        <v>972</v>
      </c>
      <c r="G16" s="25">
        <f t="shared" si="1"/>
        <v>0.32400000000000001</v>
      </c>
      <c r="H16" s="114">
        <v>485</v>
      </c>
      <c r="I16" s="23">
        <v>179</v>
      </c>
      <c r="J16" s="25">
        <f t="shared" si="2"/>
        <v>0.36907216494845363</v>
      </c>
      <c r="K16" s="112">
        <v>1000</v>
      </c>
      <c r="L16" s="23">
        <v>610</v>
      </c>
      <c r="M16" s="24">
        <f t="shared" si="4"/>
        <v>0.61</v>
      </c>
      <c r="N16" s="112">
        <v>175</v>
      </c>
      <c r="O16" s="23">
        <v>46</v>
      </c>
      <c r="P16" s="26">
        <f t="shared" si="3"/>
        <v>0.26285714285714284</v>
      </c>
    </row>
    <row r="17" spans="1:17" ht="14.15" customHeight="1" x14ac:dyDescent="0.3">
      <c r="A17" s="22" t="s">
        <v>37</v>
      </c>
      <c r="B17" s="149">
        <v>5355</v>
      </c>
      <c r="C17" s="23">
        <v>2165</v>
      </c>
      <c r="D17" s="24">
        <f t="shared" si="0"/>
        <v>0.40429505135387489</v>
      </c>
      <c r="E17" s="114">
        <v>4744</v>
      </c>
      <c r="F17" s="23">
        <v>1928</v>
      </c>
      <c r="G17" s="25">
        <f t="shared" si="1"/>
        <v>0.40640809443507586</v>
      </c>
      <c r="H17" s="114">
        <v>500</v>
      </c>
      <c r="I17" s="23">
        <v>223</v>
      </c>
      <c r="J17" s="25">
        <f t="shared" si="2"/>
        <v>0.44600000000000001</v>
      </c>
      <c r="K17" s="112">
        <v>3054</v>
      </c>
      <c r="L17" s="23">
        <v>1224</v>
      </c>
      <c r="M17" s="24">
        <f t="shared" si="4"/>
        <v>0.40078585461689586</v>
      </c>
      <c r="N17" s="112">
        <v>186</v>
      </c>
      <c r="O17" s="23">
        <v>60</v>
      </c>
      <c r="P17" s="26">
        <f t="shared" si="3"/>
        <v>0.32258064516129031</v>
      </c>
    </row>
    <row r="18" spans="1:17" ht="14.15" customHeight="1" x14ac:dyDescent="0.3">
      <c r="A18" s="22" t="s">
        <v>38</v>
      </c>
      <c r="B18" s="149">
        <v>4037</v>
      </c>
      <c r="C18" s="23">
        <v>1192</v>
      </c>
      <c r="D18" s="24">
        <f t="shared" si="0"/>
        <v>0.29526876393361406</v>
      </c>
      <c r="E18" s="114">
        <v>3725</v>
      </c>
      <c r="F18" s="23">
        <v>1100</v>
      </c>
      <c r="G18" s="25">
        <f t="shared" si="1"/>
        <v>0.29530201342281881</v>
      </c>
      <c r="H18" s="114">
        <v>278</v>
      </c>
      <c r="I18" s="23">
        <v>125</v>
      </c>
      <c r="J18" s="25">
        <f t="shared" si="2"/>
        <v>0.44964028776978415</v>
      </c>
      <c r="K18" s="112">
        <v>2185</v>
      </c>
      <c r="L18" s="23">
        <v>715</v>
      </c>
      <c r="M18" s="24">
        <f t="shared" si="4"/>
        <v>0.32723112128146453</v>
      </c>
      <c r="N18" s="112">
        <v>200</v>
      </c>
      <c r="O18" s="23">
        <v>70</v>
      </c>
      <c r="P18" s="26">
        <f t="shared" si="3"/>
        <v>0.35</v>
      </c>
    </row>
    <row r="19" spans="1:17" ht="14.15" customHeight="1" x14ac:dyDescent="0.3">
      <c r="A19" s="22" t="s">
        <v>39</v>
      </c>
      <c r="B19" s="149">
        <v>14000</v>
      </c>
      <c r="C19" s="23">
        <v>5200</v>
      </c>
      <c r="D19" s="24">
        <f t="shared" si="0"/>
        <v>0.37142857142857144</v>
      </c>
      <c r="E19" s="114">
        <v>12880</v>
      </c>
      <c r="F19" s="23">
        <v>4808</v>
      </c>
      <c r="G19" s="25">
        <f t="shared" si="1"/>
        <v>0.3732919254658385</v>
      </c>
      <c r="H19" s="114">
        <v>1260</v>
      </c>
      <c r="I19" s="23">
        <v>472</v>
      </c>
      <c r="J19" s="25">
        <f t="shared" si="2"/>
        <v>0.3746031746031746</v>
      </c>
      <c r="K19" s="112">
        <v>5840</v>
      </c>
      <c r="L19" s="23">
        <v>1936</v>
      </c>
      <c r="M19" s="24">
        <f t="shared" si="4"/>
        <v>0.33150684931506852</v>
      </c>
      <c r="N19" s="112">
        <v>441</v>
      </c>
      <c r="O19" s="23">
        <v>107</v>
      </c>
      <c r="P19" s="26">
        <f t="shared" si="3"/>
        <v>0.24263038548752835</v>
      </c>
    </row>
    <row r="20" spans="1:17" ht="14.15" customHeight="1" x14ac:dyDescent="0.3">
      <c r="A20" s="22" t="s">
        <v>40</v>
      </c>
      <c r="B20" s="149">
        <v>5800</v>
      </c>
      <c r="C20" s="23">
        <v>2474</v>
      </c>
      <c r="D20" s="24">
        <f t="shared" si="0"/>
        <v>0.42655172413793102</v>
      </c>
      <c r="E20" s="114">
        <v>5400</v>
      </c>
      <c r="F20" s="23">
        <v>2259</v>
      </c>
      <c r="G20" s="25">
        <f t="shared" si="1"/>
        <v>0.41833333333333333</v>
      </c>
      <c r="H20" s="114">
        <v>250</v>
      </c>
      <c r="I20" s="23">
        <v>102</v>
      </c>
      <c r="J20" s="25">
        <f t="shared" si="2"/>
        <v>0.40799999999999997</v>
      </c>
      <c r="K20" s="112">
        <v>4200</v>
      </c>
      <c r="L20" s="23">
        <v>1724</v>
      </c>
      <c r="M20" s="24">
        <f t="shared" si="4"/>
        <v>0.41047619047619049</v>
      </c>
      <c r="N20" s="112">
        <v>215</v>
      </c>
      <c r="O20" s="23">
        <v>77</v>
      </c>
      <c r="P20" s="26">
        <f t="shared" si="3"/>
        <v>0.35813953488372091</v>
      </c>
    </row>
    <row r="21" spans="1:17" ht="14.15" customHeight="1" x14ac:dyDescent="0.3">
      <c r="A21" s="22" t="s">
        <v>41</v>
      </c>
      <c r="B21" s="149">
        <v>8000</v>
      </c>
      <c r="C21" s="23">
        <v>2386</v>
      </c>
      <c r="D21" s="24">
        <f t="shared" si="0"/>
        <v>0.29825000000000002</v>
      </c>
      <c r="E21" s="114">
        <v>6720</v>
      </c>
      <c r="F21" s="23">
        <v>2234</v>
      </c>
      <c r="G21" s="25">
        <f t="shared" si="1"/>
        <v>0.33244047619047618</v>
      </c>
      <c r="H21" s="114">
        <v>432</v>
      </c>
      <c r="I21" s="23">
        <v>160</v>
      </c>
      <c r="J21" s="25">
        <f t="shared" si="2"/>
        <v>0.37037037037037035</v>
      </c>
      <c r="K21" s="112">
        <v>6240</v>
      </c>
      <c r="L21" s="23">
        <v>1749</v>
      </c>
      <c r="M21" s="24">
        <f t="shared" si="4"/>
        <v>0.28028846153846154</v>
      </c>
      <c r="N21" s="112">
        <v>400</v>
      </c>
      <c r="O21" s="23">
        <v>105</v>
      </c>
      <c r="P21" s="26">
        <f t="shared" si="3"/>
        <v>0.26250000000000001</v>
      </c>
    </row>
    <row r="22" spans="1:17" ht="14.15" customHeight="1" x14ac:dyDescent="0.3">
      <c r="A22" s="22" t="s">
        <v>42</v>
      </c>
      <c r="B22" s="149">
        <v>8250</v>
      </c>
      <c r="C22" s="23">
        <v>2326</v>
      </c>
      <c r="D22" s="24">
        <f t="shared" si="0"/>
        <v>0.28193939393939393</v>
      </c>
      <c r="E22" s="114">
        <v>7700</v>
      </c>
      <c r="F22" s="23">
        <v>2205</v>
      </c>
      <c r="G22" s="25">
        <f t="shared" si="1"/>
        <v>0.28636363636363638</v>
      </c>
      <c r="H22" s="114">
        <v>425</v>
      </c>
      <c r="I22" s="23">
        <v>169</v>
      </c>
      <c r="J22" s="25">
        <f t="shared" si="2"/>
        <v>0.39764705882352941</v>
      </c>
      <c r="K22" s="112">
        <v>6000</v>
      </c>
      <c r="L22" s="23">
        <v>1849</v>
      </c>
      <c r="M22" s="24">
        <f t="shared" si="4"/>
        <v>0.30816666666666664</v>
      </c>
      <c r="N22" s="112">
        <v>330</v>
      </c>
      <c r="O22" s="23">
        <v>93</v>
      </c>
      <c r="P22" s="26">
        <f t="shared" si="3"/>
        <v>0.2818181818181818</v>
      </c>
    </row>
    <row r="23" spans="1:17" ht="14.15" customHeight="1" x14ac:dyDescent="0.3">
      <c r="A23" s="22" t="s">
        <v>43</v>
      </c>
      <c r="B23" s="149">
        <v>3650</v>
      </c>
      <c r="C23" s="23">
        <v>1027</v>
      </c>
      <c r="D23" s="24">
        <f t="shared" si="0"/>
        <v>0.28136986301369865</v>
      </c>
      <c r="E23" s="114">
        <v>2700</v>
      </c>
      <c r="F23" s="23">
        <v>915</v>
      </c>
      <c r="G23" s="25">
        <f t="shared" si="1"/>
        <v>0.33888888888888891</v>
      </c>
      <c r="H23" s="114">
        <v>180</v>
      </c>
      <c r="I23" s="23">
        <v>85</v>
      </c>
      <c r="J23" s="25">
        <f t="shared" si="2"/>
        <v>0.47222222222222221</v>
      </c>
      <c r="K23" s="112">
        <v>2235</v>
      </c>
      <c r="L23" s="23">
        <v>718</v>
      </c>
      <c r="M23" s="24">
        <f t="shared" si="4"/>
        <v>0.32125279642058163</v>
      </c>
      <c r="N23" s="112">
        <v>184</v>
      </c>
      <c r="O23" s="23">
        <v>51</v>
      </c>
      <c r="P23" s="26">
        <f t="shared" si="3"/>
        <v>0.27717391304347827</v>
      </c>
    </row>
    <row r="24" spans="1:17" ht="14.15" customHeight="1" x14ac:dyDescent="0.3">
      <c r="A24" s="22" t="s">
        <v>44</v>
      </c>
      <c r="B24" s="149">
        <v>5000</v>
      </c>
      <c r="C24" s="23">
        <v>1492</v>
      </c>
      <c r="D24" s="24">
        <f t="shared" si="0"/>
        <v>0.2984</v>
      </c>
      <c r="E24" s="114">
        <v>3500</v>
      </c>
      <c r="F24" s="23">
        <v>1268</v>
      </c>
      <c r="G24" s="25">
        <f t="shared" si="1"/>
        <v>0.36228571428571427</v>
      </c>
      <c r="H24" s="114">
        <v>275</v>
      </c>
      <c r="I24" s="23">
        <v>104</v>
      </c>
      <c r="J24" s="25">
        <f t="shared" si="2"/>
        <v>0.37818181818181817</v>
      </c>
      <c r="K24" s="112">
        <v>3000</v>
      </c>
      <c r="L24" s="23">
        <v>769</v>
      </c>
      <c r="M24" s="24">
        <f t="shared" si="4"/>
        <v>0.25633333333333336</v>
      </c>
      <c r="N24" s="112">
        <v>300</v>
      </c>
      <c r="O24" s="23">
        <v>76</v>
      </c>
      <c r="P24" s="26">
        <f t="shared" si="3"/>
        <v>0.25333333333333335</v>
      </c>
    </row>
    <row r="25" spans="1:17" ht="14.15" customHeight="1" x14ac:dyDescent="0.3">
      <c r="A25" s="22" t="s">
        <v>45</v>
      </c>
      <c r="B25" s="150">
        <v>5148</v>
      </c>
      <c r="C25" s="23">
        <v>1737</v>
      </c>
      <c r="D25" s="24">
        <f t="shared" si="0"/>
        <v>0.33741258741258739</v>
      </c>
      <c r="E25" s="114">
        <v>4920</v>
      </c>
      <c r="F25" s="23">
        <v>1651</v>
      </c>
      <c r="G25" s="25">
        <f t="shared" si="1"/>
        <v>0.33556910569105691</v>
      </c>
      <c r="H25" s="114">
        <v>275</v>
      </c>
      <c r="I25" s="23">
        <v>180</v>
      </c>
      <c r="J25" s="25">
        <f t="shared" si="2"/>
        <v>0.65454545454545454</v>
      </c>
      <c r="K25" s="112">
        <v>3500</v>
      </c>
      <c r="L25" s="23">
        <v>1361</v>
      </c>
      <c r="M25" s="24">
        <f t="shared" si="4"/>
        <v>0.38885714285714285</v>
      </c>
      <c r="N25" s="112">
        <v>200</v>
      </c>
      <c r="O25" s="23">
        <v>95</v>
      </c>
      <c r="P25" s="26">
        <f t="shared" si="3"/>
        <v>0.47499999999999998</v>
      </c>
    </row>
    <row r="26" spans="1:17" x14ac:dyDescent="0.3">
      <c r="A26" s="147" t="s">
        <v>46</v>
      </c>
      <c r="B26" s="120" t="s">
        <v>47</v>
      </c>
      <c r="C26" s="112">
        <v>293</v>
      </c>
      <c r="D26" s="24" t="s">
        <v>47</v>
      </c>
      <c r="E26" s="114" t="s">
        <v>47</v>
      </c>
      <c r="F26" s="115">
        <v>284</v>
      </c>
      <c r="G26" s="25" t="s">
        <v>47</v>
      </c>
      <c r="H26" s="114" t="s">
        <v>47</v>
      </c>
      <c r="I26" s="115">
        <v>3</v>
      </c>
      <c r="J26" s="25" t="s">
        <v>47</v>
      </c>
      <c r="K26" s="112" t="s">
        <v>47</v>
      </c>
      <c r="L26" s="112">
        <v>99</v>
      </c>
      <c r="M26" s="24" t="s">
        <v>47</v>
      </c>
      <c r="N26" s="112" t="s">
        <v>47</v>
      </c>
      <c r="O26" s="112">
        <v>9</v>
      </c>
      <c r="P26" s="26" t="s">
        <v>47</v>
      </c>
    </row>
    <row r="27" spans="1:17" ht="13.5" thickBot="1" x14ac:dyDescent="0.35">
      <c r="A27" s="148" t="s">
        <v>48</v>
      </c>
      <c r="B27" s="123">
        <f>SUM(B10:B26)</f>
        <v>93598</v>
      </c>
      <c r="C27" s="113">
        <v>29533</v>
      </c>
      <c r="D27" s="28">
        <f>C27/B27</f>
        <v>0.31553024637278576</v>
      </c>
      <c r="E27" s="113">
        <f>SUM(E10:E26)</f>
        <v>82811</v>
      </c>
      <c r="F27" s="113">
        <v>27098</v>
      </c>
      <c r="G27" s="29">
        <f>F27/E27</f>
        <v>0.32722705920711015</v>
      </c>
      <c r="H27" s="113">
        <f>SUM(H10:H26)</f>
        <v>6556</v>
      </c>
      <c r="I27" s="113">
        <v>2577</v>
      </c>
      <c r="J27" s="29">
        <f>I27/H27</f>
        <v>0.3930750457596095</v>
      </c>
      <c r="K27" s="113">
        <f>SUM(K10:K26)</f>
        <v>55620</v>
      </c>
      <c r="L27" s="113">
        <v>17230</v>
      </c>
      <c r="M27" s="28">
        <f>L27/K27</f>
        <v>0.30978065444084862</v>
      </c>
      <c r="N27" s="113">
        <f>SUM(N10:N26)</f>
        <v>4055</v>
      </c>
      <c r="O27" s="113">
        <v>1165</v>
      </c>
      <c r="P27" s="30">
        <f>O27/N27</f>
        <v>0.28729963008631321</v>
      </c>
    </row>
    <row r="28" spans="1:17" ht="13.5" thickTop="1" x14ac:dyDescent="0.3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3">
      <c r="A30" s="157" t="s">
        <v>51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38"/>
    </row>
    <row r="31" spans="1:17" ht="12.75" customHeight="1" x14ac:dyDescent="0.3">
      <c r="A31" s="157" t="s">
        <v>52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38"/>
    </row>
    <row r="32" spans="1:17" x14ac:dyDescent="0.3">
      <c r="A32" s="161" t="s">
        <v>53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"/>
    </row>
  </sheetData>
  <mergeCells count="17">
    <mergeCell ref="A1:P1"/>
    <mergeCell ref="A2:P2"/>
    <mergeCell ref="A3:P3"/>
    <mergeCell ref="K7:M7"/>
    <mergeCell ref="N7:P7"/>
    <mergeCell ref="B7:D7"/>
    <mergeCell ref="H7:J7"/>
    <mergeCell ref="A5:P5"/>
    <mergeCell ref="E7:G7"/>
    <mergeCell ref="B8:D8"/>
    <mergeCell ref="H8:J8"/>
    <mergeCell ref="A30:P30"/>
    <mergeCell ref="E8:G8"/>
    <mergeCell ref="A32:P32"/>
    <mergeCell ref="K8:M8"/>
    <mergeCell ref="A31:P31"/>
    <mergeCell ref="N8:P8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2"/>
  <sheetViews>
    <sheetView workbookViewId="0">
      <selection activeCell="A33" sqref="A33"/>
    </sheetView>
  </sheetViews>
  <sheetFormatPr defaultColWidth="9.1796875" defaultRowHeight="13" x14ac:dyDescent="0.3"/>
  <cols>
    <col min="1" max="1" width="21.81640625" style="14" customWidth="1"/>
    <col min="2" max="2" width="10.1796875" style="14" customWidth="1"/>
    <col min="3" max="4" width="7.453125" style="14" customWidth="1"/>
    <col min="5" max="5" width="11" style="14" customWidth="1"/>
    <col min="6" max="6" width="7.7265625" style="14" customWidth="1"/>
    <col min="7" max="7" width="10.81640625" style="14" customWidth="1"/>
    <col min="8" max="8" width="6.81640625" style="14" customWidth="1"/>
    <col min="9" max="9" width="9.54296875" style="14" customWidth="1"/>
    <col min="10" max="10" width="7" style="14" customWidth="1"/>
    <col min="11" max="11" width="8.1796875" style="14" customWidth="1"/>
    <col min="12" max="12" width="6.81640625" style="14" customWidth="1"/>
    <col min="13" max="16384" width="9.1796875" style="14"/>
  </cols>
  <sheetData>
    <row r="1" spans="1:16" ht="18.5" x14ac:dyDescent="0.4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6" ht="15.5" x14ac:dyDescent="0.35">
      <c r="A2" s="153" t="str">
        <f>'1. Plan vs Actual'!A2</f>
        <v>OSCCAR Summary by Workforce Area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40"/>
      <c r="N2" s="140"/>
      <c r="O2" s="140"/>
      <c r="P2" s="140"/>
    </row>
    <row r="3" spans="1:16" ht="15.5" x14ac:dyDescent="0.35">
      <c r="A3" s="153" t="str">
        <f>'1. Plan vs Actual'!A3</f>
        <v>FY23 Quarter Ending September 30, 2022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40"/>
      <c r="N3" s="140"/>
      <c r="O3" s="140"/>
      <c r="P3" s="140"/>
    </row>
    <row r="5" spans="1:16" ht="18.5" x14ac:dyDescent="0.45">
      <c r="A5" s="163" t="s">
        <v>4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1"/>
    </row>
    <row r="6" spans="1:16" ht="6.75" customHeight="1" thickBot="1" x14ac:dyDescent="0.35"/>
    <row r="7" spans="1:16" ht="13.5" thickTop="1" x14ac:dyDescent="0.3">
      <c r="A7" s="173" t="s">
        <v>16</v>
      </c>
      <c r="B7" s="167" t="s">
        <v>17</v>
      </c>
      <c r="C7" s="167" t="s">
        <v>18</v>
      </c>
      <c r="D7" s="167"/>
      <c r="E7" s="169" t="s">
        <v>54</v>
      </c>
      <c r="F7" s="169"/>
      <c r="G7" s="169"/>
      <c r="H7" s="169"/>
      <c r="I7" s="169"/>
      <c r="J7" s="169"/>
      <c r="K7" s="169"/>
      <c r="L7" s="170"/>
    </row>
    <row r="8" spans="1:16" x14ac:dyDescent="0.3">
      <c r="A8" s="174"/>
      <c r="B8" s="171"/>
      <c r="C8" s="171"/>
      <c r="D8" s="171"/>
      <c r="E8" s="171" t="s">
        <v>19</v>
      </c>
      <c r="F8" s="171"/>
      <c r="G8" s="171" t="s">
        <v>20</v>
      </c>
      <c r="H8" s="171"/>
      <c r="I8" s="171" t="s">
        <v>21</v>
      </c>
      <c r="J8" s="171"/>
      <c r="K8" s="171" t="s">
        <v>55</v>
      </c>
      <c r="L8" s="172"/>
    </row>
    <row r="9" spans="1:16" s="32" customFormat="1" ht="39" x14ac:dyDescent="0.3">
      <c r="A9" s="31"/>
      <c r="B9" s="135" t="s">
        <v>22</v>
      </c>
      <c r="C9" s="135" t="s">
        <v>56</v>
      </c>
      <c r="D9" s="135" t="s">
        <v>57</v>
      </c>
      <c r="E9" s="135" t="s">
        <v>58</v>
      </c>
      <c r="F9" s="135" t="s">
        <v>57</v>
      </c>
      <c r="G9" s="135" t="s">
        <v>59</v>
      </c>
      <c r="H9" s="135" t="s">
        <v>57</v>
      </c>
      <c r="I9" s="135" t="s">
        <v>60</v>
      </c>
      <c r="J9" s="135" t="s">
        <v>57</v>
      </c>
      <c r="K9" s="135" t="s">
        <v>26</v>
      </c>
      <c r="L9" s="21" t="s">
        <v>57</v>
      </c>
    </row>
    <row r="10" spans="1:16" ht="14.15" customHeight="1" x14ac:dyDescent="0.3">
      <c r="A10" s="22" t="s">
        <v>30</v>
      </c>
      <c r="B10" s="33">
        <f>'1. Plan vs Actual'!C10</f>
        <v>846</v>
      </c>
      <c r="C10" s="23">
        <v>414</v>
      </c>
      <c r="D10" s="24">
        <f>C10/B10</f>
        <v>0.48936170212765956</v>
      </c>
      <c r="E10" s="23">
        <f>'1. Plan vs Actual'!F10</f>
        <v>807</v>
      </c>
      <c r="F10" s="24">
        <f>E10/B10</f>
        <v>0.95390070921985815</v>
      </c>
      <c r="G10" s="23">
        <f>'1. Plan vs Actual'!I10</f>
        <v>54</v>
      </c>
      <c r="H10" s="24">
        <f>G10/B10</f>
        <v>6.3829787234042548E-2</v>
      </c>
      <c r="I10" s="33">
        <f>'1. Plan vs Actual'!L10</f>
        <v>449</v>
      </c>
      <c r="J10" s="24">
        <f>I10/B10</f>
        <v>0.53073286052009461</v>
      </c>
      <c r="K10" s="23">
        <f>'1. Plan vs Actual'!O10</f>
        <v>37</v>
      </c>
      <c r="L10" s="26">
        <f>K10/B10</f>
        <v>4.3735224586288417E-2</v>
      </c>
    </row>
    <row r="11" spans="1:16" ht="14.15" customHeight="1" x14ac:dyDescent="0.3">
      <c r="A11" s="22" t="s">
        <v>31</v>
      </c>
      <c r="B11" s="33">
        <f>'1. Plan vs Actual'!C11</f>
        <v>2819</v>
      </c>
      <c r="C11" s="23">
        <v>1731</v>
      </c>
      <c r="D11" s="24">
        <f t="shared" ref="D11:D27" si="0">C11/B11</f>
        <v>0.61404753458673289</v>
      </c>
      <c r="E11" s="23">
        <f>'1. Plan vs Actual'!F11</f>
        <v>2523</v>
      </c>
      <c r="F11" s="24">
        <f t="shared" ref="F11:F27" si="1">E11/B11</f>
        <v>0.89499822632139059</v>
      </c>
      <c r="G11" s="23">
        <f>'1. Plan vs Actual'!I11</f>
        <v>255</v>
      </c>
      <c r="H11" s="24">
        <f t="shared" ref="H11:H27" si="2">G11/B11</f>
        <v>9.0457609081234486E-2</v>
      </c>
      <c r="I11" s="33">
        <f>'1. Plan vs Actual'!L11</f>
        <v>1644</v>
      </c>
      <c r="J11" s="24">
        <f t="shared" ref="J11:J27" si="3">I11/B11</f>
        <v>0.58318552678254698</v>
      </c>
      <c r="K11" s="23">
        <f>'1. Plan vs Actual'!O11</f>
        <v>121</v>
      </c>
      <c r="L11" s="26">
        <f t="shared" ref="L11:L27" si="4">K11/B11</f>
        <v>4.2923022348350479E-2</v>
      </c>
    </row>
    <row r="12" spans="1:16" ht="14.15" customHeight="1" x14ac:dyDescent="0.3">
      <c r="A12" s="22" t="s">
        <v>32</v>
      </c>
      <c r="B12" s="33">
        <f>'1. Plan vs Actual'!C12</f>
        <v>2443</v>
      </c>
      <c r="C12" s="23">
        <v>1447</v>
      </c>
      <c r="D12" s="24">
        <f t="shared" si="0"/>
        <v>0.59230454359394191</v>
      </c>
      <c r="E12" s="23">
        <f>'1. Plan vs Actual'!F12</f>
        <v>2295</v>
      </c>
      <c r="F12" s="24">
        <f t="shared" si="1"/>
        <v>0.93941874744167009</v>
      </c>
      <c r="G12" s="23">
        <f>'1. Plan vs Actual'!I12</f>
        <v>263</v>
      </c>
      <c r="H12" s="24">
        <f t="shared" si="2"/>
        <v>0.1076545231273025</v>
      </c>
      <c r="I12" s="33">
        <f>'1. Plan vs Actual'!L12</f>
        <v>1503</v>
      </c>
      <c r="J12" s="24">
        <f t="shared" si="3"/>
        <v>0.61522717969709373</v>
      </c>
      <c r="K12" s="23">
        <f>'1. Plan vs Actual'!O12</f>
        <v>66</v>
      </c>
      <c r="L12" s="26">
        <f t="shared" si="4"/>
        <v>2.7015963978714697E-2</v>
      </c>
    </row>
    <row r="13" spans="1:16" ht="14.15" customHeight="1" x14ac:dyDescent="0.3">
      <c r="A13" s="22" t="s">
        <v>33</v>
      </c>
      <c r="B13" s="33">
        <f>'1. Plan vs Actual'!C13</f>
        <v>1646</v>
      </c>
      <c r="C13" s="23">
        <v>963</v>
      </c>
      <c r="D13" s="24">
        <f t="shared" si="0"/>
        <v>0.58505467800729039</v>
      </c>
      <c r="E13" s="23">
        <f>'1. Plan vs Actual'!F13</f>
        <v>1540</v>
      </c>
      <c r="F13" s="24">
        <f t="shared" si="1"/>
        <v>0.93560145808019446</v>
      </c>
      <c r="G13" s="23">
        <f>'1. Plan vs Actual'!I13</f>
        <v>103</v>
      </c>
      <c r="H13" s="24">
        <f t="shared" si="2"/>
        <v>6.2575941676792229E-2</v>
      </c>
      <c r="I13" s="33">
        <f>'1. Plan vs Actual'!L13</f>
        <v>1146</v>
      </c>
      <c r="J13" s="24">
        <f t="shared" si="3"/>
        <v>0.69623329283110569</v>
      </c>
      <c r="K13" s="23">
        <f>'1. Plan vs Actual'!O13</f>
        <v>74</v>
      </c>
      <c r="L13" s="26">
        <f t="shared" si="4"/>
        <v>4.4957472660996353E-2</v>
      </c>
    </row>
    <row r="14" spans="1:16" ht="14.15" customHeight="1" x14ac:dyDescent="0.3">
      <c r="A14" s="22" t="s">
        <v>34</v>
      </c>
      <c r="B14" s="33">
        <f>'1. Plan vs Actual'!C14</f>
        <v>1134</v>
      </c>
      <c r="C14" s="23">
        <v>598</v>
      </c>
      <c r="D14" s="24">
        <f t="shared" si="0"/>
        <v>0.52733686067019403</v>
      </c>
      <c r="E14" s="23">
        <f>'1. Plan vs Actual'!F14</f>
        <v>1066</v>
      </c>
      <c r="F14" s="24">
        <f t="shared" si="1"/>
        <v>0.94003527336860671</v>
      </c>
      <c r="G14" s="23">
        <f>'1. Plan vs Actual'!I14</f>
        <v>96</v>
      </c>
      <c r="H14" s="24">
        <f t="shared" si="2"/>
        <v>8.4656084656084651E-2</v>
      </c>
      <c r="I14" s="33">
        <f>'1. Plan vs Actual'!L14</f>
        <v>810</v>
      </c>
      <c r="J14" s="24">
        <f t="shared" si="3"/>
        <v>0.7142857142857143</v>
      </c>
      <c r="K14" s="23">
        <f>'1. Plan vs Actual'!O14</f>
        <v>69</v>
      </c>
      <c r="L14" s="26">
        <f t="shared" si="4"/>
        <v>6.0846560846560843E-2</v>
      </c>
    </row>
    <row r="15" spans="1:16" ht="14.15" customHeight="1" x14ac:dyDescent="0.3">
      <c r="A15" s="22" t="s">
        <v>35</v>
      </c>
      <c r="B15" s="33">
        <f>'1. Plan vs Actual'!C15</f>
        <v>2063</v>
      </c>
      <c r="C15" s="23">
        <v>1179</v>
      </c>
      <c r="D15" s="24">
        <f t="shared" si="0"/>
        <v>0.57149781871061556</v>
      </c>
      <c r="E15" s="23">
        <f>'1. Plan vs Actual'!F15</f>
        <v>1951</v>
      </c>
      <c r="F15" s="24">
        <f t="shared" si="1"/>
        <v>0.94571013087736311</v>
      </c>
      <c r="G15" s="23">
        <f>'1. Plan vs Actual'!I15</f>
        <v>181</v>
      </c>
      <c r="H15" s="24">
        <f t="shared" si="2"/>
        <v>8.7736306349975757E-2</v>
      </c>
      <c r="I15" s="33">
        <f>'1. Plan vs Actual'!L15</f>
        <v>1457</v>
      </c>
      <c r="J15" s="24">
        <f t="shared" si="3"/>
        <v>0.70625302956858949</v>
      </c>
      <c r="K15" s="23">
        <f>'1. Plan vs Actual'!O15</f>
        <v>113</v>
      </c>
      <c r="L15" s="26">
        <f t="shared" si="4"/>
        <v>5.4774600096946194E-2</v>
      </c>
    </row>
    <row r="16" spans="1:16" ht="14.15" customHeight="1" x14ac:dyDescent="0.3">
      <c r="A16" s="22" t="s">
        <v>36</v>
      </c>
      <c r="B16" s="33">
        <f>'1. Plan vs Actual'!C16</f>
        <v>1056</v>
      </c>
      <c r="C16" s="23">
        <v>592</v>
      </c>
      <c r="D16" s="24">
        <f t="shared" si="0"/>
        <v>0.56060606060606055</v>
      </c>
      <c r="E16" s="23">
        <f>'1. Plan vs Actual'!F16</f>
        <v>972</v>
      </c>
      <c r="F16" s="24">
        <f t="shared" si="1"/>
        <v>0.92045454545454541</v>
      </c>
      <c r="G16" s="23">
        <f>'1. Plan vs Actual'!I16</f>
        <v>179</v>
      </c>
      <c r="H16" s="24">
        <f t="shared" si="2"/>
        <v>0.16950757575757575</v>
      </c>
      <c r="I16" s="33">
        <f>'1. Plan vs Actual'!L16</f>
        <v>610</v>
      </c>
      <c r="J16" s="24">
        <f t="shared" si="3"/>
        <v>0.57765151515151514</v>
      </c>
      <c r="K16" s="23">
        <f>'1. Plan vs Actual'!O16</f>
        <v>46</v>
      </c>
      <c r="L16" s="26">
        <f t="shared" si="4"/>
        <v>4.3560606060606064E-2</v>
      </c>
    </row>
    <row r="17" spans="1:16" ht="14.15" customHeight="1" x14ac:dyDescent="0.3">
      <c r="A17" s="22" t="s">
        <v>37</v>
      </c>
      <c r="B17" s="33">
        <f>'1. Plan vs Actual'!C17</f>
        <v>2165</v>
      </c>
      <c r="C17" s="23">
        <v>1014</v>
      </c>
      <c r="D17" s="24">
        <f t="shared" si="0"/>
        <v>0.46836027713625866</v>
      </c>
      <c r="E17" s="23">
        <f>'1. Plan vs Actual'!F17</f>
        <v>1928</v>
      </c>
      <c r="F17" s="24">
        <f t="shared" si="1"/>
        <v>0.8905311778290993</v>
      </c>
      <c r="G17" s="23">
        <f>'1. Plan vs Actual'!I17</f>
        <v>223</v>
      </c>
      <c r="H17" s="24">
        <f t="shared" si="2"/>
        <v>0.10300230946882218</v>
      </c>
      <c r="I17" s="33">
        <f>'1. Plan vs Actual'!L17</f>
        <v>1224</v>
      </c>
      <c r="J17" s="24">
        <f t="shared" si="3"/>
        <v>0.56535796766743651</v>
      </c>
      <c r="K17" s="23">
        <f>'1. Plan vs Actual'!O17</f>
        <v>60</v>
      </c>
      <c r="L17" s="26">
        <f t="shared" si="4"/>
        <v>2.771362586605081E-2</v>
      </c>
    </row>
    <row r="18" spans="1:16" ht="14.15" customHeight="1" x14ac:dyDescent="0.3">
      <c r="A18" s="22" t="s">
        <v>38</v>
      </c>
      <c r="B18" s="33">
        <f>'1. Plan vs Actual'!C18</f>
        <v>1192</v>
      </c>
      <c r="C18" s="23">
        <v>579</v>
      </c>
      <c r="D18" s="24">
        <f t="shared" si="0"/>
        <v>0.48573825503355705</v>
      </c>
      <c r="E18" s="23">
        <f>'1. Plan vs Actual'!F18</f>
        <v>1100</v>
      </c>
      <c r="F18" s="24">
        <f t="shared" si="1"/>
        <v>0.92281879194630867</v>
      </c>
      <c r="G18" s="23">
        <f>'1. Plan vs Actual'!I18</f>
        <v>125</v>
      </c>
      <c r="H18" s="24">
        <f t="shared" si="2"/>
        <v>0.10486577181208054</v>
      </c>
      <c r="I18" s="33">
        <f>'1. Plan vs Actual'!L18</f>
        <v>715</v>
      </c>
      <c r="J18" s="24">
        <f t="shared" si="3"/>
        <v>0.59983221476510062</v>
      </c>
      <c r="K18" s="23">
        <f>'1. Plan vs Actual'!O18</f>
        <v>70</v>
      </c>
      <c r="L18" s="26">
        <f t="shared" si="4"/>
        <v>5.8724832214765099E-2</v>
      </c>
    </row>
    <row r="19" spans="1:16" ht="14.15" customHeight="1" x14ac:dyDescent="0.3">
      <c r="A19" s="22" t="s">
        <v>39</v>
      </c>
      <c r="B19" s="33">
        <f>'1. Plan vs Actual'!C19</f>
        <v>5200</v>
      </c>
      <c r="C19" s="23">
        <v>2188</v>
      </c>
      <c r="D19" s="24">
        <f t="shared" si="0"/>
        <v>0.42076923076923078</v>
      </c>
      <c r="E19" s="23">
        <f>'1. Plan vs Actual'!F19</f>
        <v>4808</v>
      </c>
      <c r="F19" s="24">
        <f t="shared" si="1"/>
        <v>0.92461538461538462</v>
      </c>
      <c r="G19" s="23">
        <f>'1. Plan vs Actual'!I19</f>
        <v>472</v>
      </c>
      <c r="H19" s="24">
        <f t="shared" si="2"/>
        <v>9.0769230769230769E-2</v>
      </c>
      <c r="I19" s="33">
        <f>'1. Plan vs Actual'!L19</f>
        <v>1936</v>
      </c>
      <c r="J19" s="24">
        <f t="shared" si="3"/>
        <v>0.37230769230769228</v>
      </c>
      <c r="K19" s="23">
        <f>'1. Plan vs Actual'!O19</f>
        <v>107</v>
      </c>
      <c r="L19" s="26">
        <f t="shared" si="4"/>
        <v>2.0576923076923076E-2</v>
      </c>
    </row>
    <row r="20" spans="1:16" ht="14.15" customHeight="1" x14ac:dyDescent="0.3">
      <c r="A20" s="22" t="s">
        <v>40</v>
      </c>
      <c r="B20" s="33">
        <f>'1. Plan vs Actual'!C20</f>
        <v>2474</v>
      </c>
      <c r="C20" s="23">
        <v>1510</v>
      </c>
      <c r="D20" s="24">
        <f t="shared" si="0"/>
        <v>0.6103476151980598</v>
      </c>
      <c r="E20" s="23">
        <f>'1. Plan vs Actual'!F20</f>
        <v>2259</v>
      </c>
      <c r="F20" s="24">
        <f t="shared" si="1"/>
        <v>0.91309620048504447</v>
      </c>
      <c r="G20" s="23">
        <f>'1. Plan vs Actual'!I20</f>
        <v>102</v>
      </c>
      <c r="H20" s="24">
        <f t="shared" si="2"/>
        <v>4.1228779304769606E-2</v>
      </c>
      <c r="I20" s="33">
        <f>'1. Plan vs Actual'!L20</f>
        <v>1724</v>
      </c>
      <c r="J20" s="24">
        <f t="shared" si="3"/>
        <v>0.6968472109943411</v>
      </c>
      <c r="K20" s="23">
        <f>'1. Plan vs Actual'!O20</f>
        <v>77</v>
      </c>
      <c r="L20" s="26">
        <f t="shared" si="4"/>
        <v>3.1123686337914309E-2</v>
      </c>
    </row>
    <row r="21" spans="1:16" ht="14.15" customHeight="1" x14ac:dyDescent="0.3">
      <c r="A21" s="22" t="s">
        <v>41</v>
      </c>
      <c r="B21" s="33">
        <f>'1. Plan vs Actual'!C21</f>
        <v>2386</v>
      </c>
      <c r="C21" s="23">
        <v>1598</v>
      </c>
      <c r="D21" s="24">
        <f t="shared" si="0"/>
        <v>0.66974015088013417</v>
      </c>
      <c r="E21" s="23">
        <f>'1. Plan vs Actual'!F21</f>
        <v>2234</v>
      </c>
      <c r="F21" s="24">
        <f t="shared" si="1"/>
        <v>0.93629505448449291</v>
      </c>
      <c r="G21" s="23">
        <f>'1. Plan vs Actual'!I21</f>
        <v>160</v>
      </c>
      <c r="H21" s="24">
        <f t="shared" si="2"/>
        <v>6.7057837384744343E-2</v>
      </c>
      <c r="I21" s="33">
        <f>'1. Plan vs Actual'!L21</f>
        <v>1749</v>
      </c>
      <c r="J21" s="24">
        <f t="shared" si="3"/>
        <v>0.73302598491198656</v>
      </c>
      <c r="K21" s="23">
        <f>'1. Plan vs Actual'!O21</f>
        <v>105</v>
      </c>
      <c r="L21" s="26">
        <f t="shared" si="4"/>
        <v>4.4006705783738477E-2</v>
      </c>
    </row>
    <row r="22" spans="1:16" ht="14.15" customHeight="1" x14ac:dyDescent="0.3">
      <c r="A22" s="22" t="s">
        <v>42</v>
      </c>
      <c r="B22" s="33">
        <f>'1. Plan vs Actual'!C22</f>
        <v>2326</v>
      </c>
      <c r="C22" s="23">
        <v>1649</v>
      </c>
      <c r="D22" s="24">
        <f t="shared" si="0"/>
        <v>0.7089423903697335</v>
      </c>
      <c r="E22" s="23">
        <f>'1. Plan vs Actual'!F22</f>
        <v>2205</v>
      </c>
      <c r="F22" s="24">
        <f t="shared" si="1"/>
        <v>0.9479793637145314</v>
      </c>
      <c r="G22" s="23">
        <f>'1. Plan vs Actual'!I22</f>
        <v>169</v>
      </c>
      <c r="H22" s="24">
        <f t="shared" si="2"/>
        <v>7.2656921754084267E-2</v>
      </c>
      <c r="I22" s="33">
        <f>'1. Plan vs Actual'!L22</f>
        <v>1849</v>
      </c>
      <c r="J22" s="24">
        <f t="shared" si="3"/>
        <v>0.79492691315563202</v>
      </c>
      <c r="K22" s="23">
        <f>'1. Plan vs Actual'!O22</f>
        <v>93</v>
      </c>
      <c r="L22" s="26">
        <f t="shared" si="4"/>
        <v>3.9982803095442818E-2</v>
      </c>
    </row>
    <row r="23" spans="1:16" ht="14.15" customHeight="1" x14ac:dyDescent="0.3">
      <c r="A23" s="22" t="s">
        <v>43</v>
      </c>
      <c r="B23" s="33">
        <f>'1. Plan vs Actual'!C23</f>
        <v>1027</v>
      </c>
      <c r="C23" s="23">
        <v>552</v>
      </c>
      <c r="D23" s="24">
        <f t="shared" si="0"/>
        <v>0.53748782862706912</v>
      </c>
      <c r="E23" s="23">
        <f>'1. Plan vs Actual'!F23</f>
        <v>915</v>
      </c>
      <c r="F23" s="24">
        <f t="shared" si="1"/>
        <v>0.89094449853943525</v>
      </c>
      <c r="G23" s="23">
        <f>'1. Plan vs Actual'!I23</f>
        <v>85</v>
      </c>
      <c r="H23" s="24">
        <f t="shared" si="2"/>
        <v>8.2765335929892894E-2</v>
      </c>
      <c r="I23" s="33">
        <f>'1. Plan vs Actual'!L23</f>
        <v>718</v>
      </c>
      <c r="J23" s="24">
        <f t="shared" si="3"/>
        <v>0.69912366114897762</v>
      </c>
      <c r="K23" s="23">
        <f>'1. Plan vs Actual'!O23</f>
        <v>51</v>
      </c>
      <c r="L23" s="26">
        <f t="shared" si="4"/>
        <v>4.9659201557935732E-2</v>
      </c>
    </row>
    <row r="24" spans="1:16" ht="14.15" customHeight="1" x14ac:dyDescent="0.3">
      <c r="A24" s="22" t="s">
        <v>44</v>
      </c>
      <c r="B24" s="33">
        <f>'1. Plan vs Actual'!C24</f>
        <v>1492</v>
      </c>
      <c r="C24" s="23">
        <v>793</v>
      </c>
      <c r="D24" s="24">
        <f t="shared" si="0"/>
        <v>0.53150134048257369</v>
      </c>
      <c r="E24" s="23">
        <f>'1. Plan vs Actual'!F24</f>
        <v>1268</v>
      </c>
      <c r="F24" s="24">
        <f t="shared" si="1"/>
        <v>0.84986595174262736</v>
      </c>
      <c r="G24" s="23">
        <f>'1. Plan vs Actual'!I24</f>
        <v>104</v>
      </c>
      <c r="H24" s="24">
        <f t="shared" si="2"/>
        <v>6.9705093833780166E-2</v>
      </c>
      <c r="I24" s="33">
        <f>'1. Plan vs Actual'!L24</f>
        <v>769</v>
      </c>
      <c r="J24" s="24">
        <f t="shared" si="3"/>
        <v>0.51541554959785518</v>
      </c>
      <c r="K24" s="23">
        <f>'1. Plan vs Actual'!O24</f>
        <v>76</v>
      </c>
      <c r="L24" s="26">
        <f t="shared" si="4"/>
        <v>5.0938337801608578E-2</v>
      </c>
    </row>
    <row r="25" spans="1:16" ht="14.15" customHeight="1" x14ac:dyDescent="0.3">
      <c r="A25" s="22" t="s">
        <v>45</v>
      </c>
      <c r="B25" s="33">
        <f>'1. Plan vs Actual'!C25</f>
        <v>1737</v>
      </c>
      <c r="C25" s="23">
        <v>1020</v>
      </c>
      <c r="D25" s="24">
        <f t="shared" si="0"/>
        <v>0.58721934369602768</v>
      </c>
      <c r="E25" s="23">
        <f>'1. Plan vs Actual'!F25</f>
        <v>1651</v>
      </c>
      <c r="F25" s="24">
        <f t="shared" si="1"/>
        <v>0.95048934945308006</v>
      </c>
      <c r="G25" s="23">
        <f>'1. Plan vs Actual'!I25</f>
        <v>180</v>
      </c>
      <c r="H25" s="24">
        <f t="shared" si="2"/>
        <v>0.10362694300518134</v>
      </c>
      <c r="I25" s="33">
        <f>'1. Plan vs Actual'!L25</f>
        <v>1361</v>
      </c>
      <c r="J25" s="24">
        <f t="shared" si="3"/>
        <v>0.78353483016695447</v>
      </c>
      <c r="K25" s="23">
        <f>'1. Plan vs Actual'!O25</f>
        <v>95</v>
      </c>
      <c r="L25" s="26">
        <f t="shared" si="4"/>
        <v>5.4691997697179043E-2</v>
      </c>
    </row>
    <row r="26" spans="1:16" x14ac:dyDescent="0.3">
      <c r="A26" s="22" t="s">
        <v>46</v>
      </c>
      <c r="B26" s="112">
        <f>'1. Plan vs Actual'!C26</f>
        <v>293</v>
      </c>
      <c r="C26" s="112">
        <v>235</v>
      </c>
      <c r="D26" s="24">
        <f t="shared" si="0"/>
        <v>0.80204778156996592</v>
      </c>
      <c r="E26" s="23">
        <f>'1. Plan vs Actual'!F26</f>
        <v>284</v>
      </c>
      <c r="F26" s="24">
        <f t="shared" si="1"/>
        <v>0.96928327645051193</v>
      </c>
      <c r="G26" s="23">
        <f>'1. Plan vs Actual'!I26</f>
        <v>3</v>
      </c>
      <c r="H26" s="24">
        <f t="shared" si="2"/>
        <v>1.0238907849829351E-2</v>
      </c>
      <c r="I26" s="112">
        <f>'1. Plan vs Actual'!L26</f>
        <v>99</v>
      </c>
      <c r="J26" s="24">
        <f t="shared" si="3"/>
        <v>0.33788395904436858</v>
      </c>
      <c r="K26" s="112">
        <f>'1. Plan vs Actual'!O26</f>
        <v>9</v>
      </c>
      <c r="L26" s="26">
        <f t="shared" si="4"/>
        <v>3.0716723549488054E-2</v>
      </c>
    </row>
    <row r="27" spans="1:16" ht="13.5" thickBot="1" x14ac:dyDescent="0.35">
      <c r="A27" s="27" t="s">
        <v>48</v>
      </c>
      <c r="B27" s="113">
        <f>'1. Plan vs Actual'!C27</f>
        <v>29533</v>
      </c>
      <c r="C27" s="113">
        <v>16270</v>
      </c>
      <c r="D27" s="28">
        <f t="shared" si="0"/>
        <v>0.55090915247350425</v>
      </c>
      <c r="E27" s="34">
        <f>'1. Plan vs Actual'!F27</f>
        <v>27098</v>
      </c>
      <c r="F27" s="28">
        <f t="shared" si="1"/>
        <v>0.91754985947922663</v>
      </c>
      <c r="G27" s="34">
        <f>'1. Plan vs Actual'!I27</f>
        <v>2577</v>
      </c>
      <c r="H27" s="28">
        <f t="shared" si="2"/>
        <v>8.7258321200013547E-2</v>
      </c>
      <c r="I27" s="113">
        <f>+'1. Plan vs Actual'!L27</f>
        <v>17230</v>
      </c>
      <c r="J27" s="28">
        <f t="shared" si="3"/>
        <v>0.58341516269935323</v>
      </c>
      <c r="K27" s="113">
        <f>+'1. Plan vs Actual'!O27</f>
        <v>1165</v>
      </c>
      <c r="L27" s="30">
        <f t="shared" si="4"/>
        <v>3.9447397826160566E-2</v>
      </c>
    </row>
    <row r="28" spans="1:16" ht="13.5" thickTop="1" x14ac:dyDescent="0.3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3">
      <c r="A30" s="157" t="s">
        <v>51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</row>
    <row r="31" spans="1:16" ht="12.75" customHeight="1" x14ac:dyDescent="0.3">
      <c r="A31" s="157" t="s">
        <v>52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</row>
    <row r="32" spans="1:16" x14ac:dyDescent="0.3">
      <c r="A32" s="161" t="s">
        <v>53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workbookViewId="0">
      <selection activeCell="A32" sqref="A32"/>
    </sheetView>
  </sheetViews>
  <sheetFormatPr defaultColWidth="9.1796875" defaultRowHeight="13" x14ac:dyDescent="0.3"/>
  <cols>
    <col min="1" max="1" width="20.81640625" style="14" customWidth="1"/>
    <col min="2" max="2" width="10.7265625" style="14" customWidth="1"/>
    <col min="3" max="3" width="10.453125" style="14" customWidth="1"/>
    <col min="4" max="4" width="10.7265625" style="14" customWidth="1"/>
    <col min="5" max="5" width="9.81640625" style="14" customWidth="1"/>
    <col min="6" max="6" width="9.1796875" style="14"/>
    <col min="7" max="7" width="11.7265625" style="14" customWidth="1"/>
    <col min="8" max="8" width="10" style="14" customWidth="1"/>
    <col min="9" max="9" width="9.1796875" style="14"/>
    <col min="10" max="10" width="11.81640625" style="14" customWidth="1"/>
    <col min="11" max="16384" width="9.1796875" style="14"/>
  </cols>
  <sheetData>
    <row r="1" spans="1:10" ht="18.5" x14ac:dyDescent="0.4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15.5" x14ac:dyDescent="0.3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ht="15.5" x14ac:dyDescent="0.35">
      <c r="A3" s="153" t="str">
        <f>'1. Plan vs Actual'!A3</f>
        <v>FY23 Quarter Ending September 30, 2022</v>
      </c>
      <c r="B3" s="175"/>
      <c r="C3" s="175"/>
      <c r="D3" s="175"/>
      <c r="E3" s="175"/>
      <c r="F3" s="175"/>
      <c r="G3" s="175"/>
      <c r="H3" s="175"/>
      <c r="I3" s="175"/>
      <c r="J3" s="175"/>
    </row>
    <row r="5" spans="1:10" ht="18.5" x14ac:dyDescent="0.45">
      <c r="A5" s="163" t="s">
        <v>5</v>
      </c>
      <c r="B5" s="163"/>
      <c r="C5" s="163"/>
      <c r="D5" s="163"/>
      <c r="E5" s="163"/>
      <c r="F5" s="163"/>
      <c r="G5" s="163"/>
      <c r="H5" s="163"/>
      <c r="I5" s="163"/>
      <c r="J5" s="163"/>
    </row>
    <row r="6" spans="1:10" ht="6.75" customHeight="1" thickBot="1" x14ac:dyDescent="0.35"/>
    <row r="7" spans="1:10" ht="13.5" thickTop="1" x14ac:dyDescent="0.3">
      <c r="A7" s="145" t="s">
        <v>16</v>
      </c>
      <c r="B7" s="143" t="s">
        <v>17</v>
      </c>
      <c r="C7" s="143" t="s">
        <v>18</v>
      </c>
      <c r="D7" s="143" t="s">
        <v>19</v>
      </c>
      <c r="E7" s="143" t="s">
        <v>20</v>
      </c>
      <c r="F7" s="143" t="s">
        <v>21</v>
      </c>
      <c r="G7" s="143" t="s">
        <v>55</v>
      </c>
      <c r="H7" s="143" t="s">
        <v>61</v>
      </c>
      <c r="I7" s="143" t="s">
        <v>62</v>
      </c>
      <c r="J7" s="144" t="s">
        <v>63</v>
      </c>
    </row>
    <row r="8" spans="1:10" s="32" customFormat="1" ht="39" x14ac:dyDescent="0.3">
      <c r="A8" s="20"/>
      <c r="B8" s="135" t="s">
        <v>64</v>
      </c>
      <c r="C8" s="135" t="s">
        <v>65</v>
      </c>
      <c r="D8" s="135" t="s">
        <v>66</v>
      </c>
      <c r="E8" s="135" t="s">
        <v>67</v>
      </c>
      <c r="F8" s="135" t="s">
        <v>68</v>
      </c>
      <c r="G8" s="135" t="s">
        <v>69</v>
      </c>
      <c r="H8" s="135" t="s">
        <v>70</v>
      </c>
      <c r="I8" s="135" t="s">
        <v>71</v>
      </c>
      <c r="J8" s="21" t="s">
        <v>72</v>
      </c>
    </row>
    <row r="9" spans="1:10" ht="14.15" customHeight="1" x14ac:dyDescent="0.3">
      <c r="A9" s="22" t="s">
        <v>30</v>
      </c>
      <c r="B9" s="23">
        <v>269</v>
      </c>
      <c r="C9" s="23">
        <v>407</v>
      </c>
      <c r="D9" s="23">
        <v>422</v>
      </c>
      <c r="E9" s="23">
        <v>186</v>
      </c>
      <c r="F9" s="23">
        <v>365</v>
      </c>
      <c r="G9" s="23">
        <v>60</v>
      </c>
      <c r="H9" s="23">
        <v>123</v>
      </c>
      <c r="I9" s="23">
        <v>10</v>
      </c>
      <c r="J9" s="35">
        <v>2</v>
      </c>
    </row>
    <row r="10" spans="1:10" ht="14.15" customHeight="1" x14ac:dyDescent="0.3">
      <c r="A10" s="22" t="s">
        <v>31</v>
      </c>
      <c r="B10" s="23">
        <v>1102</v>
      </c>
      <c r="C10" s="23">
        <v>2005</v>
      </c>
      <c r="D10" s="23">
        <v>1685</v>
      </c>
      <c r="E10" s="23">
        <v>441</v>
      </c>
      <c r="F10" s="23">
        <v>1720</v>
      </c>
      <c r="G10" s="23">
        <v>699</v>
      </c>
      <c r="H10" s="23">
        <v>154</v>
      </c>
      <c r="I10" s="23">
        <v>60</v>
      </c>
      <c r="J10" s="35">
        <v>6</v>
      </c>
    </row>
    <row r="11" spans="1:10" ht="14.15" customHeight="1" x14ac:dyDescent="0.3">
      <c r="A11" s="22" t="s">
        <v>32</v>
      </c>
      <c r="B11" s="23">
        <v>1354</v>
      </c>
      <c r="C11" s="23">
        <v>1709</v>
      </c>
      <c r="D11" s="23">
        <v>1181</v>
      </c>
      <c r="E11" s="23">
        <v>175</v>
      </c>
      <c r="F11" s="23">
        <v>1688</v>
      </c>
      <c r="G11" s="23">
        <v>13</v>
      </c>
      <c r="H11" s="23">
        <v>322</v>
      </c>
      <c r="I11" s="23">
        <v>333</v>
      </c>
      <c r="J11" s="35">
        <v>4</v>
      </c>
    </row>
    <row r="12" spans="1:10" ht="14.15" customHeight="1" x14ac:dyDescent="0.3">
      <c r="A12" s="22" t="s">
        <v>33</v>
      </c>
      <c r="B12" s="23">
        <v>1004</v>
      </c>
      <c r="C12" s="23">
        <v>1162</v>
      </c>
      <c r="D12" s="23">
        <v>1006</v>
      </c>
      <c r="E12" s="23">
        <v>228</v>
      </c>
      <c r="F12" s="23">
        <v>1289</v>
      </c>
      <c r="G12" s="23">
        <v>49</v>
      </c>
      <c r="H12" s="23">
        <v>75</v>
      </c>
      <c r="I12" s="23">
        <v>20</v>
      </c>
      <c r="J12" s="35">
        <v>5</v>
      </c>
    </row>
    <row r="13" spans="1:10" ht="14.15" customHeight="1" x14ac:dyDescent="0.3">
      <c r="A13" s="22" t="s">
        <v>34</v>
      </c>
      <c r="B13" s="23">
        <v>477</v>
      </c>
      <c r="C13" s="23">
        <v>658</v>
      </c>
      <c r="D13" s="23">
        <v>577</v>
      </c>
      <c r="E13" s="23">
        <v>162</v>
      </c>
      <c r="F13" s="23">
        <v>687</v>
      </c>
      <c r="G13" s="23">
        <v>6</v>
      </c>
      <c r="H13" s="23">
        <v>30</v>
      </c>
      <c r="I13" s="23">
        <v>13</v>
      </c>
      <c r="J13" s="35">
        <v>4</v>
      </c>
    </row>
    <row r="14" spans="1:10" ht="14.15" customHeight="1" x14ac:dyDescent="0.3">
      <c r="A14" s="22" t="s">
        <v>35</v>
      </c>
      <c r="B14" s="23">
        <v>1339</v>
      </c>
      <c r="C14" s="23">
        <v>1327</v>
      </c>
      <c r="D14" s="23">
        <v>1267</v>
      </c>
      <c r="E14" s="23">
        <v>149</v>
      </c>
      <c r="F14" s="23">
        <v>1803</v>
      </c>
      <c r="G14" s="23">
        <v>184</v>
      </c>
      <c r="H14" s="23">
        <v>77</v>
      </c>
      <c r="I14" s="23">
        <v>51</v>
      </c>
      <c r="J14" s="35">
        <v>6</v>
      </c>
    </row>
    <row r="15" spans="1:10" ht="14.15" customHeight="1" x14ac:dyDescent="0.3">
      <c r="A15" s="22" t="s">
        <v>36</v>
      </c>
      <c r="B15" s="23">
        <v>481</v>
      </c>
      <c r="C15" s="23">
        <v>524</v>
      </c>
      <c r="D15" s="23">
        <v>693</v>
      </c>
      <c r="E15" s="23">
        <v>237</v>
      </c>
      <c r="F15" s="23">
        <v>608</v>
      </c>
      <c r="G15" s="23">
        <v>5</v>
      </c>
      <c r="H15" s="23">
        <v>36</v>
      </c>
      <c r="I15" s="23">
        <v>40</v>
      </c>
      <c r="J15" s="35">
        <v>2</v>
      </c>
    </row>
    <row r="16" spans="1:10" ht="14.15" customHeight="1" x14ac:dyDescent="0.3">
      <c r="A16" s="22" t="s">
        <v>37</v>
      </c>
      <c r="B16" s="23">
        <v>1057</v>
      </c>
      <c r="C16" s="23">
        <v>1408</v>
      </c>
      <c r="D16" s="23">
        <v>1003</v>
      </c>
      <c r="E16" s="23">
        <v>558</v>
      </c>
      <c r="F16" s="23">
        <v>1640</v>
      </c>
      <c r="G16" s="23">
        <v>124</v>
      </c>
      <c r="H16" s="23">
        <v>155</v>
      </c>
      <c r="I16" s="23">
        <v>90</v>
      </c>
      <c r="J16" s="35">
        <v>22</v>
      </c>
    </row>
    <row r="17" spans="1:16" ht="14.15" customHeight="1" x14ac:dyDescent="0.3">
      <c r="A17" s="22" t="s">
        <v>38</v>
      </c>
      <c r="B17" s="23">
        <v>717</v>
      </c>
      <c r="C17" s="23">
        <v>824</v>
      </c>
      <c r="D17" s="23">
        <v>731</v>
      </c>
      <c r="E17" s="23">
        <v>67</v>
      </c>
      <c r="F17" s="23">
        <v>919</v>
      </c>
      <c r="G17" s="23">
        <v>82</v>
      </c>
      <c r="H17" s="23">
        <v>23</v>
      </c>
      <c r="I17" s="23">
        <v>64</v>
      </c>
      <c r="J17" s="35">
        <v>0</v>
      </c>
    </row>
    <row r="18" spans="1:16" ht="14.15" customHeight="1" x14ac:dyDescent="0.3">
      <c r="A18" s="22" t="s">
        <v>39</v>
      </c>
      <c r="B18" s="23">
        <v>1993</v>
      </c>
      <c r="C18" s="23">
        <v>3007</v>
      </c>
      <c r="D18" s="23">
        <v>3404</v>
      </c>
      <c r="E18" s="23">
        <v>830</v>
      </c>
      <c r="F18" s="23">
        <v>3252</v>
      </c>
      <c r="G18" s="23">
        <v>150</v>
      </c>
      <c r="H18" s="23">
        <v>84</v>
      </c>
      <c r="I18" s="23">
        <v>319</v>
      </c>
      <c r="J18" s="35">
        <v>65</v>
      </c>
    </row>
    <row r="19" spans="1:16" ht="14.15" customHeight="1" x14ac:dyDescent="0.3">
      <c r="A19" s="22" t="s">
        <v>40</v>
      </c>
      <c r="B19" s="23">
        <v>1289</v>
      </c>
      <c r="C19" s="23">
        <v>1659</v>
      </c>
      <c r="D19" s="23">
        <v>1598</v>
      </c>
      <c r="E19" s="23">
        <v>924</v>
      </c>
      <c r="F19" s="23">
        <v>1967</v>
      </c>
      <c r="G19" s="23">
        <v>534</v>
      </c>
      <c r="H19" s="23">
        <v>180</v>
      </c>
      <c r="I19" s="23">
        <v>59</v>
      </c>
      <c r="J19" s="35">
        <v>1</v>
      </c>
    </row>
    <row r="20" spans="1:16" ht="14.15" customHeight="1" x14ac:dyDescent="0.3">
      <c r="A20" s="22" t="s">
        <v>41</v>
      </c>
      <c r="B20" s="23">
        <v>1234</v>
      </c>
      <c r="C20" s="23">
        <v>1450</v>
      </c>
      <c r="D20" s="23">
        <v>1715</v>
      </c>
      <c r="E20" s="23">
        <v>185</v>
      </c>
      <c r="F20" s="23">
        <v>1687</v>
      </c>
      <c r="G20" s="23">
        <v>95</v>
      </c>
      <c r="H20" s="23">
        <v>112</v>
      </c>
      <c r="I20" s="23">
        <v>33</v>
      </c>
      <c r="J20" s="35">
        <v>1</v>
      </c>
    </row>
    <row r="21" spans="1:16" ht="14.15" customHeight="1" x14ac:dyDescent="0.3">
      <c r="A21" s="22" t="s">
        <v>42</v>
      </c>
      <c r="B21" s="23">
        <v>1334</v>
      </c>
      <c r="C21" s="23">
        <v>1531</v>
      </c>
      <c r="D21" s="23">
        <v>1733</v>
      </c>
      <c r="E21" s="23">
        <v>64</v>
      </c>
      <c r="F21" s="23">
        <v>1703</v>
      </c>
      <c r="G21" s="23">
        <v>56</v>
      </c>
      <c r="H21" s="23">
        <v>208</v>
      </c>
      <c r="I21" s="23">
        <v>53</v>
      </c>
      <c r="J21" s="35">
        <v>0</v>
      </c>
    </row>
    <row r="22" spans="1:16" ht="14.15" customHeight="1" x14ac:dyDescent="0.3">
      <c r="A22" s="22" t="s">
        <v>43</v>
      </c>
      <c r="B22" s="23">
        <v>624</v>
      </c>
      <c r="C22" s="23">
        <v>702</v>
      </c>
      <c r="D22" s="23">
        <v>739</v>
      </c>
      <c r="E22" s="23">
        <v>53</v>
      </c>
      <c r="F22" s="23">
        <v>788</v>
      </c>
      <c r="G22" s="23">
        <v>34</v>
      </c>
      <c r="H22" s="23">
        <v>22</v>
      </c>
      <c r="I22" s="23">
        <v>54</v>
      </c>
      <c r="J22" s="35">
        <v>0</v>
      </c>
    </row>
    <row r="23" spans="1:16" ht="14.15" customHeight="1" x14ac:dyDescent="0.3">
      <c r="A23" s="22" t="s">
        <v>44</v>
      </c>
      <c r="B23" s="23">
        <v>583</v>
      </c>
      <c r="C23" s="23">
        <v>691</v>
      </c>
      <c r="D23" s="23">
        <v>880</v>
      </c>
      <c r="E23" s="23">
        <v>61</v>
      </c>
      <c r="F23" s="23">
        <v>860</v>
      </c>
      <c r="G23" s="23">
        <v>27</v>
      </c>
      <c r="H23" s="23">
        <v>138</v>
      </c>
      <c r="I23" s="23">
        <v>134</v>
      </c>
      <c r="J23" s="35">
        <v>1</v>
      </c>
    </row>
    <row r="24" spans="1:16" ht="14.15" customHeight="1" x14ac:dyDescent="0.3">
      <c r="A24" s="22" t="s">
        <v>45</v>
      </c>
      <c r="B24" s="23">
        <v>1124</v>
      </c>
      <c r="C24" s="23">
        <v>1215</v>
      </c>
      <c r="D24" s="23">
        <v>1076</v>
      </c>
      <c r="E24" s="23">
        <v>258</v>
      </c>
      <c r="F24" s="23">
        <v>1441</v>
      </c>
      <c r="G24" s="23">
        <v>87</v>
      </c>
      <c r="H24" s="23">
        <v>177</v>
      </c>
      <c r="I24" s="23">
        <v>74</v>
      </c>
      <c r="J24" s="35">
        <v>4</v>
      </c>
    </row>
    <row r="25" spans="1:16" x14ac:dyDescent="0.3">
      <c r="A25" s="22" t="s">
        <v>46</v>
      </c>
      <c r="B25" s="112">
        <v>0</v>
      </c>
      <c r="C25" s="112">
        <v>242</v>
      </c>
      <c r="D25" s="112">
        <v>68</v>
      </c>
      <c r="E25" s="112">
        <v>6</v>
      </c>
      <c r="F25" s="112">
        <v>192</v>
      </c>
      <c r="G25" s="112">
        <v>0</v>
      </c>
      <c r="H25" s="112">
        <v>0</v>
      </c>
      <c r="I25" s="112">
        <v>0</v>
      </c>
      <c r="J25" s="116">
        <v>0</v>
      </c>
    </row>
    <row r="26" spans="1:16" ht="13.5" thickBot="1" x14ac:dyDescent="0.35">
      <c r="A26" s="27" t="s">
        <v>48</v>
      </c>
      <c r="B26" s="113">
        <v>15699</v>
      </c>
      <c r="C26" s="113">
        <v>18768</v>
      </c>
      <c r="D26" s="113">
        <v>18936</v>
      </c>
      <c r="E26" s="113">
        <v>4556</v>
      </c>
      <c r="F26" s="113">
        <v>21743</v>
      </c>
      <c r="G26" s="113">
        <v>2171</v>
      </c>
      <c r="H26" s="113">
        <v>1887</v>
      </c>
      <c r="I26" s="113">
        <v>1410</v>
      </c>
      <c r="J26" s="117">
        <v>123</v>
      </c>
    </row>
    <row r="27" spans="1:16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3">
      <c r="A29" s="157" t="s">
        <v>51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</row>
    <row r="30" spans="1:16" ht="12.75" customHeight="1" x14ac:dyDescent="0.3">
      <c r="A30" s="157" t="s">
        <v>52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</row>
    <row r="31" spans="1:16" x14ac:dyDescent="0.3">
      <c r="A31" s="161" t="s">
        <v>53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1"/>
  <sheetViews>
    <sheetView workbookViewId="0">
      <selection activeCell="A32" sqref="A32"/>
    </sheetView>
  </sheetViews>
  <sheetFormatPr defaultColWidth="9.1796875" defaultRowHeight="13" x14ac:dyDescent="0.3"/>
  <cols>
    <col min="1" max="1" width="21" style="14" customWidth="1"/>
    <col min="2" max="2" width="9.81640625" style="14" customWidth="1"/>
    <col min="3" max="3" width="7.81640625" style="14" customWidth="1"/>
    <col min="4" max="4" width="6.453125" style="14" customWidth="1"/>
    <col min="5" max="5" width="9.54296875" style="14" customWidth="1"/>
    <col min="6" max="6" width="6.453125" style="14" customWidth="1"/>
    <col min="7" max="7" width="9.1796875" style="14"/>
    <col min="8" max="8" width="6.453125" style="14" customWidth="1"/>
    <col min="9" max="9" width="9.1796875" style="14"/>
    <col min="10" max="10" width="6.453125" style="14" customWidth="1"/>
    <col min="11" max="11" width="7" style="14" customWidth="1"/>
    <col min="12" max="12" width="6.453125" style="14" customWidth="1"/>
    <col min="13" max="13" width="9.1796875" style="14"/>
    <col min="14" max="14" width="6.453125" style="14" customWidth="1"/>
    <col min="15" max="15" width="7" style="14" customWidth="1"/>
    <col min="16" max="16" width="6.453125" style="14" customWidth="1"/>
    <col min="17" max="16384" width="9.1796875" style="14"/>
  </cols>
  <sheetData>
    <row r="1" spans="1:16" ht="18.5" x14ac:dyDescent="0.4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6" ht="15.5" x14ac:dyDescent="0.3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15.5" x14ac:dyDescent="0.35">
      <c r="A3" s="153" t="str">
        <f>'1. Plan vs Actual'!A3</f>
        <v>FY23 Quarter Ending September 30, 2022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1:16" ht="8.25" customHeight="1" x14ac:dyDescent="0.3"/>
    <row r="5" spans="1:16" ht="18.5" x14ac:dyDescent="0.45">
      <c r="A5" s="163" t="s">
        <v>6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6.75" customHeight="1" thickBot="1" x14ac:dyDescent="0.35"/>
    <row r="7" spans="1:16" ht="13.5" thickTop="1" x14ac:dyDescent="0.3">
      <c r="A7" s="145" t="s">
        <v>16</v>
      </c>
      <c r="B7" s="143" t="s">
        <v>17</v>
      </c>
      <c r="C7" s="143" t="s">
        <v>18</v>
      </c>
      <c r="D7" s="143" t="s">
        <v>19</v>
      </c>
      <c r="E7" s="143" t="s">
        <v>20</v>
      </c>
      <c r="F7" s="143" t="s">
        <v>21</v>
      </c>
      <c r="G7" s="143" t="s">
        <v>55</v>
      </c>
      <c r="H7" s="143" t="s">
        <v>61</v>
      </c>
      <c r="I7" s="143" t="s">
        <v>62</v>
      </c>
      <c r="J7" s="143" t="s">
        <v>63</v>
      </c>
      <c r="K7" s="143" t="s">
        <v>73</v>
      </c>
      <c r="L7" s="143" t="s">
        <v>74</v>
      </c>
      <c r="M7" s="143" t="s">
        <v>75</v>
      </c>
      <c r="N7" s="143" t="s">
        <v>76</v>
      </c>
      <c r="O7" s="143" t="s">
        <v>77</v>
      </c>
      <c r="P7" s="36" t="s">
        <v>78</v>
      </c>
    </row>
    <row r="8" spans="1:16" s="32" customFormat="1" ht="52" x14ac:dyDescent="0.3">
      <c r="A8" s="20"/>
      <c r="B8" s="135" t="s">
        <v>22</v>
      </c>
      <c r="C8" s="135" t="s">
        <v>79</v>
      </c>
      <c r="D8" s="135" t="s">
        <v>80</v>
      </c>
      <c r="E8" s="135" t="s">
        <v>81</v>
      </c>
      <c r="F8" s="135" t="s">
        <v>80</v>
      </c>
      <c r="G8" s="135" t="s">
        <v>82</v>
      </c>
      <c r="H8" s="135" t="s">
        <v>80</v>
      </c>
      <c r="I8" s="135" t="s">
        <v>83</v>
      </c>
      <c r="J8" s="135" t="s">
        <v>80</v>
      </c>
      <c r="K8" s="135" t="s">
        <v>84</v>
      </c>
      <c r="L8" s="135" t="s">
        <v>80</v>
      </c>
      <c r="M8" s="135" t="s">
        <v>85</v>
      </c>
      <c r="N8" s="135" t="s">
        <v>80</v>
      </c>
      <c r="O8" s="135" t="s">
        <v>86</v>
      </c>
      <c r="P8" s="37" t="s">
        <v>87</v>
      </c>
    </row>
    <row r="9" spans="1:16" ht="14.15" customHeight="1" x14ac:dyDescent="0.3">
      <c r="A9" s="22" t="s">
        <v>30</v>
      </c>
      <c r="B9" s="33">
        <f>'1. Plan vs Actual'!C10</f>
        <v>846</v>
      </c>
      <c r="C9" s="23">
        <v>616</v>
      </c>
      <c r="D9" s="24">
        <f>C9/B9</f>
        <v>0.72813238770685584</v>
      </c>
      <c r="E9" s="23">
        <v>130</v>
      </c>
      <c r="F9" s="24">
        <f>E9/B9</f>
        <v>0.15366430260047281</v>
      </c>
      <c r="G9" s="23">
        <v>103</v>
      </c>
      <c r="H9" s="24">
        <f>G9/B9</f>
        <v>0.12174940898345153</v>
      </c>
      <c r="I9" s="23">
        <v>17</v>
      </c>
      <c r="J9" s="118">
        <f>I9/B9</f>
        <v>2.0094562647754138E-2</v>
      </c>
      <c r="K9" s="23">
        <v>29</v>
      </c>
      <c r="L9" s="118">
        <f>K9/B9</f>
        <v>3.4278959810874705E-2</v>
      </c>
      <c r="M9" s="23">
        <v>7</v>
      </c>
      <c r="N9" s="118">
        <f>M9/B9</f>
        <v>8.2742316784869974E-3</v>
      </c>
      <c r="O9" s="23">
        <v>51</v>
      </c>
      <c r="P9" s="26">
        <f>O9/B9</f>
        <v>6.0283687943262408E-2</v>
      </c>
    </row>
    <row r="10" spans="1:16" ht="14.15" customHeight="1" x14ac:dyDescent="0.3">
      <c r="A10" s="22" t="s">
        <v>31</v>
      </c>
      <c r="B10" s="33">
        <f>'1. Plan vs Actual'!C11</f>
        <v>2819</v>
      </c>
      <c r="C10" s="23">
        <v>1237</v>
      </c>
      <c r="D10" s="24">
        <f t="shared" ref="D10:D26" si="0">C10/B10</f>
        <v>0.43880808797445903</v>
      </c>
      <c r="E10" s="23">
        <v>1044</v>
      </c>
      <c r="F10" s="24">
        <f t="shared" ref="F10:F26" si="1">E10/B10</f>
        <v>0.37034409365023058</v>
      </c>
      <c r="G10" s="23">
        <v>459</v>
      </c>
      <c r="H10" s="24">
        <f t="shared" ref="H10:H26" si="2">G10/B10</f>
        <v>0.16282369634622207</v>
      </c>
      <c r="I10" s="23">
        <v>51</v>
      </c>
      <c r="J10" s="118">
        <f t="shared" ref="J10:J26" si="3">I10/B10</f>
        <v>1.8091521816246896E-2</v>
      </c>
      <c r="K10" s="23">
        <v>201</v>
      </c>
      <c r="L10" s="24">
        <f t="shared" ref="L10:L26" si="4">K10/B10</f>
        <v>7.1301880099326004E-2</v>
      </c>
      <c r="M10" s="23">
        <v>12</v>
      </c>
      <c r="N10" s="118">
        <f t="shared" ref="N10:N26" si="5">M10/B10</f>
        <v>4.2568286626463283E-3</v>
      </c>
      <c r="O10" s="23">
        <v>275</v>
      </c>
      <c r="P10" s="26">
        <f t="shared" ref="P10:P26" si="6">O10/B10</f>
        <v>9.7552323518978357E-2</v>
      </c>
    </row>
    <row r="11" spans="1:16" ht="14.15" customHeight="1" x14ac:dyDescent="0.3">
      <c r="A11" s="22" t="s">
        <v>32</v>
      </c>
      <c r="B11" s="33">
        <f>'1. Plan vs Actual'!C12</f>
        <v>2443</v>
      </c>
      <c r="C11" s="23">
        <v>1691</v>
      </c>
      <c r="D11" s="24">
        <f t="shared" si="0"/>
        <v>0.69218174375767494</v>
      </c>
      <c r="E11" s="23">
        <v>412</v>
      </c>
      <c r="F11" s="24">
        <f t="shared" si="1"/>
        <v>0.1686451084731887</v>
      </c>
      <c r="G11" s="23">
        <v>429</v>
      </c>
      <c r="H11" s="24">
        <f t="shared" si="2"/>
        <v>0.17560376586164553</v>
      </c>
      <c r="I11" s="23">
        <v>36</v>
      </c>
      <c r="J11" s="118">
        <f t="shared" si="3"/>
        <v>1.4735980352026197E-2</v>
      </c>
      <c r="K11" s="23">
        <v>91</v>
      </c>
      <c r="L11" s="24">
        <f t="shared" si="4"/>
        <v>3.7249283667621778E-2</v>
      </c>
      <c r="M11" s="23">
        <v>13</v>
      </c>
      <c r="N11" s="118">
        <f t="shared" si="5"/>
        <v>5.3213262382316821E-3</v>
      </c>
      <c r="O11" s="23">
        <v>212</v>
      </c>
      <c r="P11" s="26">
        <f t="shared" si="6"/>
        <v>8.6778550961932044E-2</v>
      </c>
    </row>
    <row r="12" spans="1:16" ht="14.15" customHeight="1" x14ac:dyDescent="0.3">
      <c r="A12" s="22" t="s">
        <v>33</v>
      </c>
      <c r="B12" s="33">
        <f>'1. Plan vs Actual'!C13</f>
        <v>1646</v>
      </c>
      <c r="C12" s="23">
        <v>911</v>
      </c>
      <c r="D12" s="24">
        <f t="shared" si="0"/>
        <v>0.55346294046172539</v>
      </c>
      <c r="E12" s="23">
        <v>500</v>
      </c>
      <c r="F12" s="24">
        <f t="shared" si="1"/>
        <v>0.30376670716889431</v>
      </c>
      <c r="G12" s="23">
        <v>167</v>
      </c>
      <c r="H12" s="24">
        <f t="shared" si="2"/>
        <v>0.10145808019441069</v>
      </c>
      <c r="I12" s="23">
        <v>30</v>
      </c>
      <c r="J12" s="118">
        <f t="shared" si="3"/>
        <v>1.8226002430133656E-2</v>
      </c>
      <c r="K12" s="23">
        <v>53</v>
      </c>
      <c r="L12" s="24">
        <f t="shared" si="4"/>
        <v>3.2199270959902791E-2</v>
      </c>
      <c r="M12" s="23">
        <v>5</v>
      </c>
      <c r="N12" s="118">
        <f t="shared" si="5"/>
        <v>3.0376670716889429E-3</v>
      </c>
      <c r="O12" s="23">
        <v>135</v>
      </c>
      <c r="P12" s="26">
        <f t="shared" si="6"/>
        <v>8.2017010935601459E-2</v>
      </c>
    </row>
    <row r="13" spans="1:16" ht="14.15" customHeight="1" x14ac:dyDescent="0.3">
      <c r="A13" s="22" t="s">
        <v>34</v>
      </c>
      <c r="B13" s="33">
        <f>'1. Plan vs Actual'!C14</f>
        <v>1134</v>
      </c>
      <c r="C13" s="23">
        <v>902</v>
      </c>
      <c r="D13" s="24">
        <f t="shared" si="0"/>
        <v>0.79541446208112876</v>
      </c>
      <c r="E13" s="23">
        <v>130</v>
      </c>
      <c r="F13" s="24">
        <f t="shared" si="1"/>
        <v>0.1146384479717813</v>
      </c>
      <c r="G13" s="23">
        <v>78</v>
      </c>
      <c r="H13" s="24">
        <f t="shared" si="2"/>
        <v>6.8783068783068779E-2</v>
      </c>
      <c r="I13" s="23">
        <v>30</v>
      </c>
      <c r="J13" s="118">
        <f t="shared" si="3"/>
        <v>2.6455026455026454E-2</v>
      </c>
      <c r="K13" s="23">
        <v>31</v>
      </c>
      <c r="L13" s="24">
        <f t="shared" si="4"/>
        <v>2.7336860670194002E-2</v>
      </c>
      <c r="M13" s="23">
        <v>6</v>
      </c>
      <c r="N13" s="118">
        <f t="shared" si="5"/>
        <v>5.2910052910052907E-3</v>
      </c>
      <c r="O13" s="23">
        <v>57</v>
      </c>
      <c r="P13" s="26">
        <f t="shared" si="6"/>
        <v>5.0264550264550262E-2</v>
      </c>
    </row>
    <row r="14" spans="1:16" ht="14.15" customHeight="1" x14ac:dyDescent="0.3">
      <c r="A14" s="22" t="s">
        <v>35</v>
      </c>
      <c r="B14" s="33">
        <f>'1. Plan vs Actual'!C15</f>
        <v>2063</v>
      </c>
      <c r="C14" s="23">
        <v>1483</v>
      </c>
      <c r="D14" s="24">
        <f t="shared" si="0"/>
        <v>0.7188560349006301</v>
      </c>
      <c r="E14" s="23">
        <v>264</v>
      </c>
      <c r="F14" s="24">
        <f t="shared" si="1"/>
        <v>0.12796897721764422</v>
      </c>
      <c r="G14" s="23">
        <v>344</v>
      </c>
      <c r="H14" s="24">
        <f t="shared" si="2"/>
        <v>0.16674745516238487</v>
      </c>
      <c r="I14" s="23">
        <v>24</v>
      </c>
      <c r="J14" s="118">
        <f t="shared" si="3"/>
        <v>1.16335433834222E-2</v>
      </c>
      <c r="K14" s="23">
        <v>66</v>
      </c>
      <c r="L14" s="24">
        <f t="shared" si="4"/>
        <v>3.1992244304411055E-2</v>
      </c>
      <c r="M14" s="23">
        <v>9</v>
      </c>
      <c r="N14" s="118">
        <f t="shared" si="5"/>
        <v>4.362578768783325E-3</v>
      </c>
      <c r="O14" s="23">
        <v>189</v>
      </c>
      <c r="P14" s="26">
        <f t="shared" si="6"/>
        <v>9.161415414444983E-2</v>
      </c>
    </row>
    <row r="15" spans="1:16" ht="14.15" customHeight="1" x14ac:dyDescent="0.3">
      <c r="A15" s="22" t="s">
        <v>36</v>
      </c>
      <c r="B15" s="33">
        <f>'1. Plan vs Actual'!C16</f>
        <v>1056</v>
      </c>
      <c r="C15" s="23">
        <v>851</v>
      </c>
      <c r="D15" s="24">
        <f t="shared" si="0"/>
        <v>0.80587121212121215</v>
      </c>
      <c r="E15" s="23">
        <v>104</v>
      </c>
      <c r="F15" s="24">
        <f t="shared" si="1"/>
        <v>9.8484848484848481E-2</v>
      </c>
      <c r="G15" s="23">
        <v>126</v>
      </c>
      <c r="H15" s="24">
        <f t="shared" si="2"/>
        <v>0.11931818181818182</v>
      </c>
      <c r="I15" s="23">
        <v>25</v>
      </c>
      <c r="J15" s="118">
        <f t="shared" si="3"/>
        <v>2.3674242424242424E-2</v>
      </c>
      <c r="K15" s="23">
        <v>38</v>
      </c>
      <c r="L15" s="24">
        <f t="shared" si="4"/>
        <v>3.5984848484848488E-2</v>
      </c>
      <c r="M15" s="23">
        <v>3</v>
      </c>
      <c r="N15" s="118">
        <f t="shared" si="5"/>
        <v>2.840909090909091E-3</v>
      </c>
      <c r="O15" s="23">
        <v>56</v>
      </c>
      <c r="P15" s="26">
        <f t="shared" si="6"/>
        <v>5.3030303030303032E-2</v>
      </c>
    </row>
    <row r="16" spans="1:16" ht="14.15" customHeight="1" x14ac:dyDescent="0.3">
      <c r="A16" s="22" t="s">
        <v>37</v>
      </c>
      <c r="B16" s="33">
        <f>'1. Plan vs Actual'!C17</f>
        <v>2165</v>
      </c>
      <c r="C16" s="23">
        <v>1337</v>
      </c>
      <c r="D16" s="24">
        <f t="shared" si="0"/>
        <v>0.6175519630484988</v>
      </c>
      <c r="E16" s="23">
        <v>251</v>
      </c>
      <c r="F16" s="24">
        <f t="shared" si="1"/>
        <v>0.11593533487297922</v>
      </c>
      <c r="G16" s="23">
        <v>498</v>
      </c>
      <c r="H16" s="24">
        <f t="shared" si="2"/>
        <v>0.23002309468822171</v>
      </c>
      <c r="I16" s="23">
        <v>24</v>
      </c>
      <c r="J16" s="118">
        <f t="shared" si="3"/>
        <v>1.1085450346420323E-2</v>
      </c>
      <c r="K16" s="23">
        <v>248</v>
      </c>
      <c r="L16" s="24">
        <f t="shared" si="4"/>
        <v>0.11454965357967667</v>
      </c>
      <c r="M16" s="23">
        <v>6</v>
      </c>
      <c r="N16" s="118">
        <f t="shared" si="5"/>
        <v>2.7713625866050808E-3</v>
      </c>
      <c r="O16" s="23">
        <v>204</v>
      </c>
      <c r="P16" s="26">
        <f t="shared" si="6"/>
        <v>9.4226327944572752E-2</v>
      </c>
    </row>
    <row r="17" spans="1:16" ht="14.15" customHeight="1" x14ac:dyDescent="0.3">
      <c r="A17" s="22" t="s">
        <v>38</v>
      </c>
      <c r="B17" s="33">
        <f>'1. Plan vs Actual'!C18</f>
        <v>1192</v>
      </c>
      <c r="C17" s="23">
        <v>774</v>
      </c>
      <c r="D17" s="24">
        <f t="shared" si="0"/>
        <v>0.64932885906040272</v>
      </c>
      <c r="E17" s="23">
        <v>217</v>
      </c>
      <c r="F17" s="24">
        <f t="shared" si="1"/>
        <v>0.18204697986577181</v>
      </c>
      <c r="G17" s="23">
        <v>194</v>
      </c>
      <c r="H17" s="24">
        <f t="shared" si="2"/>
        <v>0.16275167785234898</v>
      </c>
      <c r="I17" s="23">
        <v>29</v>
      </c>
      <c r="J17" s="118">
        <f t="shared" si="3"/>
        <v>2.4328859060402684E-2</v>
      </c>
      <c r="K17" s="23">
        <v>30</v>
      </c>
      <c r="L17" s="24">
        <f t="shared" si="4"/>
        <v>2.5167785234899327E-2</v>
      </c>
      <c r="M17" s="23">
        <v>10</v>
      </c>
      <c r="N17" s="118">
        <f t="shared" si="5"/>
        <v>8.389261744966443E-3</v>
      </c>
      <c r="O17" s="23">
        <v>180</v>
      </c>
      <c r="P17" s="26">
        <f t="shared" si="6"/>
        <v>0.15100671140939598</v>
      </c>
    </row>
    <row r="18" spans="1:16" ht="14.15" customHeight="1" x14ac:dyDescent="0.3">
      <c r="A18" s="22" t="s">
        <v>39</v>
      </c>
      <c r="B18" s="33">
        <f>'1. Plan vs Actual'!C19</f>
        <v>5200</v>
      </c>
      <c r="C18" s="23">
        <v>2334</v>
      </c>
      <c r="D18" s="24">
        <f t="shared" si="0"/>
        <v>0.44884615384615384</v>
      </c>
      <c r="E18" s="23">
        <v>943</v>
      </c>
      <c r="F18" s="24">
        <f t="shared" si="1"/>
        <v>0.18134615384615385</v>
      </c>
      <c r="G18" s="23">
        <v>2286</v>
      </c>
      <c r="H18" s="24">
        <f t="shared" si="2"/>
        <v>0.43961538461538463</v>
      </c>
      <c r="I18" s="23">
        <v>91</v>
      </c>
      <c r="J18" s="118">
        <f t="shared" si="3"/>
        <v>1.7500000000000002E-2</v>
      </c>
      <c r="K18" s="23">
        <v>80</v>
      </c>
      <c r="L18" s="24">
        <f t="shared" si="4"/>
        <v>1.5384615384615385E-2</v>
      </c>
      <c r="M18" s="23">
        <v>37</v>
      </c>
      <c r="N18" s="118">
        <f t="shared" si="5"/>
        <v>7.1153846153846154E-3</v>
      </c>
      <c r="O18" s="23">
        <v>721</v>
      </c>
      <c r="P18" s="26">
        <f t="shared" si="6"/>
        <v>0.13865384615384616</v>
      </c>
    </row>
    <row r="19" spans="1:16" ht="14.15" customHeight="1" x14ac:dyDescent="0.3">
      <c r="A19" s="22" t="s">
        <v>40</v>
      </c>
      <c r="B19" s="33">
        <f>'1. Plan vs Actual'!C20</f>
        <v>2474</v>
      </c>
      <c r="C19" s="23">
        <v>1230</v>
      </c>
      <c r="D19" s="24">
        <f t="shared" si="0"/>
        <v>0.49717057396928049</v>
      </c>
      <c r="E19" s="23">
        <v>209</v>
      </c>
      <c r="F19" s="24">
        <f t="shared" si="1"/>
        <v>8.4478577202910271E-2</v>
      </c>
      <c r="G19" s="23">
        <v>1126</v>
      </c>
      <c r="H19" s="24">
        <f t="shared" si="2"/>
        <v>0.45513338722716251</v>
      </c>
      <c r="I19" s="23">
        <v>31</v>
      </c>
      <c r="J19" s="118">
        <f t="shared" si="3"/>
        <v>1.2530315278900566E-2</v>
      </c>
      <c r="K19" s="23">
        <v>95</v>
      </c>
      <c r="L19" s="24">
        <f t="shared" si="4"/>
        <v>3.839935327405012E-2</v>
      </c>
      <c r="M19" s="23">
        <v>10</v>
      </c>
      <c r="N19" s="118">
        <f t="shared" si="5"/>
        <v>4.0420371867421184E-3</v>
      </c>
      <c r="O19" s="23">
        <v>425</v>
      </c>
      <c r="P19" s="26">
        <f t="shared" si="6"/>
        <v>0.17178658043654002</v>
      </c>
    </row>
    <row r="20" spans="1:16" ht="14.15" customHeight="1" x14ac:dyDescent="0.3">
      <c r="A20" s="22" t="s">
        <v>41</v>
      </c>
      <c r="B20" s="33">
        <f>'1. Plan vs Actual'!C21</f>
        <v>2386</v>
      </c>
      <c r="C20" s="23">
        <v>1544</v>
      </c>
      <c r="D20" s="24">
        <f t="shared" si="0"/>
        <v>0.64710813076278295</v>
      </c>
      <c r="E20" s="23">
        <v>344</v>
      </c>
      <c r="F20" s="24">
        <f t="shared" si="1"/>
        <v>0.14417435037720033</v>
      </c>
      <c r="G20" s="23">
        <v>353</v>
      </c>
      <c r="H20" s="24">
        <f t="shared" si="2"/>
        <v>0.14794635373009221</v>
      </c>
      <c r="I20" s="23">
        <v>31</v>
      </c>
      <c r="J20" s="118">
        <f t="shared" si="3"/>
        <v>1.2992455993294216E-2</v>
      </c>
      <c r="K20" s="23">
        <v>201</v>
      </c>
      <c r="L20" s="24">
        <f t="shared" si="4"/>
        <v>8.4241408214585076E-2</v>
      </c>
      <c r="M20" s="23">
        <v>8</v>
      </c>
      <c r="N20" s="118">
        <f t="shared" si="5"/>
        <v>3.3528918692372171E-3</v>
      </c>
      <c r="O20" s="23">
        <v>206</v>
      </c>
      <c r="P20" s="26">
        <f t="shared" si="6"/>
        <v>8.6336965632858337E-2</v>
      </c>
    </row>
    <row r="21" spans="1:16" ht="14.15" customHeight="1" x14ac:dyDescent="0.3">
      <c r="A21" s="22" t="s">
        <v>42</v>
      </c>
      <c r="B21" s="33">
        <f>'1. Plan vs Actual'!C22</f>
        <v>2326</v>
      </c>
      <c r="C21" s="23">
        <v>1716</v>
      </c>
      <c r="D21" s="24">
        <f t="shared" si="0"/>
        <v>0.73774720550300943</v>
      </c>
      <c r="E21" s="23">
        <v>282</v>
      </c>
      <c r="F21" s="24">
        <f t="shared" si="1"/>
        <v>0.12123817712811694</v>
      </c>
      <c r="G21" s="23">
        <v>244</v>
      </c>
      <c r="H21" s="24">
        <f t="shared" si="2"/>
        <v>0.10490111779879621</v>
      </c>
      <c r="I21" s="23">
        <v>23</v>
      </c>
      <c r="J21" s="118">
        <f t="shared" si="3"/>
        <v>9.888220120378332E-3</v>
      </c>
      <c r="K21" s="23">
        <v>158</v>
      </c>
      <c r="L21" s="24">
        <f t="shared" si="4"/>
        <v>6.7927773000859851E-2</v>
      </c>
      <c r="M21" s="23">
        <v>5</v>
      </c>
      <c r="N21" s="118">
        <f t="shared" si="5"/>
        <v>2.1496130696474634E-3</v>
      </c>
      <c r="O21" s="23">
        <v>119</v>
      </c>
      <c r="P21" s="26">
        <f t="shared" si="6"/>
        <v>5.1160791057609629E-2</v>
      </c>
    </row>
    <row r="22" spans="1:16" ht="14.15" customHeight="1" x14ac:dyDescent="0.3">
      <c r="A22" s="22" t="s">
        <v>43</v>
      </c>
      <c r="B22" s="33">
        <f>'1. Plan vs Actual'!C23</f>
        <v>1027</v>
      </c>
      <c r="C22" s="23">
        <v>777</v>
      </c>
      <c r="D22" s="24">
        <f t="shared" si="0"/>
        <v>0.75657254138266794</v>
      </c>
      <c r="E22" s="23">
        <v>94</v>
      </c>
      <c r="F22" s="24">
        <f t="shared" si="1"/>
        <v>9.1528724440116851E-2</v>
      </c>
      <c r="G22" s="23">
        <v>175</v>
      </c>
      <c r="H22" s="24">
        <f t="shared" si="2"/>
        <v>0.17039922103213243</v>
      </c>
      <c r="I22" s="23">
        <v>12</v>
      </c>
      <c r="J22" s="118">
        <f t="shared" si="3"/>
        <v>1.1684518013631937E-2</v>
      </c>
      <c r="K22" s="23">
        <v>43</v>
      </c>
      <c r="L22" s="24">
        <f t="shared" si="4"/>
        <v>4.1869522882181112E-2</v>
      </c>
      <c r="M22" s="23">
        <v>0</v>
      </c>
      <c r="N22" s="118">
        <f t="shared" si="5"/>
        <v>0</v>
      </c>
      <c r="O22" s="23">
        <v>75</v>
      </c>
      <c r="P22" s="26">
        <f t="shared" si="6"/>
        <v>7.3028237585199607E-2</v>
      </c>
    </row>
    <row r="23" spans="1:16" ht="14.15" customHeight="1" x14ac:dyDescent="0.3">
      <c r="A23" s="22" t="s">
        <v>44</v>
      </c>
      <c r="B23" s="33">
        <f>'1. Plan vs Actual'!C24</f>
        <v>1492</v>
      </c>
      <c r="C23" s="23">
        <v>1023</v>
      </c>
      <c r="D23" s="24">
        <f t="shared" si="0"/>
        <v>0.68565683646112596</v>
      </c>
      <c r="E23" s="23">
        <v>222</v>
      </c>
      <c r="F23" s="24">
        <f t="shared" si="1"/>
        <v>0.1487935656836461</v>
      </c>
      <c r="G23" s="23">
        <v>297</v>
      </c>
      <c r="H23" s="24">
        <f t="shared" si="2"/>
        <v>0.19906166219839141</v>
      </c>
      <c r="I23" s="23">
        <v>26</v>
      </c>
      <c r="J23" s="118">
        <f t="shared" si="3"/>
        <v>1.7426273458445041E-2</v>
      </c>
      <c r="K23" s="23">
        <v>98</v>
      </c>
      <c r="L23" s="24">
        <f t="shared" si="4"/>
        <v>6.5683646112600538E-2</v>
      </c>
      <c r="M23" s="23">
        <v>5</v>
      </c>
      <c r="N23" s="118">
        <f t="shared" si="5"/>
        <v>3.351206434316354E-3</v>
      </c>
      <c r="O23" s="23">
        <v>129</v>
      </c>
      <c r="P23" s="26">
        <f t="shared" si="6"/>
        <v>8.6461126005361932E-2</v>
      </c>
    </row>
    <row r="24" spans="1:16" ht="14.15" customHeight="1" x14ac:dyDescent="0.3">
      <c r="A24" s="22" t="s">
        <v>45</v>
      </c>
      <c r="B24" s="33">
        <f>'1. Plan vs Actual'!C25</f>
        <v>1737</v>
      </c>
      <c r="C24" s="23">
        <v>1104</v>
      </c>
      <c r="D24" s="24">
        <f t="shared" si="0"/>
        <v>0.63557858376511223</v>
      </c>
      <c r="E24" s="23">
        <v>368</v>
      </c>
      <c r="F24" s="24">
        <f t="shared" si="1"/>
        <v>0.21185952792170409</v>
      </c>
      <c r="G24" s="23">
        <v>142</v>
      </c>
      <c r="H24" s="24">
        <f t="shared" si="2"/>
        <v>8.1750143926309735E-2</v>
      </c>
      <c r="I24" s="23">
        <v>27</v>
      </c>
      <c r="J24" s="118">
        <f t="shared" si="3"/>
        <v>1.5544041450777202E-2</v>
      </c>
      <c r="K24" s="23">
        <v>148</v>
      </c>
      <c r="L24" s="24">
        <f t="shared" si="4"/>
        <v>8.5204375359815773E-2</v>
      </c>
      <c r="M24" s="23">
        <v>8</v>
      </c>
      <c r="N24" s="118">
        <f t="shared" si="5"/>
        <v>4.6056419113413936E-3</v>
      </c>
      <c r="O24" s="23">
        <v>107</v>
      </c>
      <c r="P24" s="26">
        <f t="shared" si="6"/>
        <v>6.1600460564191134E-2</v>
      </c>
    </row>
    <row r="25" spans="1:16" x14ac:dyDescent="0.3">
      <c r="A25" s="22" t="s">
        <v>46</v>
      </c>
      <c r="B25" s="33">
        <f>'1. Plan vs Actual'!C26</f>
        <v>293</v>
      </c>
      <c r="C25" s="112">
        <v>146</v>
      </c>
      <c r="D25" s="24">
        <f t="shared" si="0"/>
        <v>0.49829351535836175</v>
      </c>
      <c r="E25" s="112">
        <v>39</v>
      </c>
      <c r="F25" s="24">
        <f t="shared" si="1"/>
        <v>0.13310580204778158</v>
      </c>
      <c r="G25" s="112">
        <v>69</v>
      </c>
      <c r="H25" s="24">
        <f t="shared" si="2"/>
        <v>0.23549488054607509</v>
      </c>
      <c r="I25" s="112">
        <v>6</v>
      </c>
      <c r="J25" s="118">
        <f t="shared" si="3"/>
        <v>2.0477815699658702E-2</v>
      </c>
      <c r="K25" s="112">
        <v>47</v>
      </c>
      <c r="L25" s="24">
        <f t="shared" si="4"/>
        <v>0.16040955631399317</v>
      </c>
      <c r="M25" s="112">
        <v>1</v>
      </c>
      <c r="N25" s="118">
        <f t="shared" si="5"/>
        <v>3.4129692832764505E-3</v>
      </c>
      <c r="O25" s="112">
        <v>24</v>
      </c>
      <c r="P25" s="26">
        <f t="shared" si="6"/>
        <v>8.191126279863481E-2</v>
      </c>
    </row>
    <row r="26" spans="1:16" ht="13.5" thickBot="1" x14ac:dyDescent="0.35">
      <c r="A26" s="27" t="s">
        <v>48</v>
      </c>
      <c r="B26" s="113">
        <f>'1. Plan vs Actual'!C27</f>
        <v>29533</v>
      </c>
      <c r="C26" s="113">
        <v>17608</v>
      </c>
      <c r="D26" s="28">
        <f t="shared" si="0"/>
        <v>0.59621440422578131</v>
      </c>
      <c r="E26" s="113">
        <v>5246</v>
      </c>
      <c r="F26" s="28">
        <f t="shared" si="1"/>
        <v>0.17763180171333762</v>
      </c>
      <c r="G26" s="113">
        <v>6802</v>
      </c>
      <c r="H26" s="28">
        <f t="shared" si="2"/>
        <v>0.23031862662106795</v>
      </c>
      <c r="I26" s="113">
        <v>473</v>
      </c>
      <c r="J26" s="38">
        <f t="shared" si="3"/>
        <v>1.6015982121694375E-2</v>
      </c>
      <c r="K26" s="113">
        <v>1458</v>
      </c>
      <c r="L26" s="28">
        <f t="shared" si="4"/>
        <v>4.9368503030508243E-2</v>
      </c>
      <c r="M26" s="113">
        <v>140</v>
      </c>
      <c r="N26" s="38">
        <f t="shared" si="5"/>
        <v>4.7404598246029864E-3</v>
      </c>
      <c r="O26" s="113">
        <v>2987</v>
      </c>
      <c r="P26" s="30">
        <f t="shared" si="6"/>
        <v>0.10114109640063658</v>
      </c>
    </row>
    <row r="27" spans="1:16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3">
      <c r="A29" s="157" t="s">
        <v>51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</row>
    <row r="30" spans="1:16" ht="12.75" customHeight="1" x14ac:dyDescent="0.3">
      <c r="A30" s="157" t="s">
        <v>52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</row>
    <row r="31" spans="1:16" x14ac:dyDescent="0.3">
      <c r="A31" s="161" t="s">
        <v>53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1"/>
  <sheetViews>
    <sheetView workbookViewId="0">
      <selection activeCell="A32" sqref="A32"/>
    </sheetView>
  </sheetViews>
  <sheetFormatPr defaultColWidth="9.1796875" defaultRowHeight="13" x14ac:dyDescent="0.3"/>
  <cols>
    <col min="1" max="1" width="21.26953125" style="14" customWidth="1"/>
    <col min="2" max="2" width="10.1796875" style="14" customWidth="1"/>
    <col min="3" max="3" width="8.26953125" style="14" customWidth="1"/>
    <col min="4" max="4" width="7.453125" style="14" customWidth="1"/>
    <col min="5" max="5" width="8.7265625" style="14" customWidth="1"/>
    <col min="6" max="6" width="6.26953125" style="14" customWidth="1"/>
    <col min="7" max="7" width="8.7265625" style="14" customWidth="1"/>
    <col min="8" max="8" width="6.453125" style="14" customWidth="1"/>
    <col min="9" max="9" width="8.7265625" style="14" customWidth="1"/>
    <col min="10" max="10" width="6.453125" style="14" customWidth="1"/>
    <col min="11" max="11" width="8.7265625" style="14" customWidth="1"/>
    <col min="12" max="12" width="6.453125" style="14" customWidth="1"/>
    <col min="13" max="13" width="8.7265625" style="14" customWidth="1"/>
    <col min="14" max="14" width="6.453125" style="14" customWidth="1"/>
    <col min="15" max="16384" width="9.1796875" style="14"/>
  </cols>
  <sheetData>
    <row r="1" spans="1:15" ht="18.5" x14ac:dyDescent="0.45">
      <c r="A1" s="163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5" ht="15.5" x14ac:dyDescent="0.35">
      <c r="A2" s="153" t="str">
        <f>'1. Plan vs Actual'!A2</f>
        <v>OSCCAR Summary by Workforce Area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5" ht="15.5" x14ac:dyDescent="0.35">
      <c r="A3" s="153" t="str">
        <f>'1. Plan vs Actual'!A3</f>
        <v>FY23 Quarter Ending September 30, 2022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5" spans="1:15" ht="18.5" x14ac:dyDescent="0.45">
      <c r="A5" s="163" t="s">
        <v>88</v>
      </c>
      <c r="B5" s="163"/>
      <c r="C5" s="163"/>
      <c r="D5" s="163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1:15" ht="6.75" customHeight="1" thickBot="1" x14ac:dyDescent="0.35"/>
    <row r="7" spans="1:15" ht="13.5" thickTop="1" x14ac:dyDescent="0.3">
      <c r="A7" s="145" t="s">
        <v>16</v>
      </c>
      <c r="B7" s="141" t="s">
        <v>17</v>
      </c>
      <c r="C7" s="39" t="s">
        <v>18</v>
      </c>
      <c r="D7" s="40" t="s">
        <v>19</v>
      </c>
      <c r="E7" s="142" t="s">
        <v>20</v>
      </c>
      <c r="F7" s="141" t="s">
        <v>21</v>
      </c>
      <c r="G7" s="41" t="s">
        <v>55</v>
      </c>
      <c r="H7" s="42" t="s">
        <v>61</v>
      </c>
      <c r="I7" s="142" t="s">
        <v>62</v>
      </c>
      <c r="J7" s="141" t="s">
        <v>63</v>
      </c>
      <c r="K7" s="41" t="s">
        <v>73</v>
      </c>
      <c r="L7" s="42" t="s">
        <v>74</v>
      </c>
      <c r="M7" s="142" t="s">
        <v>75</v>
      </c>
      <c r="N7" s="144" t="s">
        <v>76</v>
      </c>
    </row>
    <row r="8" spans="1:15" s="32" customFormat="1" ht="39" x14ac:dyDescent="0.3">
      <c r="A8" s="20"/>
      <c r="B8" s="136" t="s">
        <v>22</v>
      </c>
      <c r="C8" s="43" t="s">
        <v>89</v>
      </c>
      <c r="D8" s="21" t="s">
        <v>80</v>
      </c>
      <c r="E8" s="137" t="s">
        <v>90</v>
      </c>
      <c r="F8" s="136" t="s">
        <v>80</v>
      </c>
      <c r="G8" s="44" t="s">
        <v>91</v>
      </c>
      <c r="H8" s="45" t="s">
        <v>80</v>
      </c>
      <c r="I8" s="137" t="s">
        <v>92</v>
      </c>
      <c r="J8" s="136" t="s">
        <v>80</v>
      </c>
      <c r="K8" s="44" t="s">
        <v>93</v>
      </c>
      <c r="L8" s="45" t="s">
        <v>80</v>
      </c>
      <c r="M8" s="137" t="s">
        <v>94</v>
      </c>
      <c r="N8" s="21" t="s">
        <v>80</v>
      </c>
    </row>
    <row r="9" spans="1:15" ht="14.15" customHeight="1" x14ac:dyDescent="0.3">
      <c r="A9" s="22" t="s">
        <v>30</v>
      </c>
      <c r="B9" s="46">
        <f>'1. Plan vs Actual'!C10</f>
        <v>846</v>
      </c>
      <c r="C9" s="47">
        <v>431</v>
      </c>
      <c r="D9" s="26">
        <f>C9/B9</f>
        <v>0.50945626477541373</v>
      </c>
      <c r="E9" s="48">
        <v>45</v>
      </c>
      <c r="F9" s="49">
        <f>E9/B9</f>
        <v>5.3191489361702128E-2</v>
      </c>
      <c r="G9" s="50">
        <v>50</v>
      </c>
      <c r="H9" s="51">
        <f t="shared" ref="H9:H26" si="0">G9/B9</f>
        <v>5.9101654846335699E-2</v>
      </c>
      <c r="I9" s="48">
        <v>435</v>
      </c>
      <c r="J9" s="49">
        <f>I9/B9</f>
        <v>0.51418439716312059</v>
      </c>
      <c r="K9" s="50">
        <v>112</v>
      </c>
      <c r="L9" s="51">
        <f>K9/B9</f>
        <v>0.13238770685579196</v>
      </c>
      <c r="M9" s="48">
        <v>204</v>
      </c>
      <c r="N9" s="26">
        <f>M9/B9</f>
        <v>0.24113475177304963</v>
      </c>
      <c r="O9" s="52"/>
    </row>
    <row r="10" spans="1:15" ht="14.15" customHeight="1" x14ac:dyDescent="0.3">
      <c r="A10" s="22" t="s">
        <v>31</v>
      </c>
      <c r="B10" s="46">
        <f>'1. Plan vs Actual'!C11</f>
        <v>2819</v>
      </c>
      <c r="C10" s="47">
        <v>1500</v>
      </c>
      <c r="D10" s="26">
        <f t="shared" ref="D10:D24" si="1">C10/B10</f>
        <v>0.53210358283079107</v>
      </c>
      <c r="E10" s="48">
        <v>13</v>
      </c>
      <c r="F10" s="49">
        <f t="shared" ref="F10:F26" si="2">E10/B10</f>
        <v>4.6115643845335225E-3</v>
      </c>
      <c r="G10" s="50">
        <v>70</v>
      </c>
      <c r="H10" s="51">
        <f t="shared" si="0"/>
        <v>2.4831500532103583E-2</v>
      </c>
      <c r="I10" s="48">
        <v>1586</v>
      </c>
      <c r="J10" s="49">
        <f t="shared" ref="J10:J26" si="3">I10/B10</f>
        <v>0.56261085491308971</v>
      </c>
      <c r="K10" s="50">
        <v>470</v>
      </c>
      <c r="L10" s="51">
        <f t="shared" ref="L10:L26" si="4">K10/B10</f>
        <v>0.1667257892869812</v>
      </c>
      <c r="M10" s="48">
        <v>679</v>
      </c>
      <c r="N10" s="26">
        <f t="shared" ref="N10:N26" si="5">M10/B10</f>
        <v>0.24086555516140476</v>
      </c>
      <c r="O10" s="52"/>
    </row>
    <row r="11" spans="1:15" ht="14.15" customHeight="1" x14ac:dyDescent="0.3">
      <c r="A11" s="22" t="s">
        <v>32</v>
      </c>
      <c r="B11" s="46">
        <f>'1. Plan vs Actual'!C12</f>
        <v>2443</v>
      </c>
      <c r="C11" s="47">
        <v>1290</v>
      </c>
      <c r="D11" s="26">
        <f t="shared" si="1"/>
        <v>0.52803929594760546</v>
      </c>
      <c r="E11" s="48">
        <v>297</v>
      </c>
      <c r="F11" s="49">
        <f t="shared" si="2"/>
        <v>0.12157183790421613</v>
      </c>
      <c r="G11" s="50">
        <v>105</v>
      </c>
      <c r="H11" s="51">
        <f t="shared" si="0"/>
        <v>4.2979942693409739E-2</v>
      </c>
      <c r="I11" s="48">
        <v>1225</v>
      </c>
      <c r="J11" s="49">
        <f t="shared" si="3"/>
        <v>0.50143266475644699</v>
      </c>
      <c r="K11" s="50">
        <v>364</v>
      </c>
      <c r="L11" s="51">
        <f t="shared" si="4"/>
        <v>0.14899713467048711</v>
      </c>
      <c r="M11" s="48">
        <v>452</v>
      </c>
      <c r="N11" s="26">
        <f t="shared" si="5"/>
        <v>0.18501841997544002</v>
      </c>
      <c r="O11" s="52"/>
    </row>
    <row r="12" spans="1:15" ht="14.15" customHeight="1" x14ac:dyDescent="0.3">
      <c r="A12" s="22" t="s">
        <v>33</v>
      </c>
      <c r="B12" s="46">
        <f>'1. Plan vs Actual'!C13</f>
        <v>1646</v>
      </c>
      <c r="C12" s="47">
        <v>938</v>
      </c>
      <c r="D12" s="26">
        <f t="shared" si="1"/>
        <v>0.56986634264884573</v>
      </c>
      <c r="E12" s="48">
        <v>15</v>
      </c>
      <c r="F12" s="49">
        <f t="shared" si="2"/>
        <v>9.113001215066828E-3</v>
      </c>
      <c r="G12" s="50">
        <v>37</v>
      </c>
      <c r="H12" s="51">
        <f t="shared" si="0"/>
        <v>2.2478736330498177E-2</v>
      </c>
      <c r="I12" s="48">
        <v>870</v>
      </c>
      <c r="J12" s="49">
        <f t="shared" si="3"/>
        <v>0.52855407047387604</v>
      </c>
      <c r="K12" s="50">
        <v>296</v>
      </c>
      <c r="L12" s="51">
        <f t="shared" si="4"/>
        <v>0.17982989064398541</v>
      </c>
      <c r="M12" s="48">
        <v>428</v>
      </c>
      <c r="N12" s="26">
        <f t="shared" si="5"/>
        <v>0.2600243013365735</v>
      </c>
      <c r="O12" s="52"/>
    </row>
    <row r="13" spans="1:15" ht="14.15" customHeight="1" x14ac:dyDescent="0.3">
      <c r="A13" s="22" t="s">
        <v>34</v>
      </c>
      <c r="B13" s="46">
        <f>'1. Plan vs Actual'!C14</f>
        <v>1134</v>
      </c>
      <c r="C13" s="47">
        <v>632</v>
      </c>
      <c r="D13" s="26">
        <f t="shared" si="1"/>
        <v>0.55731922398589062</v>
      </c>
      <c r="E13" s="48">
        <v>20</v>
      </c>
      <c r="F13" s="49">
        <f t="shared" si="2"/>
        <v>1.7636684303350969E-2</v>
      </c>
      <c r="G13" s="50">
        <v>19</v>
      </c>
      <c r="H13" s="51">
        <f t="shared" si="0"/>
        <v>1.6754850088183421E-2</v>
      </c>
      <c r="I13" s="48">
        <v>439</v>
      </c>
      <c r="J13" s="49">
        <f t="shared" si="3"/>
        <v>0.3871252204585538</v>
      </c>
      <c r="K13" s="50">
        <v>199</v>
      </c>
      <c r="L13" s="51">
        <f t="shared" si="4"/>
        <v>0.17548500881834214</v>
      </c>
      <c r="M13" s="48">
        <v>457</v>
      </c>
      <c r="N13" s="26">
        <f t="shared" si="5"/>
        <v>0.40299823633156967</v>
      </c>
      <c r="O13" s="52"/>
    </row>
    <row r="14" spans="1:15" ht="14.15" customHeight="1" x14ac:dyDescent="0.3">
      <c r="A14" s="22" t="s">
        <v>35</v>
      </c>
      <c r="B14" s="46">
        <f>'1. Plan vs Actual'!C15</f>
        <v>2063</v>
      </c>
      <c r="C14" s="47">
        <v>968</v>
      </c>
      <c r="D14" s="26">
        <f t="shared" si="1"/>
        <v>0.46921958313136208</v>
      </c>
      <c r="E14" s="48">
        <v>47</v>
      </c>
      <c r="F14" s="49">
        <f t="shared" si="2"/>
        <v>2.2782355792535142E-2</v>
      </c>
      <c r="G14" s="50">
        <v>81</v>
      </c>
      <c r="H14" s="51">
        <f t="shared" si="0"/>
        <v>3.9263208919049927E-2</v>
      </c>
      <c r="I14" s="48">
        <v>1013</v>
      </c>
      <c r="J14" s="49">
        <f t="shared" si="3"/>
        <v>0.49103247697527874</v>
      </c>
      <c r="K14" s="50">
        <v>358</v>
      </c>
      <c r="L14" s="51">
        <f t="shared" si="4"/>
        <v>0.1735336888027145</v>
      </c>
      <c r="M14" s="48">
        <v>564</v>
      </c>
      <c r="N14" s="26">
        <f t="shared" si="5"/>
        <v>0.27338826951042172</v>
      </c>
      <c r="O14" s="52"/>
    </row>
    <row r="15" spans="1:15" ht="14.15" customHeight="1" x14ac:dyDescent="0.3">
      <c r="A15" s="22" t="s">
        <v>36</v>
      </c>
      <c r="B15" s="46">
        <f>'1. Plan vs Actual'!C16</f>
        <v>1056</v>
      </c>
      <c r="C15" s="47">
        <v>553</v>
      </c>
      <c r="D15" s="26">
        <f t="shared" si="1"/>
        <v>0.52367424242424243</v>
      </c>
      <c r="E15" s="48">
        <v>12</v>
      </c>
      <c r="F15" s="49">
        <f t="shared" si="2"/>
        <v>1.1363636363636364E-2</v>
      </c>
      <c r="G15" s="50">
        <v>30</v>
      </c>
      <c r="H15" s="51">
        <f t="shared" si="0"/>
        <v>2.8409090909090908E-2</v>
      </c>
      <c r="I15" s="48">
        <v>559</v>
      </c>
      <c r="J15" s="49">
        <f t="shared" si="3"/>
        <v>0.52935606060606055</v>
      </c>
      <c r="K15" s="50">
        <v>180</v>
      </c>
      <c r="L15" s="51">
        <f t="shared" si="4"/>
        <v>0.17045454545454544</v>
      </c>
      <c r="M15" s="48">
        <v>275</v>
      </c>
      <c r="N15" s="26">
        <f t="shared" si="5"/>
        <v>0.26041666666666669</v>
      </c>
      <c r="O15" s="52"/>
    </row>
    <row r="16" spans="1:15" ht="14.15" customHeight="1" x14ac:dyDescent="0.3">
      <c r="A16" s="22" t="s">
        <v>37</v>
      </c>
      <c r="B16" s="46">
        <f>'1. Plan vs Actual'!C17</f>
        <v>2165</v>
      </c>
      <c r="C16" s="47">
        <v>1146</v>
      </c>
      <c r="D16" s="26">
        <f t="shared" si="1"/>
        <v>0.52933025404157041</v>
      </c>
      <c r="E16" s="48">
        <v>82</v>
      </c>
      <c r="F16" s="49">
        <f t="shared" si="2"/>
        <v>3.7875288683602772E-2</v>
      </c>
      <c r="G16" s="50">
        <v>123</v>
      </c>
      <c r="H16" s="51">
        <f t="shared" si="0"/>
        <v>5.6812933025404154E-2</v>
      </c>
      <c r="I16" s="48">
        <v>1103</v>
      </c>
      <c r="J16" s="49">
        <f t="shared" si="3"/>
        <v>0.50946882217090073</v>
      </c>
      <c r="K16" s="50">
        <v>338</v>
      </c>
      <c r="L16" s="51">
        <f t="shared" si="4"/>
        <v>0.15612009237875288</v>
      </c>
      <c r="M16" s="48">
        <v>519</v>
      </c>
      <c r="N16" s="26">
        <f t="shared" si="5"/>
        <v>0.2397228637413395</v>
      </c>
      <c r="O16" s="52"/>
    </row>
    <row r="17" spans="1:17" ht="14.15" customHeight="1" x14ac:dyDescent="0.3">
      <c r="A17" s="22" t="s">
        <v>38</v>
      </c>
      <c r="B17" s="46">
        <f>'1. Plan vs Actual'!C18</f>
        <v>1192</v>
      </c>
      <c r="C17" s="47">
        <v>690</v>
      </c>
      <c r="D17" s="26">
        <f t="shared" si="1"/>
        <v>0.57885906040268453</v>
      </c>
      <c r="E17" s="48">
        <v>56</v>
      </c>
      <c r="F17" s="49">
        <f t="shared" si="2"/>
        <v>4.6979865771812082E-2</v>
      </c>
      <c r="G17" s="50">
        <v>45</v>
      </c>
      <c r="H17" s="51">
        <f t="shared" si="0"/>
        <v>3.7751677852348994E-2</v>
      </c>
      <c r="I17" s="48">
        <v>675</v>
      </c>
      <c r="J17" s="49">
        <f t="shared" si="3"/>
        <v>0.5662751677852349</v>
      </c>
      <c r="K17" s="50">
        <v>194</v>
      </c>
      <c r="L17" s="51">
        <f t="shared" si="4"/>
        <v>0.16275167785234898</v>
      </c>
      <c r="M17" s="48">
        <v>222</v>
      </c>
      <c r="N17" s="26">
        <f t="shared" si="5"/>
        <v>0.18624161073825504</v>
      </c>
      <c r="O17" s="52"/>
    </row>
    <row r="18" spans="1:17" ht="14.15" customHeight="1" x14ac:dyDescent="0.3">
      <c r="A18" s="22" t="s">
        <v>39</v>
      </c>
      <c r="B18" s="46">
        <f>'1. Plan vs Actual'!C19</f>
        <v>5200</v>
      </c>
      <c r="C18" s="47">
        <v>2559</v>
      </c>
      <c r="D18" s="26">
        <f t="shared" si="1"/>
        <v>0.49211538461538462</v>
      </c>
      <c r="E18" s="48">
        <v>434</v>
      </c>
      <c r="F18" s="49">
        <f t="shared" si="2"/>
        <v>8.3461538461538462E-2</v>
      </c>
      <c r="G18" s="50">
        <v>316</v>
      </c>
      <c r="H18" s="51">
        <f t="shared" si="0"/>
        <v>6.076923076923077E-2</v>
      </c>
      <c r="I18" s="48">
        <v>2945</v>
      </c>
      <c r="J18" s="49">
        <f t="shared" si="3"/>
        <v>0.56634615384615383</v>
      </c>
      <c r="K18" s="50">
        <v>740</v>
      </c>
      <c r="L18" s="51">
        <f t="shared" si="4"/>
        <v>0.1423076923076923</v>
      </c>
      <c r="M18" s="48">
        <v>765</v>
      </c>
      <c r="N18" s="26">
        <f t="shared" si="5"/>
        <v>0.14711538461538462</v>
      </c>
      <c r="O18" s="52"/>
    </row>
    <row r="19" spans="1:17" ht="14.15" customHeight="1" x14ac:dyDescent="0.3">
      <c r="A19" s="22" t="s">
        <v>40</v>
      </c>
      <c r="B19" s="46">
        <f>'1. Plan vs Actual'!C20</f>
        <v>2474</v>
      </c>
      <c r="C19" s="47">
        <v>1395</v>
      </c>
      <c r="D19" s="26">
        <f t="shared" si="1"/>
        <v>0.56386418755052548</v>
      </c>
      <c r="E19" s="48">
        <v>52</v>
      </c>
      <c r="F19" s="49">
        <f t="shared" si="2"/>
        <v>2.1018593371059015E-2</v>
      </c>
      <c r="G19" s="50">
        <v>93</v>
      </c>
      <c r="H19" s="51">
        <f t="shared" si="0"/>
        <v>3.7590945836701695E-2</v>
      </c>
      <c r="I19" s="48">
        <v>1212</v>
      </c>
      <c r="J19" s="49">
        <f t="shared" si="3"/>
        <v>0.4898949070331447</v>
      </c>
      <c r="K19" s="50">
        <v>475</v>
      </c>
      <c r="L19" s="51">
        <f t="shared" si="4"/>
        <v>0.19199676637025059</v>
      </c>
      <c r="M19" s="48">
        <v>642</v>
      </c>
      <c r="N19" s="26">
        <f t="shared" si="5"/>
        <v>0.25949878738884397</v>
      </c>
      <c r="O19" s="52"/>
    </row>
    <row r="20" spans="1:17" ht="14.15" customHeight="1" x14ac:dyDescent="0.3">
      <c r="A20" s="22" t="s">
        <v>41</v>
      </c>
      <c r="B20" s="46">
        <f>'1. Plan vs Actual'!C21</f>
        <v>2386</v>
      </c>
      <c r="C20" s="47">
        <v>1240</v>
      </c>
      <c r="D20" s="26">
        <f t="shared" si="1"/>
        <v>0.51969823973176865</v>
      </c>
      <c r="E20" s="48">
        <v>36</v>
      </c>
      <c r="F20" s="49">
        <f t="shared" si="2"/>
        <v>1.5088013411567477E-2</v>
      </c>
      <c r="G20" s="50">
        <v>35</v>
      </c>
      <c r="H20" s="51">
        <f t="shared" si="0"/>
        <v>1.4668901927912825E-2</v>
      </c>
      <c r="I20" s="48">
        <v>1182</v>
      </c>
      <c r="J20" s="49">
        <f t="shared" si="3"/>
        <v>0.49538977367979881</v>
      </c>
      <c r="K20" s="50">
        <v>425</v>
      </c>
      <c r="L20" s="51">
        <f t="shared" si="4"/>
        <v>0.17812238055322716</v>
      </c>
      <c r="M20" s="48">
        <v>708</v>
      </c>
      <c r="N20" s="26">
        <f t="shared" si="5"/>
        <v>0.29673093042749371</v>
      </c>
      <c r="O20" s="52"/>
    </row>
    <row r="21" spans="1:17" ht="14.15" customHeight="1" x14ac:dyDescent="0.3">
      <c r="A21" s="22" t="s">
        <v>42</v>
      </c>
      <c r="B21" s="46">
        <f>'1. Plan vs Actual'!C22</f>
        <v>2326</v>
      </c>
      <c r="C21" s="47">
        <v>1174</v>
      </c>
      <c r="D21" s="26">
        <f t="shared" si="1"/>
        <v>0.50472914875322439</v>
      </c>
      <c r="E21" s="48">
        <v>35</v>
      </c>
      <c r="F21" s="49">
        <f t="shared" si="2"/>
        <v>1.5047291487532245E-2</v>
      </c>
      <c r="G21" s="50">
        <v>62</v>
      </c>
      <c r="H21" s="51">
        <f t="shared" si="0"/>
        <v>2.6655202063628546E-2</v>
      </c>
      <c r="I21" s="48">
        <v>1012</v>
      </c>
      <c r="J21" s="49">
        <f t="shared" si="3"/>
        <v>0.43508168529664659</v>
      </c>
      <c r="K21" s="50">
        <v>467</v>
      </c>
      <c r="L21" s="51">
        <f t="shared" si="4"/>
        <v>0.20077386070507308</v>
      </c>
      <c r="M21" s="48">
        <v>750</v>
      </c>
      <c r="N21" s="26">
        <f t="shared" si="5"/>
        <v>0.32244196044711954</v>
      </c>
      <c r="O21" s="52"/>
    </row>
    <row r="22" spans="1:17" ht="14.15" customHeight="1" x14ac:dyDescent="0.3">
      <c r="A22" s="22" t="s">
        <v>43</v>
      </c>
      <c r="B22" s="46">
        <f>'1. Plan vs Actual'!C23</f>
        <v>1027</v>
      </c>
      <c r="C22" s="47">
        <v>478</v>
      </c>
      <c r="D22" s="26">
        <f t="shared" si="1"/>
        <v>0.46543330087633883</v>
      </c>
      <c r="E22" s="48">
        <v>17</v>
      </c>
      <c r="F22" s="49">
        <f t="shared" si="2"/>
        <v>1.6553067185978577E-2</v>
      </c>
      <c r="G22" s="50">
        <v>41</v>
      </c>
      <c r="H22" s="51">
        <f t="shared" si="0"/>
        <v>3.9922103213242452E-2</v>
      </c>
      <c r="I22" s="48">
        <v>519</v>
      </c>
      <c r="J22" s="49">
        <f t="shared" si="3"/>
        <v>0.50535540408958135</v>
      </c>
      <c r="K22" s="50">
        <v>176</v>
      </c>
      <c r="L22" s="51">
        <f t="shared" si="4"/>
        <v>0.17137293086660174</v>
      </c>
      <c r="M22" s="48">
        <v>274</v>
      </c>
      <c r="N22" s="26">
        <f t="shared" si="5"/>
        <v>0.26679649464459593</v>
      </c>
      <c r="O22" s="52"/>
    </row>
    <row r="23" spans="1:17" ht="14.15" customHeight="1" x14ac:dyDescent="0.3">
      <c r="A23" s="22" t="s">
        <v>44</v>
      </c>
      <c r="B23" s="46">
        <f>'1. Plan vs Actual'!C24</f>
        <v>1492</v>
      </c>
      <c r="C23" s="47">
        <v>726</v>
      </c>
      <c r="D23" s="26">
        <f t="shared" si="1"/>
        <v>0.48659517426273458</v>
      </c>
      <c r="E23" s="48">
        <v>37</v>
      </c>
      <c r="F23" s="49">
        <f t="shared" si="2"/>
        <v>2.4798927613941018E-2</v>
      </c>
      <c r="G23" s="50">
        <v>78</v>
      </c>
      <c r="H23" s="51">
        <f t="shared" si="0"/>
        <v>5.2278820375335121E-2</v>
      </c>
      <c r="I23" s="48">
        <v>779</v>
      </c>
      <c r="J23" s="49">
        <f t="shared" si="3"/>
        <v>0.52211796246648789</v>
      </c>
      <c r="K23" s="50">
        <v>229</v>
      </c>
      <c r="L23" s="51">
        <f t="shared" si="4"/>
        <v>0.153485254691689</v>
      </c>
      <c r="M23" s="48">
        <v>369</v>
      </c>
      <c r="N23" s="26">
        <f t="shared" si="5"/>
        <v>0.24731903485254692</v>
      </c>
      <c r="O23" s="52"/>
    </row>
    <row r="24" spans="1:17" ht="14.15" customHeight="1" x14ac:dyDescent="0.3">
      <c r="A24" s="22" t="s">
        <v>45</v>
      </c>
      <c r="B24" s="46">
        <f>'1. Plan vs Actual'!C25</f>
        <v>1737</v>
      </c>
      <c r="C24" s="47">
        <v>891</v>
      </c>
      <c r="D24" s="26">
        <f t="shared" si="1"/>
        <v>0.51295336787564771</v>
      </c>
      <c r="E24" s="48">
        <v>23</v>
      </c>
      <c r="F24" s="49">
        <f t="shared" si="2"/>
        <v>1.3241220495106506E-2</v>
      </c>
      <c r="G24" s="50">
        <v>48</v>
      </c>
      <c r="H24" s="51">
        <f t="shared" si="0"/>
        <v>2.7633851468048358E-2</v>
      </c>
      <c r="I24" s="48">
        <v>832</v>
      </c>
      <c r="J24" s="49">
        <f t="shared" si="3"/>
        <v>0.47898675877950492</v>
      </c>
      <c r="K24" s="50">
        <v>301</v>
      </c>
      <c r="L24" s="51">
        <f t="shared" si="4"/>
        <v>0.17328727691421991</v>
      </c>
      <c r="M24" s="48">
        <v>533</v>
      </c>
      <c r="N24" s="26">
        <f t="shared" si="5"/>
        <v>0.3068508923431203</v>
      </c>
      <c r="O24" s="52"/>
      <c r="Q24" s="52"/>
    </row>
    <row r="25" spans="1:17" x14ac:dyDescent="0.3">
      <c r="A25" s="22" t="s">
        <v>46</v>
      </c>
      <c r="B25" s="53">
        <f>'1. Plan vs Actual'!C26</f>
        <v>293</v>
      </c>
      <c r="C25" s="119">
        <v>152</v>
      </c>
      <c r="D25" s="26">
        <f>C25/B25</f>
        <v>0.51877133105802042</v>
      </c>
      <c r="E25" s="120">
        <v>0</v>
      </c>
      <c r="F25" s="49">
        <f>E25/B25</f>
        <v>0</v>
      </c>
      <c r="G25" s="121">
        <v>1</v>
      </c>
      <c r="H25" s="51">
        <f t="shared" si="0"/>
        <v>3.4129692832764505E-3</v>
      </c>
      <c r="I25" s="120">
        <v>88</v>
      </c>
      <c r="J25" s="49">
        <f t="shared" si="3"/>
        <v>0.30034129692832767</v>
      </c>
      <c r="K25" s="121">
        <v>85</v>
      </c>
      <c r="L25" s="51">
        <f t="shared" si="4"/>
        <v>0.29010238907849828</v>
      </c>
      <c r="M25" s="120">
        <v>119</v>
      </c>
      <c r="N25" s="26">
        <f t="shared" si="5"/>
        <v>0.4061433447098976</v>
      </c>
      <c r="O25" s="52"/>
    </row>
    <row r="26" spans="1:17" ht="13.5" thickBot="1" x14ac:dyDescent="0.35">
      <c r="A26" s="27" t="s">
        <v>48</v>
      </c>
      <c r="B26" s="54">
        <f>'1. Plan vs Actual'!C27</f>
        <v>29533</v>
      </c>
      <c r="C26" s="122">
        <v>15148</v>
      </c>
      <c r="D26" s="30">
        <f>C26/B26</f>
        <v>0.51291775302204312</v>
      </c>
      <c r="E26" s="123">
        <v>1227</v>
      </c>
      <c r="F26" s="55">
        <f t="shared" si="2"/>
        <v>4.1546744319913315E-2</v>
      </c>
      <c r="G26" s="124">
        <v>1242</v>
      </c>
      <c r="H26" s="56">
        <f t="shared" si="0"/>
        <v>4.2054650729692208E-2</v>
      </c>
      <c r="I26" s="123">
        <v>15281</v>
      </c>
      <c r="J26" s="55">
        <f t="shared" si="3"/>
        <v>0.51742118985541596</v>
      </c>
      <c r="K26" s="124">
        <v>4859</v>
      </c>
      <c r="L26" s="56">
        <f t="shared" si="4"/>
        <v>0.16452781634104222</v>
      </c>
      <c r="M26" s="123">
        <v>6923</v>
      </c>
      <c r="N26" s="30">
        <f t="shared" si="5"/>
        <v>0.23441573832661769</v>
      </c>
      <c r="O26" s="52"/>
      <c r="P26" s="52"/>
    </row>
    <row r="27" spans="1:17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ht="12.75" customHeight="1" x14ac:dyDescent="0.3">
      <c r="A29" s="157" t="s">
        <v>51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</row>
    <row r="30" spans="1:17" ht="12.75" customHeight="1" x14ac:dyDescent="0.3">
      <c r="A30" s="157" t="s">
        <v>52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</row>
    <row r="31" spans="1:17" x14ac:dyDescent="0.3">
      <c r="A31" s="161" t="s">
        <v>53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1"/>
  <sheetViews>
    <sheetView workbookViewId="0">
      <selection activeCell="A32" sqref="A32"/>
    </sheetView>
  </sheetViews>
  <sheetFormatPr defaultColWidth="9.1796875" defaultRowHeight="13" x14ac:dyDescent="0.3"/>
  <cols>
    <col min="1" max="1" width="21.26953125" style="52" customWidth="1"/>
    <col min="2" max="2" width="9.453125" style="52" customWidth="1"/>
    <col min="3" max="3" width="8.26953125" style="52" customWidth="1"/>
    <col min="4" max="4" width="5.1796875" style="52" customWidth="1"/>
    <col min="5" max="5" width="8.7265625" style="52" customWidth="1"/>
    <col min="6" max="6" width="5.1796875" style="52" customWidth="1"/>
    <col min="7" max="7" width="9.453125" style="52" customWidth="1"/>
    <col min="8" max="8" width="5.1796875" style="52" customWidth="1"/>
    <col min="9" max="9" width="8.7265625" style="52" customWidth="1"/>
    <col min="10" max="10" width="5.1796875" style="52" customWidth="1"/>
    <col min="11" max="11" width="9.1796875" style="52" customWidth="1"/>
    <col min="12" max="12" width="5.1796875" style="52" customWidth="1"/>
    <col min="13" max="13" width="8.7265625" style="52" customWidth="1"/>
    <col min="14" max="14" width="5.1796875" style="52" customWidth="1"/>
    <col min="15" max="15" width="10.7265625" style="52" customWidth="1"/>
    <col min="16" max="16" width="5.1796875" style="52" customWidth="1"/>
    <col min="17" max="16384" width="9.1796875" style="52"/>
  </cols>
  <sheetData>
    <row r="1" spans="1:16" ht="18.5" x14ac:dyDescent="0.45">
      <c r="A1" s="163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</row>
    <row r="2" spans="1:16" ht="15.5" x14ac:dyDescent="0.3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15.5" x14ac:dyDescent="0.35">
      <c r="A3" s="179" t="str">
        <f>'1. Plan vs Actual'!A3</f>
        <v>FY23 Quarter Ending September 30, 2022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54"/>
    </row>
    <row r="5" spans="1:16" ht="18.5" x14ac:dyDescent="0.45">
      <c r="A5" s="163" t="s">
        <v>8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6.75" customHeight="1" thickBot="1" x14ac:dyDescent="0.35"/>
    <row r="7" spans="1:16" ht="13.5" thickTop="1" x14ac:dyDescent="0.3">
      <c r="A7" s="57" t="s">
        <v>16</v>
      </c>
      <c r="B7" s="143" t="s">
        <v>17</v>
      </c>
      <c r="C7" s="58" t="s">
        <v>18</v>
      </c>
      <c r="D7" s="58" t="s">
        <v>19</v>
      </c>
      <c r="E7" s="58" t="s">
        <v>20</v>
      </c>
      <c r="F7" s="58" t="s">
        <v>21</v>
      </c>
      <c r="G7" s="58" t="s">
        <v>55</v>
      </c>
      <c r="H7" s="58" t="s">
        <v>61</v>
      </c>
      <c r="I7" s="58" t="s">
        <v>62</v>
      </c>
      <c r="J7" s="58" t="s">
        <v>63</v>
      </c>
      <c r="K7" s="58" t="s">
        <v>73</v>
      </c>
      <c r="L7" s="58" t="s">
        <v>74</v>
      </c>
      <c r="M7" s="58" t="s">
        <v>75</v>
      </c>
      <c r="N7" s="58" t="s">
        <v>76</v>
      </c>
      <c r="O7" s="58" t="s">
        <v>95</v>
      </c>
      <c r="P7" s="59" t="s">
        <v>78</v>
      </c>
    </row>
    <row r="8" spans="1:16" s="63" customFormat="1" ht="52" x14ac:dyDescent="0.3">
      <c r="A8" s="60"/>
      <c r="B8" s="135" t="s">
        <v>22</v>
      </c>
      <c r="C8" s="61" t="s">
        <v>96</v>
      </c>
      <c r="D8" s="61" t="s">
        <v>80</v>
      </c>
      <c r="E8" s="61" t="s">
        <v>97</v>
      </c>
      <c r="F8" s="61" t="s">
        <v>80</v>
      </c>
      <c r="G8" s="61" t="s">
        <v>98</v>
      </c>
      <c r="H8" s="61" t="s">
        <v>80</v>
      </c>
      <c r="I8" s="61" t="s">
        <v>99</v>
      </c>
      <c r="J8" s="61" t="s">
        <v>80</v>
      </c>
      <c r="K8" s="61" t="s">
        <v>100</v>
      </c>
      <c r="L8" s="61" t="s">
        <v>80</v>
      </c>
      <c r="M8" s="61" t="s">
        <v>101</v>
      </c>
      <c r="N8" s="61" t="s">
        <v>80</v>
      </c>
      <c r="O8" s="61" t="s">
        <v>102</v>
      </c>
      <c r="P8" s="62" t="s">
        <v>80</v>
      </c>
    </row>
    <row r="9" spans="1:16" ht="14.15" customHeight="1" x14ac:dyDescent="0.3">
      <c r="A9" s="64" t="s">
        <v>30</v>
      </c>
      <c r="B9" s="33">
        <f>'1. Plan vs Actual'!C10</f>
        <v>846</v>
      </c>
      <c r="C9" s="23">
        <v>72</v>
      </c>
      <c r="D9" s="24">
        <f>C9/B9</f>
        <v>8.5106382978723402E-2</v>
      </c>
      <c r="E9" s="23">
        <v>285</v>
      </c>
      <c r="F9" s="24">
        <f>E9/B9</f>
        <v>0.33687943262411346</v>
      </c>
      <c r="G9" s="23">
        <v>124</v>
      </c>
      <c r="H9" s="24">
        <f>G9/B9</f>
        <v>0.14657210401891252</v>
      </c>
      <c r="I9" s="23">
        <v>66</v>
      </c>
      <c r="J9" s="24">
        <f>I9/B9</f>
        <v>7.8014184397163122E-2</v>
      </c>
      <c r="K9" s="23">
        <v>136</v>
      </c>
      <c r="L9" s="24">
        <f>K9/B9</f>
        <v>0.16075650118203311</v>
      </c>
      <c r="M9" s="23">
        <v>67</v>
      </c>
      <c r="N9" s="24">
        <f>M9/B9</f>
        <v>7.9196217494089838E-2</v>
      </c>
      <c r="O9" s="23">
        <v>96</v>
      </c>
      <c r="P9" s="26">
        <f>O9/B9</f>
        <v>0.11347517730496454</v>
      </c>
    </row>
    <row r="10" spans="1:16" ht="14.15" customHeight="1" x14ac:dyDescent="0.3">
      <c r="A10" s="64" t="s">
        <v>31</v>
      </c>
      <c r="B10" s="33">
        <f>'1. Plan vs Actual'!C11</f>
        <v>2819</v>
      </c>
      <c r="C10" s="23">
        <v>127</v>
      </c>
      <c r="D10" s="24">
        <f t="shared" ref="D10:D26" si="0">C10/B10</f>
        <v>4.5051436679673644E-2</v>
      </c>
      <c r="E10" s="23">
        <v>778</v>
      </c>
      <c r="F10" s="24">
        <f t="shared" ref="F10:F26" si="1">E10/B10</f>
        <v>0.27598439162823696</v>
      </c>
      <c r="G10" s="23">
        <v>439</v>
      </c>
      <c r="H10" s="24">
        <f t="shared" ref="H10:H26" si="2">G10/B10</f>
        <v>0.15572898190847817</v>
      </c>
      <c r="I10" s="23">
        <v>211</v>
      </c>
      <c r="J10" s="24">
        <f t="shared" ref="J10:J26" si="3">I10/B10</f>
        <v>7.4849237318197939E-2</v>
      </c>
      <c r="K10" s="23">
        <v>776</v>
      </c>
      <c r="L10" s="24">
        <f t="shared" ref="L10:L26" si="4">K10/B10</f>
        <v>0.27527492018446259</v>
      </c>
      <c r="M10" s="23">
        <v>456</v>
      </c>
      <c r="N10" s="24">
        <f t="shared" ref="N10:N26" si="5">M10/B10</f>
        <v>0.16175948918056049</v>
      </c>
      <c r="O10" s="23">
        <v>32</v>
      </c>
      <c r="P10" s="26">
        <f t="shared" ref="P10:P26" si="6">O10/B10</f>
        <v>1.1351543100390209E-2</v>
      </c>
    </row>
    <row r="11" spans="1:16" ht="14.15" customHeight="1" x14ac:dyDescent="0.3">
      <c r="A11" s="64" t="s">
        <v>32</v>
      </c>
      <c r="B11" s="33">
        <f>'1. Plan vs Actual'!C12</f>
        <v>2443</v>
      </c>
      <c r="C11" s="23">
        <v>459</v>
      </c>
      <c r="D11" s="24">
        <f t="shared" si="0"/>
        <v>0.18788374948833403</v>
      </c>
      <c r="E11" s="23">
        <v>794</v>
      </c>
      <c r="F11" s="24">
        <f t="shared" si="1"/>
        <v>0.32501023331968892</v>
      </c>
      <c r="G11" s="23">
        <v>299</v>
      </c>
      <c r="H11" s="24">
        <f t="shared" si="2"/>
        <v>0.1223905034793287</v>
      </c>
      <c r="I11" s="23">
        <v>203</v>
      </c>
      <c r="J11" s="24">
        <f t="shared" si="3"/>
        <v>8.3094555873925502E-2</v>
      </c>
      <c r="K11" s="23">
        <v>453</v>
      </c>
      <c r="L11" s="24">
        <f t="shared" si="4"/>
        <v>0.18542775276299631</v>
      </c>
      <c r="M11" s="23">
        <v>213</v>
      </c>
      <c r="N11" s="24">
        <f t="shared" si="5"/>
        <v>8.718788374948834E-2</v>
      </c>
      <c r="O11" s="23">
        <v>22</v>
      </c>
      <c r="P11" s="26">
        <f t="shared" si="6"/>
        <v>9.005321326238231E-3</v>
      </c>
    </row>
    <row r="12" spans="1:16" ht="14.15" customHeight="1" x14ac:dyDescent="0.3">
      <c r="A12" s="64" t="s">
        <v>33</v>
      </c>
      <c r="B12" s="33">
        <f>'1. Plan vs Actual'!C13</f>
        <v>1646</v>
      </c>
      <c r="C12" s="23">
        <v>91</v>
      </c>
      <c r="D12" s="24">
        <f t="shared" si="0"/>
        <v>5.5285540704738761E-2</v>
      </c>
      <c r="E12" s="23">
        <v>520</v>
      </c>
      <c r="F12" s="24">
        <f t="shared" si="1"/>
        <v>0.31591737545565007</v>
      </c>
      <c r="G12" s="23">
        <v>287</v>
      </c>
      <c r="H12" s="24">
        <f t="shared" si="2"/>
        <v>0.17436208991494531</v>
      </c>
      <c r="I12" s="23">
        <v>163</v>
      </c>
      <c r="J12" s="24">
        <f t="shared" si="3"/>
        <v>9.9027946537059541E-2</v>
      </c>
      <c r="K12" s="23">
        <v>380</v>
      </c>
      <c r="L12" s="24">
        <f t="shared" si="4"/>
        <v>0.23086269744835966</v>
      </c>
      <c r="M12" s="23">
        <v>194</v>
      </c>
      <c r="N12" s="24">
        <f t="shared" si="5"/>
        <v>0.11786148238153099</v>
      </c>
      <c r="O12" s="23">
        <v>11</v>
      </c>
      <c r="P12" s="26">
        <f t="shared" si="6"/>
        <v>6.6828675577156743E-3</v>
      </c>
    </row>
    <row r="13" spans="1:16" ht="14.15" customHeight="1" x14ac:dyDescent="0.3">
      <c r="A13" s="64" t="s">
        <v>34</v>
      </c>
      <c r="B13" s="33">
        <f>'1. Plan vs Actual'!C14</f>
        <v>1134</v>
      </c>
      <c r="C13" s="23">
        <v>58</v>
      </c>
      <c r="D13" s="24">
        <f t="shared" si="0"/>
        <v>5.114638447971781E-2</v>
      </c>
      <c r="E13" s="23">
        <v>246</v>
      </c>
      <c r="F13" s="24">
        <f t="shared" si="1"/>
        <v>0.21693121693121692</v>
      </c>
      <c r="G13" s="23">
        <v>186</v>
      </c>
      <c r="H13" s="24">
        <f t="shared" si="2"/>
        <v>0.16402116402116401</v>
      </c>
      <c r="I13" s="23">
        <v>115</v>
      </c>
      <c r="J13" s="24">
        <f t="shared" si="3"/>
        <v>0.10141093474426807</v>
      </c>
      <c r="K13" s="23">
        <v>349</v>
      </c>
      <c r="L13" s="24">
        <f t="shared" si="4"/>
        <v>0.30776014109347444</v>
      </c>
      <c r="M13" s="23">
        <v>179</v>
      </c>
      <c r="N13" s="24">
        <f t="shared" si="5"/>
        <v>0.15784832451499117</v>
      </c>
      <c r="O13" s="23">
        <v>1</v>
      </c>
      <c r="P13" s="26">
        <f t="shared" si="6"/>
        <v>8.8183421516754845E-4</v>
      </c>
    </row>
    <row r="14" spans="1:16" ht="14.15" customHeight="1" x14ac:dyDescent="0.3">
      <c r="A14" s="64" t="s">
        <v>35</v>
      </c>
      <c r="B14" s="33">
        <f>'1. Plan vs Actual'!C15</f>
        <v>2063</v>
      </c>
      <c r="C14" s="23">
        <v>152</v>
      </c>
      <c r="D14" s="24">
        <f t="shared" si="0"/>
        <v>7.3679108095007273E-2</v>
      </c>
      <c r="E14" s="23">
        <v>667</v>
      </c>
      <c r="F14" s="24">
        <f t="shared" si="1"/>
        <v>0.32331555986427535</v>
      </c>
      <c r="G14" s="23">
        <v>302</v>
      </c>
      <c r="H14" s="24">
        <f t="shared" si="2"/>
        <v>0.14638875424139602</v>
      </c>
      <c r="I14" s="23">
        <v>202</v>
      </c>
      <c r="J14" s="24">
        <f t="shared" si="3"/>
        <v>9.7915656810470195E-2</v>
      </c>
      <c r="K14" s="23">
        <v>490</v>
      </c>
      <c r="L14" s="24">
        <f t="shared" si="4"/>
        <v>0.23751817741153661</v>
      </c>
      <c r="M14" s="23">
        <v>213</v>
      </c>
      <c r="N14" s="24">
        <f t="shared" si="5"/>
        <v>0.10324769752787204</v>
      </c>
      <c r="O14" s="23">
        <v>37</v>
      </c>
      <c r="P14" s="26">
        <f t="shared" si="6"/>
        <v>1.7935046049442561E-2</v>
      </c>
    </row>
    <row r="15" spans="1:16" ht="14.15" customHeight="1" x14ac:dyDescent="0.3">
      <c r="A15" s="64" t="s">
        <v>36</v>
      </c>
      <c r="B15" s="33">
        <f>'1. Plan vs Actual'!C16</f>
        <v>1056</v>
      </c>
      <c r="C15" s="23">
        <v>60</v>
      </c>
      <c r="D15" s="24">
        <f t="shared" si="0"/>
        <v>5.6818181818181816E-2</v>
      </c>
      <c r="E15" s="23">
        <v>318</v>
      </c>
      <c r="F15" s="24">
        <f t="shared" si="1"/>
        <v>0.30113636363636365</v>
      </c>
      <c r="G15" s="23">
        <v>190</v>
      </c>
      <c r="H15" s="24">
        <f t="shared" si="2"/>
        <v>0.17992424242424243</v>
      </c>
      <c r="I15" s="23">
        <v>85</v>
      </c>
      <c r="J15" s="24">
        <f t="shared" si="3"/>
        <v>8.049242424242424E-2</v>
      </c>
      <c r="K15" s="23">
        <v>226</v>
      </c>
      <c r="L15" s="24">
        <f t="shared" si="4"/>
        <v>0.21401515151515152</v>
      </c>
      <c r="M15" s="23">
        <v>141</v>
      </c>
      <c r="N15" s="24">
        <f t="shared" si="5"/>
        <v>0.13352272727272727</v>
      </c>
      <c r="O15" s="23">
        <v>36</v>
      </c>
      <c r="P15" s="26">
        <f t="shared" si="6"/>
        <v>3.4090909090909088E-2</v>
      </c>
    </row>
    <row r="16" spans="1:16" ht="14.15" customHeight="1" x14ac:dyDescent="0.3">
      <c r="A16" s="64" t="s">
        <v>37</v>
      </c>
      <c r="B16" s="33">
        <f>'1. Plan vs Actual'!C17</f>
        <v>2165</v>
      </c>
      <c r="C16" s="23">
        <v>236</v>
      </c>
      <c r="D16" s="24">
        <f t="shared" si="0"/>
        <v>0.10900692840646652</v>
      </c>
      <c r="E16" s="23">
        <v>688</v>
      </c>
      <c r="F16" s="24">
        <f t="shared" si="1"/>
        <v>0.31778290993071595</v>
      </c>
      <c r="G16" s="23">
        <v>306</v>
      </c>
      <c r="H16" s="24">
        <f t="shared" si="2"/>
        <v>0.14133949191685913</v>
      </c>
      <c r="I16" s="23">
        <v>160</v>
      </c>
      <c r="J16" s="24">
        <f t="shared" si="3"/>
        <v>7.3903002309468821E-2</v>
      </c>
      <c r="K16" s="23">
        <v>461</v>
      </c>
      <c r="L16" s="24">
        <f t="shared" si="4"/>
        <v>0.21293302540415704</v>
      </c>
      <c r="M16" s="23">
        <v>218</v>
      </c>
      <c r="N16" s="24">
        <f t="shared" si="5"/>
        <v>0.10069284064665127</v>
      </c>
      <c r="O16" s="23">
        <v>96</v>
      </c>
      <c r="P16" s="26">
        <f t="shared" si="6"/>
        <v>4.4341801385681293E-2</v>
      </c>
    </row>
    <row r="17" spans="1:16" ht="14.15" customHeight="1" x14ac:dyDescent="0.3">
      <c r="A17" s="64" t="s">
        <v>38</v>
      </c>
      <c r="B17" s="33">
        <f>'1. Plan vs Actual'!C18</f>
        <v>1192</v>
      </c>
      <c r="C17" s="23">
        <v>175</v>
      </c>
      <c r="D17" s="24">
        <f t="shared" si="0"/>
        <v>0.14681208053691275</v>
      </c>
      <c r="E17" s="23">
        <v>460</v>
      </c>
      <c r="F17" s="24">
        <f t="shared" si="1"/>
        <v>0.38590604026845637</v>
      </c>
      <c r="G17" s="23">
        <v>166</v>
      </c>
      <c r="H17" s="24">
        <f t="shared" si="2"/>
        <v>0.13926174496644295</v>
      </c>
      <c r="I17" s="23">
        <v>102</v>
      </c>
      <c r="J17" s="24">
        <f t="shared" si="3"/>
        <v>8.557046979865772E-2</v>
      </c>
      <c r="K17" s="23">
        <v>191</v>
      </c>
      <c r="L17" s="24">
        <f t="shared" si="4"/>
        <v>0.16023489932885907</v>
      </c>
      <c r="M17" s="23">
        <v>94</v>
      </c>
      <c r="N17" s="24">
        <f t="shared" si="5"/>
        <v>7.8859060402684561E-2</v>
      </c>
      <c r="O17" s="23">
        <v>4</v>
      </c>
      <c r="P17" s="26">
        <f t="shared" si="6"/>
        <v>3.3557046979865771E-3</v>
      </c>
    </row>
    <row r="18" spans="1:16" ht="14.15" customHeight="1" x14ac:dyDescent="0.3">
      <c r="A18" s="64" t="s">
        <v>39</v>
      </c>
      <c r="B18" s="33">
        <f>'1. Plan vs Actual'!C19</f>
        <v>5200</v>
      </c>
      <c r="C18" s="23">
        <v>1004</v>
      </c>
      <c r="D18" s="24">
        <f t="shared" si="0"/>
        <v>0.19307692307692309</v>
      </c>
      <c r="E18" s="23">
        <v>1845</v>
      </c>
      <c r="F18" s="24">
        <f t="shared" si="1"/>
        <v>0.35480769230769232</v>
      </c>
      <c r="G18" s="23">
        <v>741</v>
      </c>
      <c r="H18" s="24">
        <f t="shared" si="2"/>
        <v>0.14249999999999999</v>
      </c>
      <c r="I18" s="23">
        <v>316</v>
      </c>
      <c r="J18" s="24">
        <f t="shared" si="3"/>
        <v>6.076923076923077E-2</v>
      </c>
      <c r="K18" s="23">
        <v>498</v>
      </c>
      <c r="L18" s="24">
        <f t="shared" si="4"/>
        <v>9.5769230769230773E-2</v>
      </c>
      <c r="M18" s="23">
        <v>246</v>
      </c>
      <c r="N18" s="24">
        <f t="shared" si="5"/>
        <v>4.7307692307692308E-2</v>
      </c>
      <c r="O18" s="23">
        <v>550</v>
      </c>
      <c r="P18" s="26">
        <f t="shared" si="6"/>
        <v>0.10576923076923077</v>
      </c>
    </row>
    <row r="19" spans="1:16" ht="14.15" customHeight="1" x14ac:dyDescent="0.3">
      <c r="A19" s="64" t="s">
        <v>40</v>
      </c>
      <c r="B19" s="33">
        <f>'1. Plan vs Actual'!C20</f>
        <v>2474</v>
      </c>
      <c r="C19" s="23">
        <v>215</v>
      </c>
      <c r="D19" s="24">
        <f t="shared" si="0"/>
        <v>8.690379951495554E-2</v>
      </c>
      <c r="E19" s="23">
        <v>816</v>
      </c>
      <c r="F19" s="24">
        <f t="shared" si="1"/>
        <v>0.32983023443815684</v>
      </c>
      <c r="G19" s="23">
        <v>322</v>
      </c>
      <c r="H19" s="24">
        <f t="shared" si="2"/>
        <v>0.13015359741309621</v>
      </c>
      <c r="I19" s="23">
        <v>192</v>
      </c>
      <c r="J19" s="24">
        <f t="shared" si="3"/>
        <v>7.7607113985448672E-2</v>
      </c>
      <c r="K19" s="23">
        <v>548</v>
      </c>
      <c r="L19" s="24">
        <f t="shared" si="4"/>
        <v>0.22150363783346808</v>
      </c>
      <c r="M19" s="23">
        <v>316</v>
      </c>
      <c r="N19" s="24">
        <f t="shared" si="5"/>
        <v>0.12772837510105092</v>
      </c>
      <c r="O19" s="23">
        <v>65</v>
      </c>
      <c r="P19" s="26">
        <f t="shared" si="6"/>
        <v>2.6273241713823767E-2</v>
      </c>
    </row>
    <row r="20" spans="1:16" ht="14.15" customHeight="1" x14ac:dyDescent="0.3">
      <c r="A20" s="64" t="s">
        <v>41</v>
      </c>
      <c r="B20" s="33">
        <f>'1. Plan vs Actual'!C21</f>
        <v>2386</v>
      </c>
      <c r="C20" s="23">
        <v>117</v>
      </c>
      <c r="D20" s="24">
        <f t="shared" si="0"/>
        <v>4.9036043587594301E-2</v>
      </c>
      <c r="E20" s="23">
        <v>435</v>
      </c>
      <c r="F20" s="24">
        <f t="shared" si="1"/>
        <v>0.18231349538977368</v>
      </c>
      <c r="G20" s="23">
        <v>290</v>
      </c>
      <c r="H20" s="24">
        <f t="shared" si="2"/>
        <v>0.12154233025984912</v>
      </c>
      <c r="I20" s="23">
        <v>181</v>
      </c>
      <c r="J20" s="24">
        <f t="shared" si="3"/>
        <v>7.5859178541492031E-2</v>
      </c>
      <c r="K20" s="23">
        <v>820</v>
      </c>
      <c r="L20" s="24">
        <f t="shared" si="4"/>
        <v>0.34367141659681477</v>
      </c>
      <c r="M20" s="23">
        <v>535</v>
      </c>
      <c r="N20" s="24">
        <f t="shared" si="5"/>
        <v>0.2242246437552389</v>
      </c>
      <c r="O20" s="23">
        <v>8</v>
      </c>
      <c r="P20" s="26">
        <f t="shared" si="6"/>
        <v>3.3528918692372171E-3</v>
      </c>
    </row>
    <row r="21" spans="1:16" ht="14.15" customHeight="1" x14ac:dyDescent="0.3">
      <c r="A21" s="64" t="s">
        <v>42</v>
      </c>
      <c r="B21" s="33">
        <f>'1. Plan vs Actual'!C22</f>
        <v>2326</v>
      </c>
      <c r="C21" s="23">
        <v>89</v>
      </c>
      <c r="D21" s="24">
        <f t="shared" si="0"/>
        <v>3.8263112639724851E-2</v>
      </c>
      <c r="E21" s="23">
        <v>485</v>
      </c>
      <c r="F21" s="24">
        <f t="shared" si="1"/>
        <v>0.20851246775580395</v>
      </c>
      <c r="G21" s="23">
        <v>252</v>
      </c>
      <c r="H21" s="24">
        <f t="shared" si="2"/>
        <v>0.10834049871023216</v>
      </c>
      <c r="I21" s="23">
        <v>182</v>
      </c>
      <c r="J21" s="24">
        <f t="shared" si="3"/>
        <v>7.8245915735167676E-2</v>
      </c>
      <c r="K21" s="23">
        <v>782</v>
      </c>
      <c r="L21" s="24">
        <f t="shared" si="4"/>
        <v>0.33619948409286327</v>
      </c>
      <c r="M21" s="23">
        <v>526</v>
      </c>
      <c r="N21" s="24">
        <f t="shared" si="5"/>
        <v>0.22613929492691315</v>
      </c>
      <c r="O21" s="23">
        <v>10</v>
      </c>
      <c r="P21" s="26">
        <f t="shared" si="6"/>
        <v>4.2992261392949269E-3</v>
      </c>
    </row>
    <row r="22" spans="1:16" ht="14.15" customHeight="1" x14ac:dyDescent="0.3">
      <c r="A22" s="64" t="s">
        <v>43</v>
      </c>
      <c r="B22" s="33">
        <f>'1. Plan vs Actual'!C23</f>
        <v>1027</v>
      </c>
      <c r="C22" s="23">
        <v>59</v>
      </c>
      <c r="D22" s="24">
        <f t="shared" si="0"/>
        <v>5.744888023369036E-2</v>
      </c>
      <c r="E22" s="23">
        <v>359</v>
      </c>
      <c r="F22" s="24">
        <f t="shared" si="1"/>
        <v>0.34956183057448881</v>
      </c>
      <c r="G22" s="23">
        <v>148</v>
      </c>
      <c r="H22" s="24">
        <f t="shared" si="2"/>
        <v>0.14410905550146055</v>
      </c>
      <c r="I22" s="23">
        <v>104</v>
      </c>
      <c r="J22" s="24">
        <f t="shared" si="3"/>
        <v>0.10126582278481013</v>
      </c>
      <c r="K22" s="23">
        <v>243</v>
      </c>
      <c r="L22" s="24">
        <f t="shared" si="4"/>
        <v>0.23661148977604674</v>
      </c>
      <c r="M22" s="23">
        <v>112</v>
      </c>
      <c r="N22" s="24">
        <f t="shared" si="5"/>
        <v>0.10905550146056475</v>
      </c>
      <c r="O22" s="23">
        <v>2</v>
      </c>
      <c r="P22" s="26">
        <f t="shared" si="6"/>
        <v>1.9474196689386564E-3</v>
      </c>
    </row>
    <row r="23" spans="1:16" ht="14.15" customHeight="1" x14ac:dyDescent="0.3">
      <c r="A23" s="64" t="s">
        <v>44</v>
      </c>
      <c r="B23" s="33">
        <f>'1. Plan vs Actual'!C24</f>
        <v>1492</v>
      </c>
      <c r="C23" s="23">
        <v>115</v>
      </c>
      <c r="D23" s="24">
        <f t="shared" si="0"/>
        <v>7.7077747989276135E-2</v>
      </c>
      <c r="E23" s="23">
        <v>489</v>
      </c>
      <c r="F23" s="24">
        <f t="shared" si="1"/>
        <v>0.32774798927613941</v>
      </c>
      <c r="G23" s="23">
        <v>209</v>
      </c>
      <c r="H23" s="24">
        <f t="shared" si="2"/>
        <v>0.1400804289544236</v>
      </c>
      <c r="I23" s="23">
        <v>119</v>
      </c>
      <c r="J23" s="24">
        <f t="shared" si="3"/>
        <v>7.975871313672922E-2</v>
      </c>
      <c r="K23" s="23">
        <v>364</v>
      </c>
      <c r="L23" s="24">
        <f t="shared" si="4"/>
        <v>0.24396782841823056</v>
      </c>
      <c r="M23" s="23">
        <v>159</v>
      </c>
      <c r="N23" s="24">
        <f t="shared" si="5"/>
        <v>0.10656836461126006</v>
      </c>
      <c r="O23" s="23">
        <v>37</v>
      </c>
      <c r="P23" s="26">
        <f t="shared" si="6"/>
        <v>2.4798927613941018E-2</v>
      </c>
    </row>
    <row r="24" spans="1:16" ht="14.15" customHeight="1" x14ac:dyDescent="0.3">
      <c r="A24" s="64" t="s">
        <v>45</v>
      </c>
      <c r="B24" s="33">
        <f>'1. Plan vs Actual'!C25</f>
        <v>1737</v>
      </c>
      <c r="C24" s="23">
        <v>83</v>
      </c>
      <c r="D24" s="24">
        <f t="shared" si="0"/>
        <v>4.7783534830166952E-2</v>
      </c>
      <c r="E24" s="23">
        <v>455</v>
      </c>
      <c r="F24" s="24">
        <f t="shared" si="1"/>
        <v>0.26194588370754174</v>
      </c>
      <c r="G24" s="23">
        <v>269</v>
      </c>
      <c r="H24" s="24">
        <f t="shared" si="2"/>
        <v>0.15486470926885434</v>
      </c>
      <c r="I24" s="23">
        <v>147</v>
      </c>
      <c r="J24" s="24">
        <f t="shared" si="3"/>
        <v>8.46286701208981E-2</v>
      </c>
      <c r="K24" s="23">
        <v>542</v>
      </c>
      <c r="L24" s="24">
        <f t="shared" si="4"/>
        <v>0.31203223949337938</v>
      </c>
      <c r="M24" s="23">
        <v>228</v>
      </c>
      <c r="N24" s="24">
        <f t="shared" si="5"/>
        <v>0.13126079447322972</v>
      </c>
      <c r="O24" s="23">
        <v>13</v>
      </c>
      <c r="P24" s="26">
        <f t="shared" si="6"/>
        <v>7.4841681059297643E-3</v>
      </c>
    </row>
    <row r="25" spans="1:16" x14ac:dyDescent="0.3">
      <c r="A25" s="64" t="s">
        <v>46</v>
      </c>
      <c r="B25" s="112">
        <f>'1. Plan vs Actual'!C26</f>
        <v>293</v>
      </c>
      <c r="C25" s="112">
        <v>23</v>
      </c>
      <c r="D25" s="24">
        <f t="shared" si="0"/>
        <v>7.8498293515358364E-2</v>
      </c>
      <c r="E25" s="112">
        <v>134</v>
      </c>
      <c r="F25" s="24">
        <f t="shared" si="1"/>
        <v>0.45733788395904434</v>
      </c>
      <c r="G25" s="112">
        <v>32</v>
      </c>
      <c r="H25" s="24">
        <f t="shared" si="2"/>
        <v>0.10921501706484642</v>
      </c>
      <c r="I25" s="112">
        <v>33</v>
      </c>
      <c r="J25" s="24">
        <f t="shared" si="3"/>
        <v>0.11262798634812286</v>
      </c>
      <c r="K25" s="112">
        <v>42</v>
      </c>
      <c r="L25" s="24">
        <f t="shared" si="4"/>
        <v>0.14334470989761092</v>
      </c>
      <c r="M25" s="112">
        <v>18</v>
      </c>
      <c r="N25" s="24">
        <f t="shared" si="5"/>
        <v>6.1433447098976107E-2</v>
      </c>
      <c r="O25" s="112">
        <v>11</v>
      </c>
      <c r="P25" s="26">
        <f t="shared" si="6"/>
        <v>3.7542662116040959E-2</v>
      </c>
    </row>
    <row r="26" spans="1:16" ht="13.5" thickBot="1" x14ac:dyDescent="0.35">
      <c r="A26" s="65" t="s">
        <v>48</v>
      </c>
      <c r="B26" s="113">
        <f>'1. Plan vs Actual'!C27</f>
        <v>29533</v>
      </c>
      <c r="C26" s="113">
        <v>3115</v>
      </c>
      <c r="D26" s="28">
        <f t="shared" si="0"/>
        <v>0.10547523109741645</v>
      </c>
      <c r="E26" s="113">
        <v>9319</v>
      </c>
      <c r="F26" s="28">
        <f t="shared" si="1"/>
        <v>0.31554532218196596</v>
      </c>
      <c r="G26" s="113">
        <v>4212</v>
      </c>
      <c r="H26" s="28">
        <f t="shared" si="2"/>
        <v>0.14262011986591272</v>
      </c>
      <c r="I26" s="113">
        <v>2342</v>
      </c>
      <c r="J26" s="28">
        <f t="shared" si="3"/>
        <v>7.9301120780144244E-2</v>
      </c>
      <c r="K26" s="113">
        <v>6192</v>
      </c>
      <c r="L26" s="28">
        <f t="shared" si="4"/>
        <v>0.20966376595672637</v>
      </c>
      <c r="M26" s="113">
        <v>3325</v>
      </c>
      <c r="N26" s="28">
        <f t="shared" si="5"/>
        <v>0.11258592083432092</v>
      </c>
      <c r="O26" s="113">
        <v>1028</v>
      </c>
      <c r="P26" s="30">
        <f t="shared" si="6"/>
        <v>3.4808519283513355E-2</v>
      </c>
    </row>
    <row r="27" spans="1:16" s="14" customFormat="1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14" customFormat="1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14" customFormat="1" ht="12.75" customHeight="1" x14ac:dyDescent="0.3">
      <c r="A29" s="157" t="s">
        <v>51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</row>
    <row r="30" spans="1:16" s="14" customFormat="1" ht="12.75" customHeight="1" x14ac:dyDescent="0.3">
      <c r="A30" s="157" t="s">
        <v>52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</row>
    <row r="31" spans="1:16" s="14" customFormat="1" x14ac:dyDescent="0.3">
      <c r="A31" s="161" t="s">
        <v>53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9"/>
  <sheetViews>
    <sheetView workbookViewId="0">
      <selection activeCell="A30" sqref="A30"/>
    </sheetView>
  </sheetViews>
  <sheetFormatPr defaultColWidth="9.1796875" defaultRowHeight="13" x14ac:dyDescent="0.3"/>
  <cols>
    <col min="1" max="1" width="29.81640625" style="1" customWidth="1"/>
    <col min="2" max="13" width="8.26953125" style="1" customWidth="1"/>
    <col min="14" max="16384" width="9.1796875" style="1"/>
  </cols>
  <sheetData>
    <row r="1" spans="1:15" ht="18.5" x14ac:dyDescent="0.45">
      <c r="A1" s="163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5" ht="15.5" x14ac:dyDescent="0.3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5" ht="15.5" x14ac:dyDescent="0.35">
      <c r="A3" s="153" t="str">
        <f>'1. Plan vs Actual'!A3</f>
        <v>FY23 Quarter Ending September 30, 2022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5" ht="14.5" x14ac:dyDescent="0.3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5" ht="18.5" x14ac:dyDescent="0.45">
      <c r="A5" s="163" t="s">
        <v>103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1:15" ht="6.75" customHeight="1" thickBot="1" x14ac:dyDescent="0.35"/>
    <row r="7" spans="1:15" s="14" customFormat="1" ht="13.5" thickTop="1" x14ac:dyDescent="0.3">
      <c r="A7" s="67" t="s">
        <v>16</v>
      </c>
      <c r="B7" s="143" t="s">
        <v>17</v>
      </c>
      <c r="C7" s="143" t="s">
        <v>18</v>
      </c>
      <c r="D7" s="143" t="s">
        <v>19</v>
      </c>
      <c r="E7" s="143" t="s">
        <v>20</v>
      </c>
      <c r="F7" s="143" t="s">
        <v>21</v>
      </c>
      <c r="G7" s="143" t="s">
        <v>55</v>
      </c>
      <c r="H7" s="143" t="s">
        <v>61</v>
      </c>
      <c r="I7" s="143" t="s">
        <v>62</v>
      </c>
      <c r="J7" s="143" t="s">
        <v>63</v>
      </c>
      <c r="K7" s="143" t="s">
        <v>73</v>
      </c>
      <c r="L7" s="143" t="s">
        <v>74</v>
      </c>
      <c r="M7" s="144" t="s">
        <v>75</v>
      </c>
    </row>
    <row r="8" spans="1:15" s="71" customFormat="1" ht="10.5" x14ac:dyDescent="0.25">
      <c r="A8" s="68"/>
      <c r="B8" s="69" t="s">
        <v>104</v>
      </c>
      <c r="C8" s="69" t="s">
        <v>105</v>
      </c>
      <c r="D8" s="69" t="s">
        <v>106</v>
      </c>
      <c r="E8" s="69" t="s">
        <v>107</v>
      </c>
      <c r="F8" s="69" t="s">
        <v>108</v>
      </c>
      <c r="G8" s="69" t="s">
        <v>109</v>
      </c>
      <c r="H8" s="69" t="s">
        <v>110</v>
      </c>
      <c r="I8" s="69" t="s">
        <v>111</v>
      </c>
      <c r="J8" s="69" t="s">
        <v>112</v>
      </c>
      <c r="K8" s="69" t="s">
        <v>113</v>
      </c>
      <c r="L8" s="69" t="s">
        <v>114</v>
      </c>
      <c r="M8" s="70" t="s">
        <v>115</v>
      </c>
    </row>
    <row r="9" spans="1:15" ht="14.5" x14ac:dyDescent="0.35">
      <c r="A9" s="72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4"/>
    </row>
    <row r="10" spans="1:15" x14ac:dyDescent="0.3">
      <c r="A10" s="75" t="s">
        <v>116</v>
      </c>
      <c r="B10" s="112">
        <v>13326</v>
      </c>
      <c r="C10" s="112">
        <v>22624</v>
      </c>
      <c r="D10" s="112">
        <v>29533</v>
      </c>
      <c r="E10" s="112"/>
      <c r="F10" s="112"/>
      <c r="G10" s="112"/>
      <c r="H10" s="112"/>
      <c r="I10" s="112"/>
      <c r="J10" s="112"/>
      <c r="K10" s="112"/>
      <c r="L10" s="112"/>
      <c r="M10" s="76"/>
    </row>
    <row r="11" spans="1:15" x14ac:dyDescent="0.3">
      <c r="A11" s="75" t="s">
        <v>117</v>
      </c>
      <c r="B11" s="112">
        <v>13326</v>
      </c>
      <c r="C11" s="112">
        <v>15457</v>
      </c>
      <c r="D11" s="112">
        <v>14620</v>
      </c>
      <c r="E11" s="112"/>
      <c r="F11" s="112"/>
      <c r="G11" s="112"/>
      <c r="H11" s="112"/>
      <c r="I11" s="112"/>
      <c r="J11" s="112"/>
      <c r="K11" s="77"/>
      <c r="L11" s="112"/>
      <c r="M11" s="76"/>
      <c r="O11" s="78"/>
    </row>
    <row r="12" spans="1:15" x14ac:dyDescent="0.3">
      <c r="A12" s="75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76"/>
    </row>
    <row r="13" spans="1:15" ht="15" customHeight="1" x14ac:dyDescent="0.3">
      <c r="A13" s="75" t="s">
        <v>118</v>
      </c>
      <c r="B13" s="112">
        <v>12252</v>
      </c>
      <c r="C13" s="112">
        <v>20735</v>
      </c>
      <c r="D13" s="112">
        <v>27098</v>
      </c>
      <c r="E13" s="112"/>
      <c r="F13" s="112"/>
      <c r="G13" s="112"/>
      <c r="H13" s="112"/>
      <c r="I13" s="112"/>
      <c r="J13" s="112"/>
      <c r="K13" s="112"/>
      <c r="L13" s="112"/>
      <c r="M13" s="76"/>
    </row>
    <row r="14" spans="1:15" x14ac:dyDescent="0.3">
      <c r="A14" s="75" t="s">
        <v>119</v>
      </c>
      <c r="B14" s="118">
        <f t="shared" ref="B14:D14" si="0">B13/B10</f>
        <v>0.91940567312021615</v>
      </c>
      <c r="C14" s="118">
        <f t="shared" si="0"/>
        <v>0.91650459688826025</v>
      </c>
      <c r="D14" s="118">
        <f t="shared" si="0"/>
        <v>0.91754985947922663</v>
      </c>
      <c r="E14" s="118"/>
      <c r="F14" s="118"/>
      <c r="G14" s="118"/>
      <c r="H14" s="118"/>
      <c r="I14" s="118"/>
      <c r="J14" s="118"/>
      <c r="K14" s="118"/>
      <c r="L14" s="118"/>
      <c r="M14" s="79"/>
      <c r="N14" s="71"/>
    </row>
    <row r="15" spans="1:15" x14ac:dyDescent="0.3">
      <c r="A15" s="75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76"/>
    </row>
    <row r="16" spans="1:15" ht="15" customHeight="1" x14ac:dyDescent="0.3">
      <c r="A16" s="75" t="s">
        <v>120</v>
      </c>
      <c r="B16" s="112">
        <v>1383</v>
      </c>
      <c r="C16" s="112">
        <v>2056</v>
      </c>
      <c r="D16" s="112">
        <v>2577</v>
      </c>
      <c r="E16" s="112"/>
      <c r="F16" s="112"/>
      <c r="G16" s="112"/>
      <c r="H16" s="112"/>
      <c r="I16" s="112"/>
      <c r="J16" s="112"/>
      <c r="K16" s="112"/>
      <c r="L16" s="112"/>
      <c r="M16" s="76"/>
    </row>
    <row r="17" spans="1:13" x14ac:dyDescent="0.3">
      <c r="A17" s="75" t="s">
        <v>119</v>
      </c>
      <c r="B17" s="118">
        <f t="shared" ref="B17:D17" si="1">B16/B10</f>
        <v>0.10378208014407925</v>
      </c>
      <c r="C17" s="118">
        <f t="shared" si="1"/>
        <v>9.0876944837340878E-2</v>
      </c>
      <c r="D17" s="118">
        <f t="shared" si="1"/>
        <v>8.7258321200013547E-2</v>
      </c>
      <c r="E17" s="118"/>
      <c r="F17" s="118"/>
      <c r="G17" s="118"/>
      <c r="H17" s="118"/>
      <c r="I17" s="118"/>
      <c r="J17" s="118"/>
      <c r="K17" s="118"/>
      <c r="L17" s="118"/>
      <c r="M17" s="79"/>
    </row>
    <row r="18" spans="1:13" x14ac:dyDescent="0.3">
      <c r="A18" s="75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76"/>
    </row>
    <row r="19" spans="1:13" x14ac:dyDescent="0.3">
      <c r="A19" s="75" t="s">
        <v>121</v>
      </c>
      <c r="B19" s="112">
        <v>6884</v>
      </c>
      <c r="C19" s="112">
        <v>12703</v>
      </c>
      <c r="D19" s="112">
        <v>17230</v>
      </c>
      <c r="E19" s="112"/>
      <c r="F19" s="112"/>
      <c r="G19" s="112"/>
      <c r="H19" s="112"/>
      <c r="I19" s="112"/>
      <c r="J19" s="112"/>
      <c r="K19" s="112"/>
      <c r="L19" s="112"/>
      <c r="M19" s="76"/>
    </row>
    <row r="20" spans="1:13" x14ac:dyDescent="0.3">
      <c r="A20" s="75" t="s">
        <v>119</v>
      </c>
      <c r="B20" s="118">
        <f t="shared" ref="B20:D20" si="2">B19/B10</f>
        <v>0.51658412126669673</v>
      </c>
      <c r="C20" s="118">
        <f t="shared" si="2"/>
        <v>0.56148338048090518</v>
      </c>
      <c r="D20" s="118">
        <f t="shared" si="2"/>
        <v>0.58341516269935323</v>
      </c>
      <c r="E20" s="118"/>
      <c r="F20" s="118"/>
      <c r="G20" s="118"/>
      <c r="H20" s="118"/>
      <c r="I20" s="118"/>
      <c r="J20" s="118"/>
      <c r="K20" s="118"/>
      <c r="L20" s="118"/>
      <c r="M20" s="79"/>
    </row>
    <row r="21" spans="1:13" x14ac:dyDescent="0.3">
      <c r="A21" s="75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76"/>
    </row>
    <row r="22" spans="1:13" x14ac:dyDescent="0.3">
      <c r="A22" s="75" t="s">
        <v>122</v>
      </c>
      <c r="B22" s="112">
        <v>593</v>
      </c>
      <c r="C22" s="112">
        <v>910</v>
      </c>
      <c r="D22" s="112">
        <v>1165</v>
      </c>
      <c r="E22" s="112"/>
      <c r="F22" s="112"/>
      <c r="G22" s="112"/>
      <c r="H22" s="112"/>
      <c r="I22" s="112"/>
      <c r="J22" s="112"/>
      <c r="K22" s="112"/>
      <c r="L22" s="112"/>
      <c r="M22" s="76"/>
    </row>
    <row r="23" spans="1:13" x14ac:dyDescent="0.3">
      <c r="A23" s="75" t="s">
        <v>119</v>
      </c>
      <c r="B23" s="118">
        <f t="shared" ref="B23:D23" si="3">B22/B10</f>
        <v>4.44994747110911E-2</v>
      </c>
      <c r="C23" s="118">
        <f t="shared" si="3"/>
        <v>4.0222772277227724E-2</v>
      </c>
      <c r="D23" s="118">
        <f t="shared" si="3"/>
        <v>3.9447397826160566E-2</v>
      </c>
      <c r="E23" s="118"/>
      <c r="F23" s="118"/>
      <c r="G23" s="118"/>
      <c r="H23" s="118"/>
      <c r="I23" s="118"/>
      <c r="J23" s="118"/>
      <c r="K23" s="118"/>
      <c r="L23" s="118"/>
      <c r="M23" s="79"/>
    </row>
    <row r="24" spans="1:13" x14ac:dyDescent="0.3">
      <c r="A24" s="80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76"/>
    </row>
    <row r="25" spans="1:13" x14ac:dyDescent="0.3">
      <c r="A25" s="80" t="s">
        <v>123</v>
      </c>
      <c r="B25" s="112">
        <v>135</v>
      </c>
      <c r="C25" s="112">
        <v>204</v>
      </c>
      <c r="D25" s="112">
        <v>293</v>
      </c>
      <c r="E25" s="112"/>
      <c r="F25" s="112"/>
      <c r="G25" s="112"/>
      <c r="H25" s="112"/>
      <c r="I25" s="112"/>
      <c r="J25" s="112"/>
      <c r="K25" s="112"/>
      <c r="L25" s="112"/>
      <c r="M25" s="76"/>
    </row>
    <row r="26" spans="1:13" x14ac:dyDescent="0.3">
      <c r="A26" s="75" t="s">
        <v>119</v>
      </c>
      <c r="B26" s="118">
        <f t="shared" ref="B26:D26" si="4">B25/B10</f>
        <v>1.0130571814497974E-2</v>
      </c>
      <c r="C26" s="118">
        <f t="shared" si="4"/>
        <v>9.0169731258840178E-3</v>
      </c>
      <c r="D26" s="118">
        <f t="shared" si="4"/>
        <v>9.9211052043476789E-3</v>
      </c>
      <c r="E26" s="118"/>
      <c r="F26" s="118"/>
      <c r="G26" s="118"/>
      <c r="H26" s="118"/>
      <c r="I26" s="118"/>
      <c r="J26" s="118"/>
      <c r="K26" s="118"/>
      <c r="L26" s="118"/>
      <c r="M26" s="79"/>
    </row>
    <row r="27" spans="1:13" ht="13.5" thickBot="1" x14ac:dyDescent="0.35">
      <c r="A27" s="81"/>
      <c r="B27" s="113"/>
      <c r="C27" s="113"/>
      <c r="D27" s="28"/>
      <c r="E27" s="113"/>
      <c r="F27" s="113"/>
      <c r="G27" s="113"/>
      <c r="H27" s="113"/>
      <c r="I27" s="113"/>
      <c r="J27" s="113"/>
      <c r="K27" s="113"/>
      <c r="L27" s="113"/>
      <c r="M27" s="82"/>
    </row>
    <row r="28" spans="1:13" ht="13.5" thickTop="1" x14ac:dyDescent="0.3"/>
    <row r="29" spans="1:13" x14ac:dyDescent="0.3">
      <c r="A29" s="180" t="s">
        <v>124</v>
      </c>
      <c r="B29" s="181"/>
      <c r="C29" s="178"/>
      <c r="D29" s="178"/>
      <c r="E29" s="178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P39"/>
  <sheetViews>
    <sheetView workbookViewId="0">
      <selection activeCell="A40" sqref="A40"/>
    </sheetView>
  </sheetViews>
  <sheetFormatPr defaultColWidth="9.1796875" defaultRowHeight="13" x14ac:dyDescent="0.3"/>
  <cols>
    <col min="1" max="1" width="24.26953125" style="1" customWidth="1"/>
    <col min="2" max="5" width="15.54296875" style="1" customWidth="1"/>
    <col min="6" max="6" width="19.1796875" style="1" customWidth="1"/>
    <col min="7" max="7" width="17" style="1" customWidth="1"/>
    <col min="8" max="16384" width="9.1796875" style="1"/>
  </cols>
  <sheetData>
    <row r="1" spans="1:16" ht="18.75" customHeight="1" x14ac:dyDescent="0.3"/>
    <row r="2" spans="1:16" ht="15.75" customHeight="1" x14ac:dyDescent="0.45">
      <c r="A2" s="163" t="s">
        <v>0</v>
      </c>
      <c r="B2" s="182"/>
      <c r="C2" s="182"/>
      <c r="D2" s="182"/>
      <c r="E2" s="182"/>
      <c r="F2" s="182"/>
      <c r="G2" s="182"/>
    </row>
    <row r="3" spans="1:16" ht="15.75" customHeight="1" x14ac:dyDescent="0.35">
      <c r="A3" s="153" t="str">
        <f>'1. Plan vs Actual'!A2</f>
        <v>OSCCAR Summary by Workforce Area</v>
      </c>
      <c r="B3" s="175"/>
      <c r="C3" s="175"/>
      <c r="D3" s="175"/>
      <c r="E3" s="175"/>
      <c r="F3" s="175"/>
      <c r="G3" s="175"/>
    </row>
    <row r="4" spans="1:16" ht="15.75" customHeight="1" x14ac:dyDescent="0.35">
      <c r="A4" s="179" t="str">
        <f>'1. Plan vs Actual'!A3</f>
        <v>FY23 Quarter Ending September 30, 2022</v>
      </c>
      <c r="B4" s="179"/>
      <c r="C4" s="179"/>
      <c r="D4" s="179"/>
      <c r="E4" s="179"/>
      <c r="F4" s="179"/>
      <c r="G4" s="179"/>
      <c r="H4" s="7"/>
      <c r="I4" s="7"/>
      <c r="J4" s="7"/>
      <c r="K4" s="7"/>
      <c r="L4" s="7"/>
      <c r="M4" s="7"/>
      <c r="N4" s="7"/>
      <c r="O4" s="7"/>
      <c r="P4" s="7"/>
    </row>
    <row r="5" spans="1:16" ht="6.75" customHeight="1" x14ac:dyDescent="0.3"/>
    <row r="6" spans="1:16" ht="18.5" x14ac:dyDescent="0.45">
      <c r="A6" s="163" t="s">
        <v>125</v>
      </c>
      <c r="B6" s="177"/>
      <c r="C6" s="177"/>
      <c r="D6" s="177"/>
      <c r="E6" s="177"/>
      <c r="F6" s="177"/>
      <c r="G6" s="177"/>
    </row>
    <row r="7" spans="1:16" ht="6.75" customHeight="1" thickBot="1" x14ac:dyDescent="0.5">
      <c r="A7" s="139"/>
      <c r="B7" s="9"/>
      <c r="C7" s="9"/>
      <c r="D7" s="9"/>
      <c r="E7" s="9"/>
      <c r="F7" s="9"/>
      <c r="G7" s="9"/>
    </row>
    <row r="8" spans="1:16" s="14" customFormat="1" ht="13.5" thickTop="1" x14ac:dyDescent="0.3">
      <c r="A8" s="39" t="s">
        <v>16</v>
      </c>
      <c r="B8" s="145" t="s">
        <v>17</v>
      </c>
      <c r="C8" s="144" t="s">
        <v>18</v>
      </c>
      <c r="D8" s="83" t="s">
        <v>19</v>
      </c>
      <c r="E8" s="84" t="s">
        <v>20</v>
      </c>
      <c r="F8" s="145" t="s">
        <v>21</v>
      </c>
      <c r="G8" s="144" t="s">
        <v>55</v>
      </c>
    </row>
    <row r="9" spans="1:16" ht="15.75" customHeight="1" x14ac:dyDescent="0.3">
      <c r="A9" s="186"/>
      <c r="B9" s="185" t="s">
        <v>126</v>
      </c>
      <c r="C9" s="162"/>
      <c r="D9" s="188" t="s">
        <v>149</v>
      </c>
      <c r="E9" s="189"/>
      <c r="F9" s="185" t="s">
        <v>127</v>
      </c>
      <c r="G9" s="162"/>
    </row>
    <row r="10" spans="1:16" ht="30.75" customHeight="1" thickBot="1" x14ac:dyDescent="0.35">
      <c r="A10" s="187"/>
      <c r="B10" s="85" t="s">
        <v>129</v>
      </c>
      <c r="C10" s="86" t="s">
        <v>128</v>
      </c>
      <c r="D10" s="87" t="s">
        <v>150</v>
      </c>
      <c r="E10" s="88" t="s">
        <v>128</v>
      </c>
      <c r="F10" s="85" t="s">
        <v>151</v>
      </c>
      <c r="G10" s="86" t="s">
        <v>130</v>
      </c>
    </row>
    <row r="11" spans="1:16" ht="17.25" customHeight="1" x14ac:dyDescent="0.35">
      <c r="A11" s="89" t="s">
        <v>131</v>
      </c>
      <c r="B11" s="128">
        <v>26273</v>
      </c>
      <c r="C11" s="90">
        <f t="shared" ref="C11:C18" si="0">B11/$B$11</f>
        <v>1</v>
      </c>
      <c r="D11" s="125">
        <v>29533</v>
      </c>
      <c r="E11" s="91">
        <f>D11/$D$11</f>
        <v>1</v>
      </c>
      <c r="F11" s="92">
        <f t="shared" ref="F11:F18" si="1">D11-B11</f>
        <v>3260</v>
      </c>
      <c r="G11" s="90">
        <f t="shared" ref="G11:G18" si="2">F11/B11</f>
        <v>0.1240817569367792</v>
      </c>
    </row>
    <row r="12" spans="1:16" ht="14" x14ac:dyDescent="0.35">
      <c r="A12" s="93" t="s">
        <v>132</v>
      </c>
      <c r="B12" s="129">
        <v>2302</v>
      </c>
      <c r="C12" s="94">
        <f t="shared" si="0"/>
        <v>8.7618467628363714E-2</v>
      </c>
      <c r="D12" s="126">
        <v>2577</v>
      </c>
      <c r="E12" s="95">
        <f>D12/$D$11</f>
        <v>8.7258321200013547E-2</v>
      </c>
      <c r="F12" s="96">
        <f t="shared" si="1"/>
        <v>275</v>
      </c>
      <c r="G12" s="94">
        <f t="shared" si="2"/>
        <v>0.11946133796698523</v>
      </c>
    </row>
    <row r="13" spans="1:16" ht="14" x14ac:dyDescent="0.35">
      <c r="A13" s="93" t="s">
        <v>60</v>
      </c>
      <c r="B13" s="129">
        <v>14163</v>
      </c>
      <c r="C13" s="94">
        <f t="shared" si="0"/>
        <v>0.53907052867963312</v>
      </c>
      <c r="D13" s="126">
        <v>17230</v>
      </c>
      <c r="E13" s="95">
        <f>D13/$D$11</f>
        <v>0.58341516269935323</v>
      </c>
      <c r="F13" s="96">
        <f t="shared" si="1"/>
        <v>3067</v>
      </c>
      <c r="G13" s="94">
        <f t="shared" si="2"/>
        <v>0.2165501659252983</v>
      </c>
    </row>
    <row r="14" spans="1:16" ht="14" x14ac:dyDescent="0.35">
      <c r="A14" s="93" t="s">
        <v>26</v>
      </c>
      <c r="B14" s="129">
        <v>1252</v>
      </c>
      <c r="C14" s="94">
        <f t="shared" si="0"/>
        <v>4.765348456590416E-2</v>
      </c>
      <c r="D14" s="126">
        <v>1165</v>
      </c>
      <c r="E14" s="95">
        <f>D14/$D$11</f>
        <v>3.9447397826160566E-2</v>
      </c>
      <c r="F14" s="96">
        <f t="shared" si="1"/>
        <v>-87</v>
      </c>
      <c r="G14" s="94">
        <f t="shared" si="2"/>
        <v>-6.9488817891373802E-2</v>
      </c>
    </row>
    <row r="15" spans="1:16" ht="14" x14ac:dyDescent="0.35">
      <c r="A15" s="93" t="s">
        <v>23</v>
      </c>
      <c r="B15" s="129">
        <v>24313</v>
      </c>
      <c r="C15" s="94">
        <f t="shared" si="0"/>
        <v>0.92539869828340882</v>
      </c>
      <c r="D15" s="126">
        <v>27098</v>
      </c>
      <c r="E15" s="95">
        <f>D15/$D$11</f>
        <v>0.91754985947922663</v>
      </c>
      <c r="F15" s="96">
        <f t="shared" si="1"/>
        <v>2785</v>
      </c>
      <c r="G15" s="94">
        <f t="shared" si="2"/>
        <v>0.11454777279644635</v>
      </c>
    </row>
    <row r="16" spans="1:16" ht="14" x14ac:dyDescent="0.35">
      <c r="A16" s="97" t="s">
        <v>133</v>
      </c>
      <c r="B16" s="130"/>
      <c r="C16" s="98"/>
      <c r="D16" s="99"/>
      <c r="E16" s="100"/>
      <c r="F16" s="101">
        <f t="shared" si="1"/>
        <v>0</v>
      </c>
      <c r="G16" s="102"/>
    </row>
    <row r="17" spans="1:8" ht="14" x14ac:dyDescent="0.35">
      <c r="A17" s="93" t="s">
        <v>134</v>
      </c>
      <c r="B17" s="129">
        <v>11595</v>
      </c>
      <c r="C17" s="94">
        <f t="shared" si="0"/>
        <v>0.4413275986754463</v>
      </c>
      <c r="D17" s="126">
        <v>14147</v>
      </c>
      <c r="E17" s="95">
        <f>D17/$D$11</f>
        <v>0.47902346527613177</v>
      </c>
      <c r="F17" s="96">
        <f t="shared" si="1"/>
        <v>2552</v>
      </c>
      <c r="G17" s="94">
        <f t="shared" si="2"/>
        <v>0.22009486847779214</v>
      </c>
      <c r="H17" s="78"/>
    </row>
    <row r="18" spans="1:8" ht="14" x14ac:dyDescent="0.35">
      <c r="A18" s="93" t="s">
        <v>89</v>
      </c>
      <c r="B18" s="129">
        <v>14503</v>
      </c>
      <c r="C18" s="94">
        <f t="shared" si="0"/>
        <v>0.55201157081414376</v>
      </c>
      <c r="D18" s="126">
        <v>15148</v>
      </c>
      <c r="E18" s="95">
        <f>D18/$D$11</f>
        <v>0.51291775302204312</v>
      </c>
      <c r="F18" s="96">
        <f t="shared" si="1"/>
        <v>645</v>
      </c>
      <c r="G18" s="94">
        <f t="shared" si="2"/>
        <v>4.4473557195063088E-2</v>
      </c>
      <c r="H18" s="78"/>
    </row>
    <row r="19" spans="1:8" ht="14" x14ac:dyDescent="0.35">
      <c r="A19" s="97" t="s">
        <v>135</v>
      </c>
      <c r="B19" s="130"/>
      <c r="C19" s="98"/>
      <c r="D19" s="99"/>
      <c r="E19" s="100"/>
      <c r="F19" s="103"/>
      <c r="G19" s="104"/>
    </row>
    <row r="20" spans="1:8" ht="14" x14ac:dyDescent="0.35">
      <c r="A20" s="93" t="s">
        <v>79</v>
      </c>
      <c r="B20" s="129">
        <v>16516</v>
      </c>
      <c r="C20" s="94">
        <f t="shared" ref="C20:C27" si="3">B20/$B$11</f>
        <v>0.62863015262817346</v>
      </c>
      <c r="D20" s="126">
        <v>17608</v>
      </c>
      <c r="E20" s="95">
        <f t="shared" ref="E20:E27" si="4">D20/$D$11</f>
        <v>0.59621440422578131</v>
      </c>
      <c r="F20" s="96">
        <f t="shared" ref="F20:F35" si="5">D20-B20</f>
        <v>1092</v>
      </c>
      <c r="G20" s="94">
        <f t="shared" ref="G20:G27" si="6">F20/B20</f>
        <v>6.6117704044562853E-2</v>
      </c>
    </row>
    <row r="21" spans="1:8" ht="14" x14ac:dyDescent="0.35">
      <c r="A21" s="93" t="s">
        <v>136</v>
      </c>
      <c r="B21" s="129">
        <v>3873</v>
      </c>
      <c r="C21" s="94">
        <f t="shared" si="3"/>
        <v>0.1474136946675294</v>
      </c>
      <c r="D21" s="126">
        <v>5246</v>
      </c>
      <c r="E21" s="95">
        <f t="shared" si="4"/>
        <v>0.17763180171333762</v>
      </c>
      <c r="F21" s="96">
        <f t="shared" si="5"/>
        <v>1373</v>
      </c>
      <c r="G21" s="94">
        <f t="shared" si="6"/>
        <v>0.35450555125225924</v>
      </c>
    </row>
    <row r="22" spans="1:8" ht="14" x14ac:dyDescent="0.35">
      <c r="A22" s="93" t="s">
        <v>137</v>
      </c>
      <c r="B22" s="129">
        <v>5277</v>
      </c>
      <c r="C22" s="94">
        <f t="shared" si="3"/>
        <v>0.20085258630533248</v>
      </c>
      <c r="D22" s="126">
        <v>6802</v>
      </c>
      <c r="E22" s="95">
        <f t="shared" si="4"/>
        <v>0.23031862662106795</v>
      </c>
      <c r="F22" s="96">
        <f t="shared" si="5"/>
        <v>1525</v>
      </c>
      <c r="G22" s="94">
        <f t="shared" si="6"/>
        <v>0.28898995641462955</v>
      </c>
    </row>
    <row r="23" spans="1:8" ht="14" x14ac:dyDescent="0.35">
      <c r="A23" s="93" t="s">
        <v>138</v>
      </c>
      <c r="B23" s="129">
        <v>345</v>
      </c>
      <c r="C23" s="94">
        <f t="shared" si="3"/>
        <v>1.3131351577665283E-2</v>
      </c>
      <c r="D23" s="126">
        <v>473</v>
      </c>
      <c r="E23" s="95">
        <f t="shared" si="4"/>
        <v>1.6015982121694375E-2</v>
      </c>
      <c r="F23" s="96">
        <f t="shared" si="5"/>
        <v>128</v>
      </c>
      <c r="G23" s="94">
        <f t="shared" si="6"/>
        <v>0.37101449275362319</v>
      </c>
    </row>
    <row r="24" spans="1:8" ht="14" x14ac:dyDescent="0.35">
      <c r="A24" s="93" t="s">
        <v>84</v>
      </c>
      <c r="B24" s="129">
        <v>1247</v>
      </c>
      <c r="C24" s="94">
        <f t="shared" si="3"/>
        <v>4.7463175122749592E-2</v>
      </c>
      <c r="D24" s="126">
        <v>1458</v>
      </c>
      <c r="E24" s="95">
        <f t="shared" si="4"/>
        <v>4.9368503030508243E-2</v>
      </c>
      <c r="F24" s="96">
        <f t="shared" si="5"/>
        <v>211</v>
      </c>
      <c r="G24" s="94">
        <f t="shared" si="6"/>
        <v>0.16920609462710506</v>
      </c>
    </row>
    <row r="25" spans="1:8" ht="14" x14ac:dyDescent="0.35">
      <c r="A25" s="93" t="s">
        <v>139</v>
      </c>
      <c r="B25" s="129">
        <v>85</v>
      </c>
      <c r="C25" s="94">
        <f t="shared" si="3"/>
        <v>3.2352605336276787E-3</v>
      </c>
      <c r="D25" s="126">
        <v>140</v>
      </c>
      <c r="E25" s="95">
        <f t="shared" si="4"/>
        <v>4.7404598246029864E-3</v>
      </c>
      <c r="F25" s="96">
        <f t="shared" si="5"/>
        <v>55</v>
      </c>
      <c r="G25" s="94">
        <f t="shared" si="6"/>
        <v>0.6470588235294118</v>
      </c>
      <c r="H25" s="111"/>
    </row>
    <row r="26" spans="1:8" ht="14" x14ac:dyDescent="0.35">
      <c r="A26" s="93" t="s">
        <v>86</v>
      </c>
      <c r="B26" s="129">
        <v>1469</v>
      </c>
      <c r="C26" s="94">
        <f t="shared" si="3"/>
        <v>5.591291439881247E-2</v>
      </c>
      <c r="D26" s="126">
        <v>2987</v>
      </c>
      <c r="E26" s="95">
        <f t="shared" si="4"/>
        <v>0.10114109640063658</v>
      </c>
      <c r="F26" s="96">
        <f t="shared" si="5"/>
        <v>1518</v>
      </c>
      <c r="G26" s="94">
        <f t="shared" si="6"/>
        <v>1.033356024506467</v>
      </c>
    </row>
    <row r="27" spans="1:8" ht="14" x14ac:dyDescent="0.35">
      <c r="A27" s="93" t="s">
        <v>140</v>
      </c>
      <c r="B27" s="129">
        <v>3712</v>
      </c>
      <c r="C27" s="94">
        <f t="shared" si="3"/>
        <v>0.14128573059795227</v>
      </c>
      <c r="D27" s="126">
        <v>4724</v>
      </c>
      <c r="E27" s="95">
        <f t="shared" si="4"/>
        <v>0.15995665865303221</v>
      </c>
      <c r="F27" s="96">
        <f t="shared" si="5"/>
        <v>1012</v>
      </c>
      <c r="G27" s="94">
        <f t="shared" si="6"/>
        <v>0.27262931034482757</v>
      </c>
    </row>
    <row r="28" spans="1:8" ht="14" x14ac:dyDescent="0.35">
      <c r="A28" s="97" t="s">
        <v>141</v>
      </c>
      <c r="B28" s="130"/>
      <c r="C28" s="98"/>
      <c r="D28" s="99"/>
      <c r="E28" s="100"/>
      <c r="F28" s="103"/>
      <c r="G28" s="104"/>
    </row>
    <row r="29" spans="1:8" ht="14" x14ac:dyDescent="0.35">
      <c r="A29" s="93" t="s">
        <v>142</v>
      </c>
      <c r="B29" s="129">
        <v>2560</v>
      </c>
      <c r="C29" s="94">
        <f t="shared" ref="C29:C35" si="7">B29/$B$11</f>
        <v>9.7438434895139495E-2</v>
      </c>
      <c r="D29" s="126">
        <v>3115</v>
      </c>
      <c r="E29" s="95">
        <f t="shared" ref="E29:E35" si="8">D29/$D$11</f>
        <v>0.10547523109741645</v>
      </c>
      <c r="F29" s="96">
        <f t="shared" si="5"/>
        <v>555</v>
      </c>
      <c r="G29" s="94">
        <f t="shared" ref="G29:G35" si="9">F29/B29</f>
        <v>0.216796875</v>
      </c>
    </row>
    <row r="30" spans="1:8" ht="14" x14ac:dyDescent="0.35">
      <c r="A30" s="93" t="s">
        <v>143</v>
      </c>
      <c r="B30" s="129">
        <v>7604</v>
      </c>
      <c r="C30" s="94">
        <f t="shared" si="7"/>
        <v>0.28942260114946905</v>
      </c>
      <c r="D30" s="126">
        <v>9319</v>
      </c>
      <c r="E30" s="95">
        <f t="shared" si="8"/>
        <v>0.31554532218196596</v>
      </c>
      <c r="F30" s="96">
        <f t="shared" si="5"/>
        <v>1715</v>
      </c>
      <c r="G30" s="94">
        <f t="shared" si="9"/>
        <v>0.22553918990005262</v>
      </c>
    </row>
    <row r="31" spans="1:8" ht="14" x14ac:dyDescent="0.35">
      <c r="A31" s="93" t="s">
        <v>144</v>
      </c>
      <c r="B31" s="129">
        <v>3859</v>
      </c>
      <c r="C31" s="94">
        <f t="shared" si="7"/>
        <v>0.1468808282266966</v>
      </c>
      <c r="D31" s="126">
        <v>4212</v>
      </c>
      <c r="E31" s="95">
        <f t="shared" si="8"/>
        <v>0.14262011986591272</v>
      </c>
      <c r="F31" s="96">
        <f t="shared" si="5"/>
        <v>353</v>
      </c>
      <c r="G31" s="94">
        <f t="shared" si="9"/>
        <v>9.1474475252656132E-2</v>
      </c>
    </row>
    <row r="32" spans="1:8" ht="14" x14ac:dyDescent="0.35">
      <c r="A32" s="93" t="s">
        <v>145</v>
      </c>
      <c r="B32" s="129">
        <v>2360</v>
      </c>
      <c r="C32" s="94">
        <f t="shared" si="7"/>
        <v>8.9826057168956724E-2</v>
      </c>
      <c r="D32" s="126">
        <v>2342</v>
      </c>
      <c r="E32" s="95">
        <f t="shared" si="8"/>
        <v>7.9301120780144244E-2</v>
      </c>
      <c r="F32" s="96">
        <f t="shared" si="5"/>
        <v>-18</v>
      </c>
      <c r="G32" s="94">
        <f t="shared" si="9"/>
        <v>-7.6271186440677969E-3</v>
      </c>
    </row>
    <row r="33" spans="1:7" ht="14" x14ac:dyDescent="0.35">
      <c r="A33" s="93" t="s">
        <v>146</v>
      </c>
      <c r="B33" s="129">
        <v>5844</v>
      </c>
      <c r="C33" s="94">
        <f t="shared" si="7"/>
        <v>0.22243367715906062</v>
      </c>
      <c r="D33" s="126">
        <v>6192</v>
      </c>
      <c r="E33" s="95">
        <f t="shared" si="8"/>
        <v>0.20966376595672637</v>
      </c>
      <c r="F33" s="96">
        <f t="shared" si="5"/>
        <v>348</v>
      </c>
      <c r="G33" s="94">
        <f t="shared" si="9"/>
        <v>5.9548254620123205E-2</v>
      </c>
    </row>
    <row r="34" spans="1:7" ht="14" x14ac:dyDescent="0.35">
      <c r="A34" s="93" t="s">
        <v>147</v>
      </c>
      <c r="B34" s="129">
        <v>3213</v>
      </c>
      <c r="C34" s="94">
        <f t="shared" si="7"/>
        <v>0.12229284817112625</v>
      </c>
      <c r="D34" s="126">
        <v>3325</v>
      </c>
      <c r="E34" s="95">
        <f t="shared" si="8"/>
        <v>0.11258592083432092</v>
      </c>
      <c r="F34" s="96">
        <f t="shared" si="5"/>
        <v>112</v>
      </c>
      <c r="G34" s="94">
        <f t="shared" si="9"/>
        <v>3.4858387799564274E-2</v>
      </c>
    </row>
    <row r="35" spans="1:7" ht="14" x14ac:dyDescent="0.35">
      <c r="A35" s="105" t="s">
        <v>140</v>
      </c>
      <c r="B35" s="129">
        <v>833</v>
      </c>
      <c r="C35" s="94">
        <f t="shared" si="7"/>
        <v>3.170555322955125E-2</v>
      </c>
      <c r="D35" s="126">
        <v>1028</v>
      </c>
      <c r="E35" s="95">
        <f t="shared" si="8"/>
        <v>3.4808519283513355E-2</v>
      </c>
      <c r="F35" s="96">
        <f t="shared" si="5"/>
        <v>195</v>
      </c>
      <c r="G35" s="94">
        <f t="shared" si="9"/>
        <v>0.23409363745498199</v>
      </c>
    </row>
    <row r="36" spans="1:7" ht="14" x14ac:dyDescent="0.35">
      <c r="A36" s="106" t="s">
        <v>46</v>
      </c>
      <c r="B36" s="130"/>
      <c r="C36" s="98"/>
      <c r="D36" s="99"/>
      <c r="E36" s="100"/>
      <c r="F36" s="103"/>
      <c r="G36" s="104"/>
    </row>
    <row r="37" spans="1:7" ht="14.5" thickBot="1" x14ac:dyDescent="0.4">
      <c r="A37" s="65"/>
      <c r="B37" s="131">
        <v>97</v>
      </c>
      <c r="C37" s="107">
        <f>B37/$B$11</f>
        <v>3.6920031971986451E-3</v>
      </c>
      <c r="D37" s="127">
        <v>293</v>
      </c>
      <c r="E37" s="108">
        <f>D37/$D$11</f>
        <v>9.9211052043476789E-3</v>
      </c>
      <c r="F37" s="109">
        <f>D37-B37</f>
        <v>196</v>
      </c>
      <c r="G37" s="110">
        <f>F37/B37</f>
        <v>2.0206185567010309</v>
      </c>
    </row>
    <row r="38" spans="1:7" ht="15.75" customHeight="1" thickTop="1" x14ac:dyDescent="0.3">
      <c r="A38" s="183"/>
      <c r="B38" s="184"/>
      <c r="C38" s="184"/>
      <c r="D38" s="184"/>
      <c r="E38" s="184"/>
      <c r="F38" s="184"/>
      <c r="G38" s="184"/>
    </row>
    <row r="39" spans="1:7" x14ac:dyDescent="0.3">
      <c r="A39" s="180" t="s">
        <v>124</v>
      </c>
      <c r="B39" s="181"/>
      <c r="C39" s="178"/>
      <c r="D39" s="178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2" ma:contentTypeDescription="Create a new document." ma:contentTypeScope="" ma:versionID="404f54cce78412f772f11987147cff3b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ad2c8b6c99a2ad6f374eab2666c316c1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F3E63C-EF1A-42CD-A06A-D3F29AD0FE6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052362A-5213-4FFB-AF3E-EC905BEC2F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1C7984-7DA4-4704-925F-E5FD96E22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 Sheet</vt:lpstr>
      <vt:lpstr>1. Plan vs Actual</vt:lpstr>
      <vt:lpstr>2.Populations</vt:lpstr>
      <vt:lpstr>3. Job Seeker Services</vt:lpstr>
      <vt:lpstr>4. Ethnicity</vt:lpstr>
      <vt:lpstr>5.Gender&amp;Age</vt:lpstr>
      <vt:lpstr>6. Education</vt:lpstr>
      <vt:lpstr>7. mnth to mnth</vt:lpstr>
      <vt:lpstr>8. yr to yr</vt:lpstr>
      <vt:lpstr>'1. Plan vs Actual'!Print_Area</vt:lpstr>
      <vt:lpstr>'2.Populations'!Print_Area</vt:lpstr>
      <vt:lpstr>'3. Job Seeker Services'!Print_Area</vt:lpstr>
      <vt:lpstr>'4. Ethnicity'!Print_Area</vt:lpstr>
      <vt:lpstr>'5.Gender&amp;Age'!Print_Area</vt:lpstr>
      <vt:lpstr>'6. Education'!Print_Area</vt:lpstr>
      <vt:lpstr>'7. mnth to mnth'!Print_Area</vt:lpstr>
      <vt:lpstr>'8. yr to yr'!Print_Area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(DWD)</cp:lastModifiedBy>
  <cp:revision/>
  <dcterms:created xsi:type="dcterms:W3CDTF">2005-11-01T20:57:08Z</dcterms:created>
  <dcterms:modified xsi:type="dcterms:W3CDTF">2022-12-12T18:25:52Z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18856800.0000000</vt:lpwstr>
  </property>
  <property fmtid="{D5CDD505-2E9C-101B-9397-08002B2CF9AE}" pid="4" name="display_urn:schemas-microsoft-com:office:office#Author">
    <vt:lpwstr>Burke, Matthew (EOL)</vt:lpwstr>
  </property>
</Properties>
</file>