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99" documentId="11_0AF0487787B1D6A6942B36392F02BFAF5E74A281" xr6:coauthVersionLast="47" xr6:coauthVersionMax="47" xr10:uidLastSave="{0C50D18C-029F-4E85-83BF-90C7F436FF26}"/>
  <bookViews>
    <workbookView xWindow="-110" yWindow="-110" windowWidth="19420" windowHeight="1102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7" l="1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<sst xmlns="http://schemas.openxmlformats.org/spreadsheetml/2006/main" count="416" uniqueCount="152">
  <si>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</si>
  <si>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</si>
  <si>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</si>
  <si>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</si>
  <si>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</si>
  <si>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</si>
  <si>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</si>
  <si>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</si>
  <si>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</si>
  <si>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</si>
  <si>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</si>
  <si>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</si>
  <si>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</si>
  <si>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</si>
  <si>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</si>
  <si>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</si>
  <si>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</si>
  <si>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</si>
  <si>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</si>
  <si>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</si>
  <si>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</si>
  <si>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</si>
  <si>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</si>
  <si>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</si>
  <si>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</si>
  <si>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</si>
  <si>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</si>
  <si>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</si>
  <si>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</si>
  <si>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</si>
  <si>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</si>
  <si>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</si>
  <si>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</si>
  <si>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</si>
  <si>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</si>
  <si>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</si>
  <si>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</si>
  <si>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</si>
  <si>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</si>
  <si>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</si>
  <si>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</si>
  <si>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</si>
  <si>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</si>
  <si>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</si>
  <si>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</si>
  <si>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</si>
  <si>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</si>
  <si>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</si>
  <si>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</si>
  <si>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</si>
  <si>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</si>
  <si>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</si>
  <si>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</si>
  <si>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</si>
  <si>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</si>
  <si>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</si>
  <si>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</si>
  <si>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</si>
  <si>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</si>
  <si>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</si>
  <si>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</si>
  <si>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</si>
  <si>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</si>
  <si>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</si>
  <si>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</si>
  <si>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</si>
  <si>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</si>
  <si>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</si>
  <si>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</si>
  <si>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</si>
  <si>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</si>
  <si>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</si>
  <si>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</si>
  <si>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</si>
  <si>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</si>
  <si>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</si>
  <si>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</si>
  <si>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</si>
  <si>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</si>
  <si>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</si>
  <si>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</si>
  <si>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</si>
  <si>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</si>
  <si>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</si>
  <si>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</si>
  <si>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</si>
  <si>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</si>
  <si>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</si>
  <si>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</si>
  <si>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</si>
  <si>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</si>
  <si>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</si>
  <si>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</si>
  <si>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</si>
  <si>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</si>
  <si>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</si>
  <si>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</si>
  <si>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</si>
  <si>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</si>
  <si>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</si>
  <si>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</si>
  <si>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</si>
  <si>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</si>
  <si>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</si>
  <si>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</si>
  <si>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</si>
  <si>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</si>
  <si>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</si>
  <si>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</si>
  <si>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</si>
  <si>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</si>
  <si>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</si>
  <si>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</si>
  <si>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</si>
  <si>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</si>
  <si>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</si>
  <si>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</si>
  <si>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</si>
  <si>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</si>
  <si>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</si>
  <si>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</si>
  <si>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</si>
  <si>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</si>
  <si>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</si>
  <si>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</si>
  <si>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</si>
  <si>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</si>
  <si>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</si>
  <si>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FY22 to FY23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</si>
  <si>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</si>
  <si>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</si>
  <si>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</si>
  <si>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</si>
  <si>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</si>
  <si>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</si>
  <si>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</si>
  <si>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</si>
  <si>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</si>
  <si>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</si>
  <si>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</si>
  <si>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</si>
  <si>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</si>
  <si>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</si>
  <si>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</si>
  <si>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</si>
  <si>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</si>
  <si>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</si>
  <si>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Quarter Ending December 31, 2022</t>
  </si>
  <si>
    <t>FY22 Qtr 2</t>
  </si>
  <si>
    <t>12/31/21
YTD Customers</t>
  </si>
  <si>
    <t>FY23 Qtr 2</t>
  </si>
  <si>
    <t>12/31/22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</si>
</sst>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60" xfId="0" applyNumberFormat="1" applyFont="1" applyFill="1" applyBorder="1" applyAlignment="1">
      <alignment horizontal="center" wrapText="1"/>
    </xf>
    <xf numFmtId="3" fontId="24" fillId="4" borderId="6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30"/>
      <c r="D4" s="130"/>
      <c r="E4" s="130"/>
      <c r="F4" s="130"/>
      <c r="G4" s="6"/>
    </row>
    <row r="5" spans="2:20" ht="22" thickTop="1" thickBot="1" x14ac:dyDescent="0.55000000000000004">
      <c r="B5" s="2"/>
      <c r="C5" s="150" t="s">
        <v>0</v>
      </c>
      <c r="D5" s="150"/>
      <c r="E5" s="150"/>
      <c r="F5" s="150"/>
      <c r="G5" s="6"/>
    </row>
    <row r="6" spans="2:20" ht="23.25" customHeight="1" thickTop="1" thickBot="1" x14ac:dyDescent="0.4">
      <c r="B6" s="2"/>
      <c r="C6" s="132"/>
      <c r="D6" s="151" t="s">
        <v>1</v>
      </c>
      <c r="E6" s="152"/>
      <c r="F6" s="7"/>
      <c r="G6" s="6"/>
    </row>
    <row r="7" spans="2:20" ht="16.5" thickTop="1" thickBot="1" x14ac:dyDescent="0.4">
      <c r="B7" s="2"/>
      <c r="C7" s="132"/>
      <c r="D7" s="151" t="s">
        <v>147</v>
      </c>
      <c r="E7" s="152"/>
      <c r="F7" s="7"/>
      <c r="G7" s="6"/>
    </row>
    <row r="8" spans="2:20" ht="16.5" customHeight="1" thickTop="1" thickBot="1" x14ac:dyDescent="0.5">
      <c r="B8" s="2"/>
      <c r="C8" s="132"/>
      <c r="D8" s="145"/>
      <c r="E8" s="146"/>
      <c r="F8" s="7"/>
      <c r="G8" s="6"/>
    </row>
    <row r="9" spans="2:20" ht="19.5" thickTop="1" thickBot="1" x14ac:dyDescent="0.5">
      <c r="B9" s="2"/>
      <c r="C9" s="132"/>
      <c r="D9" s="145"/>
      <c r="E9" s="8" t="s">
        <v>2</v>
      </c>
      <c r="F9" s="7"/>
      <c r="G9" s="6"/>
    </row>
    <row r="10" spans="2:20" ht="19.5" thickTop="1" thickBot="1" x14ac:dyDescent="0.5">
      <c r="B10" s="2"/>
      <c r="C10" s="132"/>
      <c r="D10" s="145"/>
      <c r="E10" s="8"/>
      <c r="F10" s="7"/>
      <c r="G10" s="6"/>
    </row>
    <row r="11" spans="2:20" ht="19.5" thickTop="1" thickBot="1" x14ac:dyDescent="0.5">
      <c r="B11" s="2"/>
      <c r="C11" s="132"/>
      <c r="D11" s="146"/>
      <c r="E11" s="8" t="s">
        <v>3</v>
      </c>
      <c r="G11" s="6"/>
      <c r="S11" s="129"/>
      <c r="T11" s="129"/>
    </row>
    <row r="12" spans="2:20" ht="19.5" thickTop="1" thickBot="1" x14ac:dyDescent="0.5">
      <c r="B12" s="2"/>
      <c r="C12" s="132"/>
      <c r="D12" s="146"/>
      <c r="E12" s="8" t="s">
        <v>4</v>
      </c>
      <c r="G12" s="6"/>
    </row>
    <row r="13" spans="2:20" ht="19.5" thickTop="1" thickBot="1" x14ac:dyDescent="0.5">
      <c r="B13" s="2"/>
      <c r="C13" s="132"/>
      <c r="D13" s="9"/>
      <c r="E13" s="8" t="s">
        <v>5</v>
      </c>
      <c r="G13" s="6"/>
    </row>
    <row r="14" spans="2:20" ht="19.5" thickTop="1" thickBot="1" x14ac:dyDescent="0.5">
      <c r="B14" s="2"/>
      <c r="C14" s="132"/>
      <c r="D14" s="9"/>
      <c r="E14" s="8" t="s">
        <v>6</v>
      </c>
      <c r="G14" s="6"/>
    </row>
    <row r="15" spans="2:20" ht="19.5" thickTop="1" thickBot="1" x14ac:dyDescent="0.5">
      <c r="B15" s="2"/>
      <c r="C15" s="132"/>
      <c r="D15" s="9"/>
      <c r="E15" s="8" t="s">
        <v>7</v>
      </c>
      <c r="G15" s="6"/>
    </row>
    <row r="16" spans="2:20" ht="19.5" thickTop="1" thickBot="1" x14ac:dyDescent="0.5">
      <c r="B16" s="2"/>
      <c r="C16" s="132"/>
      <c r="D16" s="9"/>
      <c r="E16" s="8" t="s">
        <v>8</v>
      </c>
      <c r="G16" s="6"/>
    </row>
    <row r="17" spans="2:7" ht="19.5" thickTop="1" thickBot="1" x14ac:dyDescent="0.5">
      <c r="B17" s="2"/>
      <c r="C17" s="132"/>
      <c r="D17" s="9"/>
      <c r="E17" s="8"/>
      <c r="G17" s="6"/>
    </row>
    <row r="18" spans="2:7" ht="24.75" customHeight="1" thickTop="1" thickBot="1" x14ac:dyDescent="0.5">
      <c r="B18" s="2"/>
      <c r="D18" s="146"/>
      <c r="E18" s="10" t="s">
        <v>9</v>
      </c>
      <c r="F18" s="11"/>
      <c r="G18" s="6"/>
    </row>
    <row r="19" spans="2:7" ht="24.75" customHeight="1" thickTop="1" thickBot="1" x14ac:dyDescent="0.5">
      <c r="B19" s="2"/>
      <c r="D19" s="146"/>
      <c r="E19" s="10"/>
      <c r="F19" s="11"/>
      <c r="G19" s="6"/>
    </row>
    <row r="20" spans="2:7" ht="19.5" thickTop="1" thickBot="1" x14ac:dyDescent="0.5">
      <c r="B20" s="2"/>
      <c r="C20" s="132"/>
      <c r="D20" s="9"/>
      <c r="E20" s="8" t="s">
        <v>10</v>
      </c>
      <c r="G20" s="6"/>
    </row>
    <row r="21" spans="2:7" ht="19.5" thickTop="1" thickBot="1" x14ac:dyDescent="0.5">
      <c r="B21" s="2"/>
      <c r="C21" s="132"/>
      <c r="D21" s="9"/>
      <c r="E21" s="8" t="s">
        <v>11</v>
      </c>
      <c r="G21" s="6"/>
    </row>
    <row r="22" spans="2:7" ht="19.5" thickTop="1" thickBot="1" x14ac:dyDescent="0.5">
      <c r="B22" s="2"/>
      <c r="C22" s="132"/>
      <c r="D22" s="146"/>
      <c r="E22" s="8"/>
      <c r="G22" s="6"/>
    </row>
    <row r="23" spans="2:7" ht="14" thickTop="1" thickBot="1" x14ac:dyDescent="0.35">
      <c r="B23" s="2"/>
      <c r="E23" s="12"/>
      <c r="G23" s="6"/>
    </row>
    <row r="24" spans="2:7" ht="14" thickTop="1" thickBot="1" x14ac:dyDescent="0.35">
      <c r="B24" s="2"/>
      <c r="C24" s="13"/>
      <c r="D24" s="13"/>
      <c r="E24" s="13"/>
      <c r="F24" s="13"/>
      <c r="G24" s="6"/>
    </row>
    <row r="25" spans="2:7" ht="4.5" customHeight="1" thickTop="1" x14ac:dyDescent="0.3">
      <c r="B25" s="2"/>
      <c r="C25" s="3" t="s">
        <v>12</v>
      </c>
      <c r="D25" s="3"/>
      <c r="E25" s="3"/>
      <c r="F25" s="3"/>
      <c r="G25" s="6"/>
    </row>
    <row r="26" spans="2:7" ht="12.75" customHeight="1" x14ac:dyDescent="0.3">
      <c r="C26" s="14" t="s">
        <v>13</v>
      </c>
    </row>
    <row r="27" spans="2:7" ht="26.25" customHeight="1" x14ac:dyDescent="0.3">
      <c r="C27" s="149" t="s">
        <v>14</v>
      </c>
      <c r="D27" s="149"/>
      <c r="E27" s="149"/>
      <c r="F27" s="149"/>
    </row>
    <row r="28" spans="2:7" x14ac:dyDescent="0.3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5" zoomScale="90" zoomScaleNormal="90" workbookViewId="0">
      <selection activeCell="C21" sqref="C21"/>
    </sheetView>
  </sheetViews>
  <sheetFormatPr defaultColWidth="9.1796875" defaultRowHeight="13" x14ac:dyDescent="0.3"/>
  <cols>
    <col min="1" max="1" width="18.7265625" style="11" customWidth="1"/>
    <col min="2" max="2" width="7.453125" style="11" customWidth="1"/>
    <col min="3" max="3" width="7.26953125" style="11" customWidth="1"/>
    <col min="4" max="4" width="7" style="11" customWidth="1"/>
    <col min="5" max="6" width="7.26953125" style="11" customWidth="1"/>
    <col min="7" max="10" width="6.7265625" style="11" customWidth="1"/>
    <col min="11" max="12" width="7.26953125" style="11" customWidth="1"/>
    <col min="13" max="16" width="6.7265625" style="11" customWidth="1"/>
    <col min="17" max="16384" width="9.1796875" style="11"/>
  </cols>
  <sheetData>
    <row r="1" spans="1:18" ht="18.5" x14ac:dyDescent="0.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8" ht="15.5" x14ac:dyDescent="0.3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32"/>
      <c r="R2" s="132"/>
    </row>
    <row r="3" spans="1:18" ht="15.5" x14ac:dyDescent="0.35">
      <c r="A3" s="151" t="s">
        <v>147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6"/>
      <c r="R3" s="16"/>
    </row>
    <row r="5" spans="1:18" ht="18.5" x14ac:dyDescent="0.45">
      <c r="A5" s="153" t="s">
        <v>15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8"/>
      <c r="R5" s="8"/>
    </row>
    <row r="6" spans="1:18" ht="6.75" customHeight="1" thickBot="1" x14ac:dyDescent="0.35"/>
    <row r="7" spans="1:18" ht="13.5" thickTop="1" x14ac:dyDescent="0.3">
      <c r="A7" s="143" t="s">
        <v>16</v>
      </c>
      <c r="B7" s="157" t="s">
        <v>17</v>
      </c>
      <c r="C7" s="157"/>
      <c r="D7" s="157"/>
      <c r="E7" s="154" t="s">
        <v>18</v>
      </c>
      <c r="F7" s="155"/>
      <c r="G7" s="156"/>
      <c r="H7" s="154" t="s">
        <v>19</v>
      </c>
      <c r="I7" s="155"/>
      <c r="J7" s="156"/>
      <c r="K7" s="154" t="s">
        <v>20</v>
      </c>
      <c r="L7" s="155"/>
      <c r="M7" s="156"/>
      <c r="N7" s="157" t="s">
        <v>21</v>
      </c>
      <c r="O7" s="157"/>
      <c r="P7" s="158"/>
    </row>
    <row r="8" spans="1:18" ht="25.5" customHeight="1" x14ac:dyDescent="0.3">
      <c r="A8" s="17"/>
      <c r="B8" s="159" t="s">
        <v>22</v>
      </c>
      <c r="C8" s="159"/>
      <c r="D8" s="159"/>
      <c r="E8" s="162" t="s">
        <v>23</v>
      </c>
      <c r="F8" s="163"/>
      <c r="G8" s="164"/>
      <c r="H8" s="160" t="s">
        <v>24</v>
      </c>
      <c r="I8" s="160"/>
      <c r="J8" s="160"/>
      <c r="K8" s="160" t="s">
        <v>25</v>
      </c>
      <c r="L8" s="160"/>
      <c r="M8" s="160"/>
      <c r="N8" s="159" t="s">
        <v>26</v>
      </c>
      <c r="O8" s="159"/>
      <c r="P8" s="166"/>
    </row>
    <row r="9" spans="1:18" ht="26" x14ac:dyDescent="0.3">
      <c r="A9" s="144"/>
      <c r="B9" s="133" t="s">
        <v>27</v>
      </c>
      <c r="C9" s="133" t="s">
        <v>28</v>
      </c>
      <c r="D9" s="134" t="s">
        <v>29</v>
      </c>
      <c r="E9" s="133" t="s">
        <v>27</v>
      </c>
      <c r="F9" s="133" t="s">
        <v>28</v>
      </c>
      <c r="G9" s="134" t="s">
        <v>29</v>
      </c>
      <c r="H9" s="133" t="s">
        <v>27</v>
      </c>
      <c r="I9" s="133" t="s">
        <v>28</v>
      </c>
      <c r="J9" s="134" t="s">
        <v>29</v>
      </c>
      <c r="K9" s="133" t="s">
        <v>27</v>
      </c>
      <c r="L9" s="133" t="s">
        <v>28</v>
      </c>
      <c r="M9" s="134" t="s">
        <v>29</v>
      </c>
      <c r="N9" s="133" t="s">
        <v>27</v>
      </c>
      <c r="O9" s="133" t="s">
        <v>28</v>
      </c>
      <c r="P9" s="18" t="s">
        <v>29</v>
      </c>
    </row>
    <row r="10" spans="1:18" ht="14.15" customHeight="1" x14ac:dyDescent="0.3">
      <c r="A10" s="19" t="s">
        <v>30</v>
      </c>
      <c r="B10" s="147">
        <v>3000</v>
      </c>
      <c r="C10" s="20">
        <v>1685</v>
      </c>
      <c r="D10" s="21">
        <f>C10/B10</f>
        <v>0.56166666666666665</v>
      </c>
      <c r="E10" s="111">
        <v>2700</v>
      </c>
      <c r="F10" s="20">
        <v>1596</v>
      </c>
      <c r="G10" s="22">
        <f>F10/E10</f>
        <v>0.59111111111111114</v>
      </c>
      <c r="H10" s="111">
        <v>175</v>
      </c>
      <c r="I10" s="20">
        <v>120</v>
      </c>
      <c r="J10" s="22">
        <f>I10/H10</f>
        <v>0.68571428571428572</v>
      </c>
      <c r="K10" s="109">
        <v>1750</v>
      </c>
      <c r="L10" s="20">
        <v>966</v>
      </c>
      <c r="M10" s="21">
        <f>L10/K10</f>
        <v>0.55200000000000005</v>
      </c>
      <c r="N10" s="109">
        <v>150</v>
      </c>
      <c r="O10" s="20">
        <v>80</v>
      </c>
      <c r="P10" s="23">
        <f>O10/N10</f>
        <v>0.53333333333333333</v>
      </c>
    </row>
    <row r="11" spans="1:18" ht="14.15" customHeight="1" x14ac:dyDescent="0.3">
      <c r="A11" s="19" t="s">
        <v>31</v>
      </c>
      <c r="B11" s="147">
        <v>9158</v>
      </c>
      <c r="C11" s="20">
        <v>5290</v>
      </c>
      <c r="D11" s="21">
        <f t="shared" ref="D11:D25" si="0">C11/B11</f>
        <v>0.57763703865472815</v>
      </c>
      <c r="E11" s="111">
        <v>8115</v>
      </c>
      <c r="F11" s="20">
        <v>4755</v>
      </c>
      <c r="G11" s="22">
        <f t="shared" ref="G11:G25" si="1">F11/E11</f>
        <v>0.58595194085027724</v>
      </c>
      <c r="H11" s="111">
        <v>708</v>
      </c>
      <c r="I11" s="20">
        <v>412</v>
      </c>
      <c r="J11" s="22">
        <f t="shared" ref="J11:J25" si="2">I11/H11</f>
        <v>0.58192090395480223</v>
      </c>
      <c r="K11" s="109">
        <v>4906</v>
      </c>
      <c r="L11" s="20">
        <v>3124</v>
      </c>
      <c r="M11" s="21">
        <f>L11/K11</f>
        <v>0.63677130044843044</v>
      </c>
      <c r="N11" s="109">
        <v>316</v>
      </c>
      <c r="O11" s="20">
        <v>179</v>
      </c>
      <c r="P11" s="23">
        <f t="shared" ref="P11:P25" si="3">O11/N11</f>
        <v>0.56645569620253167</v>
      </c>
    </row>
    <row r="12" spans="1:18" ht="14.15" customHeight="1" x14ac:dyDescent="0.3">
      <c r="A12" s="19" t="s">
        <v>32</v>
      </c>
      <c r="B12" s="147">
        <v>5100</v>
      </c>
      <c r="C12" s="20">
        <v>3988</v>
      </c>
      <c r="D12" s="21">
        <f t="shared" si="0"/>
        <v>0.78196078431372551</v>
      </c>
      <c r="E12" s="11">
        <v>4547</v>
      </c>
      <c r="F12" s="20">
        <v>3756</v>
      </c>
      <c r="G12" s="22">
        <f t="shared" si="1"/>
        <v>0.82603914669012535</v>
      </c>
      <c r="H12" s="111">
        <v>561</v>
      </c>
      <c r="I12" s="20">
        <v>367</v>
      </c>
      <c r="J12" s="22">
        <f t="shared" si="2"/>
        <v>0.65418894830659535</v>
      </c>
      <c r="K12" s="109">
        <v>3060</v>
      </c>
      <c r="L12" s="20">
        <v>2639</v>
      </c>
      <c r="M12" s="21">
        <f t="shared" ref="M12:M25" si="4">L12/K12</f>
        <v>0.86241830065359482</v>
      </c>
      <c r="N12" s="109">
        <v>342</v>
      </c>
      <c r="O12" s="20">
        <v>129</v>
      </c>
      <c r="P12" s="23">
        <f t="shared" si="3"/>
        <v>0.37719298245614036</v>
      </c>
    </row>
    <row r="13" spans="1:18" ht="14.15" customHeight="1" x14ac:dyDescent="0.3">
      <c r="A13" s="19" t="s">
        <v>33</v>
      </c>
      <c r="B13" s="147">
        <v>4500</v>
      </c>
      <c r="C13" s="20">
        <v>3133</v>
      </c>
      <c r="D13" s="21">
        <f t="shared" si="0"/>
        <v>0.69622222222222219</v>
      </c>
      <c r="E13" s="111">
        <v>4230</v>
      </c>
      <c r="F13" s="20">
        <v>2930</v>
      </c>
      <c r="G13" s="22">
        <f t="shared" si="1"/>
        <v>0.69267139479905437</v>
      </c>
      <c r="H13" s="111">
        <v>250</v>
      </c>
      <c r="I13" s="20">
        <v>177</v>
      </c>
      <c r="J13" s="22">
        <f t="shared" si="2"/>
        <v>0.70799999999999996</v>
      </c>
      <c r="K13" s="109">
        <v>2997</v>
      </c>
      <c r="L13" s="20">
        <v>2307</v>
      </c>
      <c r="M13" s="21">
        <f t="shared" si="4"/>
        <v>0.76976976976976974</v>
      </c>
      <c r="N13" s="109">
        <v>200</v>
      </c>
      <c r="O13" s="20">
        <v>121</v>
      </c>
      <c r="P13" s="23">
        <f t="shared" si="3"/>
        <v>0.60499999999999998</v>
      </c>
    </row>
    <row r="14" spans="1:18" ht="14.15" customHeight="1" x14ac:dyDescent="0.3">
      <c r="A14" s="19" t="s">
        <v>34</v>
      </c>
      <c r="B14" s="147">
        <v>2900</v>
      </c>
      <c r="C14" s="20">
        <v>1651</v>
      </c>
      <c r="D14" s="21">
        <f t="shared" si="0"/>
        <v>0.56931034482758625</v>
      </c>
      <c r="E14" s="111">
        <v>2030</v>
      </c>
      <c r="F14" s="20">
        <v>1550</v>
      </c>
      <c r="G14" s="22">
        <f t="shared" si="1"/>
        <v>0.76354679802955661</v>
      </c>
      <c r="H14" s="111">
        <v>102</v>
      </c>
      <c r="I14" s="20">
        <v>129</v>
      </c>
      <c r="J14" s="22">
        <f t="shared" si="2"/>
        <v>1.2647058823529411</v>
      </c>
      <c r="K14" s="109">
        <v>1653</v>
      </c>
      <c r="L14" s="20">
        <v>1196</v>
      </c>
      <c r="M14" s="21">
        <f t="shared" si="4"/>
        <v>0.72353297035692676</v>
      </c>
      <c r="N14" s="109">
        <v>116</v>
      </c>
      <c r="O14" s="20">
        <v>99</v>
      </c>
      <c r="P14" s="23">
        <f t="shared" si="3"/>
        <v>0.85344827586206895</v>
      </c>
    </row>
    <row r="15" spans="1:18" ht="14.15" customHeight="1" x14ac:dyDescent="0.3">
      <c r="A15" s="19" t="s">
        <v>35</v>
      </c>
      <c r="B15" s="147">
        <v>6500</v>
      </c>
      <c r="C15" s="20">
        <v>3884</v>
      </c>
      <c r="D15" s="21">
        <f t="shared" si="0"/>
        <v>0.59753846153846157</v>
      </c>
      <c r="E15" s="111">
        <v>5900</v>
      </c>
      <c r="F15" s="20">
        <v>3652</v>
      </c>
      <c r="G15" s="22">
        <f t="shared" si="1"/>
        <v>0.61898305084745764</v>
      </c>
      <c r="H15" s="111">
        <v>400</v>
      </c>
      <c r="I15" s="20">
        <v>313</v>
      </c>
      <c r="J15" s="22">
        <f t="shared" si="2"/>
        <v>0.78249999999999997</v>
      </c>
      <c r="K15" s="109">
        <v>4000</v>
      </c>
      <c r="L15" s="20">
        <v>2742</v>
      </c>
      <c r="M15" s="21">
        <f t="shared" si="4"/>
        <v>0.6855</v>
      </c>
      <c r="N15" s="109">
        <v>300</v>
      </c>
      <c r="O15" s="20">
        <v>195</v>
      </c>
      <c r="P15" s="23">
        <f t="shared" si="3"/>
        <v>0.65</v>
      </c>
    </row>
    <row r="16" spans="1:18" ht="14.15" customHeight="1" x14ac:dyDescent="0.3">
      <c r="A16" s="19" t="s">
        <v>36</v>
      </c>
      <c r="B16" s="147">
        <v>3200</v>
      </c>
      <c r="C16" s="20">
        <v>1707</v>
      </c>
      <c r="D16" s="21">
        <f t="shared" si="0"/>
        <v>0.53343750000000001</v>
      </c>
      <c r="E16" s="111">
        <v>3000</v>
      </c>
      <c r="F16" s="20">
        <v>1588</v>
      </c>
      <c r="G16" s="22">
        <f t="shared" si="1"/>
        <v>0.52933333333333332</v>
      </c>
      <c r="H16" s="111">
        <v>485</v>
      </c>
      <c r="I16" s="20">
        <v>260</v>
      </c>
      <c r="J16" s="22">
        <f t="shared" si="2"/>
        <v>0.53608247422680411</v>
      </c>
      <c r="K16" s="109">
        <v>1000</v>
      </c>
      <c r="L16" s="20">
        <v>1074</v>
      </c>
      <c r="M16" s="21">
        <f t="shared" si="4"/>
        <v>1.0740000000000001</v>
      </c>
      <c r="N16" s="109">
        <v>175</v>
      </c>
      <c r="O16" s="20">
        <v>91</v>
      </c>
      <c r="P16" s="23">
        <f t="shared" si="3"/>
        <v>0.52</v>
      </c>
    </row>
    <row r="17" spans="1:17" ht="14.15" customHeight="1" x14ac:dyDescent="0.3">
      <c r="A17" s="19" t="s">
        <v>37</v>
      </c>
      <c r="B17" s="147">
        <v>5355</v>
      </c>
      <c r="C17" s="20">
        <v>3782</v>
      </c>
      <c r="D17" s="21">
        <f t="shared" si="0"/>
        <v>0.70625583566760042</v>
      </c>
      <c r="E17" s="111">
        <v>4744</v>
      </c>
      <c r="F17" s="20">
        <v>3437</v>
      </c>
      <c r="G17" s="22">
        <f t="shared" si="1"/>
        <v>0.7244940978077572</v>
      </c>
      <c r="H17" s="111">
        <v>500</v>
      </c>
      <c r="I17" s="20">
        <v>365</v>
      </c>
      <c r="J17" s="22">
        <f t="shared" si="2"/>
        <v>0.73</v>
      </c>
      <c r="K17" s="109">
        <v>3054</v>
      </c>
      <c r="L17" s="20">
        <v>2204</v>
      </c>
      <c r="M17" s="21">
        <f t="shared" si="4"/>
        <v>0.72167648984937782</v>
      </c>
      <c r="N17" s="109">
        <v>186</v>
      </c>
      <c r="O17" s="20">
        <v>117</v>
      </c>
      <c r="P17" s="23">
        <f t="shared" si="3"/>
        <v>0.62903225806451613</v>
      </c>
    </row>
    <row r="18" spans="1:17" ht="14.15" customHeight="1" x14ac:dyDescent="0.3">
      <c r="A18" s="19" t="s">
        <v>38</v>
      </c>
      <c r="B18" s="147">
        <v>4037</v>
      </c>
      <c r="C18" s="20">
        <v>2363</v>
      </c>
      <c r="D18" s="21">
        <f t="shared" si="0"/>
        <v>0.58533564528114934</v>
      </c>
      <c r="E18" s="111">
        <v>3725</v>
      </c>
      <c r="F18" s="20">
        <v>2191</v>
      </c>
      <c r="G18" s="22">
        <f t="shared" si="1"/>
        <v>0.58818791946308724</v>
      </c>
      <c r="H18" s="111">
        <v>278</v>
      </c>
      <c r="I18" s="20">
        <v>222</v>
      </c>
      <c r="J18" s="22">
        <f t="shared" si="2"/>
        <v>0.79856115107913672</v>
      </c>
      <c r="K18" s="109">
        <v>2185</v>
      </c>
      <c r="L18" s="20">
        <v>1544</v>
      </c>
      <c r="M18" s="21">
        <f t="shared" si="4"/>
        <v>0.70663615560640736</v>
      </c>
      <c r="N18" s="109">
        <v>200</v>
      </c>
      <c r="O18" s="20">
        <v>143</v>
      </c>
      <c r="P18" s="23">
        <f t="shared" si="3"/>
        <v>0.71499999999999997</v>
      </c>
    </row>
    <row r="19" spans="1:17" ht="14.15" customHeight="1" x14ac:dyDescent="0.3">
      <c r="A19" s="19" t="s">
        <v>39</v>
      </c>
      <c r="B19" s="147">
        <v>14000</v>
      </c>
      <c r="C19" s="20">
        <v>8766</v>
      </c>
      <c r="D19" s="21">
        <f t="shared" si="0"/>
        <v>0.62614285714285711</v>
      </c>
      <c r="E19" s="111">
        <v>12880</v>
      </c>
      <c r="F19" s="20">
        <v>8059</v>
      </c>
      <c r="G19" s="22">
        <f t="shared" si="1"/>
        <v>0.62569875776397521</v>
      </c>
      <c r="H19" s="111">
        <v>1260</v>
      </c>
      <c r="I19" s="20">
        <v>772</v>
      </c>
      <c r="J19" s="22">
        <f t="shared" si="2"/>
        <v>0.61269841269841274</v>
      </c>
      <c r="K19" s="109">
        <v>5840</v>
      </c>
      <c r="L19" s="20">
        <v>3577</v>
      </c>
      <c r="M19" s="21">
        <f t="shared" si="4"/>
        <v>0.61250000000000004</v>
      </c>
      <c r="N19" s="109">
        <v>441</v>
      </c>
      <c r="O19" s="20">
        <v>197</v>
      </c>
      <c r="P19" s="23">
        <f t="shared" si="3"/>
        <v>0.44671201814058958</v>
      </c>
    </row>
    <row r="20" spans="1:17" ht="14.15" customHeight="1" x14ac:dyDescent="0.3">
      <c r="A20" s="19" t="s">
        <v>40</v>
      </c>
      <c r="B20" s="147">
        <v>5800</v>
      </c>
      <c r="C20" s="20">
        <v>4302</v>
      </c>
      <c r="D20" s="21">
        <f t="shared" si="0"/>
        <v>0.74172413793103453</v>
      </c>
      <c r="E20" s="111">
        <v>5400</v>
      </c>
      <c r="F20" s="20">
        <v>3936</v>
      </c>
      <c r="G20" s="22">
        <f t="shared" si="1"/>
        <v>0.72888888888888892</v>
      </c>
      <c r="H20" s="111">
        <v>250</v>
      </c>
      <c r="I20" s="20">
        <v>160</v>
      </c>
      <c r="J20" s="22">
        <f t="shared" si="2"/>
        <v>0.64</v>
      </c>
      <c r="K20" s="109">
        <v>4200</v>
      </c>
      <c r="L20" s="20">
        <v>2976</v>
      </c>
      <c r="M20" s="21">
        <f t="shared" si="4"/>
        <v>0.70857142857142852</v>
      </c>
      <c r="N20" s="109">
        <v>215</v>
      </c>
      <c r="O20" s="20">
        <v>121</v>
      </c>
      <c r="P20" s="23">
        <f t="shared" si="3"/>
        <v>0.56279069767441858</v>
      </c>
    </row>
    <row r="21" spans="1:17" ht="14.15" customHeight="1" x14ac:dyDescent="0.3">
      <c r="A21" s="19" t="s">
        <v>41</v>
      </c>
      <c r="B21" s="147">
        <v>8000</v>
      </c>
      <c r="C21" s="20">
        <v>4113</v>
      </c>
      <c r="D21" s="21">
        <f t="shared" si="0"/>
        <v>0.51412500000000005</v>
      </c>
      <c r="E21" s="111">
        <v>6720</v>
      </c>
      <c r="F21" s="20">
        <v>3860</v>
      </c>
      <c r="G21" s="22">
        <f t="shared" si="1"/>
        <v>0.57440476190476186</v>
      </c>
      <c r="H21" s="111">
        <v>432</v>
      </c>
      <c r="I21" s="20">
        <v>262</v>
      </c>
      <c r="J21" s="22">
        <f t="shared" si="2"/>
        <v>0.60648148148148151</v>
      </c>
      <c r="K21" s="109">
        <v>6240</v>
      </c>
      <c r="L21" s="20">
        <v>3154</v>
      </c>
      <c r="M21" s="21">
        <f t="shared" si="4"/>
        <v>0.50544871794871793</v>
      </c>
      <c r="N21" s="109">
        <v>400</v>
      </c>
      <c r="O21" s="20">
        <v>160</v>
      </c>
      <c r="P21" s="23">
        <f t="shared" si="3"/>
        <v>0.4</v>
      </c>
    </row>
    <row r="22" spans="1:17" ht="14.15" customHeight="1" x14ac:dyDescent="0.3">
      <c r="A22" s="19" t="s">
        <v>42</v>
      </c>
      <c r="B22" s="147">
        <v>8250</v>
      </c>
      <c r="C22" s="20">
        <v>4232</v>
      </c>
      <c r="D22" s="21">
        <f t="shared" si="0"/>
        <v>0.51296969696969696</v>
      </c>
      <c r="E22" s="111">
        <v>7700</v>
      </c>
      <c r="F22" s="20">
        <v>4033</v>
      </c>
      <c r="G22" s="22">
        <f t="shared" si="1"/>
        <v>0.52376623376623377</v>
      </c>
      <c r="H22" s="111">
        <v>425</v>
      </c>
      <c r="I22" s="20">
        <v>288</v>
      </c>
      <c r="J22" s="22">
        <f t="shared" si="2"/>
        <v>0.67764705882352938</v>
      </c>
      <c r="K22" s="109">
        <v>6000</v>
      </c>
      <c r="L22" s="20">
        <v>3405</v>
      </c>
      <c r="M22" s="21">
        <f t="shared" si="4"/>
        <v>0.5675</v>
      </c>
      <c r="N22" s="109">
        <v>330</v>
      </c>
      <c r="O22" s="20">
        <v>168</v>
      </c>
      <c r="P22" s="23">
        <f t="shared" si="3"/>
        <v>0.50909090909090904</v>
      </c>
    </row>
    <row r="23" spans="1:17" ht="14.15" customHeight="1" x14ac:dyDescent="0.3">
      <c r="A23" s="19" t="s">
        <v>43</v>
      </c>
      <c r="B23" s="147">
        <v>3650</v>
      </c>
      <c r="C23" s="20">
        <v>1971</v>
      </c>
      <c r="D23" s="21">
        <f t="shared" si="0"/>
        <v>0.54</v>
      </c>
      <c r="E23" s="111">
        <v>2700</v>
      </c>
      <c r="F23" s="20">
        <v>1797</v>
      </c>
      <c r="G23" s="22">
        <f t="shared" si="1"/>
        <v>0.66555555555555557</v>
      </c>
      <c r="H23" s="111">
        <v>180</v>
      </c>
      <c r="I23" s="20">
        <v>144</v>
      </c>
      <c r="J23" s="22">
        <f t="shared" si="2"/>
        <v>0.8</v>
      </c>
      <c r="K23" s="109">
        <v>2235</v>
      </c>
      <c r="L23" s="20">
        <v>1405</v>
      </c>
      <c r="M23" s="21">
        <f t="shared" si="4"/>
        <v>0.62863534675615218</v>
      </c>
      <c r="N23" s="109">
        <v>184</v>
      </c>
      <c r="O23" s="20">
        <v>103</v>
      </c>
      <c r="P23" s="23">
        <f t="shared" si="3"/>
        <v>0.55978260869565222</v>
      </c>
    </row>
    <row r="24" spans="1:17" ht="14.15" customHeight="1" x14ac:dyDescent="0.3">
      <c r="A24" s="19" t="s">
        <v>44</v>
      </c>
      <c r="B24" s="147">
        <v>5000</v>
      </c>
      <c r="C24" s="20">
        <v>2700</v>
      </c>
      <c r="D24" s="21">
        <f t="shared" si="0"/>
        <v>0.54</v>
      </c>
      <c r="E24" s="111">
        <v>3500</v>
      </c>
      <c r="F24" s="20">
        <v>2399</v>
      </c>
      <c r="G24" s="22">
        <f t="shared" si="1"/>
        <v>0.68542857142857139</v>
      </c>
      <c r="H24" s="111">
        <v>275</v>
      </c>
      <c r="I24" s="20">
        <v>172</v>
      </c>
      <c r="J24" s="22">
        <f t="shared" si="2"/>
        <v>0.62545454545454549</v>
      </c>
      <c r="K24" s="109">
        <v>3000</v>
      </c>
      <c r="L24" s="20">
        <v>1717</v>
      </c>
      <c r="M24" s="21">
        <f t="shared" si="4"/>
        <v>0.57233333333333336</v>
      </c>
      <c r="N24" s="109">
        <v>300</v>
      </c>
      <c r="O24" s="20">
        <v>123</v>
      </c>
      <c r="P24" s="23">
        <f t="shared" si="3"/>
        <v>0.41</v>
      </c>
    </row>
    <row r="25" spans="1:17" ht="14.15" customHeight="1" x14ac:dyDescent="0.3">
      <c r="A25" s="19" t="s">
        <v>45</v>
      </c>
      <c r="B25" s="148">
        <v>5148</v>
      </c>
      <c r="C25" s="20">
        <v>3092</v>
      </c>
      <c r="D25" s="21">
        <f t="shared" si="0"/>
        <v>0.60062160062160064</v>
      </c>
      <c r="E25" s="111">
        <v>4920</v>
      </c>
      <c r="F25" s="20">
        <v>2929</v>
      </c>
      <c r="G25" s="22">
        <f t="shared" si="1"/>
        <v>0.59532520325203253</v>
      </c>
      <c r="H25" s="111">
        <v>275</v>
      </c>
      <c r="I25" s="20">
        <v>295</v>
      </c>
      <c r="J25" s="22">
        <f t="shared" si="2"/>
        <v>1.0727272727272728</v>
      </c>
      <c r="K25" s="109">
        <v>3500</v>
      </c>
      <c r="L25" s="20">
        <v>2389</v>
      </c>
      <c r="M25" s="21">
        <f t="shared" si="4"/>
        <v>0.68257142857142861</v>
      </c>
      <c r="N25" s="109">
        <v>200</v>
      </c>
      <c r="O25" s="20">
        <v>139</v>
      </c>
      <c r="P25" s="23">
        <f t="shared" si="3"/>
        <v>0.69499999999999995</v>
      </c>
    </row>
    <row r="26" spans="1:17" x14ac:dyDescent="0.3">
      <c r="A26" s="19" t="s">
        <v>46</v>
      </c>
      <c r="B26" s="117" t="s">
        <v>47</v>
      </c>
      <c r="C26" s="109">
        <v>464</v>
      </c>
      <c r="D26" s="21" t="s">
        <v>47</v>
      </c>
      <c r="E26" s="111" t="s">
        <v>47</v>
      </c>
      <c r="F26" s="112">
        <v>455</v>
      </c>
      <c r="G26" s="22" t="s">
        <v>47</v>
      </c>
      <c r="H26" s="111" t="s">
        <v>47</v>
      </c>
      <c r="I26" s="112">
        <v>9</v>
      </c>
      <c r="J26" s="22" t="s">
        <v>47</v>
      </c>
      <c r="K26" s="109" t="s">
        <v>47</v>
      </c>
      <c r="L26" s="109">
        <v>122</v>
      </c>
      <c r="M26" s="21" t="s">
        <v>47</v>
      </c>
      <c r="N26" s="109" t="s">
        <v>47</v>
      </c>
      <c r="O26" s="109">
        <v>14</v>
      </c>
      <c r="P26" s="23" t="s">
        <v>47</v>
      </c>
    </row>
    <row r="27" spans="1:17" ht="13.5" thickBot="1" x14ac:dyDescent="0.35">
      <c r="A27" s="24" t="s">
        <v>48</v>
      </c>
      <c r="B27" s="120">
        <f>SUM(B10:B26)</f>
        <v>93598</v>
      </c>
      <c r="C27" s="110">
        <v>50324</v>
      </c>
      <c r="D27" s="25">
        <f>C27/B27</f>
        <v>0.53766106113378487</v>
      </c>
      <c r="E27" s="110">
        <f>SUM(E10:E26)</f>
        <v>82811</v>
      </c>
      <c r="F27" s="110">
        <v>46321</v>
      </c>
      <c r="G27" s="26">
        <f>F27/E27</f>
        <v>0.55935805629686874</v>
      </c>
      <c r="H27" s="110">
        <f>SUM(H10:H26)</f>
        <v>6556</v>
      </c>
      <c r="I27" s="110">
        <v>4041</v>
      </c>
      <c r="J27" s="26">
        <f>I27/H27</f>
        <v>0.61638194020744352</v>
      </c>
      <c r="K27" s="110">
        <f>SUM(K10:K26)</f>
        <v>55620</v>
      </c>
      <c r="L27" s="110">
        <v>30659</v>
      </c>
      <c r="M27" s="25">
        <f>L27/K27</f>
        <v>0.55122258180510608</v>
      </c>
      <c r="N27" s="110">
        <f>SUM(N10:N26)</f>
        <v>4055</v>
      </c>
      <c r="O27" s="110">
        <v>1923</v>
      </c>
      <c r="P27" s="27">
        <f>O27/N27</f>
        <v>0.47422934648581999</v>
      </c>
    </row>
    <row r="28" spans="1:17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61" t="s">
        <v>51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37"/>
    </row>
    <row r="31" spans="1:17" ht="12.75" customHeight="1" x14ac:dyDescent="0.3">
      <c r="A31" s="161" t="s">
        <v>52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37"/>
    </row>
    <row r="32" spans="1:17" x14ac:dyDescent="0.3">
      <c r="A32" s="165" t="s">
        <v>53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796875" defaultRowHeight="13" x14ac:dyDescent="0.3"/>
  <cols>
    <col min="1" max="1" width="21.81640625" style="11" customWidth="1"/>
    <col min="2" max="2" width="10.1796875" style="11" customWidth="1"/>
    <col min="3" max="4" width="7.453125" style="11" customWidth="1"/>
    <col min="5" max="5" width="11" style="11" customWidth="1"/>
    <col min="6" max="6" width="7.7265625" style="11" customWidth="1"/>
    <col min="7" max="7" width="10.81640625" style="11" customWidth="1"/>
    <col min="8" max="8" width="6.81640625" style="11" customWidth="1"/>
    <col min="9" max="9" width="9.54296875" style="11" customWidth="1"/>
    <col min="10" max="10" width="7" style="11" customWidth="1"/>
    <col min="11" max="11" width="8.1796875" style="11" customWidth="1"/>
    <col min="12" max="12" width="6.81640625" style="11" customWidth="1"/>
    <col min="13" max="16384" width="9.1796875" style="11"/>
  </cols>
  <sheetData>
    <row r="1" spans="1:16" ht="18.5" x14ac:dyDescent="0.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15.5" x14ac:dyDescent="0.3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31"/>
      <c r="N2" s="131"/>
      <c r="O2" s="131"/>
      <c r="P2" s="131"/>
    </row>
    <row r="3" spans="1:16" ht="15.5" x14ac:dyDescent="0.35">
      <c r="A3" s="151" t="str">
        <f>'1. Plan vs Actual'!A3</f>
        <v>FY23 Quarter Ending December 31, 2022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31"/>
      <c r="N3" s="131"/>
      <c r="O3" s="131"/>
      <c r="P3" s="131"/>
    </row>
    <row r="5" spans="1:16" ht="18.5" x14ac:dyDescent="0.45">
      <c r="A5" s="153" t="s">
        <v>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8"/>
    </row>
    <row r="6" spans="1:16" ht="6.75" customHeight="1" thickBot="1" x14ac:dyDescent="0.35"/>
    <row r="7" spans="1:16" ht="13.5" thickTop="1" x14ac:dyDescent="0.3">
      <c r="A7" s="171" t="s">
        <v>16</v>
      </c>
      <c r="B7" s="157" t="s">
        <v>17</v>
      </c>
      <c r="C7" s="157" t="s">
        <v>18</v>
      </c>
      <c r="D7" s="157"/>
      <c r="E7" s="167" t="s">
        <v>54</v>
      </c>
      <c r="F7" s="167"/>
      <c r="G7" s="167"/>
      <c r="H7" s="167"/>
      <c r="I7" s="167"/>
      <c r="J7" s="167"/>
      <c r="K7" s="167"/>
      <c r="L7" s="168"/>
    </row>
    <row r="8" spans="1:16" x14ac:dyDescent="0.3">
      <c r="A8" s="172"/>
      <c r="B8" s="169"/>
      <c r="C8" s="169"/>
      <c r="D8" s="169"/>
      <c r="E8" s="169" t="s">
        <v>19</v>
      </c>
      <c r="F8" s="169"/>
      <c r="G8" s="169" t="s">
        <v>20</v>
      </c>
      <c r="H8" s="169"/>
      <c r="I8" s="169" t="s">
        <v>21</v>
      </c>
      <c r="J8" s="169"/>
      <c r="K8" s="169" t="s">
        <v>55</v>
      </c>
      <c r="L8" s="170"/>
    </row>
    <row r="9" spans="1:16" s="29" customFormat="1" ht="39" x14ac:dyDescent="0.3">
      <c r="A9" s="28"/>
      <c r="B9" s="134" t="s">
        <v>22</v>
      </c>
      <c r="C9" s="134" t="s">
        <v>56</v>
      </c>
      <c r="D9" s="134" t="s">
        <v>57</v>
      </c>
      <c r="E9" s="134" t="s">
        <v>58</v>
      </c>
      <c r="F9" s="134" t="s">
        <v>57</v>
      </c>
      <c r="G9" s="134" t="s">
        <v>59</v>
      </c>
      <c r="H9" s="134" t="s">
        <v>57</v>
      </c>
      <c r="I9" s="134" t="s">
        <v>60</v>
      </c>
      <c r="J9" s="134" t="s">
        <v>57</v>
      </c>
      <c r="K9" s="134" t="s">
        <v>26</v>
      </c>
      <c r="L9" s="18" t="s">
        <v>57</v>
      </c>
    </row>
    <row r="10" spans="1:16" ht="14.15" customHeight="1" x14ac:dyDescent="0.3">
      <c r="A10" s="19" t="s">
        <v>30</v>
      </c>
      <c r="B10" s="30">
        <f>'1. Plan vs Actual'!C10</f>
        <v>1685</v>
      </c>
      <c r="C10" s="20">
        <v>952</v>
      </c>
      <c r="D10" s="21">
        <f>C10/B10</f>
        <v>0.56498516320474779</v>
      </c>
      <c r="E10" s="20">
        <f>'1. Plan vs Actual'!F10</f>
        <v>1596</v>
      </c>
      <c r="F10" s="21">
        <f>E10/B10</f>
        <v>0.94718100890207713</v>
      </c>
      <c r="G10" s="20">
        <f>'1. Plan vs Actual'!I10</f>
        <v>120</v>
      </c>
      <c r="H10" s="21">
        <f>G10/B10</f>
        <v>7.1216617210682495E-2</v>
      </c>
      <c r="I10" s="30">
        <f>'1. Plan vs Actual'!L10</f>
        <v>966</v>
      </c>
      <c r="J10" s="21">
        <f>I10/B10</f>
        <v>0.57329376854599412</v>
      </c>
      <c r="K10" s="20">
        <f>'1. Plan vs Actual'!O10</f>
        <v>80</v>
      </c>
      <c r="L10" s="23">
        <f>K10/B10</f>
        <v>4.7477744807121663E-2</v>
      </c>
    </row>
    <row r="11" spans="1:16" ht="14.15" customHeight="1" x14ac:dyDescent="0.3">
      <c r="A11" s="19" t="s">
        <v>31</v>
      </c>
      <c r="B11" s="30">
        <f>'1. Plan vs Actual'!C11</f>
        <v>5290</v>
      </c>
      <c r="C11" s="20">
        <v>3745</v>
      </c>
      <c r="D11" s="21">
        <f t="shared" ref="D11:D27" si="0">C11/B11</f>
        <v>0.70793950850661624</v>
      </c>
      <c r="E11" s="20">
        <f>'1. Plan vs Actual'!F11</f>
        <v>4755</v>
      </c>
      <c r="F11" s="21">
        <f t="shared" ref="F11:F27" si="1">E11/B11</f>
        <v>0.89886578449905485</v>
      </c>
      <c r="G11" s="20">
        <f>'1. Plan vs Actual'!I11</f>
        <v>412</v>
      </c>
      <c r="H11" s="21">
        <f t="shared" ref="H11:H27" si="2">G11/B11</f>
        <v>7.7882797731569003E-2</v>
      </c>
      <c r="I11" s="30">
        <f>'1. Plan vs Actual'!L11</f>
        <v>3124</v>
      </c>
      <c r="J11" s="21">
        <f t="shared" ref="J11:J27" si="3">I11/B11</f>
        <v>0.59054820415879017</v>
      </c>
      <c r="K11" s="20">
        <f>'1. Plan vs Actual'!O11</f>
        <v>179</v>
      </c>
      <c r="L11" s="23">
        <f t="shared" ref="L11:L27" si="4">K11/B11</f>
        <v>3.3837429111531189E-2</v>
      </c>
    </row>
    <row r="12" spans="1:16" ht="14.15" customHeight="1" x14ac:dyDescent="0.3">
      <c r="A12" s="19" t="s">
        <v>32</v>
      </c>
      <c r="B12" s="30">
        <f>'1. Plan vs Actual'!C12</f>
        <v>3988</v>
      </c>
      <c r="C12" s="20">
        <v>2603</v>
      </c>
      <c r="D12" s="21">
        <f t="shared" si="0"/>
        <v>0.65270812437311931</v>
      </c>
      <c r="E12" s="20">
        <f>'1. Plan vs Actual'!F12</f>
        <v>3756</v>
      </c>
      <c r="F12" s="21">
        <f t="shared" si="1"/>
        <v>0.94182547642928782</v>
      </c>
      <c r="G12" s="20">
        <f>'1. Plan vs Actual'!I12</f>
        <v>367</v>
      </c>
      <c r="H12" s="21">
        <f t="shared" si="2"/>
        <v>9.2026078234704115E-2</v>
      </c>
      <c r="I12" s="30">
        <f>'1. Plan vs Actual'!L12</f>
        <v>2639</v>
      </c>
      <c r="J12" s="21">
        <f t="shared" si="3"/>
        <v>0.66173520561685051</v>
      </c>
      <c r="K12" s="20">
        <f>'1. Plan vs Actual'!O12</f>
        <v>129</v>
      </c>
      <c r="L12" s="23">
        <f t="shared" si="4"/>
        <v>3.2347041123370113E-2</v>
      </c>
    </row>
    <row r="13" spans="1:16" ht="14.15" customHeight="1" x14ac:dyDescent="0.3">
      <c r="A13" s="19" t="s">
        <v>33</v>
      </c>
      <c r="B13" s="30">
        <f>'1. Plan vs Actual'!C13</f>
        <v>3133</v>
      </c>
      <c r="C13" s="20">
        <v>2101</v>
      </c>
      <c r="D13" s="21">
        <f t="shared" si="0"/>
        <v>0.67060325566549628</v>
      </c>
      <c r="E13" s="20">
        <f>'1. Plan vs Actual'!F13</f>
        <v>2930</v>
      </c>
      <c r="F13" s="21">
        <f t="shared" si="1"/>
        <v>0.93520587296520907</v>
      </c>
      <c r="G13" s="20">
        <f>'1. Plan vs Actual'!I13</f>
        <v>177</v>
      </c>
      <c r="H13" s="21">
        <f t="shared" si="2"/>
        <v>5.6495371848068944E-2</v>
      </c>
      <c r="I13" s="30">
        <f>'1. Plan vs Actual'!L13</f>
        <v>2307</v>
      </c>
      <c r="J13" s="21">
        <f t="shared" si="3"/>
        <v>0.73635493137567831</v>
      </c>
      <c r="K13" s="20">
        <f>'1. Plan vs Actual'!O13</f>
        <v>121</v>
      </c>
      <c r="L13" s="23">
        <f t="shared" si="4"/>
        <v>3.8621129907436963E-2</v>
      </c>
    </row>
    <row r="14" spans="1:16" ht="14.15" customHeight="1" x14ac:dyDescent="0.3">
      <c r="A14" s="19" t="s">
        <v>34</v>
      </c>
      <c r="B14" s="30">
        <f>'1. Plan vs Actual'!C14</f>
        <v>1651</v>
      </c>
      <c r="C14" s="20">
        <v>925</v>
      </c>
      <c r="D14" s="21">
        <f t="shared" si="0"/>
        <v>0.56026650514839493</v>
      </c>
      <c r="E14" s="20">
        <f>'1. Plan vs Actual'!F14</f>
        <v>1550</v>
      </c>
      <c r="F14" s="21">
        <f t="shared" si="1"/>
        <v>0.93882495457298609</v>
      </c>
      <c r="G14" s="20">
        <f>'1. Plan vs Actual'!I14</f>
        <v>129</v>
      </c>
      <c r="H14" s="21">
        <f t="shared" si="2"/>
        <v>7.813446396123562E-2</v>
      </c>
      <c r="I14" s="30">
        <f>'1. Plan vs Actual'!L14</f>
        <v>1196</v>
      </c>
      <c r="J14" s="21">
        <f t="shared" si="3"/>
        <v>0.72440944881889768</v>
      </c>
      <c r="K14" s="20">
        <f>'1. Plan vs Actual'!O14</f>
        <v>99</v>
      </c>
      <c r="L14" s="23">
        <f t="shared" si="4"/>
        <v>5.9963658388855243E-2</v>
      </c>
    </row>
    <row r="15" spans="1:16" ht="14.15" customHeight="1" x14ac:dyDescent="0.3">
      <c r="A15" s="19" t="s">
        <v>35</v>
      </c>
      <c r="B15" s="30">
        <f>'1. Plan vs Actual'!C15</f>
        <v>3884</v>
      </c>
      <c r="C15" s="20">
        <v>2506</v>
      </c>
      <c r="D15" s="21">
        <f t="shared" si="0"/>
        <v>0.64521112255406798</v>
      </c>
      <c r="E15" s="20">
        <f>'1. Plan vs Actual'!F15</f>
        <v>3652</v>
      </c>
      <c r="F15" s="21">
        <f t="shared" si="1"/>
        <v>0.94026776519052524</v>
      </c>
      <c r="G15" s="20">
        <f>'1. Plan vs Actual'!I15</f>
        <v>313</v>
      </c>
      <c r="H15" s="21">
        <f t="shared" si="2"/>
        <v>8.0587023686920695E-2</v>
      </c>
      <c r="I15" s="30">
        <f>'1. Plan vs Actual'!L15</f>
        <v>2742</v>
      </c>
      <c r="J15" s="21">
        <f t="shared" si="3"/>
        <v>0.70597322348094749</v>
      </c>
      <c r="K15" s="20">
        <f>'1. Plan vs Actual'!O15</f>
        <v>195</v>
      </c>
      <c r="L15" s="23">
        <f t="shared" si="4"/>
        <v>5.020597322348095E-2</v>
      </c>
    </row>
    <row r="16" spans="1:16" ht="14.15" customHeight="1" x14ac:dyDescent="0.3">
      <c r="A16" s="19" t="s">
        <v>36</v>
      </c>
      <c r="B16" s="30">
        <f>'1. Plan vs Actual'!C16</f>
        <v>1707</v>
      </c>
      <c r="C16" s="20">
        <v>1117</v>
      </c>
      <c r="D16" s="21">
        <f t="shared" si="0"/>
        <v>0.65436438195664914</v>
      </c>
      <c r="E16" s="20">
        <f>'1. Plan vs Actual'!F16</f>
        <v>1588</v>
      </c>
      <c r="F16" s="21">
        <f t="shared" si="1"/>
        <v>0.93028705330990036</v>
      </c>
      <c r="G16" s="20">
        <f>'1. Plan vs Actual'!I16</f>
        <v>260</v>
      </c>
      <c r="H16" s="21">
        <f t="shared" si="2"/>
        <v>0.15231400117164617</v>
      </c>
      <c r="I16" s="30">
        <f>'1. Plan vs Actual'!L16</f>
        <v>1074</v>
      </c>
      <c r="J16" s="21">
        <f t="shared" si="3"/>
        <v>0.62917398945518455</v>
      </c>
      <c r="K16" s="20">
        <f>'1. Plan vs Actual'!O16</f>
        <v>91</v>
      </c>
      <c r="L16" s="23">
        <f t="shared" si="4"/>
        <v>5.3309900410076154E-2</v>
      </c>
    </row>
    <row r="17" spans="1:16" ht="14.15" customHeight="1" x14ac:dyDescent="0.3">
      <c r="A17" s="19" t="s">
        <v>37</v>
      </c>
      <c r="B17" s="30">
        <f>'1. Plan vs Actual'!C17</f>
        <v>3782</v>
      </c>
      <c r="C17" s="20">
        <v>2052</v>
      </c>
      <c r="D17" s="21">
        <f t="shared" si="0"/>
        <v>0.54257006874669489</v>
      </c>
      <c r="E17" s="20">
        <f>'1. Plan vs Actual'!F17</f>
        <v>3437</v>
      </c>
      <c r="F17" s="21">
        <f t="shared" si="1"/>
        <v>0.90877842411422527</v>
      </c>
      <c r="G17" s="20">
        <f>'1. Plan vs Actual'!I17</f>
        <v>365</v>
      </c>
      <c r="H17" s="21">
        <f t="shared" si="2"/>
        <v>9.65097831835008E-2</v>
      </c>
      <c r="I17" s="30">
        <f>'1. Plan vs Actual'!L17</f>
        <v>2204</v>
      </c>
      <c r="J17" s="21">
        <f t="shared" si="3"/>
        <v>0.58276044420941298</v>
      </c>
      <c r="K17" s="20">
        <f>'1. Plan vs Actual'!O17</f>
        <v>117</v>
      </c>
      <c r="L17" s="23">
        <f t="shared" si="4"/>
        <v>3.0936012691697514E-2</v>
      </c>
    </row>
    <row r="18" spans="1:16" ht="14.15" customHeight="1" x14ac:dyDescent="0.3">
      <c r="A18" s="19" t="s">
        <v>38</v>
      </c>
      <c r="B18" s="30">
        <f>'1. Plan vs Actual'!C18</f>
        <v>2363</v>
      </c>
      <c r="C18" s="20">
        <v>1479</v>
      </c>
      <c r="D18" s="21">
        <f t="shared" si="0"/>
        <v>0.62589928057553956</v>
      </c>
      <c r="E18" s="20">
        <f>'1. Plan vs Actual'!F18</f>
        <v>2191</v>
      </c>
      <c r="F18" s="21">
        <f t="shared" si="1"/>
        <v>0.92721117223867966</v>
      </c>
      <c r="G18" s="20">
        <f>'1. Plan vs Actual'!I18</f>
        <v>222</v>
      </c>
      <c r="H18" s="21">
        <f t="shared" si="2"/>
        <v>9.3948370715192547E-2</v>
      </c>
      <c r="I18" s="30">
        <f>'1. Plan vs Actual'!L18</f>
        <v>1544</v>
      </c>
      <c r="J18" s="21">
        <f t="shared" si="3"/>
        <v>0.65340668641557342</v>
      </c>
      <c r="K18" s="20">
        <f>'1. Plan vs Actual'!O18</f>
        <v>143</v>
      </c>
      <c r="L18" s="23">
        <f t="shared" si="4"/>
        <v>6.0516292848074485E-2</v>
      </c>
    </row>
    <row r="19" spans="1:16" ht="14.15" customHeight="1" x14ac:dyDescent="0.3">
      <c r="A19" s="19" t="s">
        <v>39</v>
      </c>
      <c r="B19" s="30">
        <f>'1. Plan vs Actual'!C19</f>
        <v>8766</v>
      </c>
      <c r="C19" s="20">
        <v>4480</v>
      </c>
      <c r="D19" s="21">
        <f t="shared" si="0"/>
        <v>0.51106548026465892</v>
      </c>
      <c r="E19" s="20">
        <f>'1. Plan vs Actual'!F19</f>
        <v>8059</v>
      </c>
      <c r="F19" s="21">
        <f t="shared" si="1"/>
        <v>0.91934747889573354</v>
      </c>
      <c r="G19" s="20">
        <f>'1. Plan vs Actual'!I19</f>
        <v>772</v>
      </c>
      <c r="H19" s="21">
        <f t="shared" si="2"/>
        <v>8.8067533652749261E-2</v>
      </c>
      <c r="I19" s="30">
        <f>'1. Plan vs Actual'!L19</f>
        <v>3577</v>
      </c>
      <c r="J19" s="21">
        <f t="shared" si="3"/>
        <v>0.40805384439881359</v>
      </c>
      <c r="K19" s="20">
        <f>'1. Plan vs Actual'!O19</f>
        <v>197</v>
      </c>
      <c r="L19" s="23">
        <f t="shared" si="4"/>
        <v>2.2473191877709332E-2</v>
      </c>
    </row>
    <row r="20" spans="1:16" ht="14.15" customHeight="1" x14ac:dyDescent="0.3">
      <c r="A20" s="19" t="s">
        <v>40</v>
      </c>
      <c r="B20" s="30">
        <f>'1. Plan vs Actual'!C20</f>
        <v>4302</v>
      </c>
      <c r="C20" s="20">
        <v>2950</v>
      </c>
      <c r="D20" s="21">
        <f t="shared" si="0"/>
        <v>0.68572756857275685</v>
      </c>
      <c r="E20" s="20">
        <f>'1. Plan vs Actual'!F20</f>
        <v>3936</v>
      </c>
      <c r="F20" s="21">
        <f t="shared" si="1"/>
        <v>0.91492329149232909</v>
      </c>
      <c r="G20" s="20">
        <f>'1. Plan vs Actual'!I20</f>
        <v>160</v>
      </c>
      <c r="H20" s="21">
        <f t="shared" si="2"/>
        <v>3.7192003719200374E-2</v>
      </c>
      <c r="I20" s="30">
        <f>'1. Plan vs Actual'!L20</f>
        <v>2976</v>
      </c>
      <c r="J20" s="21">
        <f t="shared" si="3"/>
        <v>0.69177126917712695</v>
      </c>
      <c r="K20" s="20">
        <f>'1. Plan vs Actual'!O20</f>
        <v>121</v>
      </c>
      <c r="L20" s="23">
        <f t="shared" si="4"/>
        <v>2.8126452812645281E-2</v>
      </c>
    </row>
    <row r="21" spans="1:16" ht="14.15" customHeight="1" x14ac:dyDescent="0.3">
      <c r="A21" s="19" t="s">
        <v>41</v>
      </c>
      <c r="B21" s="30">
        <f>'1. Plan vs Actual'!C21</f>
        <v>4113</v>
      </c>
      <c r="C21" s="20">
        <v>3149</v>
      </c>
      <c r="D21" s="21">
        <f t="shared" si="0"/>
        <v>0.76562120106977871</v>
      </c>
      <c r="E21" s="20">
        <f>'1. Plan vs Actual'!F21</f>
        <v>3860</v>
      </c>
      <c r="F21" s="21">
        <f t="shared" si="1"/>
        <v>0.93848772185752494</v>
      </c>
      <c r="G21" s="20">
        <f>'1. Plan vs Actual'!I21</f>
        <v>262</v>
      </c>
      <c r="H21" s="21">
        <f t="shared" si="2"/>
        <v>6.3700461949914911E-2</v>
      </c>
      <c r="I21" s="30">
        <f>'1. Plan vs Actual'!L21</f>
        <v>3154</v>
      </c>
      <c r="J21" s="21">
        <f t="shared" si="3"/>
        <v>0.76683685874057861</v>
      </c>
      <c r="K21" s="20">
        <f>'1. Plan vs Actual'!O21</f>
        <v>160</v>
      </c>
      <c r="L21" s="23">
        <f t="shared" si="4"/>
        <v>3.890104546559689E-2</v>
      </c>
    </row>
    <row r="22" spans="1:16" ht="14.15" customHeight="1" x14ac:dyDescent="0.3">
      <c r="A22" s="19" t="s">
        <v>42</v>
      </c>
      <c r="B22" s="30">
        <f>'1. Plan vs Actual'!C22</f>
        <v>4232</v>
      </c>
      <c r="C22" s="20">
        <v>3355</v>
      </c>
      <c r="D22" s="21">
        <f t="shared" si="0"/>
        <v>0.79276937618147447</v>
      </c>
      <c r="E22" s="20">
        <f>'1. Plan vs Actual'!F22</f>
        <v>4033</v>
      </c>
      <c r="F22" s="21">
        <f t="shared" si="1"/>
        <v>0.95297731568998112</v>
      </c>
      <c r="G22" s="20">
        <f>'1. Plan vs Actual'!I22</f>
        <v>288</v>
      </c>
      <c r="H22" s="21">
        <f t="shared" si="2"/>
        <v>6.8052930056710773E-2</v>
      </c>
      <c r="I22" s="30">
        <f>'1. Plan vs Actual'!L22</f>
        <v>3405</v>
      </c>
      <c r="J22" s="21">
        <f t="shared" si="3"/>
        <v>0.80458412098298682</v>
      </c>
      <c r="K22" s="20">
        <f>'1. Plan vs Actual'!O22</f>
        <v>168</v>
      </c>
      <c r="L22" s="23">
        <f t="shared" si="4"/>
        <v>3.9697542533081283E-2</v>
      </c>
    </row>
    <row r="23" spans="1:16" ht="14.15" customHeight="1" x14ac:dyDescent="0.3">
      <c r="A23" s="19" t="s">
        <v>43</v>
      </c>
      <c r="B23" s="30">
        <f>'1. Plan vs Actual'!C23</f>
        <v>1971</v>
      </c>
      <c r="C23" s="20">
        <v>1156</v>
      </c>
      <c r="D23" s="21">
        <f t="shared" si="0"/>
        <v>0.58650431253170976</v>
      </c>
      <c r="E23" s="20">
        <f>'1. Plan vs Actual'!F23</f>
        <v>1797</v>
      </c>
      <c r="F23" s="21">
        <f t="shared" si="1"/>
        <v>0.9117199391171994</v>
      </c>
      <c r="G23" s="20">
        <f>'1. Plan vs Actual'!I23</f>
        <v>144</v>
      </c>
      <c r="H23" s="21">
        <f t="shared" si="2"/>
        <v>7.3059360730593603E-2</v>
      </c>
      <c r="I23" s="30">
        <f>'1. Plan vs Actual'!L23</f>
        <v>1405</v>
      </c>
      <c r="J23" s="21">
        <f t="shared" si="3"/>
        <v>0.71283612379502792</v>
      </c>
      <c r="K23" s="20">
        <f>'1. Plan vs Actual'!O23</f>
        <v>103</v>
      </c>
      <c r="L23" s="23">
        <f t="shared" si="4"/>
        <v>5.2257737189244036E-2</v>
      </c>
    </row>
    <row r="24" spans="1:16" ht="14.15" customHeight="1" x14ac:dyDescent="0.3">
      <c r="A24" s="19" t="s">
        <v>44</v>
      </c>
      <c r="B24" s="30">
        <f>'1. Plan vs Actual'!C24</f>
        <v>2700</v>
      </c>
      <c r="C24" s="20">
        <v>1752</v>
      </c>
      <c r="D24" s="21">
        <f t="shared" si="0"/>
        <v>0.64888888888888885</v>
      </c>
      <c r="E24" s="20">
        <f>'1. Plan vs Actual'!F24</f>
        <v>2399</v>
      </c>
      <c r="F24" s="21">
        <f t="shared" si="1"/>
        <v>0.88851851851851849</v>
      </c>
      <c r="G24" s="20">
        <f>'1. Plan vs Actual'!I24</f>
        <v>172</v>
      </c>
      <c r="H24" s="21">
        <f t="shared" si="2"/>
        <v>6.3703703703703707E-2</v>
      </c>
      <c r="I24" s="30">
        <f>'1. Plan vs Actual'!L24</f>
        <v>1717</v>
      </c>
      <c r="J24" s="21">
        <f t="shared" si="3"/>
        <v>0.63592592592592589</v>
      </c>
      <c r="K24" s="20">
        <f>'1. Plan vs Actual'!O24</f>
        <v>123</v>
      </c>
      <c r="L24" s="23">
        <f t="shared" si="4"/>
        <v>4.5555555555555557E-2</v>
      </c>
    </row>
    <row r="25" spans="1:16" ht="14.15" customHeight="1" x14ac:dyDescent="0.3">
      <c r="A25" s="19" t="s">
        <v>45</v>
      </c>
      <c r="B25" s="30">
        <f>'1. Plan vs Actual'!C25</f>
        <v>3092</v>
      </c>
      <c r="C25" s="20">
        <v>2026</v>
      </c>
      <c r="D25" s="21">
        <f t="shared" si="0"/>
        <v>0.65523932729624834</v>
      </c>
      <c r="E25" s="20">
        <f>'1. Plan vs Actual'!F25</f>
        <v>2929</v>
      </c>
      <c r="F25" s="21">
        <f t="shared" si="1"/>
        <v>0.94728331177231562</v>
      </c>
      <c r="G25" s="20">
        <f>'1. Plan vs Actual'!I25</f>
        <v>295</v>
      </c>
      <c r="H25" s="21">
        <f t="shared" si="2"/>
        <v>9.5407503234152646E-2</v>
      </c>
      <c r="I25" s="30">
        <f>'1. Plan vs Actual'!L25</f>
        <v>2389</v>
      </c>
      <c r="J25" s="21">
        <f t="shared" si="3"/>
        <v>0.77263906856403619</v>
      </c>
      <c r="K25" s="20">
        <f>'1. Plan vs Actual'!O25</f>
        <v>139</v>
      </c>
      <c r="L25" s="23">
        <f t="shared" si="4"/>
        <v>4.495472186287193E-2</v>
      </c>
    </row>
    <row r="26" spans="1:16" x14ac:dyDescent="0.3">
      <c r="A26" s="19" t="s">
        <v>46</v>
      </c>
      <c r="B26" s="109">
        <f>'1. Plan vs Actual'!C26</f>
        <v>464</v>
      </c>
      <c r="C26" s="109">
        <v>404</v>
      </c>
      <c r="D26" s="21">
        <f t="shared" si="0"/>
        <v>0.87068965517241381</v>
      </c>
      <c r="E26" s="20">
        <f>'1. Plan vs Actual'!F26</f>
        <v>455</v>
      </c>
      <c r="F26" s="21">
        <f t="shared" si="1"/>
        <v>0.9806034482758621</v>
      </c>
      <c r="G26" s="20">
        <f>'1. Plan vs Actual'!I26</f>
        <v>9</v>
      </c>
      <c r="H26" s="21">
        <f t="shared" si="2"/>
        <v>1.9396551724137932E-2</v>
      </c>
      <c r="I26" s="109">
        <f>'1. Plan vs Actual'!L26</f>
        <v>122</v>
      </c>
      <c r="J26" s="21">
        <f t="shared" si="3"/>
        <v>0.26293103448275862</v>
      </c>
      <c r="K26" s="109">
        <f>'1. Plan vs Actual'!O26</f>
        <v>14</v>
      </c>
      <c r="L26" s="23">
        <f t="shared" si="4"/>
        <v>3.017241379310345E-2</v>
      </c>
    </row>
    <row r="27" spans="1:16" ht="13.5" thickBot="1" x14ac:dyDescent="0.35">
      <c r="A27" s="24" t="s">
        <v>48</v>
      </c>
      <c r="B27" s="110">
        <f>'1. Plan vs Actual'!C27</f>
        <v>50324</v>
      </c>
      <c r="C27" s="110">
        <v>31788</v>
      </c>
      <c r="D27" s="25">
        <f t="shared" si="0"/>
        <v>0.63166679914156265</v>
      </c>
      <c r="E27" s="31">
        <f>'1. Plan vs Actual'!F27</f>
        <v>46321</v>
      </c>
      <c r="F27" s="25">
        <f t="shared" si="1"/>
        <v>0.92045544869247276</v>
      </c>
      <c r="G27" s="31">
        <f>'1. Plan vs Actual'!I27</f>
        <v>4041</v>
      </c>
      <c r="H27" s="25">
        <f t="shared" si="2"/>
        <v>8.0299658214768296E-2</v>
      </c>
      <c r="I27" s="110">
        <f>+'1. Plan vs Actual'!L27</f>
        <v>30659</v>
      </c>
      <c r="J27" s="25">
        <f t="shared" si="3"/>
        <v>0.60923217550274222</v>
      </c>
      <c r="K27" s="110">
        <f>+'1. Plan vs Actual'!O27</f>
        <v>1923</v>
      </c>
      <c r="L27" s="27">
        <f t="shared" si="4"/>
        <v>3.8212383753278754E-2</v>
      </c>
    </row>
    <row r="28" spans="1:16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61" t="s">
        <v>51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ht="12.75" customHeight="1" x14ac:dyDescent="0.3">
      <c r="A31" s="161" t="s">
        <v>52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  <row r="32" spans="1:16" x14ac:dyDescent="0.3">
      <c r="A32" s="165" t="s">
        <v>53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0.81640625" style="11" customWidth="1"/>
    <col min="2" max="2" width="10.7265625" style="11" customWidth="1"/>
    <col min="3" max="3" width="10.453125" style="11" customWidth="1"/>
    <col min="4" max="4" width="10.7265625" style="11" customWidth="1"/>
    <col min="5" max="5" width="9.81640625" style="11" customWidth="1"/>
    <col min="6" max="6" width="9.1796875" style="11"/>
    <col min="7" max="7" width="11.7265625" style="11" customWidth="1"/>
    <col min="8" max="8" width="10" style="11" customWidth="1"/>
    <col min="9" max="9" width="9.1796875" style="11"/>
    <col min="10" max="10" width="11.81640625" style="11" customWidth="1"/>
    <col min="11" max="16384" width="9.1796875" style="11"/>
  </cols>
  <sheetData>
    <row r="1" spans="1:10" ht="18.5" x14ac:dyDescent="0.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.5" x14ac:dyDescent="0.3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5.5" x14ac:dyDescent="0.35">
      <c r="A3" s="151" t="str">
        <f>'1. Plan vs Actual'!A3</f>
        <v>FY23 Quarter Ending December 31, 2022</v>
      </c>
      <c r="B3" s="173"/>
      <c r="C3" s="173"/>
      <c r="D3" s="173"/>
      <c r="E3" s="173"/>
      <c r="F3" s="173"/>
      <c r="G3" s="173"/>
      <c r="H3" s="173"/>
      <c r="I3" s="173"/>
      <c r="J3" s="173"/>
    </row>
    <row r="5" spans="1:10" ht="18.5" x14ac:dyDescent="0.45">
      <c r="A5" s="153" t="s">
        <v>5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10" ht="6.75" customHeight="1" thickBot="1" x14ac:dyDescent="0.35"/>
    <row r="7" spans="1:10" ht="13.5" thickTop="1" x14ac:dyDescent="0.3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2" t="s">
        <v>63</v>
      </c>
    </row>
    <row r="8" spans="1:10" s="29" customFormat="1" ht="39" x14ac:dyDescent="0.3">
      <c r="A8" s="17"/>
      <c r="B8" s="134" t="s">
        <v>64</v>
      </c>
      <c r="C8" s="134" t="s">
        <v>65</v>
      </c>
      <c r="D8" s="134" t="s">
        <v>66</v>
      </c>
      <c r="E8" s="134" t="s">
        <v>67</v>
      </c>
      <c r="F8" s="134" t="s">
        <v>68</v>
      </c>
      <c r="G8" s="134" t="s">
        <v>69</v>
      </c>
      <c r="H8" s="134" t="s">
        <v>70</v>
      </c>
      <c r="I8" s="134" t="s">
        <v>71</v>
      </c>
      <c r="J8" s="18" t="s">
        <v>72</v>
      </c>
    </row>
    <row r="9" spans="1:10" ht="14.15" customHeight="1" x14ac:dyDescent="0.3">
      <c r="A9" s="19" t="s">
        <v>30</v>
      </c>
      <c r="B9" s="20">
        <v>739</v>
      </c>
      <c r="C9" s="20">
        <v>885</v>
      </c>
      <c r="D9" s="20">
        <v>768</v>
      </c>
      <c r="E9" s="20">
        <v>434</v>
      </c>
      <c r="F9" s="20">
        <v>826</v>
      </c>
      <c r="G9" s="20">
        <v>134</v>
      </c>
      <c r="H9" s="20">
        <v>190</v>
      </c>
      <c r="I9" s="20">
        <v>23</v>
      </c>
      <c r="J9" s="32">
        <v>2</v>
      </c>
    </row>
    <row r="10" spans="1:10" ht="14.15" customHeight="1" x14ac:dyDescent="0.3">
      <c r="A10" s="19" t="s">
        <v>31</v>
      </c>
      <c r="B10" s="20">
        <v>2141</v>
      </c>
      <c r="C10" s="20">
        <v>3936</v>
      </c>
      <c r="D10" s="20">
        <v>3384</v>
      </c>
      <c r="E10" s="20">
        <v>751</v>
      </c>
      <c r="F10" s="20">
        <v>3074</v>
      </c>
      <c r="G10" s="20">
        <v>1428</v>
      </c>
      <c r="H10" s="20">
        <v>213</v>
      </c>
      <c r="I10" s="20">
        <v>159</v>
      </c>
      <c r="J10" s="32">
        <v>17</v>
      </c>
    </row>
    <row r="11" spans="1:10" ht="14.15" customHeight="1" x14ac:dyDescent="0.3">
      <c r="A11" s="19" t="s">
        <v>32</v>
      </c>
      <c r="B11" s="20">
        <v>2305</v>
      </c>
      <c r="C11" s="20">
        <v>2796</v>
      </c>
      <c r="D11" s="20">
        <v>2190</v>
      </c>
      <c r="E11" s="20">
        <v>430</v>
      </c>
      <c r="F11" s="20">
        <v>2824</v>
      </c>
      <c r="G11" s="20">
        <v>18</v>
      </c>
      <c r="H11" s="20">
        <v>469</v>
      </c>
      <c r="I11" s="20">
        <v>391</v>
      </c>
      <c r="J11" s="32">
        <v>5</v>
      </c>
    </row>
    <row r="12" spans="1:10" ht="14.15" customHeight="1" x14ac:dyDescent="0.3">
      <c r="A12" s="19" t="s">
        <v>33</v>
      </c>
      <c r="B12" s="20">
        <v>2000</v>
      </c>
      <c r="C12" s="20">
        <v>2351</v>
      </c>
      <c r="D12" s="20">
        <v>2001</v>
      </c>
      <c r="E12" s="20">
        <v>440</v>
      </c>
      <c r="F12" s="20">
        <v>2388</v>
      </c>
      <c r="G12" s="20">
        <v>62</v>
      </c>
      <c r="H12" s="20">
        <v>184</v>
      </c>
      <c r="I12" s="20">
        <v>71</v>
      </c>
      <c r="J12" s="32">
        <v>10</v>
      </c>
    </row>
    <row r="13" spans="1:10" ht="14.15" customHeight="1" x14ac:dyDescent="0.3">
      <c r="A13" s="19" t="s">
        <v>34</v>
      </c>
      <c r="B13" s="20">
        <v>789</v>
      </c>
      <c r="C13" s="20">
        <v>1018</v>
      </c>
      <c r="D13" s="20">
        <v>957</v>
      </c>
      <c r="E13" s="20">
        <v>479</v>
      </c>
      <c r="F13" s="20">
        <v>1058</v>
      </c>
      <c r="G13" s="20">
        <v>10</v>
      </c>
      <c r="H13" s="20">
        <v>40</v>
      </c>
      <c r="I13" s="20">
        <v>16</v>
      </c>
      <c r="J13" s="32">
        <v>7</v>
      </c>
    </row>
    <row r="14" spans="1:10" ht="14.15" customHeight="1" x14ac:dyDescent="0.3">
      <c r="A14" s="19" t="s">
        <v>35</v>
      </c>
      <c r="B14" s="20">
        <v>2511</v>
      </c>
      <c r="C14" s="20">
        <v>2682</v>
      </c>
      <c r="D14" s="20">
        <v>2335</v>
      </c>
      <c r="E14" s="20">
        <v>268</v>
      </c>
      <c r="F14" s="20">
        <v>3453</v>
      </c>
      <c r="G14" s="20">
        <v>216</v>
      </c>
      <c r="H14" s="20">
        <v>125</v>
      </c>
      <c r="I14" s="20">
        <v>90</v>
      </c>
      <c r="J14" s="32">
        <v>19</v>
      </c>
    </row>
    <row r="15" spans="1:10" ht="14.15" customHeight="1" x14ac:dyDescent="0.3">
      <c r="A15" s="19" t="s">
        <v>36</v>
      </c>
      <c r="B15" s="20">
        <v>806</v>
      </c>
      <c r="C15" s="20">
        <v>905</v>
      </c>
      <c r="D15" s="20">
        <v>1117</v>
      </c>
      <c r="E15" s="20">
        <v>398</v>
      </c>
      <c r="F15" s="20">
        <v>991</v>
      </c>
      <c r="G15" s="20">
        <v>13</v>
      </c>
      <c r="H15" s="20">
        <v>71</v>
      </c>
      <c r="I15" s="20">
        <v>86</v>
      </c>
      <c r="J15" s="32">
        <v>4</v>
      </c>
    </row>
    <row r="16" spans="1:10" ht="14.15" customHeight="1" x14ac:dyDescent="0.3">
      <c r="A16" s="19" t="s">
        <v>37</v>
      </c>
      <c r="B16" s="20">
        <v>1848</v>
      </c>
      <c r="C16" s="20">
        <v>2433</v>
      </c>
      <c r="D16" s="20">
        <v>1977</v>
      </c>
      <c r="E16" s="20">
        <v>1009</v>
      </c>
      <c r="F16" s="20">
        <v>2626</v>
      </c>
      <c r="G16" s="20">
        <v>203</v>
      </c>
      <c r="H16" s="20">
        <v>253</v>
      </c>
      <c r="I16" s="20">
        <v>158</v>
      </c>
      <c r="J16" s="32">
        <v>55</v>
      </c>
    </row>
    <row r="17" spans="1:16" ht="14.15" customHeight="1" x14ac:dyDescent="0.3">
      <c r="A17" s="19" t="s">
        <v>38</v>
      </c>
      <c r="B17" s="20">
        <v>1529</v>
      </c>
      <c r="C17" s="20">
        <v>1844</v>
      </c>
      <c r="D17" s="20">
        <v>1416</v>
      </c>
      <c r="E17" s="20">
        <v>144</v>
      </c>
      <c r="F17" s="20">
        <v>1873</v>
      </c>
      <c r="G17" s="20">
        <v>274</v>
      </c>
      <c r="H17" s="20">
        <v>97</v>
      </c>
      <c r="I17" s="20">
        <v>136</v>
      </c>
      <c r="J17" s="32">
        <v>0</v>
      </c>
    </row>
    <row r="18" spans="1:16" ht="14.15" customHeight="1" x14ac:dyDescent="0.3">
      <c r="A18" s="19" t="s">
        <v>39</v>
      </c>
      <c r="B18" s="20">
        <v>3834</v>
      </c>
      <c r="C18" s="20">
        <v>5372</v>
      </c>
      <c r="D18" s="20">
        <v>5934</v>
      </c>
      <c r="E18" s="20">
        <v>1885</v>
      </c>
      <c r="F18" s="20">
        <v>5573</v>
      </c>
      <c r="G18" s="20">
        <v>343</v>
      </c>
      <c r="H18" s="20">
        <v>116</v>
      </c>
      <c r="I18" s="20">
        <v>426</v>
      </c>
      <c r="J18" s="32">
        <v>120</v>
      </c>
    </row>
    <row r="19" spans="1:16" ht="14.15" customHeight="1" x14ac:dyDescent="0.3">
      <c r="A19" s="19" t="s">
        <v>40</v>
      </c>
      <c r="B19" s="20">
        <v>2332</v>
      </c>
      <c r="C19" s="20">
        <v>2933</v>
      </c>
      <c r="D19" s="20">
        <v>2892</v>
      </c>
      <c r="E19" s="20">
        <v>1728</v>
      </c>
      <c r="F19" s="20">
        <v>3320</v>
      </c>
      <c r="G19" s="20">
        <v>1004</v>
      </c>
      <c r="H19" s="20">
        <v>438</v>
      </c>
      <c r="I19" s="20">
        <v>167</v>
      </c>
      <c r="J19" s="32">
        <v>2</v>
      </c>
    </row>
    <row r="20" spans="1:16" ht="14.15" customHeight="1" x14ac:dyDescent="0.3">
      <c r="A20" s="19" t="s">
        <v>41</v>
      </c>
      <c r="B20" s="20">
        <v>2301</v>
      </c>
      <c r="C20" s="20">
        <v>2654</v>
      </c>
      <c r="D20" s="20">
        <v>3063</v>
      </c>
      <c r="E20" s="20">
        <v>390</v>
      </c>
      <c r="F20" s="20">
        <v>3021</v>
      </c>
      <c r="G20" s="20">
        <v>165</v>
      </c>
      <c r="H20" s="20">
        <v>164</v>
      </c>
      <c r="I20" s="20">
        <v>60</v>
      </c>
      <c r="J20" s="32">
        <v>1</v>
      </c>
    </row>
    <row r="21" spans="1:16" ht="14.15" customHeight="1" x14ac:dyDescent="0.3">
      <c r="A21" s="19" t="s">
        <v>42</v>
      </c>
      <c r="B21" s="20">
        <v>2433</v>
      </c>
      <c r="C21" s="20">
        <v>2768</v>
      </c>
      <c r="D21" s="20">
        <v>3032</v>
      </c>
      <c r="E21" s="20">
        <v>170</v>
      </c>
      <c r="F21" s="20">
        <v>3165</v>
      </c>
      <c r="G21" s="20">
        <v>95</v>
      </c>
      <c r="H21" s="20">
        <v>404</v>
      </c>
      <c r="I21" s="20">
        <v>97</v>
      </c>
      <c r="J21" s="32">
        <v>2</v>
      </c>
    </row>
    <row r="22" spans="1:16" ht="14.15" customHeight="1" x14ac:dyDescent="0.3">
      <c r="A22" s="19" t="s">
        <v>43</v>
      </c>
      <c r="B22" s="20">
        <v>1216</v>
      </c>
      <c r="C22" s="20">
        <v>1401</v>
      </c>
      <c r="D22" s="20">
        <v>1319</v>
      </c>
      <c r="E22" s="20">
        <v>126</v>
      </c>
      <c r="F22" s="20">
        <v>1494</v>
      </c>
      <c r="G22" s="20">
        <v>109</v>
      </c>
      <c r="H22" s="20">
        <v>27</v>
      </c>
      <c r="I22" s="20">
        <v>166</v>
      </c>
      <c r="J22" s="32">
        <v>0</v>
      </c>
    </row>
    <row r="23" spans="1:16" ht="14.15" customHeight="1" x14ac:dyDescent="0.3">
      <c r="A23" s="19" t="s">
        <v>44</v>
      </c>
      <c r="B23" s="20">
        <v>1091</v>
      </c>
      <c r="C23" s="20">
        <v>1494</v>
      </c>
      <c r="D23" s="20">
        <v>1654</v>
      </c>
      <c r="E23" s="20">
        <v>271</v>
      </c>
      <c r="F23" s="20">
        <v>1684</v>
      </c>
      <c r="G23" s="20">
        <v>71</v>
      </c>
      <c r="H23" s="20">
        <v>223</v>
      </c>
      <c r="I23" s="20">
        <v>159</v>
      </c>
      <c r="J23" s="32">
        <v>8</v>
      </c>
    </row>
    <row r="24" spans="1:16" ht="14.15" customHeight="1" x14ac:dyDescent="0.3">
      <c r="A24" s="19" t="s">
        <v>45</v>
      </c>
      <c r="B24" s="20">
        <v>2095</v>
      </c>
      <c r="C24" s="20">
        <v>2240</v>
      </c>
      <c r="D24" s="20">
        <v>1998</v>
      </c>
      <c r="E24" s="20">
        <v>512</v>
      </c>
      <c r="F24" s="20">
        <v>2555</v>
      </c>
      <c r="G24" s="20">
        <v>235</v>
      </c>
      <c r="H24" s="20">
        <v>190</v>
      </c>
      <c r="I24" s="20">
        <v>126</v>
      </c>
      <c r="J24" s="32">
        <v>12</v>
      </c>
    </row>
    <row r="25" spans="1:16" x14ac:dyDescent="0.3">
      <c r="A25" s="19" t="s">
        <v>46</v>
      </c>
      <c r="B25" s="109">
        <v>27</v>
      </c>
      <c r="C25" s="109">
        <v>451</v>
      </c>
      <c r="D25" s="109">
        <v>78</v>
      </c>
      <c r="E25" s="109">
        <v>10</v>
      </c>
      <c r="F25" s="109">
        <v>344</v>
      </c>
      <c r="G25" s="109">
        <v>0</v>
      </c>
      <c r="H25" s="109">
        <v>0</v>
      </c>
      <c r="I25" s="109">
        <v>0</v>
      </c>
      <c r="J25" s="113">
        <v>0</v>
      </c>
    </row>
    <row r="26" spans="1:16" ht="13.5" thickBot="1" x14ac:dyDescent="0.35">
      <c r="A26" s="24" t="s">
        <v>48</v>
      </c>
      <c r="B26" s="110">
        <v>29334</v>
      </c>
      <c r="C26" s="110">
        <v>34182</v>
      </c>
      <c r="D26" s="110">
        <v>33815</v>
      </c>
      <c r="E26" s="110">
        <v>9371</v>
      </c>
      <c r="F26" s="110">
        <v>37965</v>
      </c>
      <c r="G26" s="110">
        <v>4259</v>
      </c>
      <c r="H26" s="110">
        <v>2992</v>
      </c>
      <c r="I26" s="110">
        <v>2334</v>
      </c>
      <c r="J26" s="114">
        <v>264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5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1" t="s">
        <v>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0" spans="1:16" ht="12.75" customHeight="1" x14ac:dyDescent="0.3">
      <c r="A30" s="161" t="s">
        <v>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x14ac:dyDescent="0.3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" style="11" customWidth="1"/>
    <col min="2" max="2" width="9.81640625" style="11" customWidth="1"/>
    <col min="3" max="3" width="7.81640625" style="11" customWidth="1"/>
    <col min="4" max="4" width="6.453125" style="11" customWidth="1"/>
    <col min="5" max="5" width="9.54296875" style="11" customWidth="1"/>
    <col min="6" max="6" width="6.453125" style="11" customWidth="1"/>
    <col min="7" max="7" width="9.1796875" style="11"/>
    <col min="8" max="8" width="6.453125" style="11" customWidth="1"/>
    <col min="9" max="9" width="9.1796875" style="11"/>
    <col min="10" max="10" width="6.453125" style="11" customWidth="1"/>
    <col min="11" max="11" width="7" style="11" customWidth="1"/>
    <col min="12" max="12" width="6.453125" style="11" customWidth="1"/>
    <col min="13" max="13" width="9.1796875" style="11"/>
    <col min="14" max="14" width="6.453125" style="11" customWidth="1"/>
    <col min="15" max="15" width="7" style="11" customWidth="1"/>
    <col min="16" max="16" width="6.453125" style="11" customWidth="1"/>
    <col min="17" max="16384" width="9.1796875" style="11"/>
  </cols>
  <sheetData>
    <row r="1" spans="1:16" ht="18.5" x14ac:dyDescent="0.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15.5" x14ac:dyDescent="0.3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5" x14ac:dyDescent="0.35">
      <c r="A3" s="151" t="str">
        <f>'1. Plan vs Actual'!A3</f>
        <v>FY23 Quarter Ending December 31, 2022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8.25" customHeight="1" x14ac:dyDescent="0.3"/>
    <row r="5" spans="1:16" ht="18.5" x14ac:dyDescent="0.45">
      <c r="A5" s="153" t="s">
        <v>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t="6.75" customHeight="1" thickBot="1" x14ac:dyDescent="0.35"/>
    <row r="7" spans="1:16" ht="13.5" thickTop="1" x14ac:dyDescent="0.3">
      <c r="A7" s="143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1" t="s">
        <v>75</v>
      </c>
      <c r="N7" s="141" t="s">
        <v>76</v>
      </c>
      <c r="O7" s="141" t="s">
        <v>77</v>
      </c>
      <c r="P7" s="33" t="s">
        <v>78</v>
      </c>
    </row>
    <row r="8" spans="1:16" s="29" customFormat="1" ht="52" x14ac:dyDescent="0.3">
      <c r="A8" s="17"/>
      <c r="B8" s="134" t="s">
        <v>22</v>
      </c>
      <c r="C8" s="134" t="s">
        <v>79</v>
      </c>
      <c r="D8" s="134" t="s">
        <v>80</v>
      </c>
      <c r="E8" s="134" t="s">
        <v>81</v>
      </c>
      <c r="F8" s="134" t="s">
        <v>80</v>
      </c>
      <c r="G8" s="134" t="s">
        <v>82</v>
      </c>
      <c r="H8" s="134" t="s">
        <v>80</v>
      </c>
      <c r="I8" s="134" t="s">
        <v>83</v>
      </c>
      <c r="J8" s="134" t="s">
        <v>80</v>
      </c>
      <c r="K8" s="134" t="s">
        <v>84</v>
      </c>
      <c r="L8" s="134" t="s">
        <v>80</v>
      </c>
      <c r="M8" s="134" t="s">
        <v>85</v>
      </c>
      <c r="N8" s="134" t="s">
        <v>80</v>
      </c>
      <c r="O8" s="134" t="s">
        <v>86</v>
      </c>
      <c r="P8" s="34" t="s">
        <v>87</v>
      </c>
    </row>
    <row r="9" spans="1:16" ht="14.15" customHeight="1" x14ac:dyDescent="0.3">
      <c r="A9" s="19" t="s">
        <v>30</v>
      </c>
      <c r="B9" s="30">
        <f>'1. Plan vs Actual'!C10</f>
        <v>1685</v>
      </c>
      <c r="C9" s="20">
        <v>1287</v>
      </c>
      <c r="D9" s="21">
        <f>C9/B9</f>
        <v>0.76379821958456973</v>
      </c>
      <c r="E9" s="20">
        <v>230</v>
      </c>
      <c r="F9" s="21">
        <f>E9/B9</f>
        <v>0.13649851632047477</v>
      </c>
      <c r="G9" s="20">
        <v>193</v>
      </c>
      <c r="H9" s="21">
        <f>G9/B9</f>
        <v>0.11454005934718101</v>
      </c>
      <c r="I9" s="20">
        <v>25</v>
      </c>
      <c r="J9" s="115">
        <f>I9/B9</f>
        <v>1.483679525222552E-2</v>
      </c>
      <c r="K9" s="20">
        <v>52</v>
      </c>
      <c r="L9" s="115">
        <f>K9/B9</f>
        <v>3.086053412462908E-2</v>
      </c>
      <c r="M9" s="20">
        <v>7</v>
      </c>
      <c r="N9" s="115">
        <f>M9/B9</f>
        <v>4.154302670623145E-3</v>
      </c>
      <c r="O9" s="20">
        <v>89</v>
      </c>
      <c r="P9" s="23">
        <f>O9/B9</f>
        <v>5.2818991097922846E-2</v>
      </c>
    </row>
    <row r="10" spans="1:16" ht="14.15" customHeight="1" x14ac:dyDescent="0.3">
      <c r="A10" s="19" t="s">
        <v>31</v>
      </c>
      <c r="B10" s="30">
        <f>'1. Plan vs Actual'!C11</f>
        <v>5290</v>
      </c>
      <c r="C10" s="20">
        <v>2359</v>
      </c>
      <c r="D10" s="21">
        <f t="shared" ref="D10:D26" si="0">C10/B10</f>
        <v>0.44593572778827978</v>
      </c>
      <c r="E10" s="20">
        <v>1778</v>
      </c>
      <c r="F10" s="21">
        <f t="shared" ref="F10:F26" si="1">E10/B10</f>
        <v>0.33610586011342153</v>
      </c>
      <c r="G10" s="20">
        <v>892</v>
      </c>
      <c r="H10" s="21">
        <f t="shared" ref="H10:H26" si="2">G10/B10</f>
        <v>0.16862003780718338</v>
      </c>
      <c r="I10" s="20">
        <v>86</v>
      </c>
      <c r="J10" s="115">
        <f t="shared" ref="J10:J26" si="3">I10/B10</f>
        <v>1.6257088846880909E-2</v>
      </c>
      <c r="K10" s="20">
        <v>381</v>
      </c>
      <c r="L10" s="21">
        <f t="shared" ref="L10:L26" si="4">K10/B10</f>
        <v>7.2022684310018903E-2</v>
      </c>
      <c r="M10" s="20">
        <v>24</v>
      </c>
      <c r="N10" s="115">
        <f t="shared" ref="N10:N26" si="5">M10/B10</f>
        <v>4.5368620037807179E-3</v>
      </c>
      <c r="O10" s="20">
        <v>594</v>
      </c>
      <c r="P10" s="23">
        <f t="shared" ref="P10:P26" si="6">O10/B10</f>
        <v>0.11228733459357278</v>
      </c>
    </row>
    <row r="11" spans="1:16" ht="14.15" customHeight="1" x14ac:dyDescent="0.3">
      <c r="A11" s="19" t="s">
        <v>32</v>
      </c>
      <c r="B11" s="30">
        <f>'1. Plan vs Actual'!C12</f>
        <v>3988</v>
      </c>
      <c r="C11" s="20">
        <v>2762</v>
      </c>
      <c r="D11" s="21">
        <f t="shared" si="0"/>
        <v>0.69257773319959881</v>
      </c>
      <c r="E11" s="20">
        <v>671</v>
      </c>
      <c r="F11" s="21">
        <f t="shared" si="1"/>
        <v>0.16825476429287864</v>
      </c>
      <c r="G11" s="20">
        <v>650</v>
      </c>
      <c r="H11" s="21">
        <f t="shared" si="2"/>
        <v>0.16298896690070211</v>
      </c>
      <c r="I11" s="20">
        <v>59</v>
      </c>
      <c r="J11" s="115">
        <f t="shared" si="3"/>
        <v>1.4794383149448346E-2</v>
      </c>
      <c r="K11" s="20">
        <v>153</v>
      </c>
      <c r="L11" s="21">
        <f t="shared" si="4"/>
        <v>3.8365095285857576E-2</v>
      </c>
      <c r="M11" s="20">
        <v>19</v>
      </c>
      <c r="N11" s="115">
        <f t="shared" si="5"/>
        <v>4.7642928786359078E-3</v>
      </c>
      <c r="O11" s="20">
        <v>350</v>
      </c>
      <c r="P11" s="23">
        <f t="shared" si="6"/>
        <v>8.7763289869608824E-2</v>
      </c>
    </row>
    <row r="12" spans="1:16" ht="14.15" customHeight="1" x14ac:dyDescent="0.3">
      <c r="A12" s="19" t="s">
        <v>33</v>
      </c>
      <c r="B12" s="30">
        <f>'1. Plan vs Actual'!C13</f>
        <v>3133</v>
      </c>
      <c r="C12" s="20">
        <v>1825</v>
      </c>
      <c r="D12" s="21">
        <f t="shared" si="0"/>
        <v>0.58250877752952446</v>
      </c>
      <c r="E12" s="20">
        <v>894</v>
      </c>
      <c r="F12" s="21">
        <f t="shared" si="1"/>
        <v>0.2853495052665177</v>
      </c>
      <c r="G12" s="20">
        <v>312</v>
      </c>
      <c r="H12" s="21">
        <f t="shared" si="2"/>
        <v>9.9585062240663894E-2</v>
      </c>
      <c r="I12" s="20">
        <v>44</v>
      </c>
      <c r="J12" s="115">
        <f t="shared" si="3"/>
        <v>1.4044047239067986E-2</v>
      </c>
      <c r="K12" s="20">
        <v>92</v>
      </c>
      <c r="L12" s="21">
        <f t="shared" si="4"/>
        <v>2.936482604532397E-2</v>
      </c>
      <c r="M12" s="20">
        <v>14</v>
      </c>
      <c r="N12" s="115">
        <f t="shared" si="5"/>
        <v>4.4685604851579953E-3</v>
      </c>
      <c r="O12" s="20">
        <v>252</v>
      </c>
      <c r="P12" s="23">
        <f t="shared" si="6"/>
        <v>8.0434088732843925E-2</v>
      </c>
    </row>
    <row r="13" spans="1:16" ht="14.15" customHeight="1" x14ac:dyDescent="0.3">
      <c r="A13" s="19" t="s">
        <v>34</v>
      </c>
      <c r="B13" s="30">
        <f>'1. Plan vs Actual'!C14</f>
        <v>1651</v>
      </c>
      <c r="C13" s="20">
        <v>1326</v>
      </c>
      <c r="D13" s="21">
        <f t="shared" si="0"/>
        <v>0.80314960629921262</v>
      </c>
      <c r="E13" s="20">
        <v>171</v>
      </c>
      <c r="F13" s="21">
        <f t="shared" si="1"/>
        <v>0.10357359176256814</v>
      </c>
      <c r="G13" s="20">
        <v>122</v>
      </c>
      <c r="H13" s="21">
        <f t="shared" si="2"/>
        <v>7.3894609327680189E-2</v>
      </c>
      <c r="I13" s="20">
        <v>41</v>
      </c>
      <c r="J13" s="115">
        <f t="shared" si="3"/>
        <v>2.4833434282253181E-2</v>
      </c>
      <c r="K13" s="20">
        <v>45</v>
      </c>
      <c r="L13" s="21">
        <f t="shared" si="4"/>
        <v>2.7256208358570563E-2</v>
      </c>
      <c r="M13" s="20">
        <v>8</v>
      </c>
      <c r="N13" s="115">
        <f t="shared" si="5"/>
        <v>4.8455481526347667E-3</v>
      </c>
      <c r="O13" s="20">
        <v>85</v>
      </c>
      <c r="P13" s="23">
        <f t="shared" si="6"/>
        <v>5.14839491217444E-2</v>
      </c>
    </row>
    <row r="14" spans="1:16" ht="14.15" customHeight="1" x14ac:dyDescent="0.3">
      <c r="A14" s="19" t="s">
        <v>35</v>
      </c>
      <c r="B14" s="30">
        <f>'1. Plan vs Actual'!C15</f>
        <v>3884</v>
      </c>
      <c r="C14" s="20">
        <v>2722</v>
      </c>
      <c r="D14" s="21">
        <f t="shared" si="0"/>
        <v>0.70082389289392377</v>
      </c>
      <c r="E14" s="20">
        <v>514</v>
      </c>
      <c r="F14" s="21">
        <f t="shared" si="1"/>
        <v>0.13233779608650875</v>
      </c>
      <c r="G14" s="20">
        <v>686</v>
      </c>
      <c r="H14" s="21">
        <f t="shared" si="2"/>
        <v>0.17662203913491245</v>
      </c>
      <c r="I14" s="20">
        <v>41</v>
      </c>
      <c r="J14" s="115">
        <f t="shared" si="3"/>
        <v>1.0556127703398558E-2</v>
      </c>
      <c r="K14" s="20">
        <v>163</v>
      </c>
      <c r="L14" s="21">
        <f t="shared" si="4"/>
        <v>4.1967044284243048E-2</v>
      </c>
      <c r="M14" s="20">
        <v>21</v>
      </c>
      <c r="N14" s="115">
        <f t="shared" si="5"/>
        <v>5.4067971163748712E-3</v>
      </c>
      <c r="O14" s="20">
        <v>353</v>
      </c>
      <c r="P14" s="23">
        <f t="shared" si="6"/>
        <v>9.0885684860968069E-2</v>
      </c>
    </row>
    <row r="15" spans="1:16" ht="14.15" customHeight="1" x14ac:dyDescent="0.3">
      <c r="A15" s="19" t="s">
        <v>36</v>
      </c>
      <c r="B15" s="30">
        <f>'1. Plan vs Actual'!C16</f>
        <v>1707</v>
      </c>
      <c r="C15" s="20">
        <v>1350</v>
      </c>
      <c r="D15" s="21">
        <f t="shared" si="0"/>
        <v>0.79086115992970119</v>
      </c>
      <c r="E15" s="20">
        <v>169</v>
      </c>
      <c r="F15" s="21">
        <f t="shared" si="1"/>
        <v>9.9004100761569999E-2</v>
      </c>
      <c r="G15" s="20">
        <v>206</v>
      </c>
      <c r="H15" s="21">
        <f t="shared" si="2"/>
        <v>0.12067955477445812</v>
      </c>
      <c r="I15" s="20">
        <v>37</v>
      </c>
      <c r="J15" s="115">
        <f t="shared" si="3"/>
        <v>2.1675454012888107E-2</v>
      </c>
      <c r="K15" s="20">
        <v>69</v>
      </c>
      <c r="L15" s="21">
        <f t="shared" si="4"/>
        <v>4.0421792618629174E-2</v>
      </c>
      <c r="M15" s="20">
        <v>6</v>
      </c>
      <c r="N15" s="115">
        <f t="shared" si="5"/>
        <v>3.5149384885764497E-3</v>
      </c>
      <c r="O15" s="20">
        <v>97</v>
      </c>
      <c r="P15" s="23">
        <f t="shared" si="6"/>
        <v>5.6824838898652606E-2</v>
      </c>
    </row>
    <row r="16" spans="1:16" ht="14.15" customHeight="1" x14ac:dyDescent="0.3">
      <c r="A16" s="19" t="s">
        <v>37</v>
      </c>
      <c r="B16" s="30">
        <f>'1. Plan vs Actual'!C17</f>
        <v>3782</v>
      </c>
      <c r="C16" s="20">
        <v>2318</v>
      </c>
      <c r="D16" s="21">
        <f t="shared" si="0"/>
        <v>0.61290322580645162</v>
      </c>
      <c r="E16" s="20">
        <v>427</v>
      </c>
      <c r="F16" s="21">
        <f t="shared" si="1"/>
        <v>0.11290322580645161</v>
      </c>
      <c r="G16" s="20">
        <v>858</v>
      </c>
      <c r="H16" s="21">
        <f t="shared" si="2"/>
        <v>0.22686409307244845</v>
      </c>
      <c r="I16" s="20">
        <v>41</v>
      </c>
      <c r="J16" s="115">
        <f t="shared" si="3"/>
        <v>1.0840824960338445E-2</v>
      </c>
      <c r="K16" s="20">
        <v>472</v>
      </c>
      <c r="L16" s="21">
        <f t="shared" si="4"/>
        <v>0.12480169222633528</v>
      </c>
      <c r="M16" s="20">
        <v>17</v>
      </c>
      <c r="N16" s="115">
        <f t="shared" si="5"/>
        <v>4.4949762030671607E-3</v>
      </c>
      <c r="O16" s="20">
        <v>340</v>
      </c>
      <c r="P16" s="23">
        <f t="shared" si="6"/>
        <v>8.9899524061343203E-2</v>
      </c>
    </row>
    <row r="17" spans="1:16" ht="14.15" customHeight="1" x14ac:dyDescent="0.3">
      <c r="A17" s="19" t="s">
        <v>38</v>
      </c>
      <c r="B17" s="30">
        <f>'1. Plan vs Actual'!C18</f>
        <v>2363</v>
      </c>
      <c r="C17" s="20">
        <v>1599</v>
      </c>
      <c r="D17" s="21">
        <f t="shared" si="0"/>
        <v>0.67668218366483279</v>
      </c>
      <c r="E17" s="20">
        <v>409</v>
      </c>
      <c r="F17" s="21">
        <f t="shared" si="1"/>
        <v>0.17308506136267457</v>
      </c>
      <c r="G17" s="20">
        <v>366</v>
      </c>
      <c r="H17" s="21">
        <f t="shared" si="2"/>
        <v>0.15488785442234448</v>
      </c>
      <c r="I17" s="20">
        <v>61</v>
      </c>
      <c r="J17" s="115">
        <f t="shared" si="3"/>
        <v>2.5814642403724081E-2</v>
      </c>
      <c r="K17" s="20">
        <v>52</v>
      </c>
      <c r="L17" s="21">
        <f t="shared" si="4"/>
        <v>2.2005924672027083E-2</v>
      </c>
      <c r="M17" s="20">
        <v>19</v>
      </c>
      <c r="N17" s="115">
        <f t="shared" si="5"/>
        <v>8.0406263224714353E-3</v>
      </c>
      <c r="O17" s="20">
        <v>310</v>
      </c>
      <c r="P17" s="23">
        <f t="shared" si="6"/>
        <v>0.13118916631400762</v>
      </c>
    </row>
    <row r="18" spans="1:16" ht="14.15" customHeight="1" x14ac:dyDescent="0.3">
      <c r="A18" s="19" t="s">
        <v>39</v>
      </c>
      <c r="B18" s="30">
        <f>'1. Plan vs Actual'!C19</f>
        <v>8766</v>
      </c>
      <c r="C18" s="20">
        <v>4007</v>
      </c>
      <c r="D18" s="21">
        <f t="shared" si="0"/>
        <v>0.4571070043349304</v>
      </c>
      <c r="E18" s="20">
        <v>1598</v>
      </c>
      <c r="F18" s="21">
        <f t="shared" si="1"/>
        <v>0.18229523157654576</v>
      </c>
      <c r="G18" s="20">
        <v>3713</v>
      </c>
      <c r="H18" s="21">
        <f t="shared" si="2"/>
        <v>0.42356833219256218</v>
      </c>
      <c r="I18" s="20">
        <v>167</v>
      </c>
      <c r="J18" s="115">
        <f t="shared" si="3"/>
        <v>1.9050878393794206E-2</v>
      </c>
      <c r="K18" s="20">
        <v>167</v>
      </c>
      <c r="L18" s="21">
        <f t="shared" si="4"/>
        <v>1.9050878393794206E-2</v>
      </c>
      <c r="M18" s="20">
        <v>70</v>
      </c>
      <c r="N18" s="115">
        <f t="shared" si="5"/>
        <v>7.9853981291352957E-3</v>
      </c>
      <c r="O18" s="20">
        <v>1280</v>
      </c>
      <c r="P18" s="23">
        <f t="shared" si="6"/>
        <v>0.14601870864704541</v>
      </c>
    </row>
    <row r="19" spans="1:16" ht="14.15" customHeight="1" x14ac:dyDescent="0.3">
      <c r="A19" s="19" t="s">
        <v>40</v>
      </c>
      <c r="B19" s="30">
        <f>'1. Plan vs Actual'!C20</f>
        <v>4302</v>
      </c>
      <c r="C19" s="20">
        <v>2193</v>
      </c>
      <c r="D19" s="21">
        <f t="shared" si="0"/>
        <v>0.50976290097629007</v>
      </c>
      <c r="E19" s="20">
        <v>391</v>
      </c>
      <c r="F19" s="21">
        <f t="shared" si="1"/>
        <v>9.0887959088795905E-2</v>
      </c>
      <c r="G19" s="20">
        <v>1836</v>
      </c>
      <c r="H19" s="21">
        <f t="shared" si="2"/>
        <v>0.42677824267782427</v>
      </c>
      <c r="I19" s="20">
        <v>57</v>
      </c>
      <c r="J19" s="115">
        <f t="shared" si="3"/>
        <v>1.3249651324965132E-2</v>
      </c>
      <c r="K19" s="20">
        <v>207</v>
      </c>
      <c r="L19" s="21">
        <f t="shared" si="4"/>
        <v>4.8117154811715482E-2</v>
      </c>
      <c r="M19" s="20">
        <v>23</v>
      </c>
      <c r="N19" s="115">
        <f t="shared" si="5"/>
        <v>5.3463505346350538E-3</v>
      </c>
      <c r="O19" s="20">
        <v>681</v>
      </c>
      <c r="P19" s="23">
        <f t="shared" si="6"/>
        <v>0.15829846582984658</v>
      </c>
    </row>
    <row r="20" spans="1:16" ht="14.15" customHeight="1" x14ac:dyDescent="0.3">
      <c r="A20" s="19" t="s">
        <v>41</v>
      </c>
      <c r="B20" s="30">
        <f>'1. Plan vs Actual'!C21</f>
        <v>4113</v>
      </c>
      <c r="C20" s="20">
        <v>2728</v>
      </c>
      <c r="D20" s="21">
        <f t="shared" si="0"/>
        <v>0.66326282518842694</v>
      </c>
      <c r="E20" s="20">
        <v>545</v>
      </c>
      <c r="F20" s="21">
        <f t="shared" si="1"/>
        <v>0.13250668611718941</v>
      </c>
      <c r="G20" s="20">
        <v>550</v>
      </c>
      <c r="H20" s="21">
        <f t="shared" si="2"/>
        <v>0.13372234378798931</v>
      </c>
      <c r="I20" s="20">
        <v>51</v>
      </c>
      <c r="J20" s="115">
        <f t="shared" si="3"/>
        <v>1.2399708242159009E-2</v>
      </c>
      <c r="K20" s="20">
        <v>387</v>
      </c>
      <c r="L20" s="21">
        <f t="shared" si="4"/>
        <v>9.4091903719912467E-2</v>
      </c>
      <c r="M20" s="20">
        <v>18</v>
      </c>
      <c r="N20" s="115">
        <f t="shared" si="5"/>
        <v>4.3763676148796497E-3</v>
      </c>
      <c r="O20" s="20">
        <v>345</v>
      </c>
      <c r="P20" s="23">
        <f t="shared" si="6"/>
        <v>8.3880379285193291E-2</v>
      </c>
    </row>
    <row r="21" spans="1:16" ht="14.15" customHeight="1" x14ac:dyDescent="0.3">
      <c r="A21" s="19" t="s">
        <v>42</v>
      </c>
      <c r="B21" s="30">
        <f>'1. Plan vs Actual'!C22</f>
        <v>4232</v>
      </c>
      <c r="C21" s="20">
        <v>3127</v>
      </c>
      <c r="D21" s="21">
        <f t="shared" si="0"/>
        <v>0.73889413988657848</v>
      </c>
      <c r="E21" s="20">
        <v>482</v>
      </c>
      <c r="F21" s="21">
        <f t="shared" si="1"/>
        <v>0.11389413988657845</v>
      </c>
      <c r="G21" s="20">
        <v>433</v>
      </c>
      <c r="H21" s="21">
        <f t="shared" si="2"/>
        <v>0.10231568998109641</v>
      </c>
      <c r="I21" s="20">
        <v>43</v>
      </c>
      <c r="J21" s="115">
        <f t="shared" si="3"/>
        <v>1.0160680529300567E-2</v>
      </c>
      <c r="K21" s="20">
        <v>322</v>
      </c>
      <c r="L21" s="21">
        <f t="shared" si="4"/>
        <v>7.6086956521739135E-2</v>
      </c>
      <c r="M21" s="20">
        <v>8</v>
      </c>
      <c r="N21" s="115">
        <f t="shared" si="5"/>
        <v>1.890359168241966E-3</v>
      </c>
      <c r="O21" s="20">
        <v>221</v>
      </c>
      <c r="P21" s="23">
        <f t="shared" si="6"/>
        <v>5.2221172022684309E-2</v>
      </c>
    </row>
    <row r="22" spans="1:16" ht="14.15" customHeight="1" x14ac:dyDescent="0.3">
      <c r="A22" s="19" t="s">
        <v>43</v>
      </c>
      <c r="B22" s="30">
        <f>'1. Plan vs Actual'!C23</f>
        <v>1971</v>
      </c>
      <c r="C22" s="20">
        <v>1473</v>
      </c>
      <c r="D22" s="21">
        <f t="shared" si="0"/>
        <v>0.74733637747336379</v>
      </c>
      <c r="E22" s="20">
        <v>180</v>
      </c>
      <c r="F22" s="21">
        <f t="shared" si="1"/>
        <v>9.1324200913242004E-2</v>
      </c>
      <c r="G22" s="20">
        <v>336</v>
      </c>
      <c r="H22" s="21">
        <f t="shared" si="2"/>
        <v>0.17047184170471841</v>
      </c>
      <c r="I22" s="20">
        <v>21</v>
      </c>
      <c r="J22" s="115">
        <f t="shared" si="3"/>
        <v>1.06544901065449E-2</v>
      </c>
      <c r="K22" s="20">
        <v>82</v>
      </c>
      <c r="L22" s="21">
        <f t="shared" si="4"/>
        <v>4.1603247082699135E-2</v>
      </c>
      <c r="M22" s="20">
        <v>3</v>
      </c>
      <c r="N22" s="115">
        <f t="shared" si="5"/>
        <v>1.5220700152207001E-3</v>
      </c>
      <c r="O22" s="20">
        <v>166</v>
      </c>
      <c r="P22" s="23">
        <f t="shared" si="6"/>
        <v>8.4221207508878737E-2</v>
      </c>
    </row>
    <row r="23" spans="1:16" ht="14.15" customHeight="1" x14ac:dyDescent="0.3">
      <c r="A23" s="19" t="s">
        <v>44</v>
      </c>
      <c r="B23" s="30">
        <f>'1. Plan vs Actual'!C24</f>
        <v>2700</v>
      </c>
      <c r="C23" s="20">
        <v>1903</v>
      </c>
      <c r="D23" s="21">
        <f t="shared" si="0"/>
        <v>0.70481481481481478</v>
      </c>
      <c r="E23" s="20">
        <v>360</v>
      </c>
      <c r="F23" s="21">
        <f t="shared" si="1"/>
        <v>0.13333333333333333</v>
      </c>
      <c r="G23" s="20">
        <v>515</v>
      </c>
      <c r="H23" s="21">
        <f t="shared" si="2"/>
        <v>0.19074074074074074</v>
      </c>
      <c r="I23" s="20">
        <v>43</v>
      </c>
      <c r="J23" s="115">
        <f t="shared" si="3"/>
        <v>1.5925925925925927E-2</v>
      </c>
      <c r="K23" s="20">
        <v>158</v>
      </c>
      <c r="L23" s="21">
        <f t="shared" si="4"/>
        <v>5.8518518518518518E-2</v>
      </c>
      <c r="M23" s="20">
        <v>11</v>
      </c>
      <c r="N23" s="115">
        <f t="shared" si="5"/>
        <v>4.0740740740740737E-3</v>
      </c>
      <c r="O23" s="20">
        <v>231</v>
      </c>
      <c r="P23" s="23">
        <f t="shared" si="6"/>
        <v>8.5555555555555551E-2</v>
      </c>
    </row>
    <row r="24" spans="1:16" ht="14.15" customHeight="1" x14ac:dyDescent="0.3">
      <c r="A24" s="19" t="s">
        <v>45</v>
      </c>
      <c r="B24" s="30">
        <f>'1. Plan vs Actual'!C25</f>
        <v>3092</v>
      </c>
      <c r="C24" s="20">
        <v>1976</v>
      </c>
      <c r="D24" s="21">
        <f t="shared" si="0"/>
        <v>0.63906856403622248</v>
      </c>
      <c r="E24" s="20">
        <v>656</v>
      </c>
      <c r="F24" s="21">
        <f t="shared" si="1"/>
        <v>0.21216041397153945</v>
      </c>
      <c r="G24" s="20">
        <v>247</v>
      </c>
      <c r="H24" s="21">
        <f t="shared" si="2"/>
        <v>7.9883570504527809E-2</v>
      </c>
      <c r="I24" s="20">
        <v>47</v>
      </c>
      <c r="J24" s="115">
        <f t="shared" si="3"/>
        <v>1.520051746442432E-2</v>
      </c>
      <c r="K24" s="20">
        <v>250</v>
      </c>
      <c r="L24" s="21">
        <f t="shared" si="4"/>
        <v>8.0853816300129361E-2</v>
      </c>
      <c r="M24" s="20">
        <v>12</v>
      </c>
      <c r="N24" s="115">
        <f t="shared" si="5"/>
        <v>3.8809831824062097E-3</v>
      </c>
      <c r="O24" s="20">
        <v>185</v>
      </c>
      <c r="P24" s="23">
        <f t="shared" si="6"/>
        <v>5.983182406209573E-2</v>
      </c>
    </row>
    <row r="25" spans="1:16" x14ac:dyDescent="0.3">
      <c r="A25" s="19" t="s">
        <v>46</v>
      </c>
      <c r="B25" s="30">
        <f>'1. Plan vs Actual'!C26</f>
        <v>464</v>
      </c>
      <c r="C25" s="109">
        <v>253</v>
      </c>
      <c r="D25" s="21">
        <f t="shared" si="0"/>
        <v>0.54525862068965514</v>
      </c>
      <c r="E25" s="109">
        <v>46</v>
      </c>
      <c r="F25" s="21">
        <f t="shared" si="1"/>
        <v>9.9137931034482762E-2</v>
      </c>
      <c r="G25" s="109">
        <v>94</v>
      </c>
      <c r="H25" s="21">
        <f t="shared" si="2"/>
        <v>0.20258620689655171</v>
      </c>
      <c r="I25" s="109">
        <v>7</v>
      </c>
      <c r="J25" s="115">
        <f t="shared" si="3"/>
        <v>1.5086206896551725E-2</v>
      </c>
      <c r="K25" s="109">
        <v>86</v>
      </c>
      <c r="L25" s="21">
        <f t="shared" si="4"/>
        <v>0.18534482758620691</v>
      </c>
      <c r="M25" s="109">
        <v>1</v>
      </c>
      <c r="N25" s="115">
        <f t="shared" si="5"/>
        <v>2.1551724137931034E-3</v>
      </c>
      <c r="O25" s="109">
        <v>32</v>
      </c>
      <c r="P25" s="23">
        <f t="shared" si="6"/>
        <v>6.8965517241379309E-2</v>
      </c>
    </row>
    <row r="26" spans="1:16" ht="13.5" thickBot="1" x14ac:dyDescent="0.35">
      <c r="A26" s="24" t="s">
        <v>48</v>
      </c>
      <c r="B26" s="110">
        <f>'1. Plan vs Actual'!C27</f>
        <v>50324</v>
      </c>
      <c r="C26" s="110">
        <v>30231</v>
      </c>
      <c r="D26" s="25">
        <f t="shared" si="0"/>
        <v>0.60072728717907953</v>
      </c>
      <c r="E26" s="110">
        <v>8739</v>
      </c>
      <c r="F26" s="25">
        <f t="shared" si="1"/>
        <v>0.17365471743104682</v>
      </c>
      <c r="G26" s="110">
        <v>11283</v>
      </c>
      <c r="H26" s="25">
        <f t="shared" si="2"/>
        <v>0.22420713774739687</v>
      </c>
      <c r="I26" s="110">
        <v>781</v>
      </c>
      <c r="J26" s="35">
        <f t="shared" si="3"/>
        <v>1.5519434067244257E-2</v>
      </c>
      <c r="K26" s="110">
        <v>2596</v>
      </c>
      <c r="L26" s="25">
        <f t="shared" si="4"/>
        <v>5.1585724505206265E-2</v>
      </c>
      <c r="M26" s="110">
        <v>250</v>
      </c>
      <c r="N26" s="35">
        <f t="shared" si="5"/>
        <v>4.9678086002702491E-3</v>
      </c>
      <c r="O26" s="110">
        <v>5172</v>
      </c>
      <c r="P26" s="27">
        <f t="shared" si="6"/>
        <v>0.10277402432239091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1" t="s">
        <v>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0" spans="1:16" ht="12.75" customHeight="1" x14ac:dyDescent="0.3">
      <c r="A30" s="161" t="s">
        <v>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x14ac:dyDescent="0.3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11" customWidth="1"/>
    <col min="2" max="2" width="10.1796875" style="11" customWidth="1"/>
    <col min="3" max="3" width="8.26953125" style="11" customWidth="1"/>
    <col min="4" max="4" width="7.453125" style="11" customWidth="1"/>
    <col min="5" max="5" width="8.7265625" style="11" customWidth="1"/>
    <col min="6" max="6" width="6.26953125" style="11" customWidth="1"/>
    <col min="7" max="7" width="8.7265625" style="11" customWidth="1"/>
    <col min="8" max="8" width="6.453125" style="11" customWidth="1"/>
    <col min="9" max="9" width="8.7265625" style="11" customWidth="1"/>
    <col min="10" max="10" width="6.453125" style="11" customWidth="1"/>
    <col min="11" max="11" width="8.7265625" style="11" customWidth="1"/>
    <col min="12" max="12" width="6.453125" style="11" customWidth="1"/>
    <col min="13" max="13" width="8.7265625" style="11" customWidth="1"/>
    <col min="14" max="14" width="6.453125" style="11" customWidth="1"/>
    <col min="15" max="16384" width="9.1796875" style="11"/>
  </cols>
  <sheetData>
    <row r="1" spans="1:15" ht="18.5" x14ac:dyDescent="0.45">
      <c r="A1" s="15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5" ht="15.5" x14ac:dyDescent="0.35">
      <c r="A2" s="151" t="str">
        <f>'1. Plan vs Actual'!A2</f>
        <v>OSCCAR Summary by Workforce Area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5" ht="15.5" x14ac:dyDescent="0.35">
      <c r="A3" s="151" t="str">
        <f>'1. Plan vs Actual'!A3</f>
        <v>FY23 Quarter Ending December 31, 2022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5" spans="1:15" ht="18.5" x14ac:dyDescent="0.45">
      <c r="A5" s="153" t="s">
        <v>88</v>
      </c>
      <c r="B5" s="153"/>
      <c r="C5" s="153"/>
      <c r="D5" s="153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5" ht="6.75" customHeight="1" thickBot="1" x14ac:dyDescent="0.35"/>
    <row r="7" spans="1:15" ht="13.5" thickTop="1" x14ac:dyDescent="0.3">
      <c r="A7" s="143" t="s">
        <v>16</v>
      </c>
      <c r="B7" s="139" t="s">
        <v>17</v>
      </c>
      <c r="C7" s="36" t="s">
        <v>18</v>
      </c>
      <c r="D7" s="37" t="s">
        <v>19</v>
      </c>
      <c r="E7" s="140" t="s">
        <v>20</v>
      </c>
      <c r="F7" s="139" t="s">
        <v>21</v>
      </c>
      <c r="G7" s="38" t="s">
        <v>55</v>
      </c>
      <c r="H7" s="39" t="s">
        <v>61</v>
      </c>
      <c r="I7" s="140" t="s">
        <v>62</v>
      </c>
      <c r="J7" s="139" t="s">
        <v>63</v>
      </c>
      <c r="K7" s="38" t="s">
        <v>73</v>
      </c>
      <c r="L7" s="39" t="s">
        <v>74</v>
      </c>
      <c r="M7" s="140" t="s">
        <v>75</v>
      </c>
      <c r="N7" s="142" t="s">
        <v>76</v>
      </c>
    </row>
    <row r="8" spans="1:15" s="29" customFormat="1" ht="39" x14ac:dyDescent="0.3">
      <c r="A8" s="17"/>
      <c r="B8" s="135" t="s">
        <v>22</v>
      </c>
      <c r="C8" s="40" t="s">
        <v>89</v>
      </c>
      <c r="D8" s="18" t="s">
        <v>80</v>
      </c>
      <c r="E8" s="136" t="s">
        <v>90</v>
      </c>
      <c r="F8" s="135" t="s">
        <v>80</v>
      </c>
      <c r="G8" s="41" t="s">
        <v>91</v>
      </c>
      <c r="H8" s="42" t="s">
        <v>80</v>
      </c>
      <c r="I8" s="136" t="s">
        <v>92</v>
      </c>
      <c r="J8" s="135" t="s">
        <v>80</v>
      </c>
      <c r="K8" s="41" t="s">
        <v>93</v>
      </c>
      <c r="L8" s="42" t="s">
        <v>80</v>
      </c>
      <c r="M8" s="136" t="s">
        <v>94</v>
      </c>
      <c r="N8" s="18" t="s">
        <v>80</v>
      </c>
    </row>
    <row r="9" spans="1:15" ht="14.15" customHeight="1" x14ac:dyDescent="0.3">
      <c r="A9" s="19" t="s">
        <v>30</v>
      </c>
      <c r="B9" s="43">
        <f>'1. Plan vs Actual'!C10</f>
        <v>1685</v>
      </c>
      <c r="C9" s="44">
        <v>808</v>
      </c>
      <c r="D9" s="23">
        <f>C9/B9</f>
        <v>0.47952522255192881</v>
      </c>
      <c r="E9" s="45">
        <v>80</v>
      </c>
      <c r="F9" s="46">
        <f>E9/B9</f>
        <v>4.7477744807121663E-2</v>
      </c>
      <c r="G9" s="47">
        <v>88</v>
      </c>
      <c r="H9" s="48">
        <f t="shared" ref="H9:H26" si="0">G9/B9</f>
        <v>5.2225519287833831E-2</v>
      </c>
      <c r="I9" s="45">
        <v>843</v>
      </c>
      <c r="J9" s="46">
        <f>I9/B9</f>
        <v>0.50029673590504453</v>
      </c>
      <c r="K9" s="47">
        <v>255</v>
      </c>
      <c r="L9" s="48">
        <f>K9/B9</f>
        <v>0.1513353115727003</v>
      </c>
      <c r="M9" s="45">
        <v>419</v>
      </c>
      <c r="N9" s="23">
        <f>M9/B9</f>
        <v>0.24866468842729969</v>
      </c>
      <c r="O9" s="49"/>
    </row>
    <row r="10" spans="1:15" ht="14.15" customHeight="1" x14ac:dyDescent="0.3">
      <c r="A10" s="19" t="s">
        <v>31</v>
      </c>
      <c r="B10" s="43">
        <f>'1. Plan vs Actual'!C11</f>
        <v>5290</v>
      </c>
      <c r="C10" s="44">
        <v>2756</v>
      </c>
      <c r="D10" s="23">
        <f t="shared" ref="D10:D24" si="1">C10/B10</f>
        <v>0.52098298676748578</v>
      </c>
      <c r="E10" s="45">
        <v>26</v>
      </c>
      <c r="F10" s="46">
        <f t="shared" ref="F10:F26" si="2">E10/B10</f>
        <v>4.9149338374291111E-3</v>
      </c>
      <c r="G10" s="47">
        <v>136</v>
      </c>
      <c r="H10" s="48">
        <f t="shared" si="0"/>
        <v>2.5708884688090738E-2</v>
      </c>
      <c r="I10" s="45">
        <v>3073</v>
      </c>
      <c r="J10" s="46">
        <f t="shared" ref="J10:J26" si="3">I10/B10</f>
        <v>0.58090737240075618</v>
      </c>
      <c r="K10" s="47">
        <v>864</v>
      </c>
      <c r="L10" s="48">
        <f t="shared" ref="L10:L26" si="4">K10/B10</f>
        <v>0.16332703213610586</v>
      </c>
      <c r="M10" s="45">
        <v>1191</v>
      </c>
      <c r="N10" s="23">
        <f t="shared" ref="N10:N26" si="5">M10/B10</f>
        <v>0.22514177693761814</v>
      </c>
      <c r="O10" s="49"/>
    </row>
    <row r="11" spans="1:15" ht="14.15" customHeight="1" x14ac:dyDescent="0.3">
      <c r="A11" s="19" t="s">
        <v>32</v>
      </c>
      <c r="B11" s="43">
        <f>'1. Plan vs Actual'!C12</f>
        <v>3988</v>
      </c>
      <c r="C11" s="44">
        <v>2016</v>
      </c>
      <c r="D11" s="23">
        <f t="shared" si="1"/>
        <v>0.50551654964894688</v>
      </c>
      <c r="E11" s="45">
        <v>319</v>
      </c>
      <c r="F11" s="46">
        <f t="shared" si="2"/>
        <v>7.9989969909729189E-2</v>
      </c>
      <c r="G11" s="47">
        <v>154</v>
      </c>
      <c r="H11" s="48">
        <f t="shared" si="0"/>
        <v>3.8615847542627882E-2</v>
      </c>
      <c r="I11" s="45">
        <v>2099</v>
      </c>
      <c r="J11" s="46">
        <f t="shared" si="3"/>
        <v>0.52632898696088259</v>
      </c>
      <c r="K11" s="47">
        <v>616</v>
      </c>
      <c r="L11" s="48">
        <f t="shared" si="4"/>
        <v>0.15446339017051153</v>
      </c>
      <c r="M11" s="45">
        <v>800</v>
      </c>
      <c r="N11" s="23">
        <f t="shared" si="5"/>
        <v>0.20060180541624875</v>
      </c>
      <c r="O11" s="49"/>
    </row>
    <row r="12" spans="1:15" ht="14.15" customHeight="1" x14ac:dyDescent="0.3">
      <c r="A12" s="19" t="s">
        <v>33</v>
      </c>
      <c r="B12" s="43">
        <f>'1. Plan vs Actual'!C13</f>
        <v>3133</v>
      </c>
      <c r="C12" s="44">
        <v>1713</v>
      </c>
      <c r="D12" s="23">
        <f t="shared" si="1"/>
        <v>0.5467602936482604</v>
      </c>
      <c r="E12" s="45">
        <v>48</v>
      </c>
      <c r="F12" s="46">
        <f t="shared" si="2"/>
        <v>1.5320778806255984E-2</v>
      </c>
      <c r="G12" s="47">
        <v>71</v>
      </c>
      <c r="H12" s="48">
        <f t="shared" si="0"/>
        <v>2.2661985317586977E-2</v>
      </c>
      <c r="I12" s="45">
        <v>1656</v>
      </c>
      <c r="J12" s="46">
        <f t="shared" si="3"/>
        <v>0.52856686881583148</v>
      </c>
      <c r="K12" s="47">
        <v>558</v>
      </c>
      <c r="L12" s="48">
        <f t="shared" si="4"/>
        <v>0.17810405362272583</v>
      </c>
      <c r="M12" s="45">
        <v>800</v>
      </c>
      <c r="N12" s="23">
        <f t="shared" si="5"/>
        <v>0.25534631343759973</v>
      </c>
      <c r="O12" s="49"/>
    </row>
    <row r="13" spans="1:15" ht="14.15" customHeight="1" x14ac:dyDescent="0.3">
      <c r="A13" s="19" t="s">
        <v>34</v>
      </c>
      <c r="B13" s="43">
        <f>'1. Plan vs Actual'!C14</f>
        <v>1651</v>
      </c>
      <c r="C13" s="44">
        <v>883</v>
      </c>
      <c r="D13" s="23">
        <f t="shared" si="1"/>
        <v>0.53482737734706243</v>
      </c>
      <c r="E13" s="45">
        <v>27</v>
      </c>
      <c r="F13" s="46">
        <f t="shared" si="2"/>
        <v>1.6353725015142338E-2</v>
      </c>
      <c r="G13" s="47">
        <v>34</v>
      </c>
      <c r="H13" s="48">
        <f t="shared" si="0"/>
        <v>2.0593579648697759E-2</v>
      </c>
      <c r="I13" s="45">
        <v>631</v>
      </c>
      <c r="J13" s="46">
        <f t="shared" si="3"/>
        <v>0.38219261053906722</v>
      </c>
      <c r="K13" s="47">
        <v>283</v>
      </c>
      <c r="L13" s="48">
        <f t="shared" si="4"/>
        <v>0.17141126589945488</v>
      </c>
      <c r="M13" s="45">
        <v>676</v>
      </c>
      <c r="N13" s="23">
        <f t="shared" si="5"/>
        <v>0.40944881889763779</v>
      </c>
      <c r="O13" s="49"/>
    </row>
    <row r="14" spans="1:15" ht="14.15" customHeight="1" x14ac:dyDescent="0.3">
      <c r="A14" s="19" t="s">
        <v>35</v>
      </c>
      <c r="B14" s="43">
        <f>'1. Plan vs Actual'!C15</f>
        <v>3884</v>
      </c>
      <c r="C14" s="44">
        <v>1831</v>
      </c>
      <c r="D14" s="23">
        <f t="shared" si="1"/>
        <v>0.47142121524201852</v>
      </c>
      <c r="E14" s="45">
        <v>87</v>
      </c>
      <c r="F14" s="46">
        <f t="shared" si="2"/>
        <v>2.2399588053553039E-2</v>
      </c>
      <c r="G14" s="47">
        <v>144</v>
      </c>
      <c r="H14" s="48">
        <f t="shared" si="0"/>
        <v>3.7075180226570546E-2</v>
      </c>
      <c r="I14" s="45">
        <v>1940</v>
      </c>
      <c r="J14" s="46">
        <f t="shared" si="3"/>
        <v>0.49948506694129763</v>
      </c>
      <c r="K14" s="47">
        <v>686</v>
      </c>
      <c r="L14" s="48">
        <f t="shared" si="4"/>
        <v>0.17662203913491245</v>
      </c>
      <c r="M14" s="45">
        <v>1027</v>
      </c>
      <c r="N14" s="23">
        <f t="shared" si="5"/>
        <v>0.26441812564366635</v>
      </c>
      <c r="O14" s="49"/>
    </row>
    <row r="15" spans="1:15" ht="14.15" customHeight="1" x14ac:dyDescent="0.3">
      <c r="A15" s="19" t="s">
        <v>36</v>
      </c>
      <c r="B15" s="43">
        <f>'1. Plan vs Actual'!C16</f>
        <v>1707</v>
      </c>
      <c r="C15" s="44">
        <v>847</v>
      </c>
      <c r="D15" s="23">
        <f t="shared" si="1"/>
        <v>0.49619214997070887</v>
      </c>
      <c r="E15" s="45">
        <v>15</v>
      </c>
      <c r="F15" s="46">
        <f t="shared" si="2"/>
        <v>8.7873462214411256E-3</v>
      </c>
      <c r="G15" s="47">
        <v>41</v>
      </c>
      <c r="H15" s="48">
        <f t="shared" si="0"/>
        <v>2.4018746338605741E-2</v>
      </c>
      <c r="I15" s="45">
        <v>915</v>
      </c>
      <c r="J15" s="46">
        <f t="shared" si="3"/>
        <v>0.53602811950790863</v>
      </c>
      <c r="K15" s="47">
        <v>297</v>
      </c>
      <c r="L15" s="48">
        <f t="shared" si="4"/>
        <v>0.17398945518453426</v>
      </c>
      <c r="M15" s="45">
        <v>439</v>
      </c>
      <c r="N15" s="23">
        <f t="shared" si="5"/>
        <v>0.25717633274751023</v>
      </c>
      <c r="O15" s="49"/>
    </row>
    <row r="16" spans="1:15" ht="14.15" customHeight="1" x14ac:dyDescent="0.3">
      <c r="A16" s="19" t="s">
        <v>37</v>
      </c>
      <c r="B16" s="43">
        <f>'1. Plan vs Actual'!C17</f>
        <v>3782</v>
      </c>
      <c r="C16" s="44">
        <v>2013</v>
      </c>
      <c r="D16" s="23">
        <f t="shared" si="1"/>
        <v>0.532258064516129</v>
      </c>
      <c r="E16" s="45">
        <v>126</v>
      </c>
      <c r="F16" s="46">
        <f t="shared" si="2"/>
        <v>3.3315705975674244E-2</v>
      </c>
      <c r="G16" s="47">
        <v>189</v>
      </c>
      <c r="H16" s="48">
        <f t="shared" si="0"/>
        <v>4.9973558963511369E-2</v>
      </c>
      <c r="I16" s="45">
        <v>1948</v>
      </c>
      <c r="J16" s="46">
        <f t="shared" si="3"/>
        <v>0.51507139079851927</v>
      </c>
      <c r="K16" s="47">
        <v>612</v>
      </c>
      <c r="L16" s="48">
        <f t="shared" si="4"/>
        <v>0.16181914331041777</v>
      </c>
      <c r="M16" s="45">
        <v>907</v>
      </c>
      <c r="N16" s="23">
        <f t="shared" si="5"/>
        <v>0.23982020095187731</v>
      </c>
      <c r="O16" s="49"/>
    </row>
    <row r="17" spans="1:17" ht="14.15" customHeight="1" x14ac:dyDescent="0.3">
      <c r="A17" s="19" t="s">
        <v>38</v>
      </c>
      <c r="B17" s="43">
        <f>'1. Plan vs Actual'!C18</f>
        <v>2363</v>
      </c>
      <c r="C17" s="44">
        <v>1299</v>
      </c>
      <c r="D17" s="23">
        <f t="shared" si="1"/>
        <v>0.54972492594159961</v>
      </c>
      <c r="E17" s="45">
        <v>92</v>
      </c>
      <c r="F17" s="46">
        <f t="shared" si="2"/>
        <v>3.893355903512484E-2</v>
      </c>
      <c r="G17" s="47">
        <v>80</v>
      </c>
      <c r="H17" s="48">
        <f t="shared" si="0"/>
        <v>3.3855268726195514E-2</v>
      </c>
      <c r="I17" s="45">
        <v>1271</v>
      </c>
      <c r="J17" s="46">
        <f t="shared" si="3"/>
        <v>0.53787558188743123</v>
      </c>
      <c r="K17" s="47">
        <v>398</v>
      </c>
      <c r="L17" s="48">
        <f t="shared" si="4"/>
        <v>0.1684299619128227</v>
      </c>
      <c r="M17" s="45">
        <v>522</v>
      </c>
      <c r="N17" s="23">
        <f t="shared" si="5"/>
        <v>0.22090562843842573</v>
      </c>
      <c r="O17" s="49"/>
    </row>
    <row r="18" spans="1:17" ht="14.15" customHeight="1" x14ac:dyDescent="0.3">
      <c r="A18" s="19" t="s">
        <v>39</v>
      </c>
      <c r="B18" s="43">
        <f>'1. Plan vs Actual'!C19</f>
        <v>8766</v>
      </c>
      <c r="C18" s="44">
        <v>4325</v>
      </c>
      <c r="D18" s="23">
        <f t="shared" si="1"/>
        <v>0.49338352726443074</v>
      </c>
      <c r="E18" s="45">
        <v>682</v>
      </c>
      <c r="F18" s="46">
        <f t="shared" si="2"/>
        <v>7.7800593201003881E-2</v>
      </c>
      <c r="G18" s="47">
        <v>448</v>
      </c>
      <c r="H18" s="48">
        <f t="shared" si="0"/>
        <v>5.1106548026465894E-2</v>
      </c>
      <c r="I18" s="45">
        <v>5037</v>
      </c>
      <c r="J18" s="46">
        <f t="shared" si="3"/>
        <v>0.57460643394934974</v>
      </c>
      <c r="K18" s="47">
        <v>1257</v>
      </c>
      <c r="L18" s="48">
        <f t="shared" si="4"/>
        <v>0.1433949349760438</v>
      </c>
      <c r="M18" s="45">
        <v>1342</v>
      </c>
      <c r="N18" s="23">
        <f t="shared" si="5"/>
        <v>0.15309148984713666</v>
      </c>
      <c r="O18" s="49"/>
    </row>
    <row r="19" spans="1:17" ht="14.15" customHeight="1" x14ac:dyDescent="0.3">
      <c r="A19" s="19" t="s">
        <v>40</v>
      </c>
      <c r="B19" s="43">
        <f>'1. Plan vs Actual'!C20</f>
        <v>4302</v>
      </c>
      <c r="C19" s="44">
        <v>2300</v>
      </c>
      <c r="D19" s="23">
        <f t="shared" si="1"/>
        <v>0.53463505346350537</v>
      </c>
      <c r="E19" s="45">
        <v>79</v>
      </c>
      <c r="F19" s="46">
        <f t="shared" si="2"/>
        <v>1.8363551836355185E-2</v>
      </c>
      <c r="G19" s="47">
        <v>161</v>
      </c>
      <c r="H19" s="48">
        <f t="shared" si="0"/>
        <v>3.7424453742445372E-2</v>
      </c>
      <c r="I19" s="45">
        <v>2154</v>
      </c>
      <c r="J19" s="46">
        <f t="shared" si="3"/>
        <v>0.50069735006973504</v>
      </c>
      <c r="K19" s="47">
        <v>795</v>
      </c>
      <c r="L19" s="48">
        <f t="shared" si="4"/>
        <v>0.18479776847977686</v>
      </c>
      <c r="M19" s="45">
        <v>1113</v>
      </c>
      <c r="N19" s="23">
        <f t="shared" si="5"/>
        <v>0.25871687587168757</v>
      </c>
      <c r="O19" s="49"/>
    </row>
    <row r="20" spans="1:17" ht="14.15" customHeight="1" x14ac:dyDescent="0.3">
      <c r="A20" s="19" t="s">
        <v>41</v>
      </c>
      <c r="B20" s="43">
        <f>'1. Plan vs Actual'!C21</f>
        <v>4113</v>
      </c>
      <c r="C20" s="44">
        <v>2073</v>
      </c>
      <c r="D20" s="23">
        <f t="shared" si="1"/>
        <v>0.50401167031363969</v>
      </c>
      <c r="E20" s="45">
        <v>45</v>
      </c>
      <c r="F20" s="46">
        <f t="shared" si="2"/>
        <v>1.0940919037199124E-2</v>
      </c>
      <c r="G20" s="47">
        <v>64</v>
      </c>
      <c r="H20" s="48">
        <f t="shared" si="0"/>
        <v>1.5560418186238755E-2</v>
      </c>
      <c r="I20" s="45">
        <v>2068</v>
      </c>
      <c r="J20" s="46">
        <f t="shared" si="3"/>
        <v>0.5027960126428398</v>
      </c>
      <c r="K20" s="47">
        <v>723</v>
      </c>
      <c r="L20" s="48">
        <f t="shared" si="4"/>
        <v>0.17578409919766594</v>
      </c>
      <c r="M20" s="45">
        <v>1213</v>
      </c>
      <c r="N20" s="23">
        <f t="shared" si="5"/>
        <v>0.2949185509360564</v>
      </c>
      <c r="O20" s="49"/>
    </row>
    <row r="21" spans="1:17" ht="14.15" customHeight="1" x14ac:dyDescent="0.3">
      <c r="A21" s="19" t="s">
        <v>42</v>
      </c>
      <c r="B21" s="43">
        <f>'1. Plan vs Actual'!C22</f>
        <v>4232</v>
      </c>
      <c r="C21" s="44">
        <v>2050</v>
      </c>
      <c r="D21" s="23">
        <f t="shared" si="1"/>
        <v>0.4844045368620038</v>
      </c>
      <c r="E21" s="45">
        <v>45</v>
      </c>
      <c r="F21" s="46">
        <f t="shared" si="2"/>
        <v>1.0633270321361058E-2</v>
      </c>
      <c r="G21" s="47">
        <v>86</v>
      </c>
      <c r="H21" s="48">
        <f t="shared" si="0"/>
        <v>2.0321361058601134E-2</v>
      </c>
      <c r="I21" s="45">
        <v>1861</v>
      </c>
      <c r="J21" s="46">
        <f t="shared" si="3"/>
        <v>0.43974480151228734</v>
      </c>
      <c r="K21" s="47">
        <v>846</v>
      </c>
      <c r="L21" s="48">
        <f t="shared" si="4"/>
        <v>0.1999054820415879</v>
      </c>
      <c r="M21" s="45">
        <v>1394</v>
      </c>
      <c r="N21" s="23">
        <f t="shared" si="5"/>
        <v>0.32939508506616255</v>
      </c>
      <c r="O21" s="49"/>
    </row>
    <row r="22" spans="1:17" ht="14.15" customHeight="1" x14ac:dyDescent="0.3">
      <c r="A22" s="19" t="s">
        <v>43</v>
      </c>
      <c r="B22" s="43">
        <f>'1. Plan vs Actual'!C23</f>
        <v>1971</v>
      </c>
      <c r="C22" s="44">
        <v>892</v>
      </c>
      <c r="D22" s="23">
        <f t="shared" si="1"/>
        <v>0.45256215119228815</v>
      </c>
      <c r="E22" s="45">
        <v>23</v>
      </c>
      <c r="F22" s="46">
        <f t="shared" si="2"/>
        <v>1.1669203450025367E-2</v>
      </c>
      <c r="G22" s="47">
        <v>69</v>
      </c>
      <c r="H22" s="48">
        <f t="shared" si="0"/>
        <v>3.5007610350076102E-2</v>
      </c>
      <c r="I22" s="45">
        <v>1008</v>
      </c>
      <c r="J22" s="46">
        <f t="shared" si="3"/>
        <v>0.51141552511415522</v>
      </c>
      <c r="K22" s="47">
        <v>319</v>
      </c>
      <c r="L22" s="48">
        <f t="shared" si="4"/>
        <v>0.16184677828513444</v>
      </c>
      <c r="M22" s="45">
        <v>552</v>
      </c>
      <c r="N22" s="23">
        <f t="shared" si="5"/>
        <v>0.28006088280060881</v>
      </c>
      <c r="O22" s="49"/>
    </row>
    <row r="23" spans="1:17" ht="14.15" customHeight="1" x14ac:dyDescent="0.3">
      <c r="A23" s="19" t="s">
        <v>44</v>
      </c>
      <c r="B23" s="43">
        <f>'1. Plan vs Actual'!C24</f>
        <v>2700</v>
      </c>
      <c r="C23" s="44">
        <v>1359</v>
      </c>
      <c r="D23" s="23">
        <f t="shared" si="1"/>
        <v>0.5033333333333333</v>
      </c>
      <c r="E23" s="45">
        <v>45</v>
      </c>
      <c r="F23" s="46">
        <f t="shared" si="2"/>
        <v>1.6666666666666666E-2</v>
      </c>
      <c r="G23" s="47">
        <v>98</v>
      </c>
      <c r="H23" s="48">
        <f t="shared" si="0"/>
        <v>3.6296296296296299E-2</v>
      </c>
      <c r="I23" s="45">
        <v>1399</v>
      </c>
      <c r="J23" s="46">
        <f t="shared" si="3"/>
        <v>0.51814814814814814</v>
      </c>
      <c r="K23" s="47">
        <v>433</v>
      </c>
      <c r="L23" s="48">
        <f t="shared" si="4"/>
        <v>0.16037037037037036</v>
      </c>
      <c r="M23" s="45">
        <v>725</v>
      </c>
      <c r="N23" s="23">
        <f t="shared" si="5"/>
        <v>0.26851851851851855</v>
      </c>
      <c r="O23" s="49"/>
    </row>
    <row r="24" spans="1:17" ht="14.15" customHeight="1" x14ac:dyDescent="0.3">
      <c r="A24" s="19" t="s">
        <v>45</v>
      </c>
      <c r="B24" s="43">
        <f>'1. Plan vs Actual'!C25</f>
        <v>3092</v>
      </c>
      <c r="C24" s="44">
        <v>1529</v>
      </c>
      <c r="D24" s="23">
        <f t="shared" si="1"/>
        <v>0.49450194049159119</v>
      </c>
      <c r="E24" s="45">
        <v>74</v>
      </c>
      <c r="F24" s="46">
        <f t="shared" si="2"/>
        <v>2.3932729624838292E-2</v>
      </c>
      <c r="G24" s="47">
        <v>76</v>
      </c>
      <c r="H24" s="48">
        <f t="shared" si="0"/>
        <v>2.4579560155239329E-2</v>
      </c>
      <c r="I24" s="45">
        <v>1522</v>
      </c>
      <c r="J24" s="46">
        <f t="shared" si="3"/>
        <v>0.49223803363518759</v>
      </c>
      <c r="K24" s="47">
        <v>525</v>
      </c>
      <c r="L24" s="48">
        <f t="shared" si="4"/>
        <v>0.16979301423027165</v>
      </c>
      <c r="M24" s="45">
        <v>894</v>
      </c>
      <c r="N24" s="23">
        <f t="shared" si="5"/>
        <v>0.28913324708926263</v>
      </c>
      <c r="O24" s="49"/>
      <c r="Q24" s="49"/>
    </row>
    <row r="25" spans="1:17" x14ac:dyDescent="0.3">
      <c r="A25" s="19" t="s">
        <v>46</v>
      </c>
      <c r="B25" s="50">
        <f>'1. Plan vs Actual'!C26</f>
        <v>464</v>
      </c>
      <c r="C25" s="116">
        <v>229</v>
      </c>
      <c r="D25" s="23">
        <f>C25/B25</f>
        <v>0.49353448275862066</v>
      </c>
      <c r="E25" s="117">
        <v>0</v>
      </c>
      <c r="F25" s="46">
        <f>E25/B25</f>
        <v>0</v>
      </c>
      <c r="G25" s="118">
        <v>2</v>
      </c>
      <c r="H25" s="48">
        <f t="shared" si="0"/>
        <v>4.3103448275862068E-3</v>
      </c>
      <c r="I25" s="117">
        <v>141</v>
      </c>
      <c r="J25" s="46">
        <f t="shared" si="3"/>
        <v>0.30387931034482757</v>
      </c>
      <c r="K25" s="118">
        <v>123</v>
      </c>
      <c r="L25" s="48">
        <f t="shared" si="4"/>
        <v>0.26508620689655171</v>
      </c>
      <c r="M25" s="117">
        <v>198</v>
      </c>
      <c r="N25" s="23">
        <f t="shared" si="5"/>
        <v>0.42672413793103448</v>
      </c>
      <c r="O25" s="49"/>
    </row>
    <row r="26" spans="1:17" ht="13.5" thickBot="1" x14ac:dyDescent="0.35">
      <c r="A26" s="24" t="s">
        <v>48</v>
      </c>
      <c r="B26" s="51">
        <f>'1. Plan vs Actual'!C27</f>
        <v>50324</v>
      </c>
      <c r="C26" s="119">
        <v>25086</v>
      </c>
      <c r="D26" s="27">
        <f>C26/B26</f>
        <v>0.49848978618551787</v>
      </c>
      <c r="E26" s="120">
        <v>1813</v>
      </c>
      <c r="F26" s="52">
        <f t="shared" si="2"/>
        <v>3.6026547969159842E-2</v>
      </c>
      <c r="G26" s="121">
        <v>1928</v>
      </c>
      <c r="H26" s="53">
        <f t="shared" si="0"/>
        <v>3.8311739925284159E-2</v>
      </c>
      <c r="I26" s="120">
        <v>26490</v>
      </c>
      <c r="J26" s="52">
        <f t="shared" si="3"/>
        <v>0.52638899928463556</v>
      </c>
      <c r="K26" s="121">
        <v>8215</v>
      </c>
      <c r="L26" s="53">
        <f t="shared" si="4"/>
        <v>0.16324219060488038</v>
      </c>
      <c r="M26" s="120">
        <v>11877</v>
      </c>
      <c r="N26" s="27">
        <f t="shared" si="5"/>
        <v>0.23601065098163898</v>
      </c>
      <c r="O26" s="49"/>
      <c r="P26" s="49"/>
    </row>
    <row r="27" spans="1:17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3">
      <c r="A29" s="161" t="s">
        <v>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0" spans="1:17" ht="12.75" customHeight="1" x14ac:dyDescent="0.3">
      <c r="A30" s="161" t="s">
        <v>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7" x14ac:dyDescent="0.3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49" customWidth="1"/>
    <col min="2" max="2" width="9.453125" style="49" customWidth="1"/>
    <col min="3" max="3" width="8.26953125" style="49" customWidth="1"/>
    <col min="4" max="4" width="5.1796875" style="49" customWidth="1"/>
    <col min="5" max="5" width="8.7265625" style="49" customWidth="1"/>
    <col min="6" max="6" width="5.1796875" style="49" customWidth="1"/>
    <col min="7" max="7" width="9.453125" style="49" customWidth="1"/>
    <col min="8" max="8" width="5.1796875" style="49" customWidth="1"/>
    <col min="9" max="9" width="8.7265625" style="49" customWidth="1"/>
    <col min="10" max="10" width="5.1796875" style="49" customWidth="1"/>
    <col min="11" max="11" width="9.1796875" style="49" customWidth="1"/>
    <col min="12" max="12" width="5.1796875" style="49" customWidth="1"/>
    <col min="13" max="13" width="8.7265625" style="49" customWidth="1"/>
    <col min="14" max="14" width="5.1796875" style="49" customWidth="1"/>
    <col min="15" max="15" width="10.7265625" style="49" customWidth="1"/>
    <col min="16" max="16" width="5.1796875" style="49" customWidth="1"/>
    <col min="17" max="16384" width="9.1796875" style="49"/>
  </cols>
  <sheetData>
    <row r="1" spans="1:16" ht="18.5" x14ac:dyDescent="0.45">
      <c r="A1" s="153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15.5" x14ac:dyDescent="0.3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ht="15.5" x14ac:dyDescent="0.35">
      <c r="A3" s="177" t="str">
        <f>'1. Plan vs Actual'!A3</f>
        <v>FY23 Quarter Ending December 31, 2022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52"/>
    </row>
    <row r="5" spans="1:16" ht="18.5" x14ac:dyDescent="0.45">
      <c r="A5" s="153" t="s">
        <v>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t="6.75" customHeight="1" thickBot="1" x14ac:dyDescent="0.35"/>
    <row r="7" spans="1:16" ht="13.5" thickTop="1" x14ac:dyDescent="0.3">
      <c r="A7" s="54" t="s">
        <v>16</v>
      </c>
      <c r="B7" s="141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2" x14ac:dyDescent="0.3">
      <c r="A8" s="57"/>
      <c r="B8" s="134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5" customHeight="1" x14ac:dyDescent="0.3">
      <c r="A9" s="61" t="s">
        <v>30</v>
      </c>
      <c r="B9" s="30">
        <f>'1. Plan vs Actual'!C10</f>
        <v>1685</v>
      </c>
      <c r="C9" s="20">
        <v>125</v>
      </c>
      <c r="D9" s="21">
        <f>C9/B9</f>
        <v>7.418397626112759E-2</v>
      </c>
      <c r="E9" s="20">
        <v>591</v>
      </c>
      <c r="F9" s="21">
        <f>E9/B9</f>
        <v>0.35074183976261125</v>
      </c>
      <c r="G9" s="20">
        <v>227</v>
      </c>
      <c r="H9" s="21">
        <f>G9/B9</f>
        <v>0.13471810089020772</v>
      </c>
      <c r="I9" s="20">
        <v>134</v>
      </c>
      <c r="J9" s="21">
        <f>I9/B9</f>
        <v>7.9525222551928787E-2</v>
      </c>
      <c r="K9" s="20">
        <v>292</v>
      </c>
      <c r="L9" s="21">
        <f>K9/B9</f>
        <v>0.17329376854599407</v>
      </c>
      <c r="M9" s="20">
        <v>148</v>
      </c>
      <c r="N9" s="21">
        <f>M9/B9</f>
        <v>8.7833827893175079E-2</v>
      </c>
      <c r="O9" s="20">
        <v>168</v>
      </c>
      <c r="P9" s="23">
        <f>O9/B9</f>
        <v>9.9703264094955488E-2</v>
      </c>
    </row>
    <row r="10" spans="1:16" ht="14.15" customHeight="1" x14ac:dyDescent="0.3">
      <c r="A10" s="61" t="s">
        <v>31</v>
      </c>
      <c r="B10" s="30">
        <f>'1. Plan vs Actual'!C11</f>
        <v>5290</v>
      </c>
      <c r="C10" s="20">
        <v>246</v>
      </c>
      <c r="D10" s="21">
        <f t="shared" ref="D10:D26" si="0">C10/B10</f>
        <v>4.6502835538752361E-2</v>
      </c>
      <c r="E10" s="20">
        <v>1388</v>
      </c>
      <c r="F10" s="21">
        <f t="shared" ref="F10:F26" si="1">E10/B10</f>
        <v>0.26238185255198487</v>
      </c>
      <c r="G10" s="20">
        <v>750</v>
      </c>
      <c r="H10" s="21">
        <f t="shared" ref="H10:H26" si="2">G10/B10</f>
        <v>0.14177693761814744</v>
      </c>
      <c r="I10" s="20">
        <v>368</v>
      </c>
      <c r="J10" s="21">
        <f t="shared" ref="J10:J26" si="3">I10/B10</f>
        <v>6.9565217391304349E-2</v>
      </c>
      <c r="K10" s="20">
        <v>1451</v>
      </c>
      <c r="L10" s="21">
        <f t="shared" ref="L10:L26" si="4">K10/B10</f>
        <v>0.27429111531190925</v>
      </c>
      <c r="M10" s="20">
        <v>856</v>
      </c>
      <c r="N10" s="21">
        <f t="shared" ref="N10:N26" si="5">M10/B10</f>
        <v>0.16181474480151228</v>
      </c>
      <c r="O10" s="20">
        <v>231</v>
      </c>
      <c r="P10" s="23">
        <f t="shared" ref="P10:P26" si="6">O10/B10</f>
        <v>4.3667296786389413E-2</v>
      </c>
    </row>
    <row r="11" spans="1:16" ht="14.15" customHeight="1" x14ac:dyDescent="0.3">
      <c r="A11" s="61" t="s">
        <v>32</v>
      </c>
      <c r="B11" s="30">
        <f>'1. Plan vs Actual'!C12</f>
        <v>3988</v>
      </c>
      <c r="C11" s="20">
        <v>623</v>
      </c>
      <c r="D11" s="21">
        <f t="shared" si="0"/>
        <v>0.15621865596790371</v>
      </c>
      <c r="E11" s="20">
        <v>1335</v>
      </c>
      <c r="F11" s="21">
        <f t="shared" si="1"/>
        <v>0.33475426278836512</v>
      </c>
      <c r="G11" s="20">
        <v>551</v>
      </c>
      <c r="H11" s="21">
        <f t="shared" si="2"/>
        <v>0.13816449348044132</v>
      </c>
      <c r="I11" s="20">
        <v>344</v>
      </c>
      <c r="J11" s="21">
        <f t="shared" si="3"/>
        <v>8.6258776328986958E-2</v>
      </c>
      <c r="K11" s="20">
        <v>746</v>
      </c>
      <c r="L11" s="21">
        <f t="shared" si="4"/>
        <v>0.18706118355065196</v>
      </c>
      <c r="M11" s="20">
        <v>341</v>
      </c>
      <c r="N11" s="21">
        <f t="shared" si="5"/>
        <v>8.5506519558676025E-2</v>
      </c>
      <c r="O11" s="20">
        <v>48</v>
      </c>
      <c r="P11" s="23">
        <f t="shared" si="6"/>
        <v>1.2036108324974924E-2</v>
      </c>
    </row>
    <row r="12" spans="1:16" ht="14.15" customHeight="1" x14ac:dyDescent="0.3">
      <c r="A12" s="61" t="s">
        <v>33</v>
      </c>
      <c r="B12" s="30">
        <f>'1. Plan vs Actual'!C13</f>
        <v>3133</v>
      </c>
      <c r="C12" s="20">
        <v>172</v>
      </c>
      <c r="D12" s="21">
        <f t="shared" si="0"/>
        <v>5.4899457389083944E-2</v>
      </c>
      <c r="E12" s="20">
        <v>953</v>
      </c>
      <c r="F12" s="21">
        <f t="shared" si="1"/>
        <v>0.30418129588254067</v>
      </c>
      <c r="G12" s="20">
        <v>518</v>
      </c>
      <c r="H12" s="21">
        <f t="shared" si="2"/>
        <v>0.16533673795084583</v>
      </c>
      <c r="I12" s="20">
        <v>302</v>
      </c>
      <c r="J12" s="21">
        <f t="shared" si="3"/>
        <v>9.6393233322693908E-2</v>
      </c>
      <c r="K12" s="20">
        <v>787</v>
      </c>
      <c r="L12" s="21">
        <f t="shared" si="4"/>
        <v>0.25119693584423874</v>
      </c>
      <c r="M12" s="20">
        <v>377</v>
      </c>
      <c r="N12" s="21">
        <f t="shared" si="5"/>
        <v>0.12033195020746888</v>
      </c>
      <c r="O12" s="20">
        <v>24</v>
      </c>
      <c r="P12" s="23">
        <f t="shared" si="6"/>
        <v>7.660389403127992E-3</v>
      </c>
    </row>
    <row r="13" spans="1:16" ht="14.15" customHeight="1" x14ac:dyDescent="0.3">
      <c r="A13" s="61" t="s">
        <v>34</v>
      </c>
      <c r="B13" s="30">
        <f>'1. Plan vs Actual'!C14</f>
        <v>1651</v>
      </c>
      <c r="C13" s="20">
        <v>102</v>
      </c>
      <c r="D13" s="21">
        <f t="shared" si="0"/>
        <v>6.1780738946093275E-2</v>
      </c>
      <c r="E13" s="20">
        <v>371</v>
      </c>
      <c r="F13" s="21">
        <f t="shared" si="1"/>
        <v>0.2247122955784373</v>
      </c>
      <c r="G13" s="20">
        <v>267</v>
      </c>
      <c r="H13" s="21">
        <f t="shared" si="2"/>
        <v>0.16172016959418534</v>
      </c>
      <c r="I13" s="20">
        <v>182</v>
      </c>
      <c r="J13" s="21">
        <f t="shared" si="3"/>
        <v>0.11023622047244094</v>
      </c>
      <c r="K13" s="20">
        <v>487</v>
      </c>
      <c r="L13" s="21">
        <f t="shared" si="4"/>
        <v>0.29497274379164146</v>
      </c>
      <c r="M13" s="20">
        <v>239</v>
      </c>
      <c r="N13" s="21">
        <f t="shared" si="5"/>
        <v>0.14476075105996367</v>
      </c>
      <c r="O13" s="20">
        <v>3</v>
      </c>
      <c r="P13" s="23">
        <f t="shared" si="6"/>
        <v>1.8170805572380376E-3</v>
      </c>
    </row>
    <row r="14" spans="1:16" ht="14.15" customHeight="1" x14ac:dyDescent="0.3">
      <c r="A14" s="61" t="s">
        <v>35</v>
      </c>
      <c r="B14" s="30">
        <f>'1. Plan vs Actual'!C15</f>
        <v>3884</v>
      </c>
      <c r="C14" s="20">
        <v>266</v>
      </c>
      <c r="D14" s="21">
        <f t="shared" si="0"/>
        <v>6.8486096807415034E-2</v>
      </c>
      <c r="E14" s="20">
        <v>1183</v>
      </c>
      <c r="F14" s="21">
        <f t="shared" si="1"/>
        <v>0.3045829042224511</v>
      </c>
      <c r="G14" s="20">
        <v>596</v>
      </c>
      <c r="H14" s="21">
        <f t="shared" si="2"/>
        <v>0.15345005149330587</v>
      </c>
      <c r="I14" s="20">
        <v>392</v>
      </c>
      <c r="J14" s="21">
        <f t="shared" si="3"/>
        <v>0.10092687950566426</v>
      </c>
      <c r="K14" s="20">
        <v>958</v>
      </c>
      <c r="L14" s="21">
        <f t="shared" si="4"/>
        <v>0.24665293511843461</v>
      </c>
      <c r="M14" s="20">
        <v>410</v>
      </c>
      <c r="N14" s="21">
        <f t="shared" si="5"/>
        <v>0.10556127703398559</v>
      </c>
      <c r="O14" s="20">
        <v>79</v>
      </c>
      <c r="P14" s="23">
        <f t="shared" si="6"/>
        <v>2.0339855818743563E-2</v>
      </c>
    </row>
    <row r="15" spans="1:16" ht="14.15" customHeight="1" x14ac:dyDescent="0.3">
      <c r="A15" s="61" t="s">
        <v>36</v>
      </c>
      <c r="B15" s="30">
        <f>'1. Plan vs Actual'!C16</f>
        <v>1707</v>
      </c>
      <c r="C15" s="20">
        <v>96</v>
      </c>
      <c r="D15" s="21">
        <f t="shared" si="0"/>
        <v>5.6239015817223195E-2</v>
      </c>
      <c r="E15" s="20">
        <v>493</v>
      </c>
      <c r="F15" s="21">
        <f t="shared" si="1"/>
        <v>0.28881077914469833</v>
      </c>
      <c r="G15" s="20">
        <v>289</v>
      </c>
      <c r="H15" s="21">
        <f t="shared" si="2"/>
        <v>0.169302870533099</v>
      </c>
      <c r="I15" s="20">
        <v>139</v>
      </c>
      <c r="J15" s="21">
        <f t="shared" si="3"/>
        <v>8.1429408318687752E-2</v>
      </c>
      <c r="K15" s="20">
        <v>383</v>
      </c>
      <c r="L15" s="21">
        <f t="shared" si="4"/>
        <v>0.22437024018746338</v>
      </c>
      <c r="M15" s="20">
        <v>243</v>
      </c>
      <c r="N15" s="21">
        <f t="shared" si="5"/>
        <v>0.14235500878734622</v>
      </c>
      <c r="O15" s="20">
        <v>64</v>
      </c>
      <c r="P15" s="23">
        <f t="shared" si="6"/>
        <v>3.7492677211482132E-2</v>
      </c>
    </row>
    <row r="16" spans="1:16" ht="14.15" customHeight="1" x14ac:dyDescent="0.3">
      <c r="A16" s="61" t="s">
        <v>37</v>
      </c>
      <c r="B16" s="30">
        <f>'1. Plan vs Actual'!C17</f>
        <v>3782</v>
      </c>
      <c r="C16" s="20">
        <v>427</v>
      </c>
      <c r="D16" s="21">
        <f t="shared" si="0"/>
        <v>0.11290322580645161</v>
      </c>
      <c r="E16" s="20">
        <v>1153</v>
      </c>
      <c r="F16" s="21">
        <f t="shared" si="1"/>
        <v>0.30486515071390796</v>
      </c>
      <c r="G16" s="20">
        <v>511</v>
      </c>
      <c r="H16" s="21">
        <f t="shared" si="2"/>
        <v>0.13511369645690111</v>
      </c>
      <c r="I16" s="20">
        <v>294</v>
      </c>
      <c r="J16" s="21">
        <f t="shared" si="3"/>
        <v>7.7736647276573242E-2</v>
      </c>
      <c r="K16" s="20">
        <v>834</v>
      </c>
      <c r="L16" s="21">
        <f t="shared" si="4"/>
        <v>0.22051824431517716</v>
      </c>
      <c r="M16" s="20">
        <v>389</v>
      </c>
      <c r="N16" s="21">
        <f t="shared" si="5"/>
        <v>0.10285563194077207</v>
      </c>
      <c r="O16" s="20">
        <v>174</v>
      </c>
      <c r="P16" s="23">
        <f t="shared" si="6"/>
        <v>4.6007403490216814E-2</v>
      </c>
    </row>
    <row r="17" spans="1:16" ht="14.15" customHeight="1" x14ac:dyDescent="0.3">
      <c r="A17" s="61" t="s">
        <v>38</v>
      </c>
      <c r="B17" s="30">
        <f>'1. Plan vs Actual'!C18</f>
        <v>2363</v>
      </c>
      <c r="C17" s="20">
        <v>298</v>
      </c>
      <c r="D17" s="21">
        <f t="shared" si="0"/>
        <v>0.12611087600507828</v>
      </c>
      <c r="E17" s="20">
        <v>856</v>
      </c>
      <c r="F17" s="21">
        <f t="shared" si="1"/>
        <v>0.36225137537029201</v>
      </c>
      <c r="G17" s="20">
        <v>333</v>
      </c>
      <c r="H17" s="21">
        <f t="shared" si="2"/>
        <v>0.14092255607278883</v>
      </c>
      <c r="I17" s="20">
        <v>215</v>
      </c>
      <c r="J17" s="21">
        <f t="shared" si="3"/>
        <v>9.0986034701650439E-2</v>
      </c>
      <c r="K17" s="20">
        <v>462</v>
      </c>
      <c r="L17" s="21">
        <f t="shared" si="4"/>
        <v>0.19551417689377909</v>
      </c>
      <c r="M17" s="20">
        <v>189</v>
      </c>
      <c r="N17" s="21">
        <f t="shared" si="5"/>
        <v>7.9983072365636898E-2</v>
      </c>
      <c r="O17" s="20">
        <v>10</v>
      </c>
      <c r="P17" s="23">
        <f t="shared" si="6"/>
        <v>4.2319085907744393E-3</v>
      </c>
    </row>
    <row r="18" spans="1:16" ht="14.15" customHeight="1" x14ac:dyDescent="0.3">
      <c r="A18" s="61" t="s">
        <v>39</v>
      </c>
      <c r="B18" s="30">
        <f>'1. Plan vs Actual'!C19</f>
        <v>8766</v>
      </c>
      <c r="C18" s="20">
        <v>1652</v>
      </c>
      <c r="D18" s="21">
        <f t="shared" si="0"/>
        <v>0.18845539584759297</v>
      </c>
      <c r="E18" s="20">
        <v>3082</v>
      </c>
      <c r="F18" s="21">
        <f t="shared" si="1"/>
        <v>0.35158567191421403</v>
      </c>
      <c r="G18" s="20">
        <v>1261</v>
      </c>
      <c r="H18" s="21">
        <f t="shared" si="2"/>
        <v>0.14385124344056582</v>
      </c>
      <c r="I18" s="20">
        <v>531</v>
      </c>
      <c r="J18" s="21">
        <f t="shared" si="3"/>
        <v>6.0574948665297744E-2</v>
      </c>
      <c r="K18" s="20">
        <v>933</v>
      </c>
      <c r="L18" s="21">
        <f t="shared" si="4"/>
        <v>0.10643394934976044</v>
      </c>
      <c r="M18" s="20">
        <v>466</v>
      </c>
      <c r="N18" s="21">
        <f t="shared" si="5"/>
        <v>5.3159936116814965E-2</v>
      </c>
      <c r="O18" s="20">
        <v>841</v>
      </c>
      <c r="P18" s="23">
        <f t="shared" si="6"/>
        <v>9.5938854665754053E-2</v>
      </c>
    </row>
    <row r="19" spans="1:16" ht="14.15" customHeight="1" x14ac:dyDescent="0.3">
      <c r="A19" s="61" t="s">
        <v>40</v>
      </c>
      <c r="B19" s="30">
        <f>'1. Plan vs Actual'!C20</f>
        <v>4302</v>
      </c>
      <c r="C19" s="20">
        <v>358</v>
      </c>
      <c r="D19" s="21">
        <f t="shared" si="0"/>
        <v>8.3217108321710836E-2</v>
      </c>
      <c r="E19" s="20">
        <v>1375</v>
      </c>
      <c r="F19" s="21">
        <f t="shared" si="1"/>
        <v>0.31961878196187821</v>
      </c>
      <c r="G19" s="20">
        <v>543</v>
      </c>
      <c r="H19" s="21">
        <f t="shared" si="2"/>
        <v>0.12622036262203626</v>
      </c>
      <c r="I19" s="20">
        <v>343</v>
      </c>
      <c r="J19" s="21">
        <f t="shared" si="3"/>
        <v>7.9730357973035793E-2</v>
      </c>
      <c r="K19" s="20">
        <v>1019</v>
      </c>
      <c r="L19" s="21">
        <f t="shared" si="4"/>
        <v>0.23686657368665737</v>
      </c>
      <c r="M19" s="20">
        <v>520</v>
      </c>
      <c r="N19" s="21">
        <f t="shared" si="5"/>
        <v>0.12087401208740121</v>
      </c>
      <c r="O19" s="20">
        <v>144</v>
      </c>
      <c r="P19" s="23">
        <f t="shared" si="6"/>
        <v>3.3472803347280332E-2</v>
      </c>
    </row>
    <row r="20" spans="1:16" ht="14.15" customHeight="1" x14ac:dyDescent="0.3">
      <c r="A20" s="61" t="s">
        <v>41</v>
      </c>
      <c r="B20" s="30">
        <f>'1. Plan vs Actual'!C21</f>
        <v>4113</v>
      </c>
      <c r="C20" s="20">
        <v>159</v>
      </c>
      <c r="D20" s="21">
        <f t="shared" si="0"/>
        <v>3.8657913931436909E-2</v>
      </c>
      <c r="E20" s="20">
        <v>744</v>
      </c>
      <c r="F20" s="21">
        <f t="shared" si="1"/>
        <v>0.18088986141502553</v>
      </c>
      <c r="G20" s="20">
        <v>489</v>
      </c>
      <c r="H20" s="21">
        <f t="shared" si="2"/>
        <v>0.11889132020423049</v>
      </c>
      <c r="I20" s="20">
        <v>296</v>
      </c>
      <c r="J20" s="21">
        <f t="shared" si="3"/>
        <v>7.1966934111354242E-2</v>
      </c>
      <c r="K20" s="20">
        <v>1511</v>
      </c>
      <c r="L20" s="21">
        <f t="shared" si="4"/>
        <v>0.36737174811573059</v>
      </c>
      <c r="M20" s="20">
        <v>904</v>
      </c>
      <c r="N20" s="21">
        <f t="shared" si="5"/>
        <v>0.21979090688062242</v>
      </c>
      <c r="O20" s="20">
        <v>10</v>
      </c>
      <c r="P20" s="23">
        <f t="shared" si="6"/>
        <v>2.4313153415998056E-3</v>
      </c>
    </row>
    <row r="21" spans="1:16" ht="14.15" customHeight="1" x14ac:dyDescent="0.3">
      <c r="A21" s="61" t="s">
        <v>42</v>
      </c>
      <c r="B21" s="30">
        <f>'1. Plan vs Actual'!C22</f>
        <v>4232</v>
      </c>
      <c r="C21" s="20">
        <v>136</v>
      </c>
      <c r="D21" s="21">
        <f t="shared" si="0"/>
        <v>3.2136105860113423E-2</v>
      </c>
      <c r="E21" s="20">
        <v>845</v>
      </c>
      <c r="F21" s="21">
        <f t="shared" si="1"/>
        <v>0.19966918714555765</v>
      </c>
      <c r="G21" s="20">
        <v>476</v>
      </c>
      <c r="H21" s="21">
        <f t="shared" si="2"/>
        <v>0.11247637051039698</v>
      </c>
      <c r="I21" s="20">
        <v>325</v>
      </c>
      <c r="J21" s="21">
        <f t="shared" si="3"/>
        <v>7.6795841209829865E-2</v>
      </c>
      <c r="K21" s="20">
        <v>1467</v>
      </c>
      <c r="L21" s="21">
        <f t="shared" si="4"/>
        <v>0.34664461247637052</v>
      </c>
      <c r="M21" s="20">
        <v>965</v>
      </c>
      <c r="N21" s="21">
        <f t="shared" si="5"/>
        <v>0.22802457466918716</v>
      </c>
      <c r="O21" s="20">
        <v>18</v>
      </c>
      <c r="P21" s="23">
        <f t="shared" si="6"/>
        <v>4.2533081285444233E-3</v>
      </c>
    </row>
    <row r="22" spans="1:16" ht="14.15" customHeight="1" x14ac:dyDescent="0.3">
      <c r="A22" s="61" t="s">
        <v>43</v>
      </c>
      <c r="B22" s="30">
        <f>'1. Plan vs Actual'!C23</f>
        <v>1971</v>
      </c>
      <c r="C22" s="20">
        <v>107</v>
      </c>
      <c r="D22" s="21">
        <f t="shared" si="0"/>
        <v>5.4287163876204969E-2</v>
      </c>
      <c r="E22" s="20">
        <v>662</v>
      </c>
      <c r="F22" s="21">
        <f t="shared" si="1"/>
        <v>0.33587011669203448</v>
      </c>
      <c r="G22" s="20">
        <v>289</v>
      </c>
      <c r="H22" s="21">
        <f t="shared" si="2"/>
        <v>0.14662607813292744</v>
      </c>
      <c r="I22" s="20">
        <v>212</v>
      </c>
      <c r="J22" s="21">
        <f t="shared" si="3"/>
        <v>0.10755961440892947</v>
      </c>
      <c r="K22" s="20">
        <v>469</v>
      </c>
      <c r="L22" s="21">
        <f t="shared" si="4"/>
        <v>0.23795027904616944</v>
      </c>
      <c r="M22" s="20">
        <v>225</v>
      </c>
      <c r="N22" s="21">
        <f t="shared" si="5"/>
        <v>0.11415525114155251</v>
      </c>
      <c r="O22" s="20">
        <v>7</v>
      </c>
      <c r="P22" s="23">
        <f t="shared" si="6"/>
        <v>3.5514967021816335E-3</v>
      </c>
    </row>
    <row r="23" spans="1:16" ht="14.15" customHeight="1" x14ac:dyDescent="0.3">
      <c r="A23" s="61" t="s">
        <v>44</v>
      </c>
      <c r="B23" s="30">
        <f>'1. Plan vs Actual'!C24</f>
        <v>2700</v>
      </c>
      <c r="C23" s="20">
        <v>165</v>
      </c>
      <c r="D23" s="21">
        <f t="shared" si="0"/>
        <v>6.1111111111111109E-2</v>
      </c>
      <c r="E23" s="20">
        <v>785</v>
      </c>
      <c r="F23" s="21">
        <f t="shared" si="1"/>
        <v>0.29074074074074074</v>
      </c>
      <c r="G23" s="20">
        <v>349</v>
      </c>
      <c r="H23" s="21">
        <f t="shared" si="2"/>
        <v>0.12925925925925927</v>
      </c>
      <c r="I23" s="20">
        <v>230</v>
      </c>
      <c r="J23" s="21">
        <f t="shared" si="3"/>
        <v>8.5185185185185183E-2</v>
      </c>
      <c r="K23" s="20">
        <v>772</v>
      </c>
      <c r="L23" s="21">
        <f t="shared" si="4"/>
        <v>0.28592592592592592</v>
      </c>
      <c r="M23" s="20">
        <v>348</v>
      </c>
      <c r="N23" s="21">
        <f t="shared" si="5"/>
        <v>0.12888888888888889</v>
      </c>
      <c r="O23" s="20">
        <v>51</v>
      </c>
      <c r="P23" s="23">
        <f t="shared" si="6"/>
        <v>1.8888888888888889E-2</v>
      </c>
    </row>
    <row r="24" spans="1:16" ht="14.15" customHeight="1" x14ac:dyDescent="0.3">
      <c r="A24" s="61" t="s">
        <v>45</v>
      </c>
      <c r="B24" s="30">
        <f>'1. Plan vs Actual'!C25</f>
        <v>3092</v>
      </c>
      <c r="C24" s="20">
        <v>164</v>
      </c>
      <c r="D24" s="21">
        <f t="shared" si="0"/>
        <v>5.3040103492884863E-2</v>
      </c>
      <c r="E24" s="20">
        <v>789</v>
      </c>
      <c r="F24" s="21">
        <f t="shared" si="1"/>
        <v>0.25517464424320829</v>
      </c>
      <c r="G24" s="20">
        <v>459</v>
      </c>
      <c r="H24" s="21">
        <f t="shared" si="2"/>
        <v>0.14844760672703752</v>
      </c>
      <c r="I24" s="20">
        <v>261</v>
      </c>
      <c r="J24" s="21">
        <f t="shared" si="3"/>
        <v>8.4411384217335059E-2</v>
      </c>
      <c r="K24" s="20">
        <v>979</v>
      </c>
      <c r="L24" s="21">
        <f t="shared" si="4"/>
        <v>0.3166235446313066</v>
      </c>
      <c r="M24" s="20">
        <v>422</v>
      </c>
      <c r="N24" s="21">
        <f t="shared" si="5"/>
        <v>0.13648124191461836</v>
      </c>
      <c r="O24" s="20">
        <v>18</v>
      </c>
      <c r="P24" s="23">
        <f t="shared" si="6"/>
        <v>5.8214747736093147E-3</v>
      </c>
    </row>
    <row r="25" spans="1:16" x14ac:dyDescent="0.3">
      <c r="A25" s="61" t="s">
        <v>46</v>
      </c>
      <c r="B25" s="109">
        <f>'1. Plan vs Actual'!C26</f>
        <v>464</v>
      </c>
      <c r="C25" s="109">
        <v>49</v>
      </c>
      <c r="D25" s="21">
        <f t="shared" si="0"/>
        <v>0.10560344827586207</v>
      </c>
      <c r="E25" s="109">
        <v>206</v>
      </c>
      <c r="F25" s="21">
        <f t="shared" si="1"/>
        <v>0.44396551724137934</v>
      </c>
      <c r="G25" s="109">
        <v>59</v>
      </c>
      <c r="H25" s="21">
        <f t="shared" si="2"/>
        <v>0.12715517241379309</v>
      </c>
      <c r="I25" s="109">
        <v>46</v>
      </c>
      <c r="J25" s="21">
        <f t="shared" si="3"/>
        <v>9.9137931034482762E-2</v>
      </c>
      <c r="K25" s="109">
        <v>64</v>
      </c>
      <c r="L25" s="21">
        <f t="shared" si="4"/>
        <v>0.13793103448275862</v>
      </c>
      <c r="M25" s="109">
        <v>26</v>
      </c>
      <c r="N25" s="21">
        <f t="shared" si="5"/>
        <v>5.6034482758620691E-2</v>
      </c>
      <c r="O25" s="109">
        <v>14</v>
      </c>
      <c r="P25" s="23">
        <f t="shared" si="6"/>
        <v>3.017241379310345E-2</v>
      </c>
    </row>
    <row r="26" spans="1:16" ht="13.5" thickBot="1" x14ac:dyDescent="0.35">
      <c r="A26" s="62" t="s">
        <v>48</v>
      </c>
      <c r="B26" s="110">
        <f>'1. Plan vs Actual'!C27</f>
        <v>50324</v>
      </c>
      <c r="C26" s="110">
        <v>5098</v>
      </c>
      <c r="D26" s="25">
        <f t="shared" si="0"/>
        <v>0.10130355297671091</v>
      </c>
      <c r="E26" s="110">
        <v>15684</v>
      </c>
      <c r="F26" s="25">
        <f t="shared" si="1"/>
        <v>0.31166044034655432</v>
      </c>
      <c r="G26" s="110">
        <v>7105</v>
      </c>
      <c r="H26" s="25">
        <f t="shared" si="2"/>
        <v>0.14118512041968048</v>
      </c>
      <c r="I26" s="110">
        <v>4012</v>
      </c>
      <c r="J26" s="25">
        <f t="shared" si="3"/>
        <v>7.9723392417136954E-2</v>
      </c>
      <c r="K26" s="110">
        <v>10942</v>
      </c>
      <c r="L26" s="25">
        <f t="shared" si="4"/>
        <v>0.21743104681662825</v>
      </c>
      <c r="M26" s="110">
        <v>5592</v>
      </c>
      <c r="N26" s="25">
        <f t="shared" si="5"/>
        <v>0.11111994277084493</v>
      </c>
      <c r="O26" s="110">
        <v>1891</v>
      </c>
      <c r="P26" s="27">
        <f t="shared" si="6"/>
        <v>3.7576504252444159E-2</v>
      </c>
    </row>
    <row r="27" spans="1:16" s="11" customFormat="1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3">
      <c r="A29" s="161" t="s">
        <v>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0" spans="1:16" s="11" customFormat="1" ht="12.75" customHeight="1" x14ac:dyDescent="0.3">
      <c r="A30" s="161" t="s">
        <v>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s="11" customFormat="1" x14ac:dyDescent="0.3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28" sqref="A28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53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15.5" x14ac:dyDescent="0.35">
      <c r="A2" s="151" t="str">
        <f>'1. Plan vs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5.5" x14ac:dyDescent="0.35">
      <c r="A3" s="151" t="str">
        <f>'1. Plan vs Actual'!A3</f>
        <v>FY23 Quarter Ending December 31, 2022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5" ht="14.5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5" x14ac:dyDescent="0.45">
      <c r="A5" s="153" t="s">
        <v>103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5" ht="6.75" customHeight="1" thickBot="1" x14ac:dyDescent="0.35"/>
    <row r="7" spans="1:15" s="11" customFormat="1" ht="13.5" thickTop="1" x14ac:dyDescent="0.3">
      <c r="A7" s="64" t="s">
        <v>16</v>
      </c>
      <c r="B7" s="141" t="s">
        <v>17</v>
      </c>
      <c r="C7" s="141" t="s">
        <v>18</v>
      </c>
      <c r="D7" s="141" t="s">
        <v>19</v>
      </c>
      <c r="E7" s="141" t="s">
        <v>20</v>
      </c>
      <c r="F7" s="141" t="s">
        <v>21</v>
      </c>
      <c r="G7" s="141" t="s">
        <v>55</v>
      </c>
      <c r="H7" s="141" t="s">
        <v>61</v>
      </c>
      <c r="I7" s="141" t="s">
        <v>62</v>
      </c>
      <c r="J7" s="141" t="s">
        <v>63</v>
      </c>
      <c r="K7" s="141" t="s">
        <v>73</v>
      </c>
      <c r="L7" s="141" t="s">
        <v>74</v>
      </c>
      <c r="M7" s="142" t="s">
        <v>75</v>
      </c>
    </row>
    <row r="8" spans="1:15" s="68" customFormat="1" ht="10.5" x14ac:dyDescent="0.25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67" t="s">
        <v>115</v>
      </c>
    </row>
    <row r="9" spans="1:15" ht="14.5" x14ac:dyDescent="0.3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5" x14ac:dyDescent="0.3">
      <c r="A10" s="72" t="s">
        <v>116</v>
      </c>
      <c r="B10" s="109">
        <v>13326</v>
      </c>
      <c r="C10" s="109">
        <v>22624</v>
      </c>
      <c r="D10" s="109">
        <v>29533</v>
      </c>
      <c r="E10" s="109">
        <v>36394</v>
      </c>
      <c r="F10" s="109">
        <v>43420</v>
      </c>
      <c r="G10" s="109">
        <v>50324</v>
      </c>
      <c r="H10" s="109"/>
      <c r="I10" s="109"/>
      <c r="J10" s="109"/>
      <c r="K10" s="109"/>
      <c r="L10" s="109"/>
      <c r="M10" s="73"/>
    </row>
    <row r="11" spans="1:15" x14ac:dyDescent="0.3">
      <c r="A11" s="72" t="s">
        <v>117</v>
      </c>
      <c r="B11" s="109">
        <v>13326</v>
      </c>
      <c r="C11" s="109">
        <v>15457</v>
      </c>
      <c r="D11" s="109">
        <v>14620</v>
      </c>
      <c r="E11" s="109">
        <v>14732</v>
      </c>
      <c r="F11" s="109">
        <v>15181</v>
      </c>
      <c r="G11" s="109">
        <v>15417</v>
      </c>
      <c r="H11" s="109"/>
      <c r="I11" s="109"/>
      <c r="J11" s="109"/>
      <c r="K11" s="74"/>
      <c r="L11" s="109"/>
      <c r="M11" s="73"/>
      <c r="O11" s="75"/>
    </row>
    <row r="12" spans="1:15" x14ac:dyDescent="0.3">
      <c r="A12" s="72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73"/>
    </row>
    <row r="13" spans="1:15" ht="15" customHeight="1" x14ac:dyDescent="0.3">
      <c r="A13" s="72" t="s">
        <v>118</v>
      </c>
      <c r="B13" s="109">
        <v>12252</v>
      </c>
      <c r="C13" s="109">
        <v>20735</v>
      </c>
      <c r="D13" s="109">
        <v>27098</v>
      </c>
      <c r="E13" s="109">
        <v>33411</v>
      </c>
      <c r="F13" s="109">
        <v>39920</v>
      </c>
      <c r="G13" s="109">
        <v>46321</v>
      </c>
      <c r="H13" s="109"/>
      <c r="I13" s="109"/>
      <c r="J13" s="109"/>
      <c r="K13" s="109"/>
      <c r="L13" s="109"/>
      <c r="M13" s="73"/>
    </row>
    <row r="14" spans="1:15" x14ac:dyDescent="0.3">
      <c r="A14" s="72" t="s">
        <v>119</v>
      </c>
      <c r="B14" s="115">
        <f t="shared" ref="B14:G14" si="0">B13/B10</f>
        <v>0.91940567312021615</v>
      </c>
      <c r="C14" s="115">
        <f t="shared" si="0"/>
        <v>0.91650459688826025</v>
      </c>
      <c r="D14" s="115">
        <f t="shared" si="0"/>
        <v>0.91754985947922663</v>
      </c>
      <c r="E14" s="115">
        <f t="shared" si="0"/>
        <v>0.91803593999010824</v>
      </c>
      <c r="F14" s="115">
        <f t="shared" si="0"/>
        <v>0.91939198526024868</v>
      </c>
      <c r="G14" s="115">
        <f t="shared" si="0"/>
        <v>0.92045544869247276</v>
      </c>
      <c r="H14" s="115"/>
      <c r="I14" s="115"/>
      <c r="J14" s="115"/>
      <c r="K14" s="115"/>
      <c r="L14" s="115"/>
      <c r="M14" s="76"/>
      <c r="N14" s="68"/>
    </row>
    <row r="15" spans="1:15" x14ac:dyDescent="0.3">
      <c r="A15" s="72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73"/>
    </row>
    <row r="16" spans="1:15" ht="15" customHeight="1" x14ac:dyDescent="0.3">
      <c r="A16" s="72" t="s">
        <v>120</v>
      </c>
      <c r="B16" s="109">
        <v>1383</v>
      </c>
      <c r="C16" s="109">
        <v>2056</v>
      </c>
      <c r="D16" s="109">
        <v>2577</v>
      </c>
      <c r="E16" s="109">
        <v>3075</v>
      </c>
      <c r="F16" s="109">
        <v>3588</v>
      </c>
      <c r="G16" s="109">
        <v>4041</v>
      </c>
      <c r="H16" s="109"/>
      <c r="I16" s="109"/>
      <c r="J16" s="109"/>
      <c r="K16" s="109"/>
      <c r="L16" s="109"/>
      <c r="M16" s="73"/>
    </row>
    <row r="17" spans="1:13" x14ac:dyDescent="0.3">
      <c r="A17" s="72" t="s">
        <v>119</v>
      </c>
      <c r="B17" s="115">
        <f t="shared" ref="B17:G17" si="1">B16/B10</f>
        <v>0.10378208014407925</v>
      </c>
      <c r="C17" s="115">
        <f t="shared" si="1"/>
        <v>9.0876944837340878E-2</v>
      </c>
      <c r="D17" s="115">
        <f t="shared" si="1"/>
        <v>8.7258321200013547E-2</v>
      </c>
      <c r="E17" s="115">
        <f t="shared" si="1"/>
        <v>8.449194922239929E-2</v>
      </c>
      <c r="F17" s="115">
        <f t="shared" si="1"/>
        <v>8.263473053892216E-2</v>
      </c>
      <c r="G17" s="115">
        <f t="shared" si="1"/>
        <v>8.0299658214768296E-2</v>
      </c>
      <c r="H17" s="115"/>
      <c r="I17" s="115"/>
      <c r="J17" s="115"/>
      <c r="K17" s="115"/>
      <c r="L17" s="115"/>
      <c r="M17" s="76"/>
    </row>
    <row r="18" spans="1:13" x14ac:dyDescent="0.3">
      <c r="A18" s="72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73"/>
    </row>
    <row r="19" spans="1:13" x14ac:dyDescent="0.3">
      <c r="A19" s="72" t="s">
        <v>121</v>
      </c>
      <c r="B19" s="109">
        <v>6884</v>
      </c>
      <c r="C19" s="109">
        <v>12703</v>
      </c>
      <c r="D19" s="109">
        <v>17230</v>
      </c>
      <c r="E19" s="109">
        <v>21495</v>
      </c>
      <c r="F19" s="109">
        <v>26127</v>
      </c>
      <c r="G19" s="109">
        <v>30659</v>
      </c>
      <c r="H19" s="109"/>
      <c r="I19" s="109"/>
      <c r="J19" s="109"/>
      <c r="K19" s="109"/>
      <c r="L19" s="109"/>
      <c r="M19" s="73"/>
    </row>
    <row r="20" spans="1:13" x14ac:dyDescent="0.3">
      <c r="A20" s="72" t="s">
        <v>119</v>
      </c>
      <c r="B20" s="115">
        <f t="shared" ref="B20:G20" si="2">B19/B10</f>
        <v>0.51658412126669673</v>
      </c>
      <c r="C20" s="115">
        <f t="shared" si="2"/>
        <v>0.56148338048090518</v>
      </c>
      <c r="D20" s="115">
        <f t="shared" si="2"/>
        <v>0.58341516269935323</v>
      </c>
      <c r="E20" s="115">
        <f t="shared" si="2"/>
        <v>0.59061933285706436</v>
      </c>
      <c r="F20" s="115">
        <f t="shared" si="2"/>
        <v>0.60172731460156614</v>
      </c>
      <c r="G20" s="115">
        <f t="shared" si="2"/>
        <v>0.60923217550274222</v>
      </c>
      <c r="H20" s="115"/>
      <c r="I20" s="115"/>
      <c r="J20" s="115"/>
      <c r="K20" s="115"/>
      <c r="L20" s="115"/>
      <c r="M20" s="76"/>
    </row>
    <row r="21" spans="1:13" x14ac:dyDescent="0.3">
      <c r="A21" s="72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73"/>
    </row>
    <row r="22" spans="1:13" x14ac:dyDescent="0.3">
      <c r="A22" s="72" t="s">
        <v>122</v>
      </c>
      <c r="B22" s="109">
        <v>593</v>
      </c>
      <c r="C22" s="109">
        <v>910</v>
      </c>
      <c r="D22" s="109">
        <v>1165</v>
      </c>
      <c r="E22" s="109">
        <v>1382</v>
      </c>
      <c r="F22" s="109">
        <v>1651</v>
      </c>
      <c r="G22" s="109">
        <v>1923</v>
      </c>
      <c r="H22" s="109"/>
      <c r="I22" s="109"/>
      <c r="J22" s="109"/>
      <c r="K22" s="109"/>
      <c r="L22" s="109"/>
      <c r="M22" s="73"/>
    </row>
    <row r="23" spans="1:13" x14ac:dyDescent="0.3">
      <c r="A23" s="72" t="s">
        <v>119</v>
      </c>
      <c r="B23" s="115">
        <f t="shared" ref="B23:G23" si="3">B22/B10</f>
        <v>4.44994747110911E-2</v>
      </c>
      <c r="C23" s="115">
        <f t="shared" si="3"/>
        <v>4.0222772277227724E-2</v>
      </c>
      <c r="D23" s="115">
        <f t="shared" si="3"/>
        <v>3.9447397826160566E-2</v>
      </c>
      <c r="E23" s="115">
        <f t="shared" si="3"/>
        <v>3.7973292300928725E-2</v>
      </c>
      <c r="F23" s="115">
        <f t="shared" si="3"/>
        <v>3.8023952095808382E-2</v>
      </c>
      <c r="G23" s="115">
        <f t="shared" si="3"/>
        <v>3.8212383753278754E-2</v>
      </c>
      <c r="H23" s="115"/>
      <c r="I23" s="115"/>
      <c r="J23" s="115"/>
      <c r="K23" s="115"/>
      <c r="L23" s="115"/>
      <c r="M23" s="76"/>
    </row>
    <row r="24" spans="1:13" x14ac:dyDescent="0.3">
      <c r="A24" s="77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73"/>
    </row>
    <row r="25" spans="1:13" x14ac:dyDescent="0.3">
      <c r="A25" s="77" t="s">
        <v>123</v>
      </c>
      <c r="B25" s="109">
        <v>135</v>
      </c>
      <c r="C25" s="109">
        <v>204</v>
      </c>
      <c r="D25" s="109">
        <v>293</v>
      </c>
      <c r="E25" s="109">
        <v>331</v>
      </c>
      <c r="F25" s="109">
        <v>341</v>
      </c>
      <c r="G25" s="109">
        <v>464</v>
      </c>
      <c r="H25" s="109"/>
      <c r="I25" s="109"/>
      <c r="J25" s="109"/>
      <c r="K25" s="109"/>
      <c r="L25" s="109"/>
      <c r="M25" s="73"/>
    </row>
    <row r="26" spans="1:13" x14ac:dyDescent="0.3">
      <c r="A26" s="72" t="s">
        <v>119</v>
      </c>
      <c r="B26" s="115">
        <f t="shared" ref="B26:G26" si="4">B25/B10</f>
        <v>1.0130571814497974E-2</v>
      </c>
      <c r="C26" s="115">
        <f t="shared" si="4"/>
        <v>9.0169731258840178E-3</v>
      </c>
      <c r="D26" s="115">
        <f t="shared" si="4"/>
        <v>9.9211052043476789E-3</v>
      </c>
      <c r="E26" s="115">
        <f t="shared" si="4"/>
        <v>9.0949057536956635E-3</v>
      </c>
      <c r="F26" s="115">
        <f t="shared" si="4"/>
        <v>7.8535237217871954E-3</v>
      </c>
      <c r="G26" s="115">
        <f t="shared" si="4"/>
        <v>9.2202527621015815E-3</v>
      </c>
      <c r="H26" s="115"/>
      <c r="I26" s="115"/>
      <c r="J26" s="115"/>
      <c r="K26" s="115"/>
      <c r="L26" s="115"/>
      <c r="M26" s="76"/>
    </row>
    <row r="27" spans="1:13" ht="13.5" thickBot="1" x14ac:dyDescent="0.35">
      <c r="A27" s="78"/>
      <c r="B27" s="110"/>
      <c r="C27" s="110"/>
      <c r="D27" s="25"/>
      <c r="E27" s="110"/>
      <c r="F27" s="110"/>
      <c r="G27" s="110"/>
      <c r="H27" s="110"/>
      <c r="I27" s="110"/>
      <c r="J27" s="110"/>
      <c r="K27" s="110"/>
      <c r="L27" s="110"/>
      <c r="M27" s="79"/>
    </row>
    <row r="28" spans="1:13" ht="13.5" thickTop="1" x14ac:dyDescent="0.3"/>
    <row r="29" spans="1:13" x14ac:dyDescent="0.3">
      <c r="A29" s="178" t="s">
        <v>124</v>
      </c>
      <c r="B29" s="179"/>
      <c r="C29" s="176"/>
      <c r="D29" s="176"/>
      <c r="E29" s="176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G21" sqref="G21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53" t="s">
        <v>0</v>
      </c>
      <c r="B2" s="180"/>
      <c r="C2" s="180"/>
      <c r="D2" s="180"/>
      <c r="E2" s="180"/>
      <c r="F2" s="180"/>
      <c r="G2" s="180"/>
    </row>
    <row r="3" spans="1:16" ht="15.75" customHeight="1" x14ac:dyDescent="0.35">
      <c r="A3" s="151" t="str">
        <f>'1. Plan vs Actual'!A2</f>
        <v>OSCCAR Summary by Workforce Area</v>
      </c>
      <c r="B3" s="173"/>
      <c r="C3" s="173"/>
      <c r="D3" s="173"/>
      <c r="E3" s="173"/>
      <c r="F3" s="173"/>
      <c r="G3" s="173"/>
    </row>
    <row r="4" spans="1:16" ht="15.75" customHeight="1" x14ac:dyDescent="0.35">
      <c r="A4" s="177" t="str">
        <f>'1. Plan vs Actual'!A3</f>
        <v>FY23 Quarter Ending December 31, 2022</v>
      </c>
      <c r="B4" s="177"/>
      <c r="C4" s="177"/>
      <c r="D4" s="177"/>
      <c r="E4" s="177"/>
      <c r="F4" s="177"/>
      <c r="G4" s="177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.75" customHeight="1" x14ac:dyDescent="0.3"/>
    <row r="6" spans="1:16" ht="18.5" x14ac:dyDescent="0.45">
      <c r="A6" s="153" t="s">
        <v>125</v>
      </c>
      <c r="B6" s="175"/>
      <c r="C6" s="175"/>
      <c r="D6" s="175"/>
      <c r="E6" s="175"/>
      <c r="F6" s="175"/>
      <c r="G6" s="175"/>
    </row>
    <row r="7" spans="1:16" ht="6.75" customHeight="1" thickBot="1" x14ac:dyDescent="0.5">
      <c r="A7" s="138"/>
      <c r="B7" s="145"/>
      <c r="C7" s="145"/>
      <c r="D7" s="145"/>
      <c r="E7" s="145"/>
      <c r="F7" s="145"/>
      <c r="G7" s="145"/>
    </row>
    <row r="8" spans="1:16" s="11" customFormat="1" ht="13.5" thickTop="1" x14ac:dyDescent="0.3">
      <c r="A8" s="36" t="s">
        <v>16</v>
      </c>
      <c r="B8" s="143" t="s">
        <v>17</v>
      </c>
      <c r="C8" s="142" t="s">
        <v>18</v>
      </c>
      <c r="D8" s="80" t="s">
        <v>19</v>
      </c>
      <c r="E8" s="81" t="s">
        <v>20</v>
      </c>
      <c r="F8" s="143" t="s">
        <v>21</v>
      </c>
      <c r="G8" s="142" t="s">
        <v>55</v>
      </c>
    </row>
    <row r="9" spans="1:16" ht="15.75" customHeight="1" x14ac:dyDescent="0.3">
      <c r="A9" s="184"/>
      <c r="B9" s="183" t="s">
        <v>148</v>
      </c>
      <c r="C9" s="166"/>
      <c r="D9" s="186" t="s">
        <v>150</v>
      </c>
      <c r="E9" s="187"/>
      <c r="F9" s="183" t="s">
        <v>126</v>
      </c>
      <c r="G9" s="166"/>
    </row>
    <row r="10" spans="1:16" ht="30.75" customHeight="1" thickBot="1" x14ac:dyDescent="0.35">
      <c r="A10" s="185"/>
      <c r="B10" s="82" t="s">
        <v>149</v>
      </c>
      <c r="C10" s="83" t="s">
        <v>127</v>
      </c>
      <c r="D10" s="84" t="s">
        <v>151</v>
      </c>
      <c r="E10" s="85" t="s">
        <v>127</v>
      </c>
      <c r="F10" s="82" t="s">
        <v>128</v>
      </c>
      <c r="G10" s="83" t="s">
        <v>129</v>
      </c>
    </row>
    <row r="11" spans="1:16" ht="17.25" customHeight="1" x14ac:dyDescent="0.35">
      <c r="A11" s="86" t="s">
        <v>130</v>
      </c>
      <c r="B11" s="125">
        <v>41549</v>
      </c>
      <c r="C11" s="87">
        <f t="shared" ref="C11:C18" si="0">B11/$B$11</f>
        <v>1</v>
      </c>
      <c r="D11" s="122">
        <v>50324</v>
      </c>
      <c r="E11" s="88">
        <f>D11/$D$11</f>
        <v>1</v>
      </c>
      <c r="F11" s="89">
        <f t="shared" ref="F11:F18" si="1">D11-B11</f>
        <v>8775</v>
      </c>
      <c r="G11" s="87">
        <f t="shared" ref="G11:G18" si="2">F11/B11</f>
        <v>0.21119641868637032</v>
      </c>
    </row>
    <row r="12" spans="1:16" ht="14" x14ac:dyDescent="0.35">
      <c r="A12" s="90" t="s">
        <v>131</v>
      </c>
      <c r="B12" s="126">
        <v>3439</v>
      </c>
      <c r="C12" s="91">
        <f t="shared" si="0"/>
        <v>8.2769741750703993E-2</v>
      </c>
      <c r="D12" s="123">
        <v>4041</v>
      </c>
      <c r="E12" s="92">
        <f>D12/$D$11</f>
        <v>8.0299658214768296E-2</v>
      </c>
      <c r="F12" s="93">
        <f t="shared" si="1"/>
        <v>602</v>
      </c>
      <c r="G12" s="91">
        <f t="shared" si="2"/>
        <v>0.1750508868857226</v>
      </c>
    </row>
    <row r="13" spans="1:16" ht="14" x14ac:dyDescent="0.35">
      <c r="A13" s="90" t="s">
        <v>60</v>
      </c>
      <c r="B13" s="126">
        <v>23640</v>
      </c>
      <c r="C13" s="91">
        <f t="shared" si="0"/>
        <v>0.56896676213627284</v>
      </c>
      <c r="D13" s="123">
        <v>30659</v>
      </c>
      <c r="E13" s="92">
        <f>D13/$D$11</f>
        <v>0.60923217550274222</v>
      </c>
      <c r="F13" s="93">
        <f t="shared" si="1"/>
        <v>7019</v>
      </c>
      <c r="G13" s="91">
        <f t="shared" si="2"/>
        <v>0.29691201353637903</v>
      </c>
    </row>
    <row r="14" spans="1:16" ht="14" x14ac:dyDescent="0.35">
      <c r="A14" s="90" t="s">
        <v>26</v>
      </c>
      <c r="B14" s="126">
        <v>1930</v>
      </c>
      <c r="C14" s="91">
        <f t="shared" si="0"/>
        <v>4.6451178127030736E-2</v>
      </c>
      <c r="D14" s="123">
        <v>1923</v>
      </c>
      <c r="E14" s="92">
        <f>D14/$D$11</f>
        <v>3.8212383753278754E-2</v>
      </c>
      <c r="F14" s="93">
        <f t="shared" si="1"/>
        <v>-7</v>
      </c>
      <c r="G14" s="91">
        <f t="shared" si="2"/>
        <v>-3.6269430051813472E-3</v>
      </c>
    </row>
    <row r="15" spans="1:16" ht="14" x14ac:dyDescent="0.35">
      <c r="A15" s="90" t="s">
        <v>23</v>
      </c>
      <c r="B15" s="126">
        <v>38328</v>
      </c>
      <c r="C15" s="91">
        <f t="shared" si="0"/>
        <v>0.92247707526053579</v>
      </c>
      <c r="D15" s="123">
        <v>46321</v>
      </c>
      <c r="E15" s="92">
        <f>D15/$D$11</f>
        <v>0.92045544869247276</v>
      </c>
      <c r="F15" s="93">
        <f t="shared" si="1"/>
        <v>7993</v>
      </c>
      <c r="G15" s="91">
        <f t="shared" si="2"/>
        <v>0.20854205802546441</v>
      </c>
    </row>
    <row r="16" spans="1:16" ht="14" x14ac:dyDescent="0.35">
      <c r="A16" s="94" t="s">
        <v>132</v>
      </c>
      <c r="B16" s="127"/>
      <c r="C16" s="95"/>
      <c r="D16" s="96"/>
      <c r="E16" s="97"/>
      <c r="F16" s="98">
        <f t="shared" si="1"/>
        <v>0</v>
      </c>
      <c r="G16" s="99"/>
    </row>
    <row r="17" spans="1:8" ht="14" x14ac:dyDescent="0.35">
      <c r="A17" s="90" t="s">
        <v>133</v>
      </c>
      <c r="B17" s="126">
        <v>19316</v>
      </c>
      <c r="C17" s="91">
        <f t="shared" si="0"/>
        <v>0.4648968687573708</v>
      </c>
      <c r="D17" s="123">
        <v>24848</v>
      </c>
      <c r="E17" s="92">
        <f>D17/$D$11</f>
        <v>0.49376043239806056</v>
      </c>
      <c r="F17" s="93">
        <f t="shared" si="1"/>
        <v>5532</v>
      </c>
      <c r="G17" s="91">
        <f t="shared" si="2"/>
        <v>0.28639469869538209</v>
      </c>
      <c r="H17" s="75"/>
    </row>
    <row r="18" spans="1:8" ht="14" x14ac:dyDescent="0.35">
      <c r="A18" s="90" t="s">
        <v>89</v>
      </c>
      <c r="B18" s="126">
        <v>21944</v>
      </c>
      <c r="C18" s="91">
        <f t="shared" si="0"/>
        <v>0.52814748850754534</v>
      </c>
      <c r="D18" s="123">
        <v>25086</v>
      </c>
      <c r="E18" s="92">
        <f>D18/$D$11</f>
        <v>0.49848978618551787</v>
      </c>
      <c r="F18" s="93">
        <f t="shared" si="1"/>
        <v>3142</v>
      </c>
      <c r="G18" s="91">
        <f t="shared" si="2"/>
        <v>0.14318264673714912</v>
      </c>
      <c r="H18" s="75"/>
    </row>
    <row r="19" spans="1:8" ht="14" x14ac:dyDescent="0.35">
      <c r="A19" s="94" t="s">
        <v>134</v>
      </c>
      <c r="B19" s="127"/>
      <c r="C19" s="95"/>
      <c r="D19" s="96"/>
      <c r="E19" s="97"/>
      <c r="F19" s="100"/>
      <c r="G19" s="101"/>
    </row>
    <row r="20" spans="1:8" ht="14" x14ac:dyDescent="0.35">
      <c r="A20" s="90" t="s">
        <v>79</v>
      </c>
      <c r="B20" s="126">
        <v>25646</v>
      </c>
      <c r="C20" s="91">
        <f t="shared" ref="C20:C27" si="3">B20/$B$11</f>
        <v>0.61724710582685505</v>
      </c>
      <c r="D20" s="123">
        <v>30231</v>
      </c>
      <c r="E20" s="92">
        <f t="shared" ref="E20:E27" si="4">D20/$D$11</f>
        <v>0.60072728717907953</v>
      </c>
      <c r="F20" s="93">
        <f t="shared" ref="F20:F35" si="5">D20-B20</f>
        <v>4585</v>
      </c>
      <c r="G20" s="91">
        <f t="shared" ref="G20:G27" si="6">F20/B20</f>
        <v>0.17878031661857599</v>
      </c>
    </row>
    <row r="21" spans="1:8" ht="14" x14ac:dyDescent="0.35">
      <c r="A21" s="90" t="s">
        <v>135</v>
      </c>
      <c r="B21" s="126">
        <v>6626</v>
      </c>
      <c r="C21" s="91">
        <f t="shared" si="3"/>
        <v>0.15947435558015838</v>
      </c>
      <c r="D21" s="123">
        <v>8739</v>
      </c>
      <c r="E21" s="92">
        <f t="shared" si="4"/>
        <v>0.17365471743104682</v>
      </c>
      <c r="F21" s="93">
        <f t="shared" si="5"/>
        <v>2113</v>
      </c>
      <c r="G21" s="91">
        <f t="shared" si="6"/>
        <v>0.31889526109266525</v>
      </c>
    </row>
    <row r="22" spans="1:8" ht="14" x14ac:dyDescent="0.35">
      <c r="A22" s="90" t="s">
        <v>136</v>
      </c>
      <c r="B22" s="126">
        <v>8447</v>
      </c>
      <c r="C22" s="91">
        <f t="shared" si="3"/>
        <v>0.20330212520156923</v>
      </c>
      <c r="D22" s="123">
        <v>11283</v>
      </c>
      <c r="E22" s="92">
        <f t="shared" si="4"/>
        <v>0.22420713774739687</v>
      </c>
      <c r="F22" s="93">
        <f t="shared" si="5"/>
        <v>2836</v>
      </c>
      <c r="G22" s="91">
        <f t="shared" si="6"/>
        <v>0.33574049958565172</v>
      </c>
    </row>
    <row r="23" spans="1:8" ht="14" x14ac:dyDescent="0.35">
      <c r="A23" s="90" t="s">
        <v>137</v>
      </c>
      <c r="B23" s="126">
        <v>541</v>
      </c>
      <c r="C23" s="91">
        <f t="shared" si="3"/>
        <v>1.3020770656333485E-2</v>
      </c>
      <c r="D23" s="123">
        <v>781</v>
      </c>
      <c r="E23" s="92">
        <f t="shared" si="4"/>
        <v>1.5519434067244257E-2</v>
      </c>
      <c r="F23" s="93">
        <f t="shared" si="5"/>
        <v>240</v>
      </c>
      <c r="G23" s="91">
        <f t="shared" si="6"/>
        <v>0.44362292051756008</v>
      </c>
    </row>
    <row r="24" spans="1:8" ht="14" x14ac:dyDescent="0.35">
      <c r="A24" s="90" t="s">
        <v>84</v>
      </c>
      <c r="B24" s="126">
        <v>1884</v>
      </c>
      <c r="C24" s="91">
        <f t="shared" si="3"/>
        <v>4.5344051601723265E-2</v>
      </c>
      <c r="D24" s="123">
        <v>2596</v>
      </c>
      <c r="E24" s="92">
        <f t="shared" si="4"/>
        <v>5.1585724505206265E-2</v>
      </c>
      <c r="F24" s="93">
        <f t="shared" si="5"/>
        <v>712</v>
      </c>
      <c r="G24" s="91">
        <f t="shared" si="6"/>
        <v>0.37791932059447986</v>
      </c>
    </row>
    <row r="25" spans="1:8" ht="14" x14ac:dyDescent="0.35">
      <c r="A25" s="90" t="s">
        <v>138</v>
      </c>
      <c r="B25" s="126">
        <v>139</v>
      </c>
      <c r="C25" s="91">
        <f t="shared" si="3"/>
        <v>3.3454475438638716E-3</v>
      </c>
      <c r="D25" s="123">
        <v>250</v>
      </c>
      <c r="E25" s="92">
        <f t="shared" si="4"/>
        <v>4.9678086002702491E-3</v>
      </c>
      <c r="F25" s="93">
        <f t="shared" si="5"/>
        <v>111</v>
      </c>
      <c r="G25" s="91">
        <f t="shared" si="6"/>
        <v>0.79856115107913672</v>
      </c>
      <c r="H25" s="108"/>
    </row>
    <row r="26" spans="1:8" ht="14" x14ac:dyDescent="0.35">
      <c r="A26" s="90" t="s">
        <v>86</v>
      </c>
      <c r="B26" s="126">
        <v>2730</v>
      </c>
      <c r="C26" s="91">
        <f t="shared" si="3"/>
        <v>6.5705552480204099E-2</v>
      </c>
      <c r="D26" s="123">
        <v>5172</v>
      </c>
      <c r="E26" s="92">
        <f t="shared" si="4"/>
        <v>0.10277402432239091</v>
      </c>
      <c r="F26" s="93">
        <f t="shared" si="5"/>
        <v>2442</v>
      </c>
      <c r="G26" s="91">
        <f t="shared" si="6"/>
        <v>0.89450549450549455</v>
      </c>
    </row>
    <row r="27" spans="1:8" ht="14" x14ac:dyDescent="0.35">
      <c r="A27" s="90" t="s">
        <v>139</v>
      </c>
      <c r="B27" s="126">
        <v>6116</v>
      </c>
      <c r="C27" s="91">
        <f t="shared" si="3"/>
        <v>0.14719969193001034</v>
      </c>
      <c r="D27" s="123">
        <v>8086</v>
      </c>
      <c r="E27" s="92">
        <f t="shared" si="4"/>
        <v>0.16067880136714094</v>
      </c>
      <c r="F27" s="93">
        <f t="shared" si="5"/>
        <v>1970</v>
      </c>
      <c r="G27" s="91">
        <f t="shared" si="6"/>
        <v>0.3221059516023545</v>
      </c>
    </row>
    <row r="28" spans="1:8" ht="14" x14ac:dyDescent="0.35">
      <c r="A28" s="94" t="s">
        <v>140</v>
      </c>
      <c r="B28" s="127"/>
      <c r="C28" s="95"/>
      <c r="D28" s="96"/>
      <c r="E28" s="97"/>
      <c r="F28" s="100"/>
      <c r="G28" s="101"/>
    </row>
    <row r="29" spans="1:8" ht="14" x14ac:dyDescent="0.35">
      <c r="A29" s="90" t="s">
        <v>141</v>
      </c>
      <c r="B29" s="126">
        <v>3939</v>
      </c>
      <c r="C29" s="91">
        <f t="shared" ref="C29:C35" si="7">B29/$B$11</f>
        <v>9.4803725721437346E-2</v>
      </c>
      <c r="D29" s="123">
        <v>5098</v>
      </c>
      <c r="E29" s="92">
        <f t="shared" ref="E29:E35" si="8">D29/$D$11</f>
        <v>0.10130355297671091</v>
      </c>
      <c r="F29" s="93">
        <f t="shared" si="5"/>
        <v>1159</v>
      </c>
      <c r="G29" s="91">
        <f t="shared" ref="G29:G35" si="9">F29/B29</f>
        <v>0.29423711601929425</v>
      </c>
    </row>
    <row r="30" spans="1:8" ht="14" x14ac:dyDescent="0.35">
      <c r="A30" s="90" t="s">
        <v>142</v>
      </c>
      <c r="B30" s="126">
        <v>12650</v>
      </c>
      <c r="C30" s="91">
        <f t="shared" si="7"/>
        <v>0.30445979445955379</v>
      </c>
      <c r="D30" s="123">
        <v>15684</v>
      </c>
      <c r="E30" s="92">
        <f t="shared" si="8"/>
        <v>0.31166044034655432</v>
      </c>
      <c r="F30" s="93">
        <f t="shared" si="5"/>
        <v>3034</v>
      </c>
      <c r="G30" s="91">
        <f t="shared" si="9"/>
        <v>0.23984189723320157</v>
      </c>
    </row>
    <row r="31" spans="1:8" ht="14" x14ac:dyDescent="0.35">
      <c r="A31" s="90" t="s">
        <v>143</v>
      </c>
      <c r="B31" s="126">
        <v>6099</v>
      </c>
      <c r="C31" s="91">
        <f t="shared" si="7"/>
        <v>0.14679053647500542</v>
      </c>
      <c r="D31" s="123">
        <v>7105</v>
      </c>
      <c r="E31" s="92">
        <f t="shared" si="8"/>
        <v>0.14118512041968048</v>
      </c>
      <c r="F31" s="93">
        <f t="shared" si="5"/>
        <v>1006</v>
      </c>
      <c r="G31" s="91">
        <f t="shared" si="9"/>
        <v>0.16494507296278077</v>
      </c>
    </row>
    <row r="32" spans="1:8" ht="14" x14ac:dyDescent="0.35">
      <c r="A32" s="90" t="s">
        <v>144</v>
      </c>
      <c r="B32" s="126">
        <v>3725</v>
      </c>
      <c r="C32" s="91">
        <f t="shared" si="7"/>
        <v>8.9653180581963463E-2</v>
      </c>
      <c r="D32" s="123">
        <v>4012</v>
      </c>
      <c r="E32" s="92">
        <f t="shared" si="8"/>
        <v>7.9723392417136954E-2</v>
      </c>
      <c r="F32" s="93">
        <f t="shared" si="5"/>
        <v>287</v>
      </c>
      <c r="G32" s="91">
        <f t="shared" si="9"/>
        <v>7.7046979865771817E-2</v>
      </c>
    </row>
    <row r="33" spans="1:7" ht="14" x14ac:dyDescent="0.35">
      <c r="A33" s="90" t="s">
        <v>145</v>
      </c>
      <c r="B33" s="126">
        <v>8920</v>
      </c>
      <c r="C33" s="91">
        <f t="shared" si="7"/>
        <v>0.21468627403788298</v>
      </c>
      <c r="D33" s="123">
        <v>10942</v>
      </c>
      <c r="E33" s="92">
        <f t="shared" si="8"/>
        <v>0.21743104681662825</v>
      </c>
      <c r="F33" s="93">
        <f t="shared" si="5"/>
        <v>2022</v>
      </c>
      <c r="G33" s="91">
        <f t="shared" si="9"/>
        <v>0.2266816143497758</v>
      </c>
    </row>
    <row r="34" spans="1:7" ht="14" x14ac:dyDescent="0.35">
      <c r="A34" s="90" t="s">
        <v>146</v>
      </c>
      <c r="B34" s="126">
        <v>4719</v>
      </c>
      <c r="C34" s="91">
        <f t="shared" si="7"/>
        <v>0.11357674071578136</v>
      </c>
      <c r="D34" s="123">
        <v>5592</v>
      </c>
      <c r="E34" s="92">
        <f t="shared" si="8"/>
        <v>0.11111994277084493</v>
      </c>
      <c r="F34" s="93">
        <f t="shared" si="5"/>
        <v>873</v>
      </c>
      <c r="G34" s="91">
        <f t="shared" si="9"/>
        <v>0.18499682136045772</v>
      </c>
    </row>
    <row r="35" spans="1:7" ht="14" x14ac:dyDescent="0.35">
      <c r="A35" s="102" t="s">
        <v>139</v>
      </c>
      <c r="B35" s="126">
        <v>1497</v>
      </c>
      <c r="C35" s="91">
        <f t="shared" si="7"/>
        <v>3.6029748008375655E-2</v>
      </c>
      <c r="D35" s="123">
        <v>1191</v>
      </c>
      <c r="E35" s="92">
        <f t="shared" si="8"/>
        <v>2.3666640171687466E-2</v>
      </c>
      <c r="F35" s="93">
        <f t="shared" si="5"/>
        <v>-306</v>
      </c>
      <c r="G35" s="91">
        <f t="shared" si="9"/>
        <v>-0.20440881763527055</v>
      </c>
    </row>
    <row r="36" spans="1:7" ht="14" x14ac:dyDescent="0.35">
      <c r="A36" s="103" t="s">
        <v>46</v>
      </c>
      <c r="B36" s="127"/>
      <c r="C36" s="95"/>
      <c r="D36" s="96"/>
      <c r="E36" s="97"/>
      <c r="F36" s="100"/>
      <c r="G36" s="101"/>
    </row>
    <row r="37" spans="1:7" ht="14.5" thickBot="1" x14ac:dyDescent="0.4">
      <c r="A37" s="62"/>
      <c r="B37" s="128">
        <v>401</v>
      </c>
      <c r="C37" s="104">
        <f>B37/$B$11</f>
        <v>9.6512551445281473E-3</v>
      </c>
      <c r="D37" s="124">
        <v>464</v>
      </c>
      <c r="E37" s="105">
        <f>D37/$D$11</f>
        <v>9.2202527621015815E-3</v>
      </c>
      <c r="F37" s="106">
        <f>D37-B37</f>
        <v>63</v>
      </c>
      <c r="G37" s="107">
        <f>F37/B37</f>
        <v>0.15710723192019951</v>
      </c>
    </row>
    <row r="38" spans="1:7" ht="15.75" customHeight="1" thickTop="1" x14ac:dyDescent="0.3">
      <c r="A38" s="181"/>
      <c r="B38" s="182"/>
      <c r="C38" s="182"/>
      <c r="D38" s="182"/>
      <c r="E38" s="182"/>
      <c r="F38" s="182"/>
      <c r="G38" s="182"/>
    </row>
    <row r="39" spans="1:7" x14ac:dyDescent="0.3">
      <c r="A39" s="178" t="s">
        <v>124</v>
      </c>
      <c r="B39" s="179"/>
      <c r="C39" s="176"/>
      <c r="D39" s="176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6769048-6280-407E-AF60-AA9F56460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2023-02-17T17:26:58Z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