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massgov.sharepoint.com/sites/EOL-DET-HURLEY-05/Shared/ESShare/DCS Analysis and Reporting/FY23 Reports/FY23 Q3 03312023/"/>
    </mc:Choice>
  </mc:AlternateContent>
  <xr:revisionPtr revIDLastSave="221" documentId="11_0AF0487787B1D6A6942B36392F02BFAF5E74A281" xr6:coauthVersionLast="47" xr6:coauthVersionMax="47" xr10:uidLastSave="{DE498E75-DEB1-4093-87AB-AAB45D270639}"/>
  <bookViews>
    <workbookView xWindow="-120" yWindow="-120" windowWidth="19410" windowHeight="9705" tabRatio="938" activeTab="8" xr2:uid="{00000000-000D-0000-FFFF-FFFF00000000}"/>
  </bookViews>
  <sheets>
    <sheet name="Cover Sheet" sheetId="10" r:id="rId1"/>
    <sheet name="1. Plan vs Actual" sheetId="1" r:id="rId2"/>
    <sheet name="2.Populations" sheetId="2" r:id="rId3"/>
    <sheet name="3. Job Seeker Services" sheetId="3" r:id="rId4"/>
    <sheet name="4. Ethnicity" sheetId="4" r:id="rId5"/>
    <sheet name="5.Gender&amp;Age" sheetId="5" r:id="rId6"/>
    <sheet name="6. Education" sheetId="6" r:id="rId7"/>
    <sheet name="7. mnth to mnth" sheetId="7" r:id="rId8"/>
    <sheet name="8. yr to yr" sheetId="9" r:id="rId9"/>
  </sheets>
  <definedNames>
    <definedName name="_xlnm.Print_Area" localSheetId="1">'1. Plan vs Actual'!$A$1:$P$33</definedName>
    <definedName name="_xlnm.Print_Area" localSheetId="2">'2.Populations'!$A$1:$L$33</definedName>
    <definedName name="_xlnm.Print_Area" localSheetId="3">'3. Job Seeker Services'!$A$1:$J$32</definedName>
    <definedName name="_xlnm.Print_Area" localSheetId="4">'4. Ethnicity'!$A$1:$P$32</definedName>
    <definedName name="_xlnm.Print_Area" localSheetId="5">'5.Gender&amp;Age'!$A$1:$N$32</definedName>
    <definedName name="_xlnm.Print_Area" localSheetId="6">'6. Education'!$A$1:$P$31</definedName>
    <definedName name="_xlnm.Print_Area" localSheetId="7">'7. mnth to mnth'!$A$1:$M$29</definedName>
    <definedName name="_xlnm.Print_Area" localSheetId="8">'8. yr to yr'!$A$1:$G$39</definedName>
    <definedName name="_xlnm.Print_Area" localSheetId="0">'Cover Sheet'!$A$1:$G$29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26" i="7" l="1"/>
  <c r="I26" i="7"/>
  <c r="J26" i="7"/>
  <c r="H23" i="7"/>
  <c r="I23" i="7"/>
  <c r="J23" i="7"/>
  <c r="H20" i="7"/>
  <c r="I20" i="7"/>
  <c r="J20" i="7"/>
  <c r="H17" i="7"/>
  <c r="I17" i="7"/>
  <c r="J17" i="7"/>
  <c r="H14" i="7"/>
  <c r="I14" i="7"/>
  <c r="J14" i="7"/>
  <c r="E26" i="7"/>
  <c r="F26" i="7"/>
  <c r="G26" i="7"/>
  <c r="E23" i="7"/>
  <c r="F23" i="7"/>
  <c r="G23" i="7"/>
  <c r="E20" i="7"/>
  <c r="F20" i="7"/>
  <c r="G20" i="7"/>
  <c r="E17" i="7"/>
  <c r="F17" i="7"/>
  <c r="G17" i="7"/>
  <c r="E14" i="7"/>
  <c r="F14" i="7"/>
  <c r="G14" i="7"/>
  <c r="K15" i="2"/>
  <c r="G25" i="1" l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C26" i="7"/>
  <c r="D26" i="7"/>
  <c r="C23" i="7"/>
  <c r="D23" i="7"/>
  <c r="C20" i="7"/>
  <c r="D20" i="7"/>
  <c r="F30" i="9"/>
  <c r="G30" i="9" s="1"/>
  <c r="F31" i="9"/>
  <c r="G31" i="9" s="1"/>
  <c r="F32" i="9"/>
  <c r="G32" i="9" s="1"/>
  <c r="F33" i="9"/>
  <c r="G33" i="9" s="1"/>
  <c r="F34" i="9"/>
  <c r="G34" i="9" s="1"/>
  <c r="F35" i="9"/>
  <c r="G35" i="9" s="1"/>
  <c r="F29" i="9"/>
  <c r="G29" i="9" s="1"/>
  <c r="C17" i="7"/>
  <c r="D17" i="7"/>
  <c r="B17" i="7"/>
  <c r="A3" i="3"/>
  <c r="B26" i="7"/>
  <c r="D14" i="7"/>
  <c r="C14" i="7"/>
  <c r="B23" i="7"/>
  <c r="B20" i="7"/>
  <c r="B14" i="7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G11" i="1"/>
  <c r="G10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E27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10" i="2"/>
  <c r="A3" i="2"/>
  <c r="B26" i="4"/>
  <c r="J26" i="4" s="1"/>
  <c r="G27" i="2"/>
  <c r="G26" i="2"/>
  <c r="A4" i="9"/>
  <c r="K27" i="2"/>
  <c r="I27" i="2"/>
  <c r="F16" i="9"/>
  <c r="B25" i="5"/>
  <c r="H25" i="5" s="1"/>
  <c r="A3" i="7"/>
  <c r="A3" i="6"/>
  <c r="A3" i="9"/>
  <c r="A2" i="7"/>
  <c r="A2" i="6"/>
  <c r="A2" i="5"/>
  <c r="A3" i="5"/>
  <c r="A2" i="4"/>
  <c r="A3" i="4"/>
  <c r="A2" i="3"/>
  <c r="A2" i="2"/>
  <c r="B9" i="6"/>
  <c r="P9" i="6" s="1"/>
  <c r="B10" i="6"/>
  <c r="F10" i="6" s="1"/>
  <c r="B11" i="6"/>
  <c r="N11" i="6" s="1"/>
  <c r="B12" i="6"/>
  <c r="F12" i="6" s="1"/>
  <c r="B13" i="6"/>
  <c r="N13" i="6" s="1"/>
  <c r="B14" i="6"/>
  <c r="L14" i="6" s="1"/>
  <c r="B15" i="6"/>
  <c r="J15" i="6" s="1"/>
  <c r="B16" i="6"/>
  <c r="H16" i="6" s="1"/>
  <c r="B17" i="6"/>
  <c r="L17" i="6" s="1"/>
  <c r="B18" i="6"/>
  <c r="L18" i="6" s="1"/>
  <c r="B19" i="6"/>
  <c r="L19" i="6" s="1"/>
  <c r="B20" i="6"/>
  <c r="H20" i="6" s="1"/>
  <c r="B21" i="6"/>
  <c r="F21" i="6" s="1"/>
  <c r="B22" i="6"/>
  <c r="J22" i="6" s="1"/>
  <c r="B23" i="6"/>
  <c r="D23" i="6" s="1"/>
  <c r="B24" i="6"/>
  <c r="L24" i="6" s="1"/>
  <c r="B25" i="6"/>
  <c r="D25" i="6" s="1"/>
  <c r="B26" i="6"/>
  <c r="F26" i="6" s="1"/>
  <c r="B9" i="5"/>
  <c r="H9" i="5" s="1"/>
  <c r="B10" i="5"/>
  <c r="H10" i="5" s="1"/>
  <c r="B11" i="5"/>
  <c r="H11" i="5" s="1"/>
  <c r="B12" i="5"/>
  <c r="F12" i="5" s="1"/>
  <c r="B13" i="5"/>
  <c r="L13" i="5" s="1"/>
  <c r="B14" i="5"/>
  <c r="N14" i="5" s="1"/>
  <c r="B15" i="5"/>
  <c r="H15" i="5" s="1"/>
  <c r="B16" i="5"/>
  <c r="F16" i="5" s="1"/>
  <c r="B17" i="5"/>
  <c r="J17" i="5" s="1"/>
  <c r="B18" i="5"/>
  <c r="N18" i="5" s="1"/>
  <c r="B19" i="5"/>
  <c r="H19" i="5" s="1"/>
  <c r="B20" i="5"/>
  <c r="N20" i="5" s="1"/>
  <c r="B21" i="5"/>
  <c r="H21" i="5" s="1"/>
  <c r="B22" i="5"/>
  <c r="H22" i="5" s="1"/>
  <c r="B23" i="5"/>
  <c r="D23" i="5" s="1"/>
  <c r="B24" i="5"/>
  <c r="J24" i="5" s="1"/>
  <c r="B26" i="5"/>
  <c r="D26" i="5" s="1"/>
  <c r="B9" i="4"/>
  <c r="J9" i="4" s="1"/>
  <c r="B10" i="4"/>
  <c r="N10" i="4" s="1"/>
  <c r="B11" i="4"/>
  <c r="D11" i="4" s="1"/>
  <c r="B12" i="4"/>
  <c r="L12" i="4" s="1"/>
  <c r="B13" i="4"/>
  <c r="P13" i="4" s="1"/>
  <c r="B14" i="4"/>
  <c r="D14" i="4" s="1"/>
  <c r="B15" i="4"/>
  <c r="F15" i="4" s="1"/>
  <c r="B16" i="4"/>
  <c r="N16" i="4" s="1"/>
  <c r="B17" i="4"/>
  <c r="P17" i="4" s="1"/>
  <c r="B18" i="4"/>
  <c r="N18" i="4" s="1"/>
  <c r="B19" i="4"/>
  <c r="J19" i="4" s="1"/>
  <c r="B20" i="4"/>
  <c r="F20" i="4" s="1"/>
  <c r="B21" i="4"/>
  <c r="P21" i="4" s="1"/>
  <c r="B22" i="4"/>
  <c r="N22" i="4" s="1"/>
  <c r="B23" i="4"/>
  <c r="J23" i="4" s="1"/>
  <c r="B24" i="4"/>
  <c r="H24" i="4" s="1"/>
  <c r="B25" i="4"/>
  <c r="N25" i="4" s="1"/>
  <c r="B10" i="2"/>
  <c r="F10" i="2" s="1"/>
  <c r="B11" i="2"/>
  <c r="D11" i="2" s="1"/>
  <c r="B12" i="2"/>
  <c r="D12" i="2" s="1"/>
  <c r="B13" i="2"/>
  <c r="D13" i="2" s="1"/>
  <c r="B14" i="2"/>
  <c r="D14" i="2" s="1"/>
  <c r="B15" i="2"/>
  <c r="D15" i="2" s="1"/>
  <c r="B16" i="2"/>
  <c r="D16" i="2" s="1"/>
  <c r="B17" i="2"/>
  <c r="B18" i="2"/>
  <c r="D18" i="2" s="1"/>
  <c r="B19" i="2"/>
  <c r="B20" i="2"/>
  <c r="D20" i="2" s="1"/>
  <c r="B21" i="2"/>
  <c r="D21" i="2" s="1"/>
  <c r="B22" i="2"/>
  <c r="D22" i="2" s="1"/>
  <c r="B23" i="2"/>
  <c r="D23" i="2" s="1"/>
  <c r="B24" i="2"/>
  <c r="D24" i="2" s="1"/>
  <c r="B25" i="2"/>
  <c r="D25" i="2" s="1"/>
  <c r="B26" i="2"/>
  <c r="B27" i="2"/>
  <c r="E27" i="1"/>
  <c r="G27" i="1" s="1"/>
  <c r="H27" i="1"/>
  <c r="J27" i="1" s="1"/>
  <c r="N27" i="1"/>
  <c r="P27" i="1" s="1"/>
  <c r="K27" i="1"/>
  <c r="M27" i="1" s="1"/>
  <c r="B27" i="1"/>
  <c r="D27" i="1" s="1"/>
  <c r="K10" i="2"/>
  <c r="K11" i="2"/>
  <c r="K12" i="2"/>
  <c r="K13" i="2"/>
  <c r="K14" i="2"/>
  <c r="K16" i="2"/>
  <c r="K17" i="2"/>
  <c r="K18" i="2"/>
  <c r="L18" i="2" s="1"/>
  <c r="K19" i="2"/>
  <c r="K20" i="2"/>
  <c r="K21" i="2"/>
  <c r="L21" i="2" s="1"/>
  <c r="K22" i="2"/>
  <c r="K23" i="2"/>
  <c r="L23" i="2" s="1"/>
  <c r="K24" i="2"/>
  <c r="K25" i="2"/>
  <c r="L25" i="2" s="1"/>
  <c r="K26" i="2"/>
  <c r="I10" i="2"/>
  <c r="I11" i="2"/>
  <c r="I12" i="2"/>
  <c r="I13" i="2"/>
  <c r="J13" i="2" s="1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G10" i="2"/>
  <c r="G11" i="2"/>
  <c r="G12" i="2"/>
  <c r="G13" i="2"/>
  <c r="H13" i="2" s="1"/>
  <c r="G14" i="2"/>
  <c r="G15" i="2"/>
  <c r="G16" i="2"/>
  <c r="G17" i="2"/>
  <c r="G18" i="2"/>
  <c r="G19" i="2"/>
  <c r="G20" i="2"/>
  <c r="G21" i="2"/>
  <c r="H21" i="2" s="1"/>
  <c r="G22" i="2"/>
  <c r="G23" i="2"/>
  <c r="G24" i="2"/>
  <c r="G25" i="2"/>
  <c r="F12" i="9"/>
  <c r="G12" i="9" s="1"/>
  <c r="F11" i="9"/>
  <c r="G11" i="9" s="1"/>
  <c r="C11" i="9"/>
  <c r="C12" i="9"/>
  <c r="C13" i="9"/>
  <c r="C14" i="9"/>
  <c r="C15" i="9"/>
  <c r="C17" i="9"/>
  <c r="C18" i="9"/>
  <c r="C20" i="9"/>
  <c r="C21" i="9"/>
  <c r="C22" i="9"/>
  <c r="C23" i="9"/>
  <c r="C24" i="9"/>
  <c r="C25" i="9"/>
  <c r="C26" i="9"/>
  <c r="C27" i="9"/>
  <c r="C29" i="9"/>
  <c r="C30" i="9"/>
  <c r="C31" i="9"/>
  <c r="C32" i="9"/>
  <c r="C33" i="9"/>
  <c r="C34" i="9"/>
  <c r="C35" i="9"/>
  <c r="C37" i="9"/>
  <c r="F37" i="9"/>
  <c r="G37" i="9" s="1"/>
  <c r="F27" i="9"/>
  <c r="G27" i="9" s="1"/>
  <c r="F26" i="9"/>
  <c r="G26" i="9" s="1"/>
  <c r="F25" i="9"/>
  <c r="G25" i="9" s="1"/>
  <c r="F23" i="9"/>
  <c r="G23" i="9" s="1"/>
  <c r="F24" i="9"/>
  <c r="G24" i="9" s="1"/>
  <c r="F21" i="9"/>
  <c r="G21" i="9" s="1"/>
  <c r="F22" i="9"/>
  <c r="G22" i="9" s="1"/>
  <c r="F20" i="9"/>
  <c r="G20" i="9" s="1"/>
  <c r="F18" i="9"/>
  <c r="G18" i="9" s="1"/>
  <c r="F17" i="9"/>
  <c r="G17" i="9" s="1"/>
  <c r="F13" i="9"/>
  <c r="G13" i="9" s="1"/>
  <c r="F14" i="9"/>
  <c r="G14" i="9" s="1"/>
  <c r="F15" i="9"/>
  <c r="G15" i="9" s="1"/>
  <c r="E37" i="9"/>
  <c r="E35" i="9"/>
  <c r="E34" i="9"/>
  <c r="E33" i="9"/>
  <c r="E32" i="9"/>
  <c r="E31" i="9"/>
  <c r="E30" i="9"/>
  <c r="E29" i="9"/>
  <c r="E27" i="9"/>
  <c r="E26" i="9"/>
  <c r="E25" i="9"/>
  <c r="E23" i="9"/>
  <c r="E24" i="9"/>
  <c r="E21" i="9"/>
  <c r="E22" i="9"/>
  <c r="E20" i="9"/>
  <c r="E18" i="9"/>
  <c r="E17" i="9"/>
  <c r="E15" i="9"/>
  <c r="E14" i="9"/>
  <c r="E13" i="9"/>
  <c r="E12" i="9"/>
  <c r="E11" i="9"/>
  <c r="D26" i="4"/>
  <c r="N19" i="5"/>
  <c r="F16" i="6"/>
  <c r="N16" i="6"/>
  <c r="P19" i="6"/>
  <c r="H9" i="4"/>
  <c r="P10" i="4"/>
  <c r="L17" i="4"/>
  <c r="H19" i="6"/>
  <c r="J18" i="5"/>
  <c r="F17" i="4"/>
  <c r="N17" i="4"/>
  <c r="J15" i="4"/>
  <c r="D11" i="6"/>
  <c r="L21" i="6"/>
  <c r="J22" i="5"/>
  <c r="J20" i="4"/>
  <c r="J24" i="6"/>
  <c r="F18" i="5"/>
  <c r="D12" i="6"/>
  <c r="L16" i="6"/>
  <c r="L12" i="6"/>
  <c r="L20" i="6"/>
  <c r="J16" i="6"/>
  <c r="N22" i="5"/>
  <c r="F23" i="4"/>
  <c r="J9" i="6"/>
  <c r="P25" i="6"/>
  <c r="J13" i="4"/>
  <c r="D21" i="6"/>
  <c r="N9" i="6"/>
  <c r="F22" i="5"/>
  <c r="H13" i="4"/>
  <c r="D22" i="5"/>
  <c r="L25" i="6"/>
  <c r="F25" i="6"/>
  <c r="D20" i="4"/>
  <c r="H16" i="5"/>
  <c r="N13" i="4"/>
  <c r="D13" i="4"/>
  <c r="L13" i="4"/>
  <c r="L23" i="4"/>
  <c r="F13" i="4"/>
  <c r="N21" i="6"/>
  <c r="H24" i="6"/>
  <c r="L22" i="5"/>
  <c r="P22" i="4"/>
  <c r="F17" i="5"/>
  <c r="L15" i="2" l="1"/>
  <c r="L10" i="2"/>
  <c r="J15" i="5"/>
  <c r="D16" i="6"/>
  <c r="L22" i="2"/>
  <c r="L13" i="2"/>
  <c r="H25" i="6"/>
  <c r="P16" i="6"/>
  <c r="D15" i="5"/>
  <c r="J25" i="4"/>
  <c r="L26" i="4"/>
  <c r="J19" i="2"/>
  <c r="D23" i="4"/>
  <c r="D9" i="5"/>
  <c r="L11" i="4"/>
  <c r="P11" i="6"/>
  <c r="P15" i="6"/>
  <c r="N19" i="6"/>
  <c r="H11" i="6"/>
  <c r="J20" i="2"/>
  <c r="J11" i="4"/>
  <c r="F11" i="6"/>
  <c r="L11" i="6"/>
  <c r="F13" i="5"/>
  <c r="F19" i="6"/>
  <c r="H13" i="5"/>
  <c r="J13" i="5"/>
  <c r="D13" i="5"/>
  <c r="N13" i="5"/>
  <c r="N24" i="5"/>
  <c r="N15" i="6"/>
  <c r="J11" i="6"/>
  <c r="J19" i="6"/>
  <c r="D19" i="6"/>
  <c r="F26" i="2"/>
  <c r="H12" i="5"/>
  <c r="F15" i="5"/>
  <c r="L19" i="5"/>
  <c r="L9" i="6"/>
  <c r="D22" i="4"/>
  <c r="F18" i="6"/>
  <c r="L23" i="5"/>
  <c r="F22" i="4"/>
  <c r="F25" i="4"/>
  <c r="L15" i="5"/>
  <c r="D22" i="6"/>
  <c r="D19" i="5"/>
  <c r="N18" i="6"/>
  <c r="D10" i="2"/>
  <c r="H10" i="2"/>
  <c r="F19" i="5"/>
  <c r="N14" i="4"/>
  <c r="H10" i="4"/>
  <c r="N15" i="5"/>
  <c r="J19" i="5"/>
  <c r="J10" i="2"/>
  <c r="H27" i="2"/>
  <c r="P26" i="6"/>
  <c r="L26" i="6"/>
  <c r="L19" i="2"/>
  <c r="H18" i="6"/>
  <c r="D14" i="5"/>
  <c r="H24" i="5"/>
  <c r="F11" i="4"/>
  <c r="D15" i="4"/>
  <c r="N23" i="4"/>
  <c r="L17" i="5"/>
  <c r="F24" i="6"/>
  <c r="D17" i="5"/>
  <c r="D24" i="6"/>
  <c r="N17" i="5"/>
  <c r="N24" i="6"/>
  <c r="D10" i="5"/>
  <c r="P23" i="4"/>
  <c r="L18" i="4"/>
  <c r="H18" i="4"/>
  <c r="H11" i="4"/>
  <c r="H23" i="4"/>
  <c r="P11" i="4"/>
  <c r="H15" i="4"/>
  <c r="F21" i="5"/>
  <c r="D19" i="2"/>
  <c r="H14" i="6"/>
  <c r="D21" i="5"/>
  <c r="J21" i="5"/>
  <c r="F23" i="2"/>
  <c r="J11" i="5"/>
  <c r="D11" i="5"/>
  <c r="J18" i="6"/>
  <c r="H17" i="5"/>
  <c r="F11" i="5"/>
  <c r="D18" i="6"/>
  <c r="D14" i="6"/>
  <c r="P21" i="6"/>
  <c r="H21" i="6"/>
  <c r="J21" i="6"/>
  <c r="L21" i="5"/>
  <c r="N21" i="5"/>
  <c r="J22" i="4"/>
  <c r="D18" i="4"/>
  <c r="P18" i="6"/>
  <c r="L15" i="4"/>
  <c r="P24" i="6"/>
  <c r="L11" i="5"/>
  <c r="N11" i="4"/>
  <c r="N11" i="5"/>
  <c r="P15" i="4"/>
  <c r="J23" i="5"/>
  <c r="N15" i="4"/>
  <c r="J23" i="2"/>
  <c r="P20" i="4"/>
  <c r="L16" i="2"/>
  <c r="J18" i="2"/>
  <c r="J27" i="2"/>
  <c r="F23" i="5"/>
  <c r="N20" i="4"/>
  <c r="L20" i="5"/>
  <c r="H20" i="4"/>
  <c r="F9" i="4"/>
  <c r="N23" i="5"/>
  <c r="L20" i="4"/>
  <c r="H23" i="5"/>
  <c r="H16" i="4"/>
  <c r="F20" i="5"/>
  <c r="J24" i="2"/>
  <c r="J16" i="2"/>
  <c r="F18" i="2"/>
  <c r="H10" i="6"/>
  <c r="D10" i="6"/>
  <c r="L10" i="6"/>
  <c r="F9" i="5"/>
  <c r="J9" i="5"/>
  <c r="H13" i="6"/>
  <c r="N9" i="5"/>
  <c r="D17" i="4"/>
  <c r="J17" i="4"/>
  <c r="P12" i="4"/>
  <c r="D27" i="2"/>
  <c r="L26" i="2"/>
  <c r="L27" i="2"/>
  <c r="F25" i="2"/>
  <c r="F21" i="2"/>
  <c r="F17" i="2"/>
  <c r="F13" i="2"/>
  <c r="D24" i="4"/>
  <c r="J17" i="6"/>
  <c r="D9" i="4"/>
  <c r="P9" i="4"/>
  <c r="L21" i="4"/>
  <c r="P23" i="6"/>
  <c r="L9" i="5"/>
  <c r="F13" i="6"/>
  <c r="H17" i="4"/>
  <c r="P13" i="6"/>
  <c r="J13" i="6"/>
  <c r="H23" i="2"/>
  <c r="H19" i="2"/>
  <c r="H15" i="2"/>
  <c r="H11" i="2"/>
  <c r="J12" i="2"/>
  <c r="L14" i="2"/>
  <c r="L22" i="4"/>
  <c r="D24" i="5"/>
  <c r="J20" i="5"/>
  <c r="H18" i="5"/>
  <c r="N16" i="5"/>
  <c r="H14" i="5"/>
  <c r="L12" i="5"/>
  <c r="F20" i="2"/>
  <c r="F17" i="6"/>
  <c r="J14" i="4"/>
  <c r="J10" i="6"/>
  <c r="P10" i="6"/>
  <c r="N9" i="4"/>
  <c r="D13" i="6"/>
  <c r="N10" i="6"/>
  <c r="L13" i="6"/>
  <c r="L9" i="4"/>
  <c r="H22" i="2"/>
  <c r="H18" i="2"/>
  <c r="J11" i="2"/>
  <c r="F24" i="4"/>
  <c r="H17" i="6"/>
  <c r="L17" i="2"/>
  <c r="L19" i="4"/>
  <c r="N12" i="6"/>
  <c r="D26" i="6"/>
  <c r="H12" i="2"/>
  <c r="L23" i="6"/>
  <c r="F15" i="6"/>
  <c r="J23" i="6"/>
  <c r="J10" i="4"/>
  <c r="D12" i="4"/>
  <c r="L12" i="2"/>
  <c r="F12" i="4"/>
  <c r="F12" i="2"/>
  <c r="N22" i="6"/>
  <c r="N24" i="4"/>
  <c r="H19" i="4"/>
  <c r="H22" i="6"/>
  <c r="F22" i="6"/>
  <c r="N25" i="5"/>
  <c r="D16" i="5"/>
  <c r="N25" i="6"/>
  <c r="F14" i="5"/>
  <c r="F14" i="4"/>
  <c r="J14" i="6"/>
  <c r="J16" i="5"/>
  <c r="D9" i="6"/>
  <c r="H9" i="6"/>
  <c r="F26" i="4"/>
  <c r="D16" i="4"/>
  <c r="L16" i="5"/>
  <c r="D18" i="5"/>
  <c r="L14" i="5"/>
  <c r="P12" i="6"/>
  <c r="L18" i="5"/>
  <c r="F9" i="6"/>
  <c r="F18" i="4"/>
  <c r="L25" i="5"/>
  <c r="P18" i="4"/>
  <c r="N14" i="6"/>
  <c r="F14" i="2"/>
  <c r="J12" i="5"/>
  <c r="H16" i="2"/>
  <c r="N12" i="5"/>
  <c r="F14" i="6"/>
  <c r="H15" i="6"/>
  <c r="L15" i="6"/>
  <c r="F23" i="6"/>
  <c r="P17" i="6"/>
  <c r="H26" i="6"/>
  <c r="D10" i="4"/>
  <c r="N12" i="4"/>
  <c r="L10" i="4"/>
  <c r="J12" i="4"/>
  <c r="J14" i="2"/>
  <c r="H26" i="2"/>
  <c r="F15" i="2"/>
  <c r="F11" i="2"/>
  <c r="N10" i="5"/>
  <c r="P16" i="4"/>
  <c r="L10" i="5"/>
  <c r="P20" i="6"/>
  <c r="J12" i="6"/>
  <c r="J20" i="6"/>
  <c r="F10" i="5"/>
  <c r="L14" i="4"/>
  <c r="H25" i="2"/>
  <c r="H14" i="2"/>
  <c r="L16" i="4"/>
  <c r="D15" i="6"/>
  <c r="F16" i="2"/>
  <c r="J24" i="4"/>
  <c r="L22" i="6"/>
  <c r="H22" i="4"/>
  <c r="F20" i="6"/>
  <c r="P22" i="6"/>
  <c r="P24" i="4"/>
  <c r="P19" i="4"/>
  <c r="J10" i="5"/>
  <c r="N20" i="6"/>
  <c r="D20" i="6"/>
  <c r="H20" i="5"/>
  <c r="F16" i="4"/>
  <c r="J16" i="4"/>
  <c r="N17" i="6"/>
  <c r="D12" i="5"/>
  <c r="P14" i="4"/>
  <c r="D17" i="6"/>
  <c r="H12" i="6"/>
  <c r="J14" i="5"/>
  <c r="J18" i="4"/>
  <c r="F24" i="5"/>
  <c r="L24" i="5"/>
  <c r="H14" i="4"/>
  <c r="D20" i="5"/>
  <c r="J26" i="6"/>
  <c r="N26" i="6"/>
  <c r="P14" i="6"/>
  <c r="H23" i="6"/>
  <c r="J25" i="6"/>
  <c r="N23" i="6"/>
  <c r="F10" i="4"/>
  <c r="L24" i="4"/>
  <c r="H12" i="4"/>
  <c r="J25" i="2"/>
  <c r="J21" i="2"/>
  <c r="J17" i="2"/>
  <c r="F27" i="2"/>
  <c r="D25" i="5"/>
  <c r="P25" i="4"/>
  <c r="L25" i="4"/>
  <c r="D26" i="2"/>
  <c r="J26" i="2"/>
  <c r="D25" i="4"/>
  <c r="H25" i="4"/>
  <c r="F25" i="5"/>
  <c r="J25" i="5"/>
  <c r="H26" i="4"/>
  <c r="L26" i="5"/>
  <c r="F26" i="5"/>
  <c r="J26" i="5"/>
  <c r="P26" i="4"/>
  <c r="N26" i="5"/>
  <c r="H26" i="5"/>
  <c r="N26" i="4"/>
  <c r="J15" i="2"/>
  <c r="F19" i="2"/>
  <c r="L20" i="2"/>
  <c r="N19" i="4"/>
  <c r="F24" i="2"/>
  <c r="D17" i="2"/>
  <c r="J22" i="2"/>
  <c r="D21" i="4"/>
  <c r="F21" i="4"/>
  <c r="H24" i="2"/>
  <c r="F22" i="2"/>
  <c r="H17" i="2"/>
  <c r="J21" i="4"/>
  <c r="F19" i="4"/>
  <c r="H21" i="4"/>
  <c r="N21" i="4"/>
  <c r="H20" i="2"/>
  <c r="L24" i="2"/>
  <c r="D19" i="4"/>
  <c r="L11" i="2"/>
</calcChain>
</file>

<file path=xl/sharedStrings.xml><?xml version="1.0" encoding="utf-8"?>
<sst xmlns="http://schemas.openxmlformats.org/spreadsheetml/2006/main" count="416" uniqueCount="152">
  <si>
    <t>TAB 3 - JOB SEEKERS</t>
  </si>
  <si>
    <t>OSCCAR Summary by Workforce Area</t>
  </si>
  <si>
    <t>SUMMARY BY AREA</t>
  </si>
  <si>
    <t>Table 1 - Planned versus Actual Job Seekers Served</t>
  </si>
  <si>
    <t>Table 2 - Populations Served</t>
  </si>
  <si>
    <t>Table 3 - Services Provided</t>
  </si>
  <si>
    <t>Table 4 - Ethnicity</t>
  </si>
  <si>
    <t>Table 5 - Gender &amp; Age</t>
  </si>
  <si>
    <t>Table 6 - Education</t>
  </si>
  <si>
    <t>STATEWIDE TREND ANALYSIS</t>
  </si>
  <si>
    <t xml:space="preserve">Table 7: Month to Month </t>
  </si>
  <si>
    <t>Table 8: Year to Year</t>
  </si>
  <si>
    <t>Rev. 7/30/2004</t>
  </si>
  <si>
    <t>OSCCAR is the One-Stop Career Center Activity Report</t>
  </si>
  <si>
    <r>
      <t xml:space="preserve">Compiled by MassHire Department of Career Services from Workforce Board Plans; monthly </t>
    </r>
    <r>
      <rPr>
        <i/>
        <sz val="10"/>
        <rFont val="Calibri"/>
        <family val="2"/>
      </rPr>
      <t>OSCCARs,</t>
    </r>
    <r>
      <rPr>
        <sz val="10"/>
        <rFont val="Calibri"/>
        <family val="2"/>
      </rPr>
      <t xml:space="preserve"> </t>
    </r>
    <r>
      <rPr>
        <i/>
        <sz val="10"/>
        <rFont val="Calibri"/>
        <family val="2"/>
      </rPr>
      <t>Statewide All Offices OSCCAR</t>
    </r>
    <r>
      <rPr>
        <sz val="10"/>
        <rFont val="Calibri"/>
        <family val="2"/>
      </rPr>
      <t xml:space="preserve"> and </t>
    </r>
    <r>
      <rPr>
        <i/>
        <sz val="10"/>
        <rFont val="Calibri"/>
        <family val="2"/>
      </rPr>
      <t>Statewide Rapid Response OSCCAR</t>
    </r>
    <r>
      <rPr>
        <sz val="10"/>
        <rFont val="Calibri"/>
        <family val="2"/>
      </rPr>
      <t>.</t>
    </r>
  </si>
  <si>
    <t>Table 1 - Planned versus Actual</t>
  </si>
  <si>
    <t>a</t>
  </si>
  <si>
    <t>b</t>
  </si>
  <si>
    <t>c</t>
  </si>
  <si>
    <t>d</t>
  </si>
  <si>
    <t>e</t>
  </si>
  <si>
    <t>f</t>
  </si>
  <si>
    <t>Total Customers Served</t>
  </si>
  <si>
    <t>Unemployed</t>
  </si>
  <si>
    <t xml:space="preserve"> Self Identified Persons with Disabilities</t>
  </si>
  <si>
    <t>Unemployment Insurance Claimants</t>
  </si>
  <si>
    <t>Veterans</t>
  </si>
  <si>
    <t>Plan</t>
  </si>
  <si>
    <t>Actual</t>
  </si>
  <si>
    <t>% of Plan</t>
  </si>
  <si>
    <t>Berkshire</t>
  </si>
  <si>
    <t>Boston</t>
  </si>
  <si>
    <t>Bristol</t>
  </si>
  <si>
    <t>Brockton</t>
  </si>
  <si>
    <t>Cape &amp; Islands</t>
  </si>
  <si>
    <t>Central Mass</t>
  </si>
  <si>
    <t>Franklin Hampshire</t>
  </si>
  <si>
    <t>Greater Lowell</t>
  </si>
  <si>
    <t>Greater New Bedford</t>
  </si>
  <si>
    <t>Hampden</t>
  </si>
  <si>
    <t>Merrimack Valley</t>
  </si>
  <si>
    <t>Metro North</t>
  </si>
  <si>
    <t>Metro South West</t>
  </si>
  <si>
    <t>North Central</t>
  </si>
  <si>
    <t>North Shore</t>
  </si>
  <si>
    <t>South Shore</t>
  </si>
  <si>
    <t>Rapid Response</t>
  </si>
  <si>
    <t>*</t>
  </si>
  <si>
    <t>Statewide All Offices**</t>
  </si>
  <si>
    <t>* Rapid Response serves employees affected by plant closings and mass layoffs.  Planning data is not applicable.</t>
  </si>
  <si>
    <t xml:space="preserve">**The Statewide All Offices total is not equal to the sum of the WDB counts for the following reasons:  </t>
  </si>
  <si>
    <t xml:space="preserve">    a) Individuals receiving services in more than one area are counted in each area but are counted only once in the statewide total.  </t>
  </si>
  <si>
    <t xml:space="preserve">    b) Individuals receiving Rapid Response services are not included in the area counts.</t>
  </si>
  <si>
    <t xml:space="preserve">    c) Other Workforce Development Systems (e.g., CBO's) are not included in the area counts. </t>
  </si>
  <si>
    <t>Populations Served</t>
  </si>
  <si>
    <t>g</t>
  </si>
  <si>
    <t>New to Career Center</t>
  </si>
  <si>
    <t>% of Total Served</t>
  </si>
  <si>
    <t>Total Unemployed Customers</t>
  </si>
  <si>
    <t>Persons with Disabilities</t>
  </si>
  <si>
    <t>Claimants</t>
  </si>
  <si>
    <t>h</t>
  </si>
  <si>
    <t>i</t>
  </si>
  <si>
    <t>j</t>
  </si>
  <si>
    <t>Assessment/Testing</t>
  </si>
  <si>
    <t>Workshops</t>
  </si>
  <si>
    <t>Counseling</t>
  </si>
  <si>
    <t>Resource Room</t>
  </si>
  <si>
    <t>Job Search</t>
  </si>
  <si>
    <t>Job Development</t>
  </si>
  <si>
    <t>Job Referrals</t>
  </si>
  <si>
    <t>Training Services</t>
  </si>
  <si>
    <t>Referrals to Other Non CC Services</t>
  </si>
  <si>
    <t>k</t>
  </si>
  <si>
    <t>l</t>
  </si>
  <si>
    <t>m</t>
  </si>
  <si>
    <t>n</t>
  </si>
  <si>
    <t xml:space="preserve">o </t>
  </si>
  <si>
    <t>p</t>
  </si>
  <si>
    <t>White</t>
  </si>
  <si>
    <t>% of Area Total</t>
  </si>
  <si>
    <t>Black or African American</t>
  </si>
  <si>
    <t>Hispanic or Latino</t>
  </si>
  <si>
    <t>American Indian, Alaskan Native</t>
  </si>
  <si>
    <t>Asian</t>
  </si>
  <si>
    <t>Hawaiian Native, Pacific Islander</t>
  </si>
  <si>
    <t>Other</t>
  </si>
  <si>
    <t>% of  Area Total</t>
  </si>
  <si>
    <t xml:space="preserve">Table 5 - Gender and Age </t>
  </si>
  <si>
    <t>Female</t>
  </si>
  <si>
    <t>18 and under</t>
  </si>
  <si>
    <t>19-21</t>
  </si>
  <si>
    <t>22-45</t>
  </si>
  <si>
    <t>46-54</t>
  </si>
  <si>
    <t>55 and over</t>
  </si>
  <si>
    <t>o</t>
  </si>
  <si>
    <t>Less than High School</t>
  </si>
  <si>
    <t>High School Diploma or HiSET</t>
  </si>
  <si>
    <t>Some College/ Voc Degrees</t>
  </si>
  <si>
    <t>Associate Degree</t>
  </si>
  <si>
    <t>Bachelors Degree</t>
  </si>
  <si>
    <t>Advanced Degree</t>
  </si>
  <si>
    <t>Information Not Available</t>
  </si>
  <si>
    <t xml:space="preserve"> Table 7 - Month to Month Trend Analysis</t>
  </si>
  <si>
    <t>JUL</t>
  </si>
  <si>
    <t>AUG</t>
  </si>
  <si>
    <t>SEP</t>
  </si>
  <si>
    <t>OCT</t>
  </si>
  <si>
    <t>NOV</t>
  </si>
  <si>
    <t>DEC</t>
  </si>
  <si>
    <t>JAN</t>
  </si>
  <si>
    <t>FEB</t>
  </si>
  <si>
    <t>MAR</t>
  </si>
  <si>
    <t>APR</t>
  </si>
  <si>
    <t>MAY</t>
  </si>
  <si>
    <t>JUN</t>
  </si>
  <si>
    <t>All Job Seekers Cumulative</t>
  </si>
  <si>
    <t>Total Job Seekers Served per Month</t>
  </si>
  <si>
    <t>Unemployed Job Seekers Cumulative</t>
  </si>
  <si>
    <t>As a Percent of Job Seekers Served</t>
  </si>
  <si>
    <t>Persons with Disabilities Cumulative</t>
  </si>
  <si>
    <t>UI Claimants Cumulative</t>
  </si>
  <si>
    <t>Veterans Cumulative</t>
  </si>
  <si>
    <t>Rapid Response Cumulative</t>
  </si>
  <si>
    <t>Data Source: OSCCAR Statewide All Offices and OSCCAR Statewide Rapid Response.</t>
  </si>
  <si>
    <t>Table 8 - Year to Year Trend Analysis</t>
  </si>
  <si>
    <t>Year to Year Change</t>
  </si>
  <si>
    <t>Percentage of
YTD Customers</t>
  </si>
  <si>
    <t>FY22 to FY23
Change by Category</t>
  </si>
  <si>
    <t>Percent Change
by Category</t>
  </si>
  <si>
    <t>Job Seekers Served</t>
  </si>
  <si>
    <t>Disabled</t>
  </si>
  <si>
    <t>Gender</t>
  </si>
  <si>
    <t>Male</t>
  </si>
  <si>
    <t>Ethnicity</t>
  </si>
  <si>
    <t>Black</t>
  </si>
  <si>
    <t>Hispanic</t>
  </si>
  <si>
    <t>Native Alaskan, American</t>
  </si>
  <si>
    <t>Pacific Islander</t>
  </si>
  <si>
    <t>Information not available</t>
  </si>
  <si>
    <t>Education</t>
  </si>
  <si>
    <t>Less than HS</t>
  </si>
  <si>
    <t>HS/GED</t>
  </si>
  <si>
    <t>Some Coll/Voc Degrees</t>
  </si>
  <si>
    <t>Associate</t>
  </si>
  <si>
    <t>Bachelors</t>
  </si>
  <si>
    <t>Advanced</t>
  </si>
  <si>
    <t>FY23 Quarter Ending March 31, 2023</t>
  </si>
  <si>
    <t>03/31/22
YTD Customers</t>
  </si>
  <si>
    <t>FY22 Qtr 3</t>
  </si>
  <si>
    <t>FY23 Qtr 3</t>
  </si>
  <si>
    <t>03/31/23
YTD Customers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</si>
</sst>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%"/>
  </numFmts>
  <fonts count="25" x14ac:knownFonts="1">
    <font>
      <sz val="10"/>
      <name val="Arial"/>
    </font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10"/>
      <name val="Calibri"/>
      <family val="2"/>
    </font>
    <font>
      <i/>
      <sz val="10"/>
      <name val="Calibri"/>
      <family val="2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0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sz val="9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8"/>
      <name val="Calibri"/>
      <family val="2"/>
      <scheme val="minor"/>
    </font>
    <font>
      <b/>
      <sz val="11"/>
      <name val="Calibri"/>
      <family val="2"/>
      <scheme val="minor"/>
    </font>
    <font>
      <b/>
      <sz val="10.5"/>
      <name val="Calibri"/>
      <family val="2"/>
      <scheme val="minor"/>
    </font>
    <font>
      <sz val="10.5"/>
      <name val="Calibri"/>
      <family val="2"/>
      <scheme val="minor"/>
    </font>
    <font>
      <sz val="10.5"/>
      <color indexed="22"/>
      <name val="Calibri"/>
      <family val="2"/>
      <scheme val="minor"/>
    </font>
    <font>
      <i/>
      <sz val="8"/>
      <name val="Calibri"/>
      <family val="2"/>
      <scheme val="minor"/>
    </font>
    <font>
      <i/>
      <sz val="9"/>
      <name val="Calibri"/>
      <family val="2"/>
      <scheme val="minor"/>
    </font>
    <font>
      <sz val="10"/>
      <name val="Calibri"/>
    </font>
  </fonts>
  <fills count="5">
    <fill>
      <patternFill patternType="none"/>
    </fill>
    <fill>
      <patternFill patternType="gray125"/>
    </fill>
    <fill>
      <patternFill patternType="solid">
        <fgColor indexed="3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FF"/>
        <bgColor rgb="FF000000"/>
      </patternFill>
    </fill>
  </fills>
  <borders count="62">
    <border>
      <left/>
      <right/>
      <top/>
      <bottom/>
      <diagonal/>
    </border>
    <border>
      <left style="thick">
        <color indexed="12"/>
      </left>
      <right/>
      <top style="thick">
        <color indexed="12"/>
      </top>
      <bottom/>
      <diagonal/>
    </border>
    <border>
      <left/>
      <right/>
      <top style="thick">
        <color indexed="12"/>
      </top>
      <bottom/>
      <diagonal/>
    </border>
    <border>
      <left/>
      <right/>
      <top/>
      <bottom style="thick">
        <color indexed="12"/>
      </bottom>
      <diagonal/>
    </border>
    <border>
      <left style="thick">
        <color indexed="12"/>
      </left>
      <right style="thin">
        <color indexed="64"/>
      </right>
      <top style="thick">
        <color indexed="12"/>
      </top>
      <bottom style="thin">
        <color indexed="64"/>
      </bottom>
      <diagonal/>
    </border>
    <border>
      <left style="thick">
        <color indexed="1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12"/>
      </right>
      <top style="thin">
        <color indexed="64"/>
      </top>
      <bottom style="thin">
        <color indexed="64"/>
      </bottom>
      <diagonal/>
    </border>
    <border>
      <left style="thick">
        <color indexed="12"/>
      </left>
      <right style="thin">
        <color indexed="64"/>
      </right>
      <top style="thin">
        <color indexed="64"/>
      </top>
      <bottom style="thick">
        <color indexed="1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12"/>
      </bottom>
      <diagonal/>
    </border>
    <border>
      <left style="thin">
        <color indexed="64"/>
      </left>
      <right style="thick">
        <color indexed="12"/>
      </right>
      <top style="thin">
        <color indexed="64"/>
      </top>
      <bottom style="thick">
        <color indexed="12"/>
      </bottom>
      <diagonal/>
    </border>
    <border>
      <left style="thin">
        <color indexed="64"/>
      </left>
      <right style="thin">
        <color indexed="64"/>
      </right>
      <top style="thick">
        <color indexed="12"/>
      </top>
      <bottom style="thin">
        <color indexed="64"/>
      </bottom>
      <diagonal/>
    </border>
    <border>
      <left style="thin">
        <color indexed="64"/>
      </left>
      <right style="thick">
        <color indexed="12"/>
      </right>
      <top style="thick">
        <color indexed="12"/>
      </top>
      <bottom style="thin">
        <color indexed="64"/>
      </bottom>
      <diagonal/>
    </border>
    <border>
      <left style="thin">
        <color indexed="64"/>
      </left>
      <right style="thick">
        <color indexed="39"/>
      </right>
      <top style="thick">
        <color indexed="12"/>
      </top>
      <bottom style="thin">
        <color indexed="64"/>
      </bottom>
      <diagonal/>
    </border>
    <border>
      <left style="thin">
        <color indexed="64"/>
      </left>
      <right style="thick">
        <color indexed="39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12"/>
      </top>
      <bottom style="thin">
        <color indexed="64"/>
      </bottom>
      <diagonal/>
    </border>
    <border>
      <left style="thick">
        <color indexed="12"/>
      </left>
      <right/>
      <top style="thick">
        <color indexed="12"/>
      </top>
      <bottom style="thin">
        <color indexed="64"/>
      </bottom>
      <diagonal/>
    </border>
    <border>
      <left/>
      <right style="thick">
        <color indexed="12"/>
      </right>
      <top style="thick">
        <color indexed="12"/>
      </top>
      <bottom style="thin">
        <color indexed="64"/>
      </bottom>
      <diagonal/>
    </border>
    <border>
      <left/>
      <right style="thin">
        <color indexed="64"/>
      </right>
      <top style="thick">
        <color indexed="12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12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12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12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12"/>
      </bottom>
      <diagonal/>
    </border>
    <border>
      <left/>
      <right style="thin">
        <color indexed="64"/>
      </right>
      <top style="thin">
        <color indexed="64"/>
      </top>
      <bottom style="thick">
        <color indexed="12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indexed="1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12"/>
      </bottom>
      <diagonal/>
    </border>
    <border>
      <left style="thick">
        <color indexed="12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12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ck">
        <color indexed="12"/>
      </top>
      <bottom style="thin">
        <color indexed="8"/>
      </bottom>
      <diagonal/>
    </border>
    <border>
      <left style="thin">
        <color indexed="8"/>
      </left>
      <right style="thick">
        <color indexed="12"/>
      </right>
      <top style="thick">
        <color indexed="12"/>
      </top>
      <bottom style="thin">
        <color indexed="8"/>
      </bottom>
      <diagonal/>
    </border>
    <border>
      <left style="thin">
        <color indexed="64"/>
      </left>
      <right style="thick">
        <color indexed="12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ck">
        <color indexed="12"/>
      </right>
      <top style="thin">
        <color indexed="8"/>
      </top>
      <bottom/>
      <diagonal/>
    </border>
    <border>
      <left style="thick">
        <color indexed="12"/>
      </left>
      <right/>
      <top style="medium">
        <color indexed="64"/>
      </top>
      <bottom style="thin">
        <color indexed="64"/>
      </bottom>
      <diagonal/>
    </border>
    <border>
      <left style="thick">
        <color indexed="12"/>
      </left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ck">
        <color indexed="12"/>
      </right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ck">
        <color indexed="12"/>
      </right>
      <top style="medium">
        <color indexed="64"/>
      </top>
      <bottom style="thin">
        <color indexed="8"/>
      </bottom>
      <diagonal/>
    </border>
    <border>
      <left style="thick">
        <color indexed="12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12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ck">
        <color indexed="12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12"/>
      </right>
      <top/>
      <bottom style="thin">
        <color indexed="8"/>
      </bottom>
      <diagonal/>
    </border>
    <border>
      <left style="thin">
        <color indexed="8"/>
      </left>
      <right style="thick">
        <color indexed="12"/>
      </right>
      <top style="thin">
        <color indexed="8"/>
      </top>
      <bottom style="thin">
        <color indexed="8"/>
      </bottom>
      <diagonal/>
    </border>
    <border>
      <left style="thick">
        <color indexed="12"/>
      </left>
      <right/>
      <top style="thin">
        <color indexed="64"/>
      </top>
      <bottom/>
      <diagonal/>
    </border>
    <border>
      <left style="thick">
        <color indexed="12"/>
      </left>
      <right style="thin">
        <color indexed="64"/>
      </right>
      <top style="thin">
        <color indexed="8"/>
      </top>
      <bottom style="thick">
        <color indexed="12"/>
      </bottom>
      <diagonal/>
    </border>
    <border>
      <left style="thin">
        <color indexed="64"/>
      </left>
      <right style="thick">
        <color indexed="12"/>
      </right>
      <top/>
      <bottom style="thick">
        <color indexed="12"/>
      </bottom>
      <diagonal/>
    </border>
    <border>
      <left/>
      <right style="thin">
        <color indexed="8"/>
      </right>
      <top style="thin">
        <color indexed="8"/>
      </top>
      <bottom style="thick">
        <color indexed="12"/>
      </bottom>
      <diagonal/>
    </border>
    <border>
      <left style="thin">
        <color indexed="8"/>
      </left>
      <right style="thick">
        <color indexed="12"/>
      </right>
      <top/>
      <bottom style="thick">
        <color indexed="12"/>
      </bottom>
      <diagonal/>
    </border>
    <border>
      <left/>
      <right/>
      <top style="thick">
        <color indexed="12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12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rgb="FF0000FF"/>
      </bottom>
      <diagonal/>
    </border>
    <border>
      <left style="thin">
        <color indexed="64"/>
      </left>
      <right style="thick">
        <color rgb="FF0000FF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rgb="FF0000FF"/>
      </right>
      <top style="thin">
        <color indexed="64"/>
      </top>
      <bottom style="thick">
        <color indexed="12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188">
    <xf numFmtId="0" fontId="0" fillId="0" borderId="0" xfId="0"/>
    <xf numFmtId="0" fontId="6" fillId="0" borderId="0" xfId="0" applyFont="1"/>
    <xf numFmtId="0" fontId="6" fillId="2" borderId="1" xfId="0" applyFont="1" applyFill="1" applyBorder="1"/>
    <xf numFmtId="0" fontId="6" fillId="2" borderId="2" xfId="0" applyFont="1" applyFill="1" applyBorder="1"/>
    <xf numFmtId="0" fontId="7" fillId="0" borderId="2" xfId="0" applyFont="1" applyBorder="1"/>
    <xf numFmtId="0" fontId="6" fillId="0" borderId="2" xfId="0" applyFont="1" applyBorder="1"/>
    <xf numFmtId="0" fontId="6" fillId="2" borderId="0" xfId="0" applyFont="1" applyFill="1"/>
    <xf numFmtId="0" fontId="9" fillId="0" borderId="0" xfId="0" applyFont="1"/>
    <xf numFmtId="0" fontId="11" fillId="0" borderId="0" xfId="0" applyFont="1"/>
    <xf numFmtId="0" fontId="10" fillId="0" borderId="0" xfId="0" applyFont="1" applyAlignment="1">
      <alignment horizontal="right"/>
    </xf>
    <xf numFmtId="0" fontId="11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 indent="11"/>
    </xf>
    <xf numFmtId="0" fontId="6" fillId="0" borderId="3" xfId="0" applyFont="1" applyBorder="1"/>
    <xf numFmtId="0" fontId="12" fillId="0" borderId="0" xfId="0" applyFont="1"/>
    <xf numFmtId="0" fontId="13" fillId="0" borderId="0" xfId="0" applyFont="1" applyAlignment="1">
      <alignment horizontal="right"/>
    </xf>
    <xf numFmtId="0" fontId="14" fillId="0" borderId="0" xfId="0" applyFont="1"/>
    <xf numFmtId="0" fontId="9" fillId="0" borderId="5" xfId="0" applyFont="1" applyBorder="1" applyAlignment="1">
      <alignment horizontal="center" wrapText="1"/>
    </xf>
    <xf numFmtId="0" fontId="9" fillId="0" borderId="7" xfId="0" applyFont="1" applyBorder="1" applyAlignment="1">
      <alignment horizontal="center" wrapText="1"/>
    </xf>
    <xf numFmtId="0" fontId="9" fillId="0" borderId="5" xfId="0" applyFont="1" applyBorder="1" applyAlignment="1">
      <alignment horizontal="left"/>
    </xf>
    <xf numFmtId="3" fontId="15" fillId="0" borderId="6" xfId="0" applyNumberFormat="1" applyFont="1" applyBorder="1" applyAlignment="1">
      <alignment horizontal="center"/>
    </xf>
    <xf numFmtId="9" fontId="6" fillId="0" borderId="6" xfId="0" applyNumberFormat="1" applyFont="1" applyBorder="1" applyAlignment="1">
      <alignment horizontal="center"/>
    </xf>
    <xf numFmtId="9" fontId="6" fillId="0" borderId="6" xfId="3" applyFont="1" applyBorder="1" applyAlignment="1">
      <alignment horizontal="center"/>
    </xf>
    <xf numFmtId="9" fontId="6" fillId="0" borderId="7" xfId="0" applyNumberFormat="1" applyFont="1" applyBorder="1" applyAlignment="1">
      <alignment horizontal="center"/>
    </xf>
    <xf numFmtId="0" fontId="9" fillId="0" borderId="8" xfId="0" applyFont="1" applyBorder="1" applyAlignment="1">
      <alignment horizontal="left"/>
    </xf>
    <xf numFmtId="9" fontId="6" fillId="0" borderId="9" xfId="0" applyNumberFormat="1" applyFont="1" applyBorder="1" applyAlignment="1">
      <alignment horizontal="center"/>
    </xf>
    <xf numFmtId="9" fontId="6" fillId="0" borderId="9" xfId="3" applyFont="1" applyBorder="1" applyAlignment="1">
      <alignment horizontal="center"/>
    </xf>
    <xf numFmtId="9" fontId="6" fillId="0" borderId="10" xfId="0" applyNumberFormat="1" applyFont="1" applyBorder="1" applyAlignment="1">
      <alignment horizontal="center"/>
    </xf>
    <xf numFmtId="0" fontId="9" fillId="0" borderId="5" xfId="0" applyFont="1" applyBorder="1" applyAlignment="1">
      <alignment horizontal="left" wrapText="1"/>
    </xf>
    <xf numFmtId="0" fontId="9" fillId="0" borderId="0" xfId="0" applyFont="1" applyAlignment="1">
      <alignment horizontal="center" wrapText="1"/>
    </xf>
    <xf numFmtId="3" fontId="15" fillId="0" borderId="6" xfId="0" applyNumberFormat="1" applyFont="1" applyBorder="1" applyAlignment="1">
      <alignment horizontal="center" vertical="top"/>
    </xf>
    <xf numFmtId="3" fontId="15" fillId="0" borderId="57" xfId="0" applyNumberFormat="1" applyFont="1" applyBorder="1" applyAlignment="1">
      <alignment horizontal="center"/>
    </xf>
    <xf numFmtId="3" fontId="15" fillId="0" borderId="7" xfId="0" applyNumberFormat="1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9" fillId="0" borderId="14" xfId="0" applyFont="1" applyBorder="1" applyAlignment="1">
      <alignment horizontal="center" wrapText="1"/>
    </xf>
    <xf numFmtId="164" fontId="6" fillId="0" borderId="9" xfId="0" applyNumberFormat="1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9" fillId="0" borderId="22" xfId="0" applyFont="1" applyBorder="1" applyAlignment="1">
      <alignment horizontal="center" wrapText="1"/>
    </xf>
    <xf numFmtId="0" fontId="9" fillId="0" borderId="24" xfId="0" applyFont="1" applyBorder="1" applyAlignment="1">
      <alignment horizontal="center" wrapText="1"/>
    </xf>
    <xf numFmtId="0" fontId="9" fillId="0" borderId="25" xfId="0" applyFont="1" applyBorder="1" applyAlignment="1">
      <alignment horizontal="center" wrapText="1"/>
    </xf>
    <xf numFmtId="3" fontId="15" fillId="0" borderId="21" xfId="0" applyNumberFormat="1" applyFont="1" applyBorder="1" applyAlignment="1">
      <alignment horizontal="center" vertical="top"/>
    </xf>
    <xf numFmtId="3" fontId="15" fillId="0" borderId="5" xfId="0" applyNumberFormat="1" applyFont="1" applyBorder="1" applyAlignment="1">
      <alignment horizontal="center"/>
    </xf>
    <xf numFmtId="3" fontId="15" fillId="0" borderId="23" xfId="0" applyNumberFormat="1" applyFont="1" applyBorder="1" applyAlignment="1">
      <alignment horizontal="center"/>
    </xf>
    <xf numFmtId="9" fontId="6" fillId="0" borderId="21" xfId="0" applyNumberFormat="1" applyFont="1" applyBorder="1" applyAlignment="1">
      <alignment horizontal="center"/>
    </xf>
    <xf numFmtId="3" fontId="15" fillId="0" borderId="24" xfId="0" applyNumberFormat="1" applyFont="1" applyBorder="1" applyAlignment="1">
      <alignment horizontal="center"/>
    </xf>
    <xf numFmtId="9" fontId="6" fillId="0" borderId="25" xfId="0" applyNumberFormat="1" applyFont="1" applyBorder="1" applyAlignment="1">
      <alignment horizontal="center"/>
    </xf>
    <xf numFmtId="3" fontId="6" fillId="0" borderId="0" xfId="0" applyNumberFormat="1" applyFont="1" applyAlignment="1">
      <alignment horizontal="center"/>
    </xf>
    <xf numFmtId="3" fontId="6" fillId="0" borderId="21" xfId="0" applyNumberFormat="1" applyFont="1" applyBorder="1" applyAlignment="1">
      <alignment horizontal="center"/>
    </xf>
    <xf numFmtId="3" fontId="6" fillId="0" borderId="26" xfId="0" applyNumberFormat="1" applyFont="1" applyBorder="1" applyAlignment="1">
      <alignment horizontal="center"/>
    </xf>
    <xf numFmtId="9" fontId="6" fillId="0" borderId="26" xfId="0" applyNumberFormat="1" applyFont="1" applyBorder="1" applyAlignment="1">
      <alignment horizontal="center"/>
    </xf>
    <xf numFmtId="9" fontId="6" fillId="0" borderId="29" xfId="0" applyNumberFormat="1" applyFont="1" applyBorder="1" applyAlignment="1">
      <alignment horizontal="center"/>
    </xf>
    <xf numFmtId="3" fontId="6" fillId="0" borderId="4" xfId="0" applyNumberFormat="1" applyFont="1" applyBorder="1" applyAlignment="1">
      <alignment horizontal="center"/>
    </xf>
    <xf numFmtId="3" fontId="6" fillId="0" borderId="11" xfId="0" applyNumberFormat="1" applyFont="1" applyBorder="1" applyAlignment="1">
      <alignment horizontal="center"/>
    </xf>
    <xf numFmtId="3" fontId="6" fillId="0" borderId="12" xfId="0" applyNumberFormat="1" applyFont="1" applyBorder="1" applyAlignment="1">
      <alignment horizontal="center"/>
    </xf>
    <xf numFmtId="3" fontId="9" fillId="0" borderId="5" xfId="0" applyNumberFormat="1" applyFont="1" applyBorder="1" applyAlignment="1">
      <alignment horizontal="center" wrapText="1"/>
    </xf>
    <xf numFmtId="3" fontId="9" fillId="0" borderId="6" xfId="0" applyNumberFormat="1" applyFont="1" applyBorder="1" applyAlignment="1">
      <alignment horizontal="center" wrapText="1"/>
    </xf>
    <xf numFmtId="3" fontId="9" fillId="0" borderId="7" xfId="0" applyNumberFormat="1" applyFont="1" applyBorder="1" applyAlignment="1">
      <alignment horizontal="center" wrapText="1"/>
    </xf>
    <xf numFmtId="3" fontId="9" fillId="0" borderId="0" xfId="0" applyNumberFormat="1" applyFont="1" applyAlignment="1">
      <alignment horizontal="center" wrapText="1"/>
    </xf>
    <xf numFmtId="3" fontId="9" fillId="0" borderId="5" xfId="0" applyNumberFormat="1" applyFont="1" applyBorder="1" applyAlignment="1">
      <alignment horizontal="left"/>
    </xf>
    <xf numFmtId="3" fontId="9" fillId="0" borderId="8" xfId="0" applyNumberFormat="1" applyFont="1" applyBorder="1" applyAlignment="1">
      <alignment horizontal="left"/>
    </xf>
    <xf numFmtId="0" fontId="16" fillId="0" borderId="0" xfId="0" applyFont="1"/>
    <xf numFmtId="0" fontId="6" fillId="0" borderId="4" xfId="0" applyFont="1" applyBorder="1" applyAlignment="1">
      <alignment horizontal="center" wrapText="1"/>
    </xf>
    <xf numFmtId="0" fontId="17" fillId="0" borderId="30" xfId="0" applyFont="1" applyBorder="1" applyAlignment="1">
      <alignment horizontal="center" wrapText="1"/>
    </xf>
    <xf numFmtId="0" fontId="17" fillId="0" borderId="6" xfId="0" applyFont="1" applyBorder="1" applyAlignment="1">
      <alignment horizontal="center"/>
    </xf>
    <xf numFmtId="0" fontId="17" fillId="0" borderId="58" xfId="0" applyFont="1" applyBorder="1" applyAlignment="1">
      <alignment horizontal="center"/>
    </xf>
    <xf numFmtId="0" fontId="17" fillId="0" borderId="0" xfId="0" applyFont="1" applyAlignment="1">
      <alignment horizontal="center"/>
    </xf>
    <xf numFmtId="0" fontId="18" fillId="0" borderId="5" xfId="0" applyFont="1" applyBorder="1" applyAlignment="1">
      <alignment horizontal="left" wrapText="1"/>
    </xf>
    <xf numFmtId="0" fontId="6" fillId="0" borderId="6" xfId="0" applyFont="1" applyBorder="1"/>
    <xf numFmtId="0" fontId="6" fillId="0" borderId="58" xfId="0" applyFont="1" applyBorder="1"/>
    <xf numFmtId="0" fontId="6" fillId="0" borderId="5" xfId="0" applyFont="1" applyBorder="1" applyAlignment="1">
      <alignment horizontal="left" wrapText="1"/>
    </xf>
    <xf numFmtId="3" fontId="6" fillId="0" borderId="58" xfId="0" applyNumberFormat="1" applyFont="1" applyBorder="1" applyAlignment="1">
      <alignment horizontal="center"/>
    </xf>
    <xf numFmtId="3" fontId="6" fillId="0" borderId="31" xfId="0" applyNumberFormat="1" applyFont="1" applyBorder="1" applyAlignment="1">
      <alignment horizontal="center"/>
    </xf>
    <xf numFmtId="3" fontId="6" fillId="0" borderId="0" xfId="0" applyNumberFormat="1" applyFont="1"/>
    <xf numFmtId="164" fontId="6" fillId="0" borderId="58" xfId="0" applyNumberFormat="1" applyFont="1" applyBorder="1" applyAlignment="1">
      <alignment horizontal="center"/>
    </xf>
    <xf numFmtId="0" fontId="6" fillId="0" borderId="32" xfId="0" applyFont="1" applyBorder="1" applyAlignment="1">
      <alignment horizontal="left" wrapText="1"/>
    </xf>
    <xf numFmtId="0" fontId="6" fillId="0" borderId="8" xfId="0" applyFont="1" applyBorder="1" applyAlignment="1">
      <alignment horizontal="left" wrapText="1"/>
    </xf>
    <xf numFmtId="3" fontId="6" fillId="0" borderId="59" xfId="0" applyNumberFormat="1" applyFont="1" applyBorder="1" applyAlignment="1">
      <alignment horizontal="center"/>
    </xf>
    <xf numFmtId="0" fontId="6" fillId="0" borderId="33" xfId="0" applyFont="1" applyBorder="1" applyAlignment="1">
      <alignment horizontal="center"/>
    </xf>
    <xf numFmtId="0" fontId="6" fillId="0" borderId="34" xfId="0" applyFont="1" applyBorder="1" applyAlignment="1">
      <alignment horizontal="center"/>
    </xf>
    <xf numFmtId="0" fontId="6" fillId="0" borderId="32" xfId="0" applyFont="1" applyBorder="1" applyAlignment="1">
      <alignment horizontal="center" wrapText="1"/>
    </xf>
    <xf numFmtId="0" fontId="6" fillId="0" borderId="35" xfId="0" applyFont="1" applyBorder="1" applyAlignment="1">
      <alignment horizontal="center" wrapText="1"/>
    </xf>
    <xf numFmtId="0" fontId="6" fillId="0" borderId="36" xfId="0" applyFont="1" applyBorder="1" applyAlignment="1">
      <alignment horizontal="center" wrapText="1"/>
    </xf>
    <xf numFmtId="0" fontId="6" fillId="0" borderId="37" xfId="0" applyFont="1" applyBorder="1" applyAlignment="1">
      <alignment horizontal="center" wrapText="1"/>
    </xf>
    <xf numFmtId="0" fontId="19" fillId="0" borderId="38" xfId="0" applyFont="1" applyBorder="1"/>
    <xf numFmtId="164" fontId="19" fillId="0" borderId="40" xfId="0" applyNumberFormat="1" applyFont="1" applyBorder="1" applyAlignment="1">
      <alignment horizontal="center"/>
    </xf>
    <xf numFmtId="164" fontId="19" fillId="0" borderId="42" xfId="0" applyNumberFormat="1" applyFont="1" applyBorder="1" applyAlignment="1">
      <alignment horizontal="center"/>
    </xf>
    <xf numFmtId="3" fontId="19" fillId="0" borderId="43" xfId="0" applyNumberFormat="1" applyFont="1" applyBorder="1" applyAlignment="1">
      <alignment horizontal="center"/>
    </xf>
    <xf numFmtId="0" fontId="20" fillId="0" borderId="22" xfId="0" applyFont="1" applyBorder="1"/>
    <xf numFmtId="164" fontId="20" fillId="0" borderId="45" xfId="0" applyNumberFormat="1" applyFont="1" applyBorder="1" applyAlignment="1">
      <alignment horizontal="center"/>
    </xf>
    <xf numFmtId="164" fontId="20" fillId="0" borderId="47" xfId="0" applyNumberFormat="1" applyFont="1" applyBorder="1" applyAlignment="1">
      <alignment horizontal="center"/>
    </xf>
    <xf numFmtId="3" fontId="20" fillId="0" borderId="30" xfId="0" applyNumberFormat="1" applyFont="1" applyBorder="1" applyAlignment="1">
      <alignment horizontal="center"/>
    </xf>
    <xf numFmtId="0" fontId="19" fillId="3" borderId="22" xfId="0" applyFont="1" applyFill="1" applyBorder="1"/>
    <xf numFmtId="0" fontId="20" fillId="3" borderId="7" xfId="0" applyFont="1" applyFill="1" applyBorder="1" applyAlignment="1">
      <alignment horizontal="center"/>
    </xf>
    <xf numFmtId="3" fontId="20" fillId="3" borderId="46" xfId="0" applyNumberFormat="1" applyFont="1" applyFill="1" applyBorder="1" applyAlignment="1">
      <alignment horizontal="center"/>
    </xf>
    <xf numFmtId="0" fontId="20" fillId="3" borderId="48" xfId="0" applyFont="1" applyFill="1" applyBorder="1"/>
    <xf numFmtId="3" fontId="21" fillId="3" borderId="5" xfId="0" applyNumberFormat="1" applyFont="1" applyFill="1" applyBorder="1" applyAlignment="1">
      <alignment horizontal="center"/>
    </xf>
    <xf numFmtId="164" fontId="21" fillId="3" borderId="7" xfId="0" applyNumberFormat="1" applyFont="1" applyFill="1" applyBorder="1" applyAlignment="1">
      <alignment horizontal="center"/>
    </xf>
    <xf numFmtId="3" fontId="20" fillId="3" borderId="5" xfId="0" applyNumberFormat="1" applyFont="1" applyFill="1" applyBorder="1" applyAlignment="1">
      <alignment horizontal="center"/>
    </xf>
    <xf numFmtId="164" fontId="20" fillId="3" borderId="7" xfId="0" applyNumberFormat="1" applyFont="1" applyFill="1" applyBorder="1" applyAlignment="1">
      <alignment horizontal="center"/>
    </xf>
    <xf numFmtId="0" fontId="20" fillId="0" borderId="49" xfId="0" applyFont="1" applyBorder="1"/>
    <xf numFmtId="0" fontId="19" fillId="3" borderId="49" xfId="0" applyFont="1" applyFill="1" applyBorder="1"/>
    <xf numFmtId="164" fontId="20" fillId="0" borderId="51" xfId="0" applyNumberFormat="1" applyFont="1" applyBorder="1" applyAlignment="1">
      <alignment horizontal="center"/>
    </xf>
    <xf numFmtId="164" fontId="20" fillId="0" borderId="53" xfId="0" applyNumberFormat="1" applyFont="1" applyBorder="1" applyAlignment="1">
      <alignment horizontal="center"/>
    </xf>
    <xf numFmtId="3" fontId="20" fillId="0" borderId="8" xfId="0" applyNumberFormat="1" applyFont="1" applyBorder="1" applyAlignment="1">
      <alignment horizontal="center"/>
    </xf>
    <xf numFmtId="164" fontId="20" fillId="0" borderId="10" xfId="0" applyNumberFormat="1" applyFont="1" applyBorder="1" applyAlignment="1">
      <alignment horizontal="center"/>
    </xf>
    <xf numFmtId="9" fontId="6" fillId="0" borderId="0" xfId="3" applyFont="1"/>
    <xf numFmtId="3" fontId="6" fillId="0" borderId="6" xfId="0" applyNumberFormat="1" applyFont="1" applyBorder="1" applyAlignment="1">
      <alignment horizontal="center"/>
    </xf>
    <xf numFmtId="3" fontId="6" fillId="0" borderId="9" xfId="0" applyNumberFormat="1" applyFont="1" applyBorder="1" applyAlignment="1">
      <alignment horizontal="center"/>
    </xf>
    <xf numFmtId="37" fontId="6" fillId="0" borderId="6" xfId="1" applyNumberFormat="1" applyFont="1" applyFill="1" applyBorder="1" applyAlignment="1">
      <alignment horizontal="center"/>
    </xf>
    <xf numFmtId="37" fontId="6" fillId="0" borderId="6" xfId="1" applyNumberFormat="1" applyFont="1" applyBorder="1" applyAlignment="1">
      <alignment horizontal="center"/>
    </xf>
    <xf numFmtId="3" fontId="6" fillId="0" borderId="7" xfId="0" applyNumberFormat="1" applyFont="1" applyBorder="1" applyAlignment="1">
      <alignment horizontal="center"/>
    </xf>
    <xf numFmtId="3" fontId="6" fillId="0" borderId="10" xfId="0" applyNumberFormat="1" applyFont="1" applyBorder="1" applyAlignment="1">
      <alignment horizontal="center"/>
    </xf>
    <xf numFmtId="164" fontId="6" fillId="0" borderId="6" xfId="0" applyNumberFormat="1" applyFont="1" applyBorder="1" applyAlignment="1">
      <alignment horizontal="center"/>
    </xf>
    <xf numFmtId="3" fontId="6" fillId="0" borderId="5" xfId="0" applyNumberFormat="1" applyFont="1" applyBorder="1" applyAlignment="1">
      <alignment horizontal="center"/>
    </xf>
    <xf numFmtId="3" fontId="6" fillId="0" borderId="23" xfId="0" applyNumberFormat="1" applyFont="1" applyBorder="1" applyAlignment="1">
      <alignment horizontal="center"/>
    </xf>
    <xf numFmtId="3" fontId="6" fillId="0" borderId="24" xfId="0" applyNumberFormat="1" applyFont="1" applyBorder="1" applyAlignment="1">
      <alignment horizontal="center"/>
    </xf>
    <xf numFmtId="3" fontId="6" fillId="0" borderId="8" xfId="0" applyNumberFormat="1" applyFont="1" applyBorder="1" applyAlignment="1">
      <alignment horizontal="center"/>
    </xf>
    <xf numFmtId="3" fontId="6" fillId="0" borderId="27" xfId="0" applyNumberFormat="1" applyFont="1" applyBorder="1" applyAlignment="1">
      <alignment horizontal="center"/>
    </xf>
    <xf numFmtId="3" fontId="6" fillId="0" borderId="28" xfId="0" applyNumberFormat="1" applyFont="1" applyBorder="1" applyAlignment="1">
      <alignment horizontal="center"/>
    </xf>
    <xf numFmtId="3" fontId="19" fillId="0" borderId="41" xfId="0" applyNumberFormat="1" applyFont="1" applyBorder="1" applyAlignment="1">
      <alignment horizontal="center"/>
    </xf>
    <xf numFmtId="3" fontId="20" fillId="0" borderId="46" xfId="0" applyNumberFormat="1" applyFont="1" applyBorder="1" applyAlignment="1">
      <alignment horizontal="center"/>
    </xf>
    <xf numFmtId="3" fontId="20" fillId="0" borderId="52" xfId="0" applyNumberFormat="1" applyFont="1" applyBorder="1" applyAlignment="1">
      <alignment horizontal="center"/>
    </xf>
    <xf numFmtId="3" fontId="19" fillId="0" borderId="39" xfId="0" applyNumberFormat="1" applyFont="1" applyBorder="1" applyAlignment="1">
      <alignment horizontal="center"/>
    </xf>
    <xf numFmtId="3" fontId="20" fillId="0" borderId="44" xfId="0" applyNumberFormat="1" applyFont="1" applyBorder="1" applyAlignment="1">
      <alignment horizontal="center"/>
    </xf>
    <xf numFmtId="3" fontId="20" fillId="3" borderId="44" xfId="0" applyNumberFormat="1" applyFont="1" applyFill="1" applyBorder="1" applyAlignment="1">
      <alignment horizontal="center"/>
    </xf>
    <xf numFmtId="3" fontId="20" fillId="0" borderId="50" xfId="0" applyNumberFormat="1" applyFont="1" applyBorder="1" applyAlignment="1">
      <alignment horizontal="center"/>
    </xf>
    <xf numFmtId="0" fontId="6" fillId="0" borderId="0" xfId="0" applyFont="1" applyAlignment="1">
      <alignment wrapText="1"/>
    </xf>
    <xf numFmtId="0" fontId="8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7" fillId="0" borderId="0" xfId="0" applyFont="1"/>
    <xf numFmtId="0" fontId="9" fillId="0" borderId="6" xfId="0" applyFont="1" applyBorder="1" applyAlignment="1">
      <alignment horizontal="center"/>
    </xf>
    <xf numFmtId="0" fontId="9" fillId="0" borderId="6" xfId="0" applyFont="1" applyBorder="1" applyAlignment="1">
      <alignment horizontal="center" wrapText="1"/>
    </xf>
    <xf numFmtId="0" fontId="9" fillId="0" borderId="21" xfId="0" applyFont="1" applyBorder="1" applyAlignment="1">
      <alignment horizontal="center" wrapText="1"/>
    </xf>
    <xf numFmtId="0" fontId="9" fillId="0" borderId="23" xfId="0" applyFont="1" applyBorder="1" applyAlignment="1">
      <alignment horizontal="center" wrapText="1"/>
    </xf>
    <xf numFmtId="0" fontId="6" fillId="0" borderId="0" xfId="0" applyFont="1" applyAlignment="1">
      <alignment vertical="top"/>
    </xf>
    <xf numFmtId="0" fontId="11" fillId="0" borderId="0" xfId="0" applyFont="1" applyAlignment="1">
      <alignment horizontal="center"/>
    </xf>
    <xf numFmtId="0" fontId="6" fillId="0" borderId="15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/>
    <xf numFmtId="3" fontId="24" fillId="4" borderId="60" xfId="0" applyNumberFormat="1" applyFont="1" applyFill="1" applyBorder="1" applyAlignment="1">
      <alignment horizontal="center" wrapText="1"/>
    </xf>
    <xf numFmtId="3" fontId="24" fillId="4" borderId="61" xfId="0" applyNumberFormat="1" applyFont="1" applyFill="1" applyBorder="1" applyAlignment="1">
      <alignment horizontal="center" wrapText="1"/>
    </xf>
    <xf numFmtId="0" fontId="6" fillId="0" borderId="0" xfId="0" applyFont="1" applyAlignment="1">
      <alignment wrapText="1"/>
    </xf>
    <xf numFmtId="0" fontId="8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7" fillId="0" borderId="0" xfId="0" applyFont="1"/>
    <xf numFmtId="0" fontId="9" fillId="0" borderId="6" xfId="0" applyFont="1" applyBorder="1" applyAlignment="1">
      <alignment horizontal="center"/>
    </xf>
    <xf numFmtId="0" fontId="9" fillId="0" borderId="6" xfId="0" applyFont="1" applyBorder="1" applyAlignment="1">
      <alignment horizontal="center" wrapText="1"/>
    </xf>
    <xf numFmtId="0" fontId="6" fillId="0" borderId="0" xfId="0" applyFont="1" applyAlignment="1">
      <alignment horizontal="left" vertical="top" wrapText="1"/>
    </xf>
    <xf numFmtId="0" fontId="9" fillId="0" borderId="21" xfId="0" applyFont="1" applyBorder="1" applyAlignment="1">
      <alignment horizontal="center" wrapText="1"/>
    </xf>
    <xf numFmtId="0" fontId="9" fillId="0" borderId="55" xfId="0" applyFont="1" applyBorder="1" applyAlignment="1">
      <alignment horizontal="center" wrapText="1"/>
    </xf>
    <xf numFmtId="0" fontId="9" fillId="0" borderId="23" xfId="0" applyFont="1" applyBorder="1" applyAlignment="1">
      <alignment horizontal="center" wrapText="1"/>
    </xf>
    <xf numFmtId="0" fontId="6" fillId="0" borderId="0" xfId="0" applyFont="1" applyAlignment="1">
      <alignment vertical="top"/>
    </xf>
    <xf numFmtId="0" fontId="9" fillId="0" borderId="7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6" fillId="0" borderId="15" xfId="0" applyFont="1" applyBorder="1" applyAlignment="1">
      <alignment horizontal="center"/>
    </xf>
    <xf numFmtId="0" fontId="6" fillId="0" borderId="54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6" fillId="0" borderId="0" xfId="0" applyFont="1"/>
    <xf numFmtId="3" fontId="14" fillId="0" borderId="0" xfId="0" applyNumberFormat="1" applyFont="1" applyAlignment="1">
      <alignment horizontal="center"/>
    </xf>
    <xf numFmtId="0" fontId="22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10" fillId="0" borderId="0" xfId="0" applyFont="1"/>
    <xf numFmtId="0" fontId="23" fillId="0" borderId="2" xfId="0" applyFont="1" applyBorder="1" applyAlignment="1">
      <alignment vertical="top" wrapText="1"/>
    </xf>
    <xf numFmtId="0" fontId="12" fillId="0" borderId="2" xfId="0" applyFont="1" applyBorder="1" applyAlignment="1">
      <alignment vertical="top" wrapText="1"/>
    </xf>
    <xf numFmtId="0" fontId="9" fillId="0" borderId="5" xfId="0" applyFont="1" applyBorder="1" applyAlignment="1">
      <alignment horizontal="center"/>
    </xf>
    <xf numFmtId="0" fontId="9" fillId="0" borderId="49" xfId="0" applyFont="1" applyBorder="1" applyAlignment="1">
      <alignment horizontal="center"/>
    </xf>
    <xf numFmtId="0" fontId="9" fillId="0" borderId="56" xfId="0" applyFont="1" applyBorder="1" applyAlignment="1">
      <alignment horizontal="center"/>
    </xf>
    <xf numFmtId="0" fontId="9" fillId="0" borderId="46" xfId="0" applyFont="1" applyBorder="1" applyAlignment="1">
      <alignment horizontal="center"/>
    </xf>
    <xf numFmtId="0" fontId="9" fillId="0" borderId="48" xfId="0" applyFont="1" applyBorder="1" applyAlignment="1">
      <alignment horizontal="center"/>
    </xf>
  </cellXfs>
  <cellStyles count="5">
    <cellStyle name="Comma" xfId="1" builtinId="3"/>
    <cellStyle name="Comma 2" xfId="2" xr:uid="{00000000-0005-0000-0000-000001000000}"/>
    <cellStyle name="Normal" xfId="0" builtinId="0"/>
    <cellStyle name="Percent" xfId="3" builtinId="5"/>
    <cellStyle name="Percent 2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28</xdr:row>
      <xdr:rowOff>0</xdr:rowOff>
    </xdr:from>
    <xdr:to>
      <xdr:col>1</xdr:col>
      <xdr:colOff>76200</xdr:colOff>
      <xdr:row>29</xdr:row>
      <xdr:rowOff>28575</xdr:rowOff>
    </xdr:to>
    <xdr:sp macro="" textlink="">
      <xdr:nvSpPr>
        <xdr:cNvPr id="45148" name="Text Box 1">
          <a:extLst>
            <a:ext uri="{FF2B5EF4-FFF2-40B4-BE49-F238E27FC236}">
              <a16:creationId xmlns:a16="http://schemas.microsoft.com/office/drawing/2014/main" id="{3879AB46-54DA-433C-8DCA-0A55E7BAE617}"/>
            </a:ext>
          </a:extLst>
        </xdr:cNvPr>
        <xdr:cNvSpPr txBox="1">
          <a:spLocks noChangeArrowheads="1"/>
        </xdr:cNvSpPr>
      </xdr:nvSpPr>
      <xdr:spPr bwMode="auto">
        <a:xfrm>
          <a:off x="1990725" y="48101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76200</xdr:colOff>
      <xdr:row>29</xdr:row>
      <xdr:rowOff>28575</xdr:rowOff>
    </xdr:to>
    <xdr:sp macro="" textlink="">
      <xdr:nvSpPr>
        <xdr:cNvPr id="45149" name="Text Box 2">
          <a:extLst>
            <a:ext uri="{FF2B5EF4-FFF2-40B4-BE49-F238E27FC236}">
              <a16:creationId xmlns:a16="http://schemas.microsoft.com/office/drawing/2014/main" id="{62B6AF68-5EC0-40BE-97D8-30784532DCE4}"/>
            </a:ext>
          </a:extLst>
        </xdr:cNvPr>
        <xdr:cNvSpPr txBox="1">
          <a:spLocks noChangeArrowheads="1"/>
        </xdr:cNvSpPr>
      </xdr:nvSpPr>
      <xdr:spPr bwMode="auto">
        <a:xfrm>
          <a:off x="1990725" y="48101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76200</xdr:colOff>
      <xdr:row>29</xdr:row>
      <xdr:rowOff>28575</xdr:rowOff>
    </xdr:to>
    <xdr:sp macro="" textlink="">
      <xdr:nvSpPr>
        <xdr:cNvPr id="45150" name="Text Box 3">
          <a:extLst>
            <a:ext uri="{FF2B5EF4-FFF2-40B4-BE49-F238E27FC236}">
              <a16:creationId xmlns:a16="http://schemas.microsoft.com/office/drawing/2014/main" id="{7C9E4ED8-7FCF-4579-97D0-F15ADC3BBB0A}"/>
            </a:ext>
          </a:extLst>
        </xdr:cNvPr>
        <xdr:cNvSpPr txBox="1">
          <a:spLocks noChangeArrowheads="1"/>
        </xdr:cNvSpPr>
      </xdr:nvSpPr>
      <xdr:spPr bwMode="auto">
        <a:xfrm>
          <a:off x="1990725" y="48101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76200</xdr:colOff>
      <xdr:row>29</xdr:row>
      <xdr:rowOff>28575</xdr:rowOff>
    </xdr:to>
    <xdr:sp macro="" textlink="">
      <xdr:nvSpPr>
        <xdr:cNvPr id="45151" name="Text Box 4">
          <a:extLst>
            <a:ext uri="{FF2B5EF4-FFF2-40B4-BE49-F238E27FC236}">
              <a16:creationId xmlns:a16="http://schemas.microsoft.com/office/drawing/2014/main" id="{45E374B1-EF72-417E-846C-E0D08EEB8454}"/>
            </a:ext>
          </a:extLst>
        </xdr:cNvPr>
        <xdr:cNvSpPr txBox="1">
          <a:spLocks noChangeArrowheads="1"/>
        </xdr:cNvSpPr>
      </xdr:nvSpPr>
      <xdr:spPr bwMode="auto">
        <a:xfrm>
          <a:off x="1990725" y="48101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76200</xdr:colOff>
      <xdr:row>29</xdr:row>
      <xdr:rowOff>28575</xdr:rowOff>
    </xdr:to>
    <xdr:sp macro="" textlink="">
      <xdr:nvSpPr>
        <xdr:cNvPr id="45152" name="Text Box 5">
          <a:extLst>
            <a:ext uri="{FF2B5EF4-FFF2-40B4-BE49-F238E27FC236}">
              <a16:creationId xmlns:a16="http://schemas.microsoft.com/office/drawing/2014/main" id="{EB220104-8FD8-4D7A-9BBC-B934830127BD}"/>
            </a:ext>
          </a:extLst>
        </xdr:cNvPr>
        <xdr:cNvSpPr txBox="1">
          <a:spLocks noChangeArrowheads="1"/>
        </xdr:cNvSpPr>
      </xdr:nvSpPr>
      <xdr:spPr bwMode="auto">
        <a:xfrm>
          <a:off x="1990725" y="48101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76200</xdr:colOff>
      <xdr:row>29</xdr:row>
      <xdr:rowOff>28575</xdr:rowOff>
    </xdr:to>
    <xdr:sp macro="" textlink="">
      <xdr:nvSpPr>
        <xdr:cNvPr id="45153" name="Text Box 6">
          <a:extLst>
            <a:ext uri="{FF2B5EF4-FFF2-40B4-BE49-F238E27FC236}">
              <a16:creationId xmlns:a16="http://schemas.microsoft.com/office/drawing/2014/main" id="{5FAB47AE-5B6E-4B91-85EA-811867FDBEB4}"/>
            </a:ext>
          </a:extLst>
        </xdr:cNvPr>
        <xdr:cNvSpPr txBox="1">
          <a:spLocks noChangeArrowheads="1"/>
        </xdr:cNvSpPr>
      </xdr:nvSpPr>
      <xdr:spPr bwMode="auto">
        <a:xfrm>
          <a:off x="1990725" y="48101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76200</xdr:colOff>
      <xdr:row>29</xdr:row>
      <xdr:rowOff>28575</xdr:rowOff>
    </xdr:to>
    <xdr:sp macro="" textlink="">
      <xdr:nvSpPr>
        <xdr:cNvPr id="45154" name="Text Box 7">
          <a:extLst>
            <a:ext uri="{FF2B5EF4-FFF2-40B4-BE49-F238E27FC236}">
              <a16:creationId xmlns:a16="http://schemas.microsoft.com/office/drawing/2014/main" id="{214E30AC-6662-4BF3-BE2D-C962BC7A8BE1}"/>
            </a:ext>
          </a:extLst>
        </xdr:cNvPr>
        <xdr:cNvSpPr txBox="1">
          <a:spLocks noChangeArrowheads="1"/>
        </xdr:cNvSpPr>
      </xdr:nvSpPr>
      <xdr:spPr bwMode="auto">
        <a:xfrm>
          <a:off x="1990725" y="48101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76200</xdr:colOff>
      <xdr:row>29</xdr:row>
      <xdr:rowOff>28575</xdr:rowOff>
    </xdr:to>
    <xdr:sp macro="" textlink="">
      <xdr:nvSpPr>
        <xdr:cNvPr id="45155" name="Text Box 8">
          <a:extLst>
            <a:ext uri="{FF2B5EF4-FFF2-40B4-BE49-F238E27FC236}">
              <a16:creationId xmlns:a16="http://schemas.microsoft.com/office/drawing/2014/main" id="{9A133435-CED2-4D12-82C3-1FA8D5CCC77C}"/>
            </a:ext>
          </a:extLst>
        </xdr:cNvPr>
        <xdr:cNvSpPr txBox="1">
          <a:spLocks noChangeArrowheads="1"/>
        </xdr:cNvSpPr>
      </xdr:nvSpPr>
      <xdr:spPr bwMode="auto">
        <a:xfrm>
          <a:off x="1990725" y="48101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76200</xdr:colOff>
      <xdr:row>29</xdr:row>
      <xdr:rowOff>28575</xdr:rowOff>
    </xdr:to>
    <xdr:sp macro="" textlink="">
      <xdr:nvSpPr>
        <xdr:cNvPr id="45156" name="Text Box 9">
          <a:extLst>
            <a:ext uri="{FF2B5EF4-FFF2-40B4-BE49-F238E27FC236}">
              <a16:creationId xmlns:a16="http://schemas.microsoft.com/office/drawing/2014/main" id="{170F0FF0-0CF4-462F-B42F-8D21DCAAB581}"/>
            </a:ext>
          </a:extLst>
        </xdr:cNvPr>
        <xdr:cNvSpPr txBox="1">
          <a:spLocks noChangeArrowheads="1"/>
        </xdr:cNvSpPr>
      </xdr:nvSpPr>
      <xdr:spPr bwMode="auto">
        <a:xfrm>
          <a:off x="1990725" y="48101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76200</xdr:colOff>
      <xdr:row>29</xdr:row>
      <xdr:rowOff>28575</xdr:rowOff>
    </xdr:to>
    <xdr:sp macro="" textlink="">
      <xdr:nvSpPr>
        <xdr:cNvPr id="45157" name="Text Box 10">
          <a:extLst>
            <a:ext uri="{FF2B5EF4-FFF2-40B4-BE49-F238E27FC236}">
              <a16:creationId xmlns:a16="http://schemas.microsoft.com/office/drawing/2014/main" id="{8E4C69C5-401D-4093-A076-9DD3D9B25C3E}"/>
            </a:ext>
          </a:extLst>
        </xdr:cNvPr>
        <xdr:cNvSpPr txBox="1">
          <a:spLocks noChangeArrowheads="1"/>
        </xdr:cNvSpPr>
      </xdr:nvSpPr>
      <xdr:spPr bwMode="auto">
        <a:xfrm>
          <a:off x="1990725" y="48101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32" name="Text Box 1">
          <a:extLst>
            <a:ext uri="{FF2B5EF4-FFF2-40B4-BE49-F238E27FC236}">
              <a16:creationId xmlns:a16="http://schemas.microsoft.com/office/drawing/2014/main" id="{D654FFBC-1999-4AEA-91C5-9B6331F4A9A8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33" name="Text Box 2">
          <a:extLst>
            <a:ext uri="{FF2B5EF4-FFF2-40B4-BE49-F238E27FC236}">
              <a16:creationId xmlns:a16="http://schemas.microsoft.com/office/drawing/2014/main" id="{134B358B-561A-4CA5-A0A2-AED41CE4814A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34" name="Text Box 3">
          <a:extLst>
            <a:ext uri="{FF2B5EF4-FFF2-40B4-BE49-F238E27FC236}">
              <a16:creationId xmlns:a16="http://schemas.microsoft.com/office/drawing/2014/main" id="{A37EE437-C0EE-4249-93F1-A033C655FF05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35" name="Text Box 4">
          <a:extLst>
            <a:ext uri="{FF2B5EF4-FFF2-40B4-BE49-F238E27FC236}">
              <a16:creationId xmlns:a16="http://schemas.microsoft.com/office/drawing/2014/main" id="{4F86C528-7CB1-40D8-B851-C26FCF7A3BD5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36" name="Text Box 5">
          <a:extLst>
            <a:ext uri="{FF2B5EF4-FFF2-40B4-BE49-F238E27FC236}">
              <a16:creationId xmlns:a16="http://schemas.microsoft.com/office/drawing/2014/main" id="{223C4BBD-E137-4977-99CC-923B37432288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37" name="Text Box 6">
          <a:extLst>
            <a:ext uri="{FF2B5EF4-FFF2-40B4-BE49-F238E27FC236}">
              <a16:creationId xmlns:a16="http://schemas.microsoft.com/office/drawing/2014/main" id="{60528676-9312-4382-A922-1D31F3101729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38" name="Text Box 7">
          <a:extLst>
            <a:ext uri="{FF2B5EF4-FFF2-40B4-BE49-F238E27FC236}">
              <a16:creationId xmlns:a16="http://schemas.microsoft.com/office/drawing/2014/main" id="{CC60C116-3E2E-48D2-8054-A7C838395A7A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39" name="Text Box 8">
          <a:extLst>
            <a:ext uri="{FF2B5EF4-FFF2-40B4-BE49-F238E27FC236}">
              <a16:creationId xmlns:a16="http://schemas.microsoft.com/office/drawing/2014/main" id="{9E782A10-0B29-4DE4-9186-3E8EBE616F72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40" name="Text Box 9">
          <a:extLst>
            <a:ext uri="{FF2B5EF4-FFF2-40B4-BE49-F238E27FC236}">
              <a16:creationId xmlns:a16="http://schemas.microsoft.com/office/drawing/2014/main" id="{245D486C-F7A9-416F-8952-004FE0EA1956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41" name="Text Box 10">
          <a:extLst>
            <a:ext uri="{FF2B5EF4-FFF2-40B4-BE49-F238E27FC236}">
              <a16:creationId xmlns:a16="http://schemas.microsoft.com/office/drawing/2014/main" id="{CB102133-FA7E-4E85-A2F9-A33142DB47CF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42" name="Text Box 11">
          <a:extLst>
            <a:ext uri="{FF2B5EF4-FFF2-40B4-BE49-F238E27FC236}">
              <a16:creationId xmlns:a16="http://schemas.microsoft.com/office/drawing/2014/main" id="{763216A7-E132-4C1C-810F-1424329157A4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43" name="Text Box 12">
          <a:extLst>
            <a:ext uri="{FF2B5EF4-FFF2-40B4-BE49-F238E27FC236}">
              <a16:creationId xmlns:a16="http://schemas.microsoft.com/office/drawing/2014/main" id="{2168D532-3219-44B5-AB6C-861EF730F563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44" name="Text Box 13">
          <a:extLst>
            <a:ext uri="{FF2B5EF4-FFF2-40B4-BE49-F238E27FC236}">
              <a16:creationId xmlns:a16="http://schemas.microsoft.com/office/drawing/2014/main" id="{85D88100-3C63-4F9B-8D49-EA3535769E05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45" name="Text Box 14">
          <a:extLst>
            <a:ext uri="{FF2B5EF4-FFF2-40B4-BE49-F238E27FC236}">
              <a16:creationId xmlns:a16="http://schemas.microsoft.com/office/drawing/2014/main" id="{DD2549EE-7149-42AF-9DE5-35877138CBC1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46" name="Text Box 15">
          <a:extLst>
            <a:ext uri="{FF2B5EF4-FFF2-40B4-BE49-F238E27FC236}">
              <a16:creationId xmlns:a16="http://schemas.microsoft.com/office/drawing/2014/main" id="{A2743036-57B2-41A3-ADF6-B8EB92CFE049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47" name="Text Box 16">
          <a:extLst>
            <a:ext uri="{FF2B5EF4-FFF2-40B4-BE49-F238E27FC236}">
              <a16:creationId xmlns:a16="http://schemas.microsoft.com/office/drawing/2014/main" id="{F4F3B2A0-5BE7-4669-97E5-499F5C6AC8A7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48" name="Text Box 17">
          <a:extLst>
            <a:ext uri="{FF2B5EF4-FFF2-40B4-BE49-F238E27FC236}">
              <a16:creationId xmlns:a16="http://schemas.microsoft.com/office/drawing/2014/main" id="{0B6E4B75-157E-4DCE-960D-89378063BA55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49" name="Text Box 18">
          <a:extLst>
            <a:ext uri="{FF2B5EF4-FFF2-40B4-BE49-F238E27FC236}">
              <a16:creationId xmlns:a16="http://schemas.microsoft.com/office/drawing/2014/main" id="{3D445290-0CA1-4F5E-95AB-790EE6588D93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50" name="Text Box 19">
          <a:extLst>
            <a:ext uri="{FF2B5EF4-FFF2-40B4-BE49-F238E27FC236}">
              <a16:creationId xmlns:a16="http://schemas.microsoft.com/office/drawing/2014/main" id="{D8E69C0C-3999-4B94-BD5B-7A662B62779B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51" name="Text Box 20">
          <a:extLst>
            <a:ext uri="{FF2B5EF4-FFF2-40B4-BE49-F238E27FC236}">
              <a16:creationId xmlns:a16="http://schemas.microsoft.com/office/drawing/2014/main" id="{2F4305EC-2468-4DB2-BC42-BCDA63CDB400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52" name="Text Box 22">
          <a:extLst>
            <a:ext uri="{FF2B5EF4-FFF2-40B4-BE49-F238E27FC236}">
              <a16:creationId xmlns:a16="http://schemas.microsoft.com/office/drawing/2014/main" id="{14AC4EAE-4D26-415A-B83D-30A08D82EAF0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53" name="Text Box 23">
          <a:extLst>
            <a:ext uri="{FF2B5EF4-FFF2-40B4-BE49-F238E27FC236}">
              <a16:creationId xmlns:a16="http://schemas.microsoft.com/office/drawing/2014/main" id="{62CAC8C6-47BC-4486-9780-F9C9EF934D36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54" name="Text Box 24">
          <a:extLst>
            <a:ext uri="{FF2B5EF4-FFF2-40B4-BE49-F238E27FC236}">
              <a16:creationId xmlns:a16="http://schemas.microsoft.com/office/drawing/2014/main" id="{F8F8932A-3FA7-4165-8241-2732F24D718B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55" name="Text Box 25">
          <a:extLst>
            <a:ext uri="{FF2B5EF4-FFF2-40B4-BE49-F238E27FC236}">
              <a16:creationId xmlns:a16="http://schemas.microsoft.com/office/drawing/2014/main" id="{BA6A06BC-D6A6-4007-98FB-16BBE2742F53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56" name="Text Box 26">
          <a:extLst>
            <a:ext uri="{FF2B5EF4-FFF2-40B4-BE49-F238E27FC236}">
              <a16:creationId xmlns:a16="http://schemas.microsoft.com/office/drawing/2014/main" id="{0455745F-1EF2-42E7-B452-C8DC63360DBE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57" name="Text Box 27">
          <a:extLst>
            <a:ext uri="{FF2B5EF4-FFF2-40B4-BE49-F238E27FC236}">
              <a16:creationId xmlns:a16="http://schemas.microsoft.com/office/drawing/2014/main" id="{C2F3FBEE-B623-451A-9C24-FD2B7C6C982F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58" name="Text Box 28">
          <a:extLst>
            <a:ext uri="{FF2B5EF4-FFF2-40B4-BE49-F238E27FC236}">
              <a16:creationId xmlns:a16="http://schemas.microsoft.com/office/drawing/2014/main" id="{D7B714CA-2F17-40AC-B34E-E7876DA6A6D5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59" name="Text Box 29">
          <a:extLst>
            <a:ext uri="{FF2B5EF4-FFF2-40B4-BE49-F238E27FC236}">
              <a16:creationId xmlns:a16="http://schemas.microsoft.com/office/drawing/2014/main" id="{8376FF32-5EA4-457B-BA8C-BFBF77873F3B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60" name="Text Box 30">
          <a:extLst>
            <a:ext uri="{FF2B5EF4-FFF2-40B4-BE49-F238E27FC236}">
              <a16:creationId xmlns:a16="http://schemas.microsoft.com/office/drawing/2014/main" id="{374BF35B-F8D6-4C0F-9BB0-F8CCE496919B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61" name="Text Box 31">
          <a:extLst>
            <a:ext uri="{FF2B5EF4-FFF2-40B4-BE49-F238E27FC236}">
              <a16:creationId xmlns:a16="http://schemas.microsoft.com/office/drawing/2014/main" id="{B8CADF16-C583-4105-989A-83D51E76CBD6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76200</xdr:colOff>
      <xdr:row>39</xdr:row>
      <xdr:rowOff>28575</xdr:rowOff>
    </xdr:to>
    <xdr:sp macro="" textlink="">
      <xdr:nvSpPr>
        <xdr:cNvPr id="46662" name="Text Box 32">
          <a:extLst>
            <a:ext uri="{FF2B5EF4-FFF2-40B4-BE49-F238E27FC236}">
              <a16:creationId xmlns:a16="http://schemas.microsoft.com/office/drawing/2014/main" id="{9999E6F1-B0A3-4CAD-BF96-522774EAE6AE}"/>
            </a:ext>
          </a:extLst>
        </xdr:cNvPr>
        <xdr:cNvSpPr txBox="1">
          <a:spLocks noChangeArrowheads="1"/>
        </xdr:cNvSpPr>
      </xdr:nvSpPr>
      <xdr:spPr bwMode="auto">
        <a:xfrm>
          <a:off x="1619250" y="7143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76200</xdr:colOff>
      <xdr:row>39</xdr:row>
      <xdr:rowOff>28575</xdr:rowOff>
    </xdr:to>
    <xdr:sp macro="" textlink="">
      <xdr:nvSpPr>
        <xdr:cNvPr id="46663" name="Text Box 33">
          <a:extLst>
            <a:ext uri="{FF2B5EF4-FFF2-40B4-BE49-F238E27FC236}">
              <a16:creationId xmlns:a16="http://schemas.microsoft.com/office/drawing/2014/main" id="{43F51208-FA4F-4890-8458-7EB93A1877E5}"/>
            </a:ext>
          </a:extLst>
        </xdr:cNvPr>
        <xdr:cNvSpPr txBox="1">
          <a:spLocks noChangeArrowheads="1"/>
        </xdr:cNvSpPr>
      </xdr:nvSpPr>
      <xdr:spPr bwMode="auto">
        <a:xfrm>
          <a:off x="1619250" y="7143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76200</xdr:colOff>
      <xdr:row>39</xdr:row>
      <xdr:rowOff>28575</xdr:rowOff>
    </xdr:to>
    <xdr:sp macro="" textlink="">
      <xdr:nvSpPr>
        <xdr:cNvPr id="46664" name="Text Box 34">
          <a:extLst>
            <a:ext uri="{FF2B5EF4-FFF2-40B4-BE49-F238E27FC236}">
              <a16:creationId xmlns:a16="http://schemas.microsoft.com/office/drawing/2014/main" id="{A5AE90FB-3920-40AA-B709-B23FF9FEA175}"/>
            </a:ext>
          </a:extLst>
        </xdr:cNvPr>
        <xdr:cNvSpPr txBox="1">
          <a:spLocks noChangeArrowheads="1"/>
        </xdr:cNvSpPr>
      </xdr:nvSpPr>
      <xdr:spPr bwMode="auto">
        <a:xfrm>
          <a:off x="1619250" y="7143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76200</xdr:colOff>
      <xdr:row>39</xdr:row>
      <xdr:rowOff>28575</xdr:rowOff>
    </xdr:to>
    <xdr:sp macro="" textlink="">
      <xdr:nvSpPr>
        <xdr:cNvPr id="46665" name="Text Box 35">
          <a:extLst>
            <a:ext uri="{FF2B5EF4-FFF2-40B4-BE49-F238E27FC236}">
              <a16:creationId xmlns:a16="http://schemas.microsoft.com/office/drawing/2014/main" id="{7D44FB39-0885-4550-95D9-043E2751583C}"/>
            </a:ext>
          </a:extLst>
        </xdr:cNvPr>
        <xdr:cNvSpPr txBox="1">
          <a:spLocks noChangeArrowheads="1"/>
        </xdr:cNvSpPr>
      </xdr:nvSpPr>
      <xdr:spPr bwMode="auto">
        <a:xfrm>
          <a:off x="1619250" y="7143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76200</xdr:colOff>
      <xdr:row>39</xdr:row>
      <xdr:rowOff>28575</xdr:rowOff>
    </xdr:to>
    <xdr:sp macro="" textlink="">
      <xdr:nvSpPr>
        <xdr:cNvPr id="46666" name="Text Box 36">
          <a:extLst>
            <a:ext uri="{FF2B5EF4-FFF2-40B4-BE49-F238E27FC236}">
              <a16:creationId xmlns:a16="http://schemas.microsoft.com/office/drawing/2014/main" id="{7C8111CB-5790-498C-BB50-564789A034DF}"/>
            </a:ext>
          </a:extLst>
        </xdr:cNvPr>
        <xdr:cNvSpPr txBox="1">
          <a:spLocks noChangeArrowheads="1"/>
        </xdr:cNvSpPr>
      </xdr:nvSpPr>
      <xdr:spPr bwMode="auto">
        <a:xfrm>
          <a:off x="1619250" y="7143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76200</xdr:colOff>
      <xdr:row>39</xdr:row>
      <xdr:rowOff>28575</xdr:rowOff>
    </xdr:to>
    <xdr:sp macro="" textlink="">
      <xdr:nvSpPr>
        <xdr:cNvPr id="46667" name="Text Box 37">
          <a:extLst>
            <a:ext uri="{FF2B5EF4-FFF2-40B4-BE49-F238E27FC236}">
              <a16:creationId xmlns:a16="http://schemas.microsoft.com/office/drawing/2014/main" id="{4F614D82-48EA-4BE3-8AAC-EFDB23DC24F4}"/>
            </a:ext>
          </a:extLst>
        </xdr:cNvPr>
        <xdr:cNvSpPr txBox="1">
          <a:spLocks noChangeArrowheads="1"/>
        </xdr:cNvSpPr>
      </xdr:nvSpPr>
      <xdr:spPr bwMode="auto">
        <a:xfrm>
          <a:off x="1619250" y="7143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76200</xdr:colOff>
      <xdr:row>39</xdr:row>
      <xdr:rowOff>28575</xdr:rowOff>
    </xdr:to>
    <xdr:sp macro="" textlink="">
      <xdr:nvSpPr>
        <xdr:cNvPr id="46668" name="Text Box 38">
          <a:extLst>
            <a:ext uri="{FF2B5EF4-FFF2-40B4-BE49-F238E27FC236}">
              <a16:creationId xmlns:a16="http://schemas.microsoft.com/office/drawing/2014/main" id="{33412403-837C-4945-A198-9A7E92B832A8}"/>
            </a:ext>
          </a:extLst>
        </xdr:cNvPr>
        <xdr:cNvSpPr txBox="1">
          <a:spLocks noChangeArrowheads="1"/>
        </xdr:cNvSpPr>
      </xdr:nvSpPr>
      <xdr:spPr bwMode="auto">
        <a:xfrm>
          <a:off x="1619250" y="7143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76200</xdr:colOff>
      <xdr:row>39</xdr:row>
      <xdr:rowOff>28575</xdr:rowOff>
    </xdr:to>
    <xdr:sp macro="" textlink="">
      <xdr:nvSpPr>
        <xdr:cNvPr id="46669" name="Text Box 39">
          <a:extLst>
            <a:ext uri="{FF2B5EF4-FFF2-40B4-BE49-F238E27FC236}">
              <a16:creationId xmlns:a16="http://schemas.microsoft.com/office/drawing/2014/main" id="{01AABD80-7091-4796-B715-BC935636231F}"/>
            </a:ext>
          </a:extLst>
        </xdr:cNvPr>
        <xdr:cNvSpPr txBox="1">
          <a:spLocks noChangeArrowheads="1"/>
        </xdr:cNvSpPr>
      </xdr:nvSpPr>
      <xdr:spPr bwMode="auto">
        <a:xfrm>
          <a:off x="1619250" y="7143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76200</xdr:colOff>
      <xdr:row>39</xdr:row>
      <xdr:rowOff>28575</xdr:rowOff>
    </xdr:to>
    <xdr:sp macro="" textlink="">
      <xdr:nvSpPr>
        <xdr:cNvPr id="46670" name="Text Box 40">
          <a:extLst>
            <a:ext uri="{FF2B5EF4-FFF2-40B4-BE49-F238E27FC236}">
              <a16:creationId xmlns:a16="http://schemas.microsoft.com/office/drawing/2014/main" id="{4CD9AF8D-7FCB-41A6-BC87-1AAE2FC28DD7}"/>
            </a:ext>
          </a:extLst>
        </xdr:cNvPr>
        <xdr:cNvSpPr txBox="1">
          <a:spLocks noChangeArrowheads="1"/>
        </xdr:cNvSpPr>
      </xdr:nvSpPr>
      <xdr:spPr bwMode="auto">
        <a:xfrm>
          <a:off x="1619250" y="7143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76200</xdr:colOff>
      <xdr:row>39</xdr:row>
      <xdr:rowOff>28575</xdr:rowOff>
    </xdr:to>
    <xdr:sp macro="" textlink="">
      <xdr:nvSpPr>
        <xdr:cNvPr id="46671" name="Text Box 41">
          <a:extLst>
            <a:ext uri="{FF2B5EF4-FFF2-40B4-BE49-F238E27FC236}">
              <a16:creationId xmlns:a16="http://schemas.microsoft.com/office/drawing/2014/main" id="{16288CE1-2CEF-43DA-939D-33444132F2AA}"/>
            </a:ext>
          </a:extLst>
        </xdr:cNvPr>
        <xdr:cNvSpPr txBox="1">
          <a:spLocks noChangeArrowheads="1"/>
        </xdr:cNvSpPr>
      </xdr:nvSpPr>
      <xdr:spPr bwMode="auto">
        <a:xfrm>
          <a:off x="1619250" y="7143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72" name="Text Box 42">
          <a:extLst>
            <a:ext uri="{FF2B5EF4-FFF2-40B4-BE49-F238E27FC236}">
              <a16:creationId xmlns:a16="http://schemas.microsoft.com/office/drawing/2014/main" id="{787967B7-28AA-4912-84CE-738B068F6FDE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73" name="Text Box 43">
          <a:extLst>
            <a:ext uri="{FF2B5EF4-FFF2-40B4-BE49-F238E27FC236}">
              <a16:creationId xmlns:a16="http://schemas.microsoft.com/office/drawing/2014/main" id="{6F511C7E-CF9C-4670-9791-539A1FEC34F9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74" name="Text Box 44">
          <a:extLst>
            <a:ext uri="{FF2B5EF4-FFF2-40B4-BE49-F238E27FC236}">
              <a16:creationId xmlns:a16="http://schemas.microsoft.com/office/drawing/2014/main" id="{80B30D36-1340-4D84-90F5-62E90DFF3196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75" name="Text Box 45">
          <a:extLst>
            <a:ext uri="{FF2B5EF4-FFF2-40B4-BE49-F238E27FC236}">
              <a16:creationId xmlns:a16="http://schemas.microsoft.com/office/drawing/2014/main" id="{F9A4E503-F364-4B1A-8CA6-F94777B2CA42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76" name="Text Box 46">
          <a:extLst>
            <a:ext uri="{FF2B5EF4-FFF2-40B4-BE49-F238E27FC236}">
              <a16:creationId xmlns:a16="http://schemas.microsoft.com/office/drawing/2014/main" id="{933FC57F-4679-4A5E-A34B-4ECAD956F272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77" name="Text Box 47">
          <a:extLst>
            <a:ext uri="{FF2B5EF4-FFF2-40B4-BE49-F238E27FC236}">
              <a16:creationId xmlns:a16="http://schemas.microsoft.com/office/drawing/2014/main" id="{B426EB99-4862-43DF-90FE-451AC5DB3374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78" name="Text Box 48">
          <a:extLst>
            <a:ext uri="{FF2B5EF4-FFF2-40B4-BE49-F238E27FC236}">
              <a16:creationId xmlns:a16="http://schemas.microsoft.com/office/drawing/2014/main" id="{74C8BC82-5699-4562-9D5B-3D6E0080311E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79" name="Text Box 49">
          <a:extLst>
            <a:ext uri="{FF2B5EF4-FFF2-40B4-BE49-F238E27FC236}">
              <a16:creationId xmlns:a16="http://schemas.microsoft.com/office/drawing/2014/main" id="{774CFCDB-8331-4A22-B613-504408C85F4E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80" name="Text Box 50">
          <a:extLst>
            <a:ext uri="{FF2B5EF4-FFF2-40B4-BE49-F238E27FC236}">
              <a16:creationId xmlns:a16="http://schemas.microsoft.com/office/drawing/2014/main" id="{A1F41A6D-43AF-47C9-8A07-F9B7D635AB01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81" name="Text Box 51">
          <a:extLst>
            <a:ext uri="{FF2B5EF4-FFF2-40B4-BE49-F238E27FC236}">
              <a16:creationId xmlns:a16="http://schemas.microsoft.com/office/drawing/2014/main" id="{03CDAC4C-BB7C-48D1-AAF7-0D7ABDC00887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82" name="Text Box 52">
          <a:extLst>
            <a:ext uri="{FF2B5EF4-FFF2-40B4-BE49-F238E27FC236}">
              <a16:creationId xmlns:a16="http://schemas.microsoft.com/office/drawing/2014/main" id="{F1C28402-049B-4462-B713-DFA69CE2DA15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83" name="Text Box 53">
          <a:extLst>
            <a:ext uri="{FF2B5EF4-FFF2-40B4-BE49-F238E27FC236}">
              <a16:creationId xmlns:a16="http://schemas.microsoft.com/office/drawing/2014/main" id="{F8B9BDB6-E071-42F4-8B73-8DFFE2442C7C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84" name="Text Box 54">
          <a:extLst>
            <a:ext uri="{FF2B5EF4-FFF2-40B4-BE49-F238E27FC236}">
              <a16:creationId xmlns:a16="http://schemas.microsoft.com/office/drawing/2014/main" id="{90C5D1DE-D484-410C-800B-17DAF53FAF44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85" name="Text Box 55">
          <a:extLst>
            <a:ext uri="{FF2B5EF4-FFF2-40B4-BE49-F238E27FC236}">
              <a16:creationId xmlns:a16="http://schemas.microsoft.com/office/drawing/2014/main" id="{74D51CDD-B3F1-4B33-9E60-BD40FC098670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86" name="Text Box 56">
          <a:extLst>
            <a:ext uri="{FF2B5EF4-FFF2-40B4-BE49-F238E27FC236}">
              <a16:creationId xmlns:a16="http://schemas.microsoft.com/office/drawing/2014/main" id="{C66281C6-9C8E-4D84-827D-ED4032305A67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87" name="Text Box 57">
          <a:extLst>
            <a:ext uri="{FF2B5EF4-FFF2-40B4-BE49-F238E27FC236}">
              <a16:creationId xmlns:a16="http://schemas.microsoft.com/office/drawing/2014/main" id="{28A1C117-CB0D-4C14-A336-39CB5D7F8E4C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88" name="Text Box 58">
          <a:extLst>
            <a:ext uri="{FF2B5EF4-FFF2-40B4-BE49-F238E27FC236}">
              <a16:creationId xmlns:a16="http://schemas.microsoft.com/office/drawing/2014/main" id="{8896CAD5-EE31-43E2-8C36-F7724258BE4D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89" name="Text Box 59">
          <a:extLst>
            <a:ext uri="{FF2B5EF4-FFF2-40B4-BE49-F238E27FC236}">
              <a16:creationId xmlns:a16="http://schemas.microsoft.com/office/drawing/2014/main" id="{B3551178-44E6-47E1-852A-5D160499651E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90" name="Text Box 60">
          <a:extLst>
            <a:ext uri="{FF2B5EF4-FFF2-40B4-BE49-F238E27FC236}">
              <a16:creationId xmlns:a16="http://schemas.microsoft.com/office/drawing/2014/main" id="{D3AE6D22-B9D0-4E02-8A14-11C405B0E399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91" name="Text Box 61">
          <a:extLst>
            <a:ext uri="{FF2B5EF4-FFF2-40B4-BE49-F238E27FC236}">
              <a16:creationId xmlns:a16="http://schemas.microsoft.com/office/drawing/2014/main" id="{4033A9BB-B924-40D0-B925-C2737514298C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B1:T28"/>
  <sheetViews>
    <sheetView topLeftCell="A17" workbookViewId="0">
      <selection activeCell="C28" sqref="C28"/>
    </sheetView>
  </sheetViews>
  <sheetFormatPr defaultColWidth="9.140625" defaultRowHeight="12.75" x14ac:dyDescent="0.2"/>
  <cols>
    <col min="1" max="1" width="1.7109375" style="1" customWidth="1"/>
    <col min="2" max="2" width="0.85546875" style="1" customWidth="1"/>
    <col min="3" max="3" width="18.7109375" style="1" customWidth="1"/>
    <col min="4" max="4" width="20.7109375" style="1" customWidth="1"/>
    <col min="5" max="5" width="63.28515625" style="1" customWidth="1"/>
    <col min="6" max="6" width="20.7109375" style="1" customWidth="1"/>
    <col min="7" max="7" width="0.85546875" style="1" customWidth="1"/>
    <col min="8" max="8" width="1.7109375" style="1" customWidth="1"/>
    <col min="9" max="9" width="16.5703125" style="1" customWidth="1"/>
    <col min="10" max="10" width="21.42578125" style="1" customWidth="1"/>
    <col min="11" max="11" width="11.5703125" style="1" customWidth="1"/>
    <col min="12" max="12" width="10.42578125" style="1" customWidth="1"/>
    <col min="13" max="14" width="9.140625" style="1"/>
    <col min="15" max="15" width="11" style="1" customWidth="1"/>
    <col min="16" max="16384" width="9.140625" style="1"/>
  </cols>
  <sheetData>
    <row r="1" spans="2:20" ht="13.5" thickBot="1" x14ac:dyDescent="0.25"/>
    <row r="2" spans="2:20" ht="4.5" customHeight="1" thickTop="1" thickBot="1" x14ac:dyDescent="0.25">
      <c r="B2" s="2"/>
      <c r="C2" s="3"/>
      <c r="D2" s="3"/>
      <c r="E2" s="3"/>
      <c r="F2" s="3"/>
      <c r="G2" s="3"/>
    </row>
    <row r="3" spans="2:20" ht="15.95" customHeight="1" thickTop="1" thickBot="1" x14ac:dyDescent="0.3">
      <c r="B3" s="2"/>
      <c r="C3" s="4"/>
      <c r="D3" s="4"/>
      <c r="E3" s="4"/>
      <c r="F3" s="5"/>
      <c r="G3" s="6"/>
    </row>
    <row r="4" spans="2:20" ht="18" customHeight="1" thickTop="1" thickBot="1" x14ac:dyDescent="0.4">
      <c r="B4" s="2"/>
      <c r="C4" s="130"/>
      <c r="D4" s="130"/>
      <c r="E4" s="130"/>
      <c r="F4" s="130"/>
      <c r="G4" s="6"/>
    </row>
    <row r="5" spans="2:20" ht="22.5" thickTop="1" thickBot="1" x14ac:dyDescent="0.4">
      <c r="B5" s="2"/>
      <c r="C5" s="150" t="s">
        <v>0</v>
      </c>
      <c r="D5" s="150"/>
      <c r="E5" s="150"/>
      <c r="F5" s="150"/>
      <c r="G5" s="6"/>
    </row>
    <row r="6" spans="2:20" ht="23.25" customHeight="1" thickTop="1" thickBot="1" x14ac:dyDescent="0.3">
      <c r="B6" s="2"/>
      <c r="C6" s="132"/>
      <c r="D6" s="151" t="s">
        <v>1</v>
      </c>
      <c r="E6" s="152"/>
      <c r="F6" s="7"/>
      <c r="G6" s="6"/>
    </row>
    <row r="7" spans="2:20" ht="17.25" thickTop="1" thickBot="1" x14ac:dyDescent="0.3">
      <c r="B7" s="2"/>
      <c r="C7" s="132"/>
      <c r="D7" s="151" t="s">
        <v>147</v>
      </c>
      <c r="E7" s="152"/>
      <c r="F7" s="7"/>
      <c r="G7" s="6"/>
    </row>
    <row r="8" spans="2:20" ht="16.5" customHeight="1" thickTop="1" thickBot="1" x14ac:dyDescent="0.35">
      <c r="B8" s="2"/>
      <c r="C8" s="132"/>
      <c r="D8" s="145"/>
      <c r="E8" s="146"/>
      <c r="F8" s="7"/>
      <c r="G8" s="6"/>
    </row>
    <row r="9" spans="2:20" ht="20.25" thickTop="1" thickBot="1" x14ac:dyDescent="0.35">
      <c r="B9" s="2"/>
      <c r="C9" s="132"/>
      <c r="D9" s="145"/>
      <c r="E9" s="8" t="s">
        <v>2</v>
      </c>
      <c r="F9" s="7"/>
      <c r="G9" s="6"/>
    </row>
    <row r="10" spans="2:20" ht="20.25" thickTop="1" thickBot="1" x14ac:dyDescent="0.35">
      <c r="B10" s="2"/>
      <c r="C10" s="132"/>
      <c r="D10" s="145"/>
      <c r="E10" s="8"/>
      <c r="F10" s="7"/>
      <c r="G10" s="6"/>
    </row>
    <row r="11" spans="2:20" ht="20.25" thickTop="1" thickBot="1" x14ac:dyDescent="0.35">
      <c r="B11" s="2"/>
      <c r="C11" s="132"/>
      <c r="D11" s="146"/>
      <c r="E11" s="8" t="s">
        <v>3</v>
      </c>
      <c r="G11" s="6"/>
      <c r="S11" s="129"/>
      <c r="T11" s="129"/>
    </row>
    <row r="12" spans="2:20" ht="20.25" thickTop="1" thickBot="1" x14ac:dyDescent="0.35">
      <c r="B12" s="2"/>
      <c r="C12" s="132"/>
      <c r="D12" s="146"/>
      <c r="E12" s="8" t="s">
        <v>4</v>
      </c>
      <c r="G12" s="6"/>
    </row>
    <row r="13" spans="2:20" ht="20.25" thickTop="1" thickBot="1" x14ac:dyDescent="0.35">
      <c r="B13" s="2"/>
      <c r="C13" s="132"/>
      <c r="D13" s="9"/>
      <c r="E13" s="8" t="s">
        <v>5</v>
      </c>
      <c r="G13" s="6"/>
    </row>
    <row r="14" spans="2:20" ht="20.25" thickTop="1" thickBot="1" x14ac:dyDescent="0.35">
      <c r="B14" s="2"/>
      <c r="C14" s="132"/>
      <c r="D14" s="9"/>
      <c r="E14" s="8" t="s">
        <v>6</v>
      </c>
      <c r="G14" s="6"/>
    </row>
    <row r="15" spans="2:20" ht="20.25" thickTop="1" thickBot="1" x14ac:dyDescent="0.35">
      <c r="B15" s="2"/>
      <c r="C15" s="132"/>
      <c r="D15" s="9"/>
      <c r="E15" s="8" t="s">
        <v>7</v>
      </c>
      <c r="G15" s="6"/>
    </row>
    <row r="16" spans="2:20" ht="20.25" thickTop="1" thickBot="1" x14ac:dyDescent="0.35">
      <c r="B16" s="2"/>
      <c r="C16" s="132"/>
      <c r="D16" s="9"/>
      <c r="E16" s="8" t="s">
        <v>8</v>
      </c>
      <c r="G16" s="6"/>
    </row>
    <row r="17" spans="2:7" ht="20.25" thickTop="1" thickBot="1" x14ac:dyDescent="0.35">
      <c r="B17" s="2"/>
      <c r="C17" s="132"/>
      <c r="D17" s="9"/>
      <c r="E17" s="8"/>
      <c r="G17" s="6"/>
    </row>
    <row r="18" spans="2:7" ht="24.75" customHeight="1" thickTop="1" thickBot="1" x14ac:dyDescent="0.35">
      <c r="B18" s="2"/>
      <c r="D18" s="146"/>
      <c r="E18" s="10" t="s">
        <v>9</v>
      </c>
      <c r="F18" s="11"/>
      <c r="G18" s="6"/>
    </row>
    <row r="19" spans="2:7" ht="24.75" customHeight="1" thickTop="1" thickBot="1" x14ac:dyDescent="0.35">
      <c r="B19" s="2"/>
      <c r="D19" s="146"/>
      <c r="E19" s="10"/>
      <c r="F19" s="11"/>
      <c r="G19" s="6"/>
    </row>
    <row r="20" spans="2:7" ht="20.25" thickTop="1" thickBot="1" x14ac:dyDescent="0.35">
      <c r="B20" s="2"/>
      <c r="C20" s="132"/>
      <c r="D20" s="9"/>
      <c r="E20" s="8" t="s">
        <v>10</v>
      </c>
      <c r="G20" s="6"/>
    </row>
    <row r="21" spans="2:7" ht="20.25" thickTop="1" thickBot="1" x14ac:dyDescent="0.35">
      <c r="B21" s="2"/>
      <c r="C21" s="132"/>
      <c r="D21" s="9"/>
      <c r="E21" s="8" t="s">
        <v>11</v>
      </c>
      <c r="G21" s="6"/>
    </row>
    <row r="22" spans="2:7" ht="20.25" thickTop="1" thickBot="1" x14ac:dyDescent="0.35">
      <c r="B22" s="2"/>
      <c r="C22" s="132"/>
      <c r="D22" s="146"/>
      <c r="E22" s="8"/>
      <c r="G22" s="6"/>
    </row>
    <row r="23" spans="2:7" ht="14.25" thickTop="1" thickBot="1" x14ac:dyDescent="0.25">
      <c r="B23" s="2"/>
      <c r="E23" s="12"/>
      <c r="G23" s="6"/>
    </row>
    <row r="24" spans="2:7" ht="14.25" thickTop="1" thickBot="1" x14ac:dyDescent="0.25">
      <c r="B24" s="2"/>
      <c r="C24" s="13"/>
      <c r="D24" s="13"/>
      <c r="E24" s="13"/>
      <c r="F24" s="13"/>
      <c r="G24" s="6"/>
    </row>
    <row r="25" spans="2:7" ht="4.5" customHeight="1" thickTop="1" x14ac:dyDescent="0.2">
      <c r="B25" s="2"/>
      <c r="C25" s="3" t="s">
        <v>12</v>
      </c>
      <c r="D25" s="3"/>
      <c r="E25" s="3"/>
      <c r="F25" s="3"/>
      <c r="G25" s="6"/>
    </row>
    <row r="26" spans="2:7" ht="12.75" customHeight="1" x14ac:dyDescent="0.2">
      <c r="C26" s="14" t="s">
        <v>13</v>
      </c>
    </row>
    <row r="27" spans="2:7" ht="26.25" customHeight="1" x14ac:dyDescent="0.2">
      <c r="C27" s="149" t="s">
        <v>14</v>
      </c>
      <c r="D27" s="149"/>
      <c r="E27" s="149"/>
      <c r="F27" s="149"/>
    </row>
    <row r="28" spans="2:7" x14ac:dyDescent="0.2">
      <c r="F28" s="15"/>
    </row>
  </sheetData>
  <mergeCells count="4">
    <mergeCell ref="C27:F27"/>
    <mergeCell ref="C5:F5"/>
    <mergeCell ref="D6:E6"/>
    <mergeCell ref="D7:E7"/>
  </mergeCells>
  <phoneticPr fontId="2" type="noConversion"/>
  <printOptions horizontalCentered="1" verticalCentered="1"/>
  <pageMargins left="0.5" right="0.5" top="1" bottom="0.75" header="0.5" footer="0.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R32"/>
  <sheetViews>
    <sheetView topLeftCell="A3" zoomScale="90" zoomScaleNormal="90" workbookViewId="0">
      <selection activeCell="A33" sqref="A33"/>
    </sheetView>
  </sheetViews>
  <sheetFormatPr defaultColWidth="9.140625" defaultRowHeight="12.75" x14ac:dyDescent="0.2"/>
  <cols>
    <col min="1" max="1" width="18.7109375" style="11" customWidth="1"/>
    <col min="2" max="2" width="7.42578125" style="11" customWidth="1"/>
    <col min="3" max="3" width="7.28515625" style="11" customWidth="1"/>
    <col min="4" max="4" width="7" style="11" customWidth="1"/>
    <col min="5" max="6" width="7.28515625" style="11" customWidth="1"/>
    <col min="7" max="10" width="6.7109375" style="11" customWidth="1"/>
    <col min="11" max="12" width="7.28515625" style="11" customWidth="1"/>
    <col min="13" max="16" width="6.7109375" style="11" customWidth="1"/>
    <col min="17" max="16384" width="9.140625" style="11"/>
  </cols>
  <sheetData>
    <row r="1" spans="1:18" ht="18.75" x14ac:dyDescent="0.3">
      <c r="A1" s="161" t="s">
        <v>0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161"/>
      <c r="O1" s="161"/>
      <c r="P1" s="161"/>
    </row>
    <row r="2" spans="1:18" ht="15.75" x14ac:dyDescent="0.25">
      <c r="A2" s="151" t="s">
        <v>1</v>
      </c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  <c r="P2" s="151"/>
      <c r="Q2" s="132"/>
      <c r="R2" s="132"/>
    </row>
    <row r="3" spans="1:18" ht="15.75" x14ac:dyDescent="0.25">
      <c r="A3" s="151" t="s">
        <v>147</v>
      </c>
      <c r="B3" s="151"/>
      <c r="C3" s="151"/>
      <c r="D3" s="151"/>
      <c r="E3" s="151"/>
      <c r="F3" s="151"/>
      <c r="G3" s="151"/>
      <c r="H3" s="151"/>
      <c r="I3" s="151"/>
      <c r="J3" s="151"/>
      <c r="K3" s="151"/>
      <c r="L3" s="151"/>
      <c r="M3" s="151"/>
      <c r="N3" s="151"/>
      <c r="O3" s="151"/>
      <c r="P3" s="151"/>
      <c r="Q3" s="16"/>
      <c r="R3" s="16"/>
    </row>
    <row r="5" spans="1:18" ht="18.75" x14ac:dyDescent="0.3">
      <c r="A5" s="161" t="s">
        <v>15</v>
      </c>
      <c r="B5" s="161"/>
      <c r="C5" s="161"/>
      <c r="D5" s="161"/>
      <c r="E5" s="161"/>
      <c r="F5" s="161"/>
      <c r="G5" s="161"/>
      <c r="H5" s="161"/>
      <c r="I5" s="161"/>
      <c r="J5" s="161"/>
      <c r="K5" s="161"/>
      <c r="L5" s="161"/>
      <c r="M5" s="161"/>
      <c r="N5" s="161"/>
      <c r="O5" s="161"/>
      <c r="P5" s="161"/>
      <c r="Q5" s="8"/>
      <c r="R5" s="8"/>
    </row>
    <row r="6" spans="1:18" ht="6.75" customHeight="1" thickBot="1" x14ac:dyDescent="0.25"/>
    <row r="7" spans="1:18" ht="13.5" thickTop="1" x14ac:dyDescent="0.2">
      <c r="A7" s="143" t="s">
        <v>16</v>
      </c>
      <c r="B7" s="165" t="s">
        <v>17</v>
      </c>
      <c r="C7" s="165"/>
      <c r="D7" s="165"/>
      <c r="E7" s="162" t="s">
        <v>18</v>
      </c>
      <c r="F7" s="163"/>
      <c r="G7" s="164"/>
      <c r="H7" s="162" t="s">
        <v>19</v>
      </c>
      <c r="I7" s="163"/>
      <c r="J7" s="164"/>
      <c r="K7" s="162" t="s">
        <v>20</v>
      </c>
      <c r="L7" s="163"/>
      <c r="M7" s="164"/>
      <c r="N7" s="165" t="s">
        <v>21</v>
      </c>
      <c r="O7" s="165"/>
      <c r="P7" s="166"/>
    </row>
    <row r="8" spans="1:18" ht="25.5" customHeight="1" x14ac:dyDescent="0.2">
      <c r="A8" s="17"/>
      <c r="B8" s="153" t="s">
        <v>22</v>
      </c>
      <c r="C8" s="153"/>
      <c r="D8" s="153"/>
      <c r="E8" s="156" t="s">
        <v>23</v>
      </c>
      <c r="F8" s="157"/>
      <c r="G8" s="158"/>
      <c r="H8" s="154" t="s">
        <v>24</v>
      </c>
      <c r="I8" s="154"/>
      <c r="J8" s="154"/>
      <c r="K8" s="154" t="s">
        <v>25</v>
      </c>
      <c r="L8" s="154"/>
      <c r="M8" s="154"/>
      <c r="N8" s="153" t="s">
        <v>26</v>
      </c>
      <c r="O8" s="153"/>
      <c r="P8" s="160"/>
    </row>
    <row r="9" spans="1:18" ht="25.5" x14ac:dyDescent="0.2">
      <c r="A9" s="144"/>
      <c r="B9" s="133" t="s">
        <v>27</v>
      </c>
      <c r="C9" s="133" t="s">
        <v>28</v>
      </c>
      <c r="D9" s="134" t="s">
        <v>29</v>
      </c>
      <c r="E9" s="133" t="s">
        <v>27</v>
      </c>
      <c r="F9" s="133" t="s">
        <v>28</v>
      </c>
      <c r="G9" s="134" t="s">
        <v>29</v>
      </c>
      <c r="H9" s="133" t="s">
        <v>27</v>
      </c>
      <c r="I9" s="133" t="s">
        <v>28</v>
      </c>
      <c r="J9" s="134" t="s">
        <v>29</v>
      </c>
      <c r="K9" s="133" t="s">
        <v>27</v>
      </c>
      <c r="L9" s="133" t="s">
        <v>28</v>
      </c>
      <c r="M9" s="134" t="s">
        <v>29</v>
      </c>
      <c r="N9" s="133" t="s">
        <v>27</v>
      </c>
      <c r="O9" s="133" t="s">
        <v>28</v>
      </c>
      <c r="P9" s="18" t="s">
        <v>29</v>
      </c>
    </row>
    <row r="10" spans="1:18" ht="14.1" customHeight="1" x14ac:dyDescent="0.2">
      <c r="A10" s="19" t="s">
        <v>30</v>
      </c>
      <c r="B10" s="147">
        <v>3000</v>
      </c>
      <c r="C10" s="20">
        <v>2626</v>
      </c>
      <c r="D10" s="21">
        <f>C10/B10</f>
        <v>0.8753333333333333</v>
      </c>
      <c r="E10" s="111">
        <v>2700</v>
      </c>
      <c r="F10" s="20">
        <v>2494</v>
      </c>
      <c r="G10" s="22">
        <f>F10/E10</f>
        <v>0.92370370370370369</v>
      </c>
      <c r="H10" s="111">
        <v>175</v>
      </c>
      <c r="I10" s="20">
        <v>159</v>
      </c>
      <c r="J10" s="22">
        <f>I10/H10</f>
        <v>0.90857142857142859</v>
      </c>
      <c r="K10" s="109">
        <v>1750</v>
      </c>
      <c r="L10" s="20">
        <v>1605</v>
      </c>
      <c r="M10" s="21">
        <f>L10/K10</f>
        <v>0.91714285714285715</v>
      </c>
      <c r="N10" s="109">
        <v>150</v>
      </c>
      <c r="O10" s="20">
        <v>102</v>
      </c>
      <c r="P10" s="23">
        <f>O10/N10</f>
        <v>0.68</v>
      </c>
    </row>
    <row r="11" spans="1:18" ht="14.1" customHeight="1" x14ac:dyDescent="0.2">
      <c r="A11" s="19" t="s">
        <v>31</v>
      </c>
      <c r="B11" s="147">
        <v>9158</v>
      </c>
      <c r="C11" s="20">
        <v>8113</v>
      </c>
      <c r="D11" s="21">
        <f t="shared" ref="D11:D25" si="0">C11/B11</f>
        <v>0.88589211618257258</v>
      </c>
      <c r="E11" s="111">
        <v>8115</v>
      </c>
      <c r="F11" s="20">
        <v>7337</v>
      </c>
      <c r="G11" s="22">
        <f t="shared" ref="G11:G25" si="1">F11/E11</f>
        <v>0.90412815773259392</v>
      </c>
      <c r="H11" s="111">
        <v>708</v>
      </c>
      <c r="I11" s="20">
        <v>565</v>
      </c>
      <c r="J11" s="22">
        <f t="shared" ref="J11:J25" si="2">I11/H11</f>
        <v>0.79802259887005644</v>
      </c>
      <c r="K11" s="109">
        <v>4906</v>
      </c>
      <c r="L11" s="20">
        <v>5053</v>
      </c>
      <c r="M11" s="21">
        <f>L11/K11</f>
        <v>1.0299633102323684</v>
      </c>
      <c r="N11" s="109">
        <v>316</v>
      </c>
      <c r="O11" s="20">
        <v>233</v>
      </c>
      <c r="P11" s="23">
        <f t="shared" ref="P11:P25" si="3">O11/N11</f>
        <v>0.73734177215189878</v>
      </c>
    </row>
    <row r="12" spans="1:18" ht="14.1" customHeight="1" x14ac:dyDescent="0.2">
      <c r="A12" s="19" t="s">
        <v>32</v>
      </c>
      <c r="B12" s="147">
        <v>5100</v>
      </c>
      <c r="C12" s="20">
        <v>5654</v>
      </c>
      <c r="D12" s="21">
        <f t="shared" si="0"/>
        <v>1.1086274509803922</v>
      </c>
      <c r="E12" s="11">
        <v>4547</v>
      </c>
      <c r="F12" s="20">
        <v>5327</v>
      </c>
      <c r="G12" s="22">
        <f t="shared" si="1"/>
        <v>1.1715416758302177</v>
      </c>
      <c r="H12" s="111">
        <v>561</v>
      </c>
      <c r="I12" s="20">
        <v>414</v>
      </c>
      <c r="J12" s="22">
        <f t="shared" si="2"/>
        <v>0.73796791443850263</v>
      </c>
      <c r="K12" s="109">
        <v>3060</v>
      </c>
      <c r="L12" s="20">
        <v>3962</v>
      </c>
      <c r="M12" s="21">
        <f t="shared" ref="M12:M25" si="4">L12/K12</f>
        <v>1.2947712418300654</v>
      </c>
      <c r="N12" s="109">
        <v>342</v>
      </c>
      <c r="O12" s="20">
        <v>177</v>
      </c>
      <c r="P12" s="23">
        <f t="shared" si="3"/>
        <v>0.51754385964912286</v>
      </c>
    </row>
    <row r="13" spans="1:18" ht="14.1" customHeight="1" x14ac:dyDescent="0.2">
      <c r="A13" s="19" t="s">
        <v>33</v>
      </c>
      <c r="B13" s="147">
        <v>4500</v>
      </c>
      <c r="C13" s="20">
        <v>4532</v>
      </c>
      <c r="D13" s="21">
        <f t="shared" si="0"/>
        <v>1.0071111111111111</v>
      </c>
      <c r="E13" s="111">
        <v>4230</v>
      </c>
      <c r="F13" s="20">
        <v>4232</v>
      </c>
      <c r="G13" s="22">
        <f t="shared" si="1"/>
        <v>1.0004728132387706</v>
      </c>
      <c r="H13" s="111">
        <v>250</v>
      </c>
      <c r="I13" s="20">
        <v>232</v>
      </c>
      <c r="J13" s="22">
        <f t="shared" si="2"/>
        <v>0.92800000000000005</v>
      </c>
      <c r="K13" s="109">
        <v>2997</v>
      </c>
      <c r="L13" s="20">
        <v>3439</v>
      </c>
      <c r="M13" s="21">
        <f t="shared" si="4"/>
        <v>1.1474808141474808</v>
      </c>
      <c r="N13" s="109">
        <v>200</v>
      </c>
      <c r="O13" s="20">
        <v>165</v>
      </c>
      <c r="P13" s="23">
        <f t="shared" si="3"/>
        <v>0.82499999999999996</v>
      </c>
    </row>
    <row r="14" spans="1:18" ht="14.1" customHeight="1" x14ac:dyDescent="0.2">
      <c r="A14" s="19" t="s">
        <v>34</v>
      </c>
      <c r="B14" s="147">
        <v>2900</v>
      </c>
      <c r="C14" s="20">
        <v>2376</v>
      </c>
      <c r="D14" s="21">
        <f t="shared" si="0"/>
        <v>0.81931034482758625</v>
      </c>
      <c r="E14" s="111">
        <v>2030</v>
      </c>
      <c r="F14" s="20">
        <v>2222</v>
      </c>
      <c r="G14" s="22">
        <f t="shared" si="1"/>
        <v>1.0945812807881774</v>
      </c>
      <c r="H14" s="111">
        <v>102</v>
      </c>
      <c r="I14" s="20">
        <v>146</v>
      </c>
      <c r="J14" s="22">
        <f t="shared" si="2"/>
        <v>1.4313725490196079</v>
      </c>
      <c r="K14" s="109">
        <v>1653</v>
      </c>
      <c r="L14" s="20">
        <v>1767</v>
      </c>
      <c r="M14" s="21">
        <f t="shared" si="4"/>
        <v>1.0689655172413792</v>
      </c>
      <c r="N14" s="109">
        <v>116</v>
      </c>
      <c r="O14" s="20">
        <v>105</v>
      </c>
      <c r="P14" s="23">
        <f t="shared" si="3"/>
        <v>0.90517241379310343</v>
      </c>
    </row>
    <row r="15" spans="1:18" ht="14.1" customHeight="1" x14ac:dyDescent="0.2">
      <c r="A15" s="19" t="s">
        <v>35</v>
      </c>
      <c r="B15" s="147">
        <v>6500</v>
      </c>
      <c r="C15" s="20">
        <v>5989</v>
      </c>
      <c r="D15" s="21">
        <f t="shared" si="0"/>
        <v>0.92138461538461536</v>
      </c>
      <c r="E15" s="111">
        <v>5900</v>
      </c>
      <c r="F15" s="20">
        <v>5671</v>
      </c>
      <c r="G15" s="22">
        <f t="shared" si="1"/>
        <v>0.9611864406779661</v>
      </c>
      <c r="H15" s="111">
        <v>400</v>
      </c>
      <c r="I15" s="20">
        <v>396</v>
      </c>
      <c r="J15" s="22">
        <f t="shared" si="2"/>
        <v>0.99</v>
      </c>
      <c r="K15" s="109">
        <v>4000</v>
      </c>
      <c r="L15" s="20">
        <v>4439</v>
      </c>
      <c r="M15" s="21">
        <f t="shared" si="4"/>
        <v>1.10975</v>
      </c>
      <c r="N15" s="109">
        <v>300</v>
      </c>
      <c r="O15" s="20">
        <v>248</v>
      </c>
      <c r="P15" s="23">
        <f t="shared" si="3"/>
        <v>0.82666666666666666</v>
      </c>
    </row>
    <row r="16" spans="1:18" ht="14.1" customHeight="1" x14ac:dyDescent="0.2">
      <c r="A16" s="19" t="s">
        <v>36</v>
      </c>
      <c r="B16" s="147">
        <v>3200</v>
      </c>
      <c r="C16" s="20">
        <v>2529</v>
      </c>
      <c r="D16" s="21">
        <f t="shared" si="0"/>
        <v>0.79031249999999997</v>
      </c>
      <c r="E16" s="111">
        <v>3000</v>
      </c>
      <c r="F16" s="20">
        <v>2361</v>
      </c>
      <c r="G16" s="22">
        <f t="shared" si="1"/>
        <v>0.78700000000000003</v>
      </c>
      <c r="H16" s="111">
        <v>485</v>
      </c>
      <c r="I16" s="20">
        <v>318</v>
      </c>
      <c r="J16" s="22">
        <f t="shared" si="2"/>
        <v>0.65567010309278351</v>
      </c>
      <c r="K16" s="109">
        <v>1000</v>
      </c>
      <c r="L16" s="20">
        <v>1627</v>
      </c>
      <c r="M16" s="21">
        <f t="shared" si="4"/>
        <v>1.627</v>
      </c>
      <c r="N16" s="109">
        <v>175</v>
      </c>
      <c r="O16" s="20">
        <v>126</v>
      </c>
      <c r="P16" s="23">
        <f t="shared" si="3"/>
        <v>0.72</v>
      </c>
    </row>
    <row r="17" spans="1:17" ht="14.1" customHeight="1" x14ac:dyDescent="0.2">
      <c r="A17" s="19" t="s">
        <v>37</v>
      </c>
      <c r="B17" s="147">
        <v>5355</v>
      </c>
      <c r="C17" s="20">
        <v>5596</v>
      </c>
      <c r="D17" s="21">
        <f t="shared" si="0"/>
        <v>1.0450046685340804</v>
      </c>
      <c r="E17" s="111">
        <v>4744</v>
      </c>
      <c r="F17" s="20">
        <v>5154</v>
      </c>
      <c r="G17" s="22">
        <f t="shared" si="1"/>
        <v>1.086424957841484</v>
      </c>
      <c r="H17" s="111">
        <v>500</v>
      </c>
      <c r="I17" s="20">
        <v>348</v>
      </c>
      <c r="J17" s="22">
        <f t="shared" si="2"/>
        <v>0.69599999999999995</v>
      </c>
      <c r="K17" s="109">
        <v>3054</v>
      </c>
      <c r="L17" s="20">
        <v>3537</v>
      </c>
      <c r="M17" s="21">
        <f t="shared" si="4"/>
        <v>1.1581532416502947</v>
      </c>
      <c r="N17" s="109">
        <v>186</v>
      </c>
      <c r="O17" s="20">
        <v>139</v>
      </c>
      <c r="P17" s="23">
        <f t="shared" si="3"/>
        <v>0.74731182795698925</v>
      </c>
    </row>
    <row r="18" spans="1:17" ht="14.1" customHeight="1" x14ac:dyDescent="0.2">
      <c r="A18" s="19" t="s">
        <v>38</v>
      </c>
      <c r="B18" s="147">
        <v>4037</v>
      </c>
      <c r="C18" s="20">
        <v>3429</v>
      </c>
      <c r="D18" s="21">
        <f t="shared" si="0"/>
        <v>0.84939311369829085</v>
      </c>
      <c r="E18" s="111">
        <v>3725</v>
      </c>
      <c r="F18" s="20">
        <v>3207</v>
      </c>
      <c r="G18" s="22">
        <f t="shared" si="1"/>
        <v>0.86093959731543623</v>
      </c>
      <c r="H18" s="111">
        <v>278</v>
      </c>
      <c r="I18" s="20">
        <v>269</v>
      </c>
      <c r="J18" s="22">
        <f t="shared" si="2"/>
        <v>0.96762589928057552</v>
      </c>
      <c r="K18" s="109">
        <v>2185</v>
      </c>
      <c r="L18" s="20">
        <v>2328</v>
      </c>
      <c r="M18" s="21">
        <f t="shared" si="4"/>
        <v>1.065446224256293</v>
      </c>
      <c r="N18" s="109">
        <v>200</v>
      </c>
      <c r="O18" s="20">
        <v>192</v>
      </c>
      <c r="P18" s="23">
        <f t="shared" si="3"/>
        <v>0.96</v>
      </c>
    </row>
    <row r="19" spans="1:17" ht="14.1" customHeight="1" x14ac:dyDescent="0.2">
      <c r="A19" s="19" t="s">
        <v>39</v>
      </c>
      <c r="B19" s="147">
        <v>14000</v>
      </c>
      <c r="C19" s="20">
        <v>12764</v>
      </c>
      <c r="D19" s="21">
        <f t="shared" si="0"/>
        <v>0.9117142857142857</v>
      </c>
      <c r="E19" s="111">
        <v>12880</v>
      </c>
      <c r="F19" s="20">
        <v>11672</v>
      </c>
      <c r="G19" s="22">
        <f t="shared" si="1"/>
        <v>0.90621118012422364</v>
      </c>
      <c r="H19" s="111">
        <v>1260</v>
      </c>
      <c r="I19" s="20">
        <v>936</v>
      </c>
      <c r="J19" s="22">
        <f t="shared" si="2"/>
        <v>0.74285714285714288</v>
      </c>
      <c r="K19" s="109">
        <v>5840</v>
      </c>
      <c r="L19" s="20">
        <v>5675</v>
      </c>
      <c r="M19" s="21">
        <f t="shared" si="4"/>
        <v>0.97174657534246578</v>
      </c>
      <c r="N19" s="109">
        <v>441</v>
      </c>
      <c r="O19" s="20">
        <v>262</v>
      </c>
      <c r="P19" s="23">
        <f t="shared" si="3"/>
        <v>0.59410430839002271</v>
      </c>
    </row>
    <row r="20" spans="1:17" ht="14.1" customHeight="1" x14ac:dyDescent="0.2">
      <c r="A20" s="19" t="s">
        <v>40</v>
      </c>
      <c r="B20" s="147">
        <v>5800</v>
      </c>
      <c r="C20" s="20">
        <v>6322</v>
      </c>
      <c r="D20" s="21">
        <f t="shared" si="0"/>
        <v>1.0900000000000001</v>
      </c>
      <c r="E20" s="111">
        <v>5400</v>
      </c>
      <c r="F20" s="20">
        <v>5826</v>
      </c>
      <c r="G20" s="22">
        <f t="shared" si="1"/>
        <v>1.0788888888888888</v>
      </c>
      <c r="H20" s="111">
        <v>250</v>
      </c>
      <c r="I20" s="20">
        <v>250</v>
      </c>
      <c r="J20" s="22">
        <f t="shared" si="2"/>
        <v>1</v>
      </c>
      <c r="K20" s="109">
        <v>4200</v>
      </c>
      <c r="L20" s="20">
        <v>4527</v>
      </c>
      <c r="M20" s="21">
        <f t="shared" si="4"/>
        <v>1.0778571428571428</v>
      </c>
      <c r="N20" s="109">
        <v>215</v>
      </c>
      <c r="O20" s="20">
        <v>168</v>
      </c>
      <c r="P20" s="23">
        <f t="shared" si="3"/>
        <v>0.78139534883720929</v>
      </c>
    </row>
    <row r="21" spans="1:17" ht="14.1" customHeight="1" x14ac:dyDescent="0.2">
      <c r="A21" s="19" t="s">
        <v>41</v>
      </c>
      <c r="B21" s="147">
        <v>8000</v>
      </c>
      <c r="C21" s="20">
        <v>6809</v>
      </c>
      <c r="D21" s="21">
        <f t="shared" si="0"/>
        <v>0.85112500000000002</v>
      </c>
      <c r="E21" s="111">
        <v>6720</v>
      </c>
      <c r="F21" s="20">
        <v>6423</v>
      </c>
      <c r="G21" s="22">
        <f t="shared" si="1"/>
        <v>0.95580357142857142</v>
      </c>
      <c r="H21" s="111">
        <v>432</v>
      </c>
      <c r="I21" s="20">
        <v>395</v>
      </c>
      <c r="J21" s="22">
        <f t="shared" si="2"/>
        <v>0.91435185185185186</v>
      </c>
      <c r="K21" s="109">
        <v>6240</v>
      </c>
      <c r="L21" s="20">
        <v>5436</v>
      </c>
      <c r="M21" s="21">
        <f t="shared" si="4"/>
        <v>0.87115384615384617</v>
      </c>
      <c r="N21" s="109">
        <v>400</v>
      </c>
      <c r="O21" s="20">
        <v>216</v>
      </c>
      <c r="P21" s="23">
        <f t="shared" si="3"/>
        <v>0.54</v>
      </c>
    </row>
    <row r="22" spans="1:17" ht="14.1" customHeight="1" x14ac:dyDescent="0.2">
      <c r="A22" s="19" t="s">
        <v>42</v>
      </c>
      <c r="B22" s="147">
        <v>8250</v>
      </c>
      <c r="C22" s="20">
        <v>6618</v>
      </c>
      <c r="D22" s="21">
        <f t="shared" si="0"/>
        <v>0.80218181818181822</v>
      </c>
      <c r="E22" s="111">
        <v>7700</v>
      </c>
      <c r="F22" s="20">
        <v>6319</v>
      </c>
      <c r="G22" s="22">
        <f t="shared" si="1"/>
        <v>0.82064935064935063</v>
      </c>
      <c r="H22" s="111">
        <v>425</v>
      </c>
      <c r="I22" s="20">
        <v>354</v>
      </c>
      <c r="J22" s="22">
        <f t="shared" si="2"/>
        <v>0.83294117647058818</v>
      </c>
      <c r="K22" s="109">
        <v>6000</v>
      </c>
      <c r="L22" s="20">
        <v>5515</v>
      </c>
      <c r="M22" s="21">
        <f t="shared" si="4"/>
        <v>0.91916666666666669</v>
      </c>
      <c r="N22" s="109">
        <v>330</v>
      </c>
      <c r="O22" s="20">
        <v>225</v>
      </c>
      <c r="P22" s="23">
        <f t="shared" si="3"/>
        <v>0.68181818181818177</v>
      </c>
    </row>
    <row r="23" spans="1:17" ht="14.1" customHeight="1" x14ac:dyDescent="0.2">
      <c r="A23" s="19" t="s">
        <v>43</v>
      </c>
      <c r="B23" s="147">
        <v>3650</v>
      </c>
      <c r="C23" s="20">
        <v>2950</v>
      </c>
      <c r="D23" s="21">
        <f t="shared" si="0"/>
        <v>0.80821917808219179</v>
      </c>
      <c r="E23" s="111">
        <v>2700</v>
      </c>
      <c r="F23" s="20">
        <v>2699</v>
      </c>
      <c r="G23" s="22">
        <f t="shared" si="1"/>
        <v>0.99962962962962965</v>
      </c>
      <c r="H23" s="111">
        <v>180</v>
      </c>
      <c r="I23" s="20">
        <v>179</v>
      </c>
      <c r="J23" s="22">
        <f t="shared" si="2"/>
        <v>0.99444444444444446</v>
      </c>
      <c r="K23" s="109">
        <v>2235</v>
      </c>
      <c r="L23" s="20">
        <v>2269</v>
      </c>
      <c r="M23" s="21">
        <f t="shared" si="4"/>
        <v>1.0152125279642059</v>
      </c>
      <c r="N23" s="109">
        <v>184</v>
      </c>
      <c r="O23" s="20">
        <v>130</v>
      </c>
      <c r="P23" s="23">
        <f t="shared" si="3"/>
        <v>0.70652173913043481</v>
      </c>
    </row>
    <row r="24" spans="1:17" ht="14.1" customHeight="1" x14ac:dyDescent="0.2">
      <c r="A24" s="19" t="s">
        <v>44</v>
      </c>
      <c r="B24" s="147">
        <v>5000</v>
      </c>
      <c r="C24" s="20">
        <v>4237</v>
      </c>
      <c r="D24" s="21">
        <f t="shared" si="0"/>
        <v>0.84740000000000004</v>
      </c>
      <c r="E24" s="111">
        <v>3500</v>
      </c>
      <c r="F24" s="20">
        <v>3803</v>
      </c>
      <c r="G24" s="22">
        <f t="shared" si="1"/>
        <v>1.0865714285714285</v>
      </c>
      <c r="H24" s="111">
        <v>275</v>
      </c>
      <c r="I24" s="20">
        <v>235</v>
      </c>
      <c r="J24" s="22">
        <f t="shared" si="2"/>
        <v>0.8545454545454545</v>
      </c>
      <c r="K24" s="109">
        <v>3000</v>
      </c>
      <c r="L24" s="20">
        <v>2929</v>
      </c>
      <c r="M24" s="21">
        <f t="shared" si="4"/>
        <v>0.97633333333333339</v>
      </c>
      <c r="N24" s="109">
        <v>300</v>
      </c>
      <c r="O24" s="20">
        <v>159</v>
      </c>
      <c r="P24" s="23">
        <f t="shared" si="3"/>
        <v>0.53</v>
      </c>
    </row>
    <row r="25" spans="1:17" ht="14.1" customHeight="1" x14ac:dyDescent="0.2">
      <c r="A25" s="19" t="s">
        <v>45</v>
      </c>
      <c r="B25" s="148">
        <v>5148</v>
      </c>
      <c r="C25" s="20">
        <v>4614</v>
      </c>
      <c r="D25" s="21">
        <f t="shared" si="0"/>
        <v>0.89627039627039629</v>
      </c>
      <c r="E25" s="111">
        <v>4920</v>
      </c>
      <c r="F25" s="20">
        <v>4371</v>
      </c>
      <c r="G25" s="22">
        <f t="shared" si="1"/>
        <v>0.88841463414634148</v>
      </c>
      <c r="H25" s="111">
        <v>275</v>
      </c>
      <c r="I25" s="20">
        <v>322</v>
      </c>
      <c r="J25" s="22">
        <f t="shared" si="2"/>
        <v>1.1709090909090909</v>
      </c>
      <c r="K25" s="109">
        <v>3500</v>
      </c>
      <c r="L25" s="20">
        <v>3575</v>
      </c>
      <c r="M25" s="21">
        <f t="shared" si="4"/>
        <v>1.0214285714285714</v>
      </c>
      <c r="N25" s="109">
        <v>200</v>
      </c>
      <c r="O25" s="20">
        <v>154</v>
      </c>
      <c r="P25" s="23">
        <f t="shared" si="3"/>
        <v>0.77</v>
      </c>
    </row>
    <row r="26" spans="1:17" x14ac:dyDescent="0.2">
      <c r="A26" s="19" t="s">
        <v>46</v>
      </c>
      <c r="B26" s="117" t="s">
        <v>47</v>
      </c>
      <c r="C26" s="109">
        <v>780</v>
      </c>
      <c r="D26" s="21" t="s">
        <v>47</v>
      </c>
      <c r="E26" s="111" t="s">
        <v>47</v>
      </c>
      <c r="F26" s="112">
        <v>770</v>
      </c>
      <c r="G26" s="22" t="s">
        <v>47</v>
      </c>
      <c r="H26" s="111" t="s">
        <v>47</v>
      </c>
      <c r="I26" s="112">
        <v>11</v>
      </c>
      <c r="J26" s="22" t="s">
        <v>47</v>
      </c>
      <c r="K26" s="109" t="s">
        <v>47</v>
      </c>
      <c r="L26" s="109">
        <v>244</v>
      </c>
      <c r="M26" s="21" t="s">
        <v>47</v>
      </c>
      <c r="N26" s="109" t="s">
        <v>47</v>
      </c>
      <c r="O26" s="109">
        <v>19</v>
      </c>
      <c r="P26" s="23" t="s">
        <v>47</v>
      </c>
    </row>
    <row r="27" spans="1:17" ht="13.5" thickBot="1" x14ac:dyDescent="0.25">
      <c r="A27" s="24" t="s">
        <v>48</v>
      </c>
      <c r="B27" s="120">
        <f>SUM(B10:B26)</f>
        <v>93598</v>
      </c>
      <c r="C27" s="110">
        <v>77508</v>
      </c>
      <c r="D27" s="25">
        <f>C27/B27</f>
        <v>0.82809461740635482</v>
      </c>
      <c r="E27" s="110">
        <f>SUM(E10:E26)</f>
        <v>82811</v>
      </c>
      <c r="F27" s="110">
        <v>71232</v>
      </c>
      <c r="G27" s="26">
        <f>F27/E27</f>
        <v>0.86017558053881726</v>
      </c>
      <c r="H27" s="110">
        <f>SUM(H10:H26)</f>
        <v>6556</v>
      </c>
      <c r="I27" s="110">
        <v>5431</v>
      </c>
      <c r="J27" s="26">
        <f>I27/H27</f>
        <v>0.82840146430750461</v>
      </c>
      <c r="K27" s="110">
        <f>SUM(K10:K26)</f>
        <v>55620</v>
      </c>
      <c r="L27" s="110">
        <v>48954</v>
      </c>
      <c r="M27" s="25">
        <f>L27/K27</f>
        <v>0.88015102481121898</v>
      </c>
      <c r="N27" s="110">
        <f>SUM(N10:N26)</f>
        <v>4055</v>
      </c>
      <c r="O27" s="110">
        <v>2578</v>
      </c>
      <c r="P27" s="27">
        <f>O27/N27</f>
        <v>0.6357583230579531</v>
      </c>
    </row>
    <row r="28" spans="1:17" ht="13.5" thickTop="1" x14ac:dyDescent="0.2">
      <c r="A28" s="1" t="s">
        <v>49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</row>
    <row r="29" spans="1:17" x14ac:dyDescent="0.2">
      <c r="A29" s="1" t="s">
        <v>50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</row>
    <row r="30" spans="1:17" ht="12.75" customHeight="1" x14ac:dyDescent="0.2">
      <c r="A30" s="155" t="s">
        <v>51</v>
      </c>
      <c r="B30" s="155"/>
      <c r="C30" s="155"/>
      <c r="D30" s="155"/>
      <c r="E30" s="155"/>
      <c r="F30" s="155"/>
      <c r="G30" s="155"/>
      <c r="H30" s="155"/>
      <c r="I30" s="155"/>
      <c r="J30" s="155"/>
      <c r="K30" s="155"/>
      <c r="L30" s="155"/>
      <c r="M30" s="155"/>
      <c r="N30" s="155"/>
      <c r="O30" s="155"/>
      <c r="P30" s="155"/>
      <c r="Q30" s="137"/>
    </row>
    <row r="31" spans="1:17" ht="12.75" customHeight="1" x14ac:dyDescent="0.2">
      <c r="A31" s="155" t="s">
        <v>52</v>
      </c>
      <c r="B31" s="155"/>
      <c r="C31" s="155"/>
      <c r="D31" s="155"/>
      <c r="E31" s="155"/>
      <c r="F31" s="155"/>
      <c r="G31" s="155"/>
      <c r="H31" s="155"/>
      <c r="I31" s="155"/>
      <c r="J31" s="155"/>
      <c r="K31" s="155"/>
      <c r="L31" s="155"/>
      <c r="M31" s="155"/>
      <c r="N31" s="155"/>
      <c r="O31" s="155"/>
      <c r="P31" s="155"/>
      <c r="Q31" s="137"/>
    </row>
    <row r="32" spans="1:17" x14ac:dyDescent="0.2">
      <c r="A32" s="159" t="s">
        <v>53</v>
      </c>
      <c r="B32" s="159"/>
      <c r="C32" s="159"/>
      <c r="D32" s="159"/>
      <c r="E32" s="159"/>
      <c r="F32" s="159"/>
      <c r="G32" s="159"/>
      <c r="H32" s="159"/>
      <c r="I32" s="159"/>
      <c r="J32" s="159"/>
      <c r="K32" s="159"/>
      <c r="L32" s="159"/>
      <c r="M32" s="159"/>
      <c r="N32" s="159"/>
      <c r="O32" s="159"/>
      <c r="P32" s="159"/>
      <c r="Q32" s="1"/>
    </row>
  </sheetData>
  <mergeCells count="17">
    <mergeCell ref="A1:P1"/>
    <mergeCell ref="A2:P2"/>
    <mergeCell ref="A3:P3"/>
    <mergeCell ref="K7:M7"/>
    <mergeCell ref="N7:P7"/>
    <mergeCell ref="B7:D7"/>
    <mergeCell ref="H7:J7"/>
    <mergeCell ref="A5:P5"/>
    <mergeCell ref="E7:G7"/>
    <mergeCell ref="B8:D8"/>
    <mergeCell ref="H8:J8"/>
    <mergeCell ref="A30:P30"/>
    <mergeCell ref="E8:G8"/>
    <mergeCell ref="A32:P32"/>
    <mergeCell ref="K8:M8"/>
    <mergeCell ref="A31:P31"/>
    <mergeCell ref="N8:P8"/>
  </mergeCells>
  <phoneticPr fontId="2" type="noConversion"/>
  <printOptions horizontalCentered="1" verticalCentered="1"/>
  <pageMargins left="0.5" right="0.5" top="0.75" bottom="0.75" header="0.5" footer="0.5"/>
  <pageSetup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P32"/>
  <sheetViews>
    <sheetView workbookViewId="0">
      <selection activeCell="A33" sqref="A33"/>
    </sheetView>
  </sheetViews>
  <sheetFormatPr defaultColWidth="9.140625" defaultRowHeight="12.75" x14ac:dyDescent="0.2"/>
  <cols>
    <col min="1" max="1" width="21.85546875" style="11" customWidth="1"/>
    <col min="2" max="2" width="10.140625" style="11" customWidth="1"/>
    <col min="3" max="4" width="7.42578125" style="11" customWidth="1"/>
    <col min="5" max="5" width="11" style="11" customWidth="1"/>
    <col min="6" max="6" width="7.7109375" style="11" customWidth="1"/>
    <col min="7" max="7" width="10.85546875" style="11" customWidth="1"/>
    <col min="8" max="8" width="6.85546875" style="11" customWidth="1"/>
    <col min="9" max="9" width="9.5703125" style="11" customWidth="1"/>
    <col min="10" max="10" width="7" style="11" customWidth="1"/>
    <col min="11" max="11" width="8.140625" style="11" customWidth="1"/>
    <col min="12" max="12" width="6.85546875" style="11" customWidth="1"/>
    <col min="13" max="16384" width="9.140625" style="11"/>
  </cols>
  <sheetData>
    <row r="1" spans="1:16" ht="18.75" x14ac:dyDescent="0.3">
      <c r="A1" s="161" t="s">
        <v>0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</row>
    <row r="2" spans="1:16" ht="15.75" x14ac:dyDescent="0.25">
      <c r="A2" s="151" t="str">
        <f>'1. Plan vs Actual'!A2</f>
        <v>OSCCAR Summary by Workforce Area</v>
      </c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31"/>
      <c r="N2" s="131"/>
      <c r="O2" s="131"/>
      <c r="P2" s="131"/>
    </row>
    <row r="3" spans="1:16" ht="15.75" x14ac:dyDescent="0.25">
      <c r="A3" s="151" t="str">
        <f>'1. Plan vs Actual'!A3</f>
        <v>FY23 Quarter Ending March 31, 2023</v>
      </c>
      <c r="B3" s="151"/>
      <c r="C3" s="151"/>
      <c r="D3" s="151"/>
      <c r="E3" s="151"/>
      <c r="F3" s="151"/>
      <c r="G3" s="151"/>
      <c r="H3" s="151"/>
      <c r="I3" s="151"/>
      <c r="J3" s="151"/>
      <c r="K3" s="151"/>
      <c r="L3" s="151"/>
      <c r="M3" s="131"/>
      <c r="N3" s="131"/>
      <c r="O3" s="131"/>
      <c r="P3" s="131"/>
    </row>
    <row r="5" spans="1:16" ht="18.75" x14ac:dyDescent="0.3">
      <c r="A5" s="161" t="s">
        <v>4</v>
      </c>
      <c r="B5" s="161"/>
      <c r="C5" s="161"/>
      <c r="D5" s="161"/>
      <c r="E5" s="161"/>
      <c r="F5" s="161"/>
      <c r="G5" s="161"/>
      <c r="H5" s="161"/>
      <c r="I5" s="161"/>
      <c r="J5" s="161"/>
      <c r="K5" s="161"/>
      <c r="L5" s="161"/>
      <c r="M5" s="8"/>
    </row>
    <row r="6" spans="1:16" ht="6.75" customHeight="1" thickBot="1" x14ac:dyDescent="0.25"/>
    <row r="7" spans="1:16" ht="13.5" thickTop="1" x14ac:dyDescent="0.2">
      <c r="A7" s="171" t="s">
        <v>16</v>
      </c>
      <c r="B7" s="165" t="s">
        <v>17</v>
      </c>
      <c r="C7" s="165" t="s">
        <v>18</v>
      </c>
      <c r="D7" s="165"/>
      <c r="E7" s="167" t="s">
        <v>54</v>
      </c>
      <c r="F7" s="167"/>
      <c r="G7" s="167"/>
      <c r="H7" s="167"/>
      <c r="I7" s="167"/>
      <c r="J7" s="167"/>
      <c r="K7" s="167"/>
      <c r="L7" s="168"/>
    </row>
    <row r="8" spans="1:16" x14ac:dyDescent="0.2">
      <c r="A8" s="172"/>
      <c r="B8" s="169"/>
      <c r="C8" s="169"/>
      <c r="D8" s="169"/>
      <c r="E8" s="169" t="s">
        <v>19</v>
      </c>
      <c r="F8" s="169"/>
      <c r="G8" s="169" t="s">
        <v>20</v>
      </c>
      <c r="H8" s="169"/>
      <c r="I8" s="169" t="s">
        <v>21</v>
      </c>
      <c r="J8" s="169"/>
      <c r="K8" s="169" t="s">
        <v>55</v>
      </c>
      <c r="L8" s="170"/>
    </row>
    <row r="9" spans="1:16" s="29" customFormat="1" ht="38.25" x14ac:dyDescent="0.2">
      <c r="A9" s="28"/>
      <c r="B9" s="134" t="s">
        <v>22</v>
      </c>
      <c r="C9" s="134" t="s">
        <v>56</v>
      </c>
      <c r="D9" s="134" t="s">
        <v>57</v>
      </c>
      <c r="E9" s="134" t="s">
        <v>58</v>
      </c>
      <c r="F9" s="134" t="s">
        <v>57</v>
      </c>
      <c r="G9" s="134" t="s">
        <v>59</v>
      </c>
      <c r="H9" s="134" t="s">
        <v>57</v>
      </c>
      <c r="I9" s="134" t="s">
        <v>60</v>
      </c>
      <c r="J9" s="134" t="s">
        <v>57</v>
      </c>
      <c r="K9" s="134" t="s">
        <v>26</v>
      </c>
      <c r="L9" s="18" t="s">
        <v>57</v>
      </c>
    </row>
    <row r="10" spans="1:16" ht="14.1" customHeight="1" x14ac:dyDescent="0.2">
      <c r="A10" s="19" t="s">
        <v>30</v>
      </c>
      <c r="B10" s="30">
        <f>'1. Plan vs Actual'!C10</f>
        <v>2626</v>
      </c>
      <c r="C10" s="20">
        <v>1648</v>
      </c>
      <c r="D10" s="21">
        <f>C10/B10</f>
        <v>0.62757044935262762</v>
      </c>
      <c r="E10" s="20">
        <f>'1. Plan vs Actual'!F10</f>
        <v>2494</v>
      </c>
      <c r="F10" s="21">
        <f>E10/B10</f>
        <v>0.94973343488194972</v>
      </c>
      <c r="G10" s="20">
        <f>'1. Plan vs Actual'!I10</f>
        <v>159</v>
      </c>
      <c r="H10" s="21">
        <f>G10/B10</f>
        <v>6.0548362528560551E-2</v>
      </c>
      <c r="I10" s="30">
        <f>'1. Plan vs Actual'!L10</f>
        <v>1605</v>
      </c>
      <c r="J10" s="21">
        <f>I10/B10</f>
        <v>0.61119573495811119</v>
      </c>
      <c r="K10" s="20">
        <f>'1. Plan vs Actual'!O10</f>
        <v>102</v>
      </c>
      <c r="L10" s="23">
        <f>K10/B10</f>
        <v>3.8842345773038842E-2</v>
      </c>
    </row>
    <row r="11" spans="1:16" ht="14.1" customHeight="1" x14ac:dyDescent="0.2">
      <c r="A11" s="19" t="s">
        <v>31</v>
      </c>
      <c r="B11" s="30">
        <f>'1. Plan vs Actual'!C11</f>
        <v>8113</v>
      </c>
      <c r="C11" s="20">
        <v>6133</v>
      </c>
      <c r="D11" s="21">
        <f t="shared" ref="D11:D27" si="0">C11/B11</f>
        <v>0.75594724516208556</v>
      </c>
      <c r="E11" s="20">
        <f>'1. Plan vs Actual'!F11</f>
        <v>7337</v>
      </c>
      <c r="F11" s="21">
        <f t="shared" ref="F11:F27" si="1">E11/B11</f>
        <v>0.90435104153827195</v>
      </c>
      <c r="G11" s="20">
        <f>'1. Plan vs Actual'!I11</f>
        <v>565</v>
      </c>
      <c r="H11" s="21">
        <f t="shared" ref="H11:H27" si="2">G11/B11</f>
        <v>6.9641316405768525E-2</v>
      </c>
      <c r="I11" s="30">
        <f>'1. Plan vs Actual'!L11</f>
        <v>5053</v>
      </c>
      <c r="J11" s="21">
        <f t="shared" ref="J11:J27" si="3">I11/B11</f>
        <v>0.62282756070504131</v>
      </c>
      <c r="K11" s="20">
        <f>'1. Plan vs Actual'!O11</f>
        <v>233</v>
      </c>
      <c r="L11" s="23">
        <f t="shared" ref="L11:L27" si="4">K11/B11</f>
        <v>2.8719339331936398E-2</v>
      </c>
    </row>
    <row r="12" spans="1:16" ht="14.1" customHeight="1" x14ac:dyDescent="0.2">
      <c r="A12" s="19" t="s">
        <v>32</v>
      </c>
      <c r="B12" s="30">
        <f>'1. Plan vs Actual'!C12</f>
        <v>5654</v>
      </c>
      <c r="C12" s="20">
        <v>3977</v>
      </c>
      <c r="D12" s="21">
        <f t="shared" si="0"/>
        <v>0.70339582596391936</v>
      </c>
      <c r="E12" s="20">
        <f>'1. Plan vs Actual'!F12</f>
        <v>5327</v>
      </c>
      <c r="F12" s="21">
        <f t="shared" si="1"/>
        <v>0.94216483905199855</v>
      </c>
      <c r="G12" s="20">
        <f>'1. Plan vs Actual'!I12</f>
        <v>414</v>
      </c>
      <c r="H12" s="21">
        <f t="shared" si="2"/>
        <v>7.3222497347010959E-2</v>
      </c>
      <c r="I12" s="30">
        <f>'1. Plan vs Actual'!L12</f>
        <v>3962</v>
      </c>
      <c r="J12" s="21">
        <f t="shared" si="3"/>
        <v>0.70074283692960737</v>
      </c>
      <c r="K12" s="20">
        <f>'1. Plan vs Actual'!O12</f>
        <v>177</v>
      </c>
      <c r="L12" s="23">
        <f t="shared" si="4"/>
        <v>3.1305270604881502E-2</v>
      </c>
    </row>
    <row r="13" spans="1:16" ht="14.1" customHeight="1" x14ac:dyDescent="0.2">
      <c r="A13" s="19" t="s">
        <v>33</v>
      </c>
      <c r="B13" s="30">
        <f>'1. Plan vs Actual'!C13</f>
        <v>4532</v>
      </c>
      <c r="C13" s="20">
        <v>3209</v>
      </c>
      <c r="D13" s="21">
        <f t="shared" si="0"/>
        <v>0.70807590467784642</v>
      </c>
      <c r="E13" s="20">
        <f>'1. Plan vs Actual'!F13</f>
        <v>4232</v>
      </c>
      <c r="F13" s="21">
        <f t="shared" si="1"/>
        <v>0.93380406001765226</v>
      </c>
      <c r="G13" s="20">
        <f>'1. Plan vs Actual'!I13</f>
        <v>232</v>
      </c>
      <c r="H13" s="21">
        <f t="shared" si="2"/>
        <v>5.1191526919682262E-2</v>
      </c>
      <c r="I13" s="30">
        <f>'1. Plan vs Actual'!L13</f>
        <v>3439</v>
      </c>
      <c r="J13" s="21">
        <f t="shared" si="3"/>
        <v>0.75882612533097971</v>
      </c>
      <c r="K13" s="20">
        <f>'1. Plan vs Actual'!O13</f>
        <v>165</v>
      </c>
      <c r="L13" s="23">
        <f t="shared" si="4"/>
        <v>3.640776699029126E-2</v>
      </c>
    </row>
    <row r="14" spans="1:16" ht="14.1" customHeight="1" x14ac:dyDescent="0.2">
      <c r="A14" s="19" t="s">
        <v>34</v>
      </c>
      <c r="B14" s="30">
        <f>'1. Plan vs Actual'!C14</f>
        <v>2376</v>
      </c>
      <c r="C14" s="20">
        <v>1492</v>
      </c>
      <c r="D14" s="21">
        <f t="shared" si="0"/>
        <v>0.62794612794612792</v>
      </c>
      <c r="E14" s="20">
        <f>'1. Plan vs Actual'!F14</f>
        <v>2222</v>
      </c>
      <c r="F14" s="21">
        <f t="shared" si="1"/>
        <v>0.93518518518518523</v>
      </c>
      <c r="G14" s="20">
        <f>'1. Plan vs Actual'!I14</f>
        <v>146</v>
      </c>
      <c r="H14" s="21">
        <f t="shared" si="2"/>
        <v>6.1447811447811446E-2</v>
      </c>
      <c r="I14" s="30">
        <f>'1. Plan vs Actual'!L14</f>
        <v>1767</v>
      </c>
      <c r="J14" s="21">
        <f t="shared" si="3"/>
        <v>0.74368686868686873</v>
      </c>
      <c r="K14" s="20">
        <f>'1. Plan vs Actual'!O14</f>
        <v>105</v>
      </c>
      <c r="L14" s="23">
        <f t="shared" si="4"/>
        <v>4.4191919191919192E-2</v>
      </c>
    </row>
    <row r="15" spans="1:16" ht="14.1" customHeight="1" x14ac:dyDescent="0.2">
      <c r="A15" s="19" t="s">
        <v>35</v>
      </c>
      <c r="B15" s="30">
        <f>'1. Plan vs Actual'!C15</f>
        <v>5989</v>
      </c>
      <c r="C15" s="20">
        <v>4216</v>
      </c>
      <c r="D15" s="21">
        <f t="shared" si="0"/>
        <v>0.70395725496744033</v>
      </c>
      <c r="E15" s="20">
        <f>'1. Plan vs Actual'!F15</f>
        <v>5671</v>
      </c>
      <c r="F15" s="21">
        <f t="shared" si="1"/>
        <v>0.94690265486725667</v>
      </c>
      <c r="G15" s="20">
        <f>'1. Plan vs Actual'!I15</f>
        <v>396</v>
      </c>
      <c r="H15" s="21">
        <f t="shared" si="2"/>
        <v>6.6121222240774755E-2</v>
      </c>
      <c r="I15" s="30">
        <f>'1. Plan vs Actual'!L15</f>
        <v>4439</v>
      </c>
      <c r="J15" s="21">
        <f t="shared" si="3"/>
        <v>0.74119218567373513</v>
      </c>
      <c r="K15" s="20">
        <f>'1. Plan vs Actual'!O15</f>
        <v>248</v>
      </c>
      <c r="L15" s="23">
        <f t="shared" si="4"/>
        <v>4.1409250292202368E-2</v>
      </c>
    </row>
    <row r="16" spans="1:16" ht="14.1" customHeight="1" x14ac:dyDescent="0.2">
      <c r="A16" s="19" t="s">
        <v>36</v>
      </c>
      <c r="B16" s="30">
        <f>'1. Plan vs Actual'!C16</f>
        <v>2529</v>
      </c>
      <c r="C16" s="20">
        <v>1793</v>
      </c>
      <c r="D16" s="21">
        <f t="shared" si="0"/>
        <v>0.70897587979438514</v>
      </c>
      <c r="E16" s="20">
        <f>'1. Plan vs Actual'!F16</f>
        <v>2361</v>
      </c>
      <c r="F16" s="21">
        <f t="shared" si="1"/>
        <v>0.93357058125741399</v>
      </c>
      <c r="G16" s="20">
        <f>'1. Plan vs Actual'!I16</f>
        <v>318</v>
      </c>
      <c r="H16" s="21">
        <f t="shared" si="2"/>
        <v>0.12574139976275209</v>
      </c>
      <c r="I16" s="30">
        <f>'1. Plan vs Actual'!L16</f>
        <v>1627</v>
      </c>
      <c r="J16" s="21">
        <f t="shared" si="3"/>
        <v>0.64333728746540131</v>
      </c>
      <c r="K16" s="20">
        <f>'1. Plan vs Actual'!O16</f>
        <v>126</v>
      </c>
      <c r="L16" s="23">
        <f t="shared" si="4"/>
        <v>4.9822064056939501E-2</v>
      </c>
    </row>
    <row r="17" spans="1:16" ht="14.1" customHeight="1" x14ac:dyDescent="0.2">
      <c r="A17" s="19" t="s">
        <v>37</v>
      </c>
      <c r="B17" s="30">
        <f>'1. Plan vs Actual'!C17</f>
        <v>5596</v>
      </c>
      <c r="C17" s="20">
        <v>3456</v>
      </c>
      <c r="D17" s="21">
        <f t="shared" si="0"/>
        <v>0.61758398856325947</v>
      </c>
      <c r="E17" s="20">
        <f>'1. Plan vs Actual'!F17</f>
        <v>5154</v>
      </c>
      <c r="F17" s="21">
        <f t="shared" si="1"/>
        <v>0.92101501072194425</v>
      </c>
      <c r="G17" s="20">
        <f>'1. Plan vs Actual'!I17</f>
        <v>348</v>
      </c>
      <c r="H17" s="21">
        <f t="shared" si="2"/>
        <v>6.2187276626161546E-2</v>
      </c>
      <c r="I17" s="30">
        <f>'1. Plan vs Actual'!L17</f>
        <v>3537</v>
      </c>
      <c r="J17" s="21">
        <f t="shared" si="3"/>
        <v>0.63205861329521085</v>
      </c>
      <c r="K17" s="20">
        <f>'1. Plan vs Actual'!O17</f>
        <v>139</v>
      </c>
      <c r="L17" s="23">
        <f t="shared" si="4"/>
        <v>2.4839170836311653E-2</v>
      </c>
    </row>
    <row r="18" spans="1:16" ht="14.1" customHeight="1" x14ac:dyDescent="0.2">
      <c r="A18" s="19" t="s">
        <v>38</v>
      </c>
      <c r="B18" s="30">
        <f>'1. Plan vs Actual'!C18</f>
        <v>3429</v>
      </c>
      <c r="C18" s="20">
        <v>2271</v>
      </c>
      <c r="D18" s="21">
        <f t="shared" si="0"/>
        <v>0.66229221347331579</v>
      </c>
      <c r="E18" s="20">
        <f>'1. Plan vs Actual'!F18</f>
        <v>3207</v>
      </c>
      <c r="F18" s="21">
        <f t="shared" si="1"/>
        <v>0.93525809273840765</v>
      </c>
      <c r="G18" s="20">
        <f>'1. Plan vs Actual'!I18</f>
        <v>269</v>
      </c>
      <c r="H18" s="21">
        <f t="shared" si="2"/>
        <v>7.8448527267424906E-2</v>
      </c>
      <c r="I18" s="30">
        <f>'1. Plan vs Actual'!L18</f>
        <v>2328</v>
      </c>
      <c r="J18" s="21">
        <f t="shared" si="3"/>
        <v>0.67891513560804895</v>
      </c>
      <c r="K18" s="20">
        <f>'1. Plan vs Actual'!O18</f>
        <v>192</v>
      </c>
      <c r="L18" s="23">
        <f t="shared" si="4"/>
        <v>5.599300087489064E-2</v>
      </c>
    </row>
    <row r="19" spans="1:16" ht="14.1" customHeight="1" x14ac:dyDescent="0.2">
      <c r="A19" s="19" t="s">
        <v>39</v>
      </c>
      <c r="B19" s="30">
        <f>'1. Plan vs Actual'!C19</f>
        <v>12764</v>
      </c>
      <c r="C19" s="20">
        <v>7238</v>
      </c>
      <c r="D19" s="21">
        <f t="shared" si="0"/>
        <v>0.56706361642118464</v>
      </c>
      <c r="E19" s="20">
        <f>'1. Plan vs Actual'!F19</f>
        <v>11672</v>
      </c>
      <c r="F19" s="21">
        <f t="shared" si="1"/>
        <v>0.91444688185521783</v>
      </c>
      <c r="G19" s="20">
        <f>'1. Plan vs Actual'!I19</f>
        <v>936</v>
      </c>
      <c r="H19" s="21">
        <f t="shared" si="2"/>
        <v>7.3331244124099026E-2</v>
      </c>
      <c r="I19" s="30">
        <f>'1. Plan vs Actual'!L19</f>
        <v>5675</v>
      </c>
      <c r="J19" s="21">
        <f t="shared" si="3"/>
        <v>0.4446098401754936</v>
      </c>
      <c r="K19" s="20">
        <f>'1. Plan vs Actual'!O19</f>
        <v>262</v>
      </c>
      <c r="L19" s="23">
        <f t="shared" si="4"/>
        <v>2.0526480727044813E-2</v>
      </c>
    </row>
    <row r="20" spans="1:16" ht="14.1" customHeight="1" x14ac:dyDescent="0.2">
      <c r="A20" s="19" t="s">
        <v>40</v>
      </c>
      <c r="B20" s="30">
        <f>'1. Plan vs Actual'!C20</f>
        <v>6322</v>
      </c>
      <c r="C20" s="20">
        <v>4567</v>
      </c>
      <c r="D20" s="21">
        <f t="shared" si="0"/>
        <v>0.72239797532426442</v>
      </c>
      <c r="E20" s="20">
        <f>'1. Plan vs Actual'!F20</f>
        <v>5826</v>
      </c>
      <c r="F20" s="21">
        <f t="shared" si="1"/>
        <v>0.92154381524833917</v>
      </c>
      <c r="G20" s="20">
        <f>'1. Plan vs Actual'!I20</f>
        <v>250</v>
      </c>
      <c r="H20" s="21">
        <f t="shared" si="2"/>
        <v>3.9544447959506485E-2</v>
      </c>
      <c r="I20" s="30">
        <f>'1. Plan vs Actual'!L20</f>
        <v>4527</v>
      </c>
      <c r="J20" s="21">
        <f t="shared" si="3"/>
        <v>0.71607086365074346</v>
      </c>
      <c r="K20" s="20">
        <f>'1. Plan vs Actual'!O20</f>
        <v>168</v>
      </c>
      <c r="L20" s="23">
        <f t="shared" si="4"/>
        <v>2.6573869028788357E-2</v>
      </c>
    </row>
    <row r="21" spans="1:16" ht="14.1" customHeight="1" x14ac:dyDescent="0.2">
      <c r="A21" s="19" t="s">
        <v>41</v>
      </c>
      <c r="B21" s="30">
        <f>'1. Plan vs Actual'!C21</f>
        <v>6809</v>
      </c>
      <c r="C21" s="20">
        <v>5602</v>
      </c>
      <c r="D21" s="21">
        <f t="shared" si="0"/>
        <v>0.82273461594947861</v>
      </c>
      <c r="E21" s="20">
        <f>'1. Plan vs Actual'!F21</f>
        <v>6423</v>
      </c>
      <c r="F21" s="21">
        <f t="shared" si="1"/>
        <v>0.94331032457042152</v>
      </c>
      <c r="G21" s="20">
        <f>'1. Plan vs Actual'!I21</f>
        <v>395</v>
      </c>
      <c r="H21" s="21">
        <f t="shared" si="2"/>
        <v>5.8011455426641212E-2</v>
      </c>
      <c r="I21" s="30">
        <f>'1. Plan vs Actual'!L21</f>
        <v>5436</v>
      </c>
      <c r="J21" s="21">
        <f t="shared" si="3"/>
        <v>0.79835511822587757</v>
      </c>
      <c r="K21" s="20">
        <f>'1. Plan vs Actual'!O21</f>
        <v>216</v>
      </c>
      <c r="L21" s="23">
        <f t="shared" si="4"/>
        <v>3.1722719929505067E-2</v>
      </c>
    </row>
    <row r="22" spans="1:16" ht="14.1" customHeight="1" x14ac:dyDescent="0.2">
      <c r="A22" s="19" t="s">
        <v>42</v>
      </c>
      <c r="B22" s="30">
        <f>'1. Plan vs Actual'!C22</f>
        <v>6618</v>
      </c>
      <c r="C22" s="20">
        <v>5553</v>
      </c>
      <c r="D22" s="21">
        <f t="shared" si="0"/>
        <v>0.8390752493200363</v>
      </c>
      <c r="E22" s="20">
        <f>'1. Plan vs Actual'!F22</f>
        <v>6319</v>
      </c>
      <c r="F22" s="21">
        <f t="shared" si="1"/>
        <v>0.95482018736778485</v>
      </c>
      <c r="G22" s="20">
        <f>'1. Plan vs Actual'!I22</f>
        <v>354</v>
      </c>
      <c r="H22" s="21">
        <f t="shared" si="2"/>
        <v>5.3490480507706259E-2</v>
      </c>
      <c r="I22" s="30">
        <f>'1. Plan vs Actual'!L22</f>
        <v>5515</v>
      </c>
      <c r="J22" s="21">
        <f t="shared" si="3"/>
        <v>0.83333333333333337</v>
      </c>
      <c r="K22" s="20">
        <f>'1. Plan vs Actual'!O22</f>
        <v>225</v>
      </c>
      <c r="L22" s="23">
        <f t="shared" si="4"/>
        <v>3.3998186763372622E-2</v>
      </c>
    </row>
    <row r="23" spans="1:16" ht="14.1" customHeight="1" x14ac:dyDescent="0.2">
      <c r="A23" s="19" t="s">
        <v>43</v>
      </c>
      <c r="B23" s="30">
        <f>'1. Plan vs Actual'!C23</f>
        <v>2950</v>
      </c>
      <c r="C23" s="20">
        <v>1957</v>
      </c>
      <c r="D23" s="21">
        <f t="shared" si="0"/>
        <v>0.66338983050847455</v>
      </c>
      <c r="E23" s="20">
        <f>'1. Plan vs Actual'!F23</f>
        <v>2699</v>
      </c>
      <c r="F23" s="21">
        <f t="shared" si="1"/>
        <v>0.91491525423728814</v>
      </c>
      <c r="G23" s="20">
        <f>'1. Plan vs Actual'!I23</f>
        <v>179</v>
      </c>
      <c r="H23" s="21">
        <f t="shared" si="2"/>
        <v>6.0677966101694916E-2</v>
      </c>
      <c r="I23" s="30">
        <f>'1. Plan vs Actual'!L23</f>
        <v>2269</v>
      </c>
      <c r="J23" s="21">
        <f t="shared" si="3"/>
        <v>0.76915254237288133</v>
      </c>
      <c r="K23" s="20">
        <f>'1. Plan vs Actual'!O23</f>
        <v>130</v>
      </c>
      <c r="L23" s="23">
        <f t="shared" si="4"/>
        <v>4.4067796610169491E-2</v>
      </c>
    </row>
    <row r="24" spans="1:16" ht="14.1" customHeight="1" x14ac:dyDescent="0.2">
      <c r="A24" s="19" t="s">
        <v>44</v>
      </c>
      <c r="B24" s="30">
        <f>'1. Plan vs Actual'!C24</f>
        <v>4237</v>
      </c>
      <c r="C24" s="20">
        <v>3044</v>
      </c>
      <c r="D24" s="21">
        <f t="shared" si="0"/>
        <v>0.71843285343403351</v>
      </c>
      <c r="E24" s="20">
        <f>'1. Plan vs Actual'!F24</f>
        <v>3803</v>
      </c>
      <c r="F24" s="21">
        <f t="shared" si="1"/>
        <v>0.89756903469435922</v>
      </c>
      <c r="G24" s="20">
        <f>'1. Plan vs Actual'!I24</f>
        <v>235</v>
      </c>
      <c r="H24" s="21">
        <f t="shared" si="2"/>
        <v>5.5463771536464479E-2</v>
      </c>
      <c r="I24" s="30">
        <f>'1. Plan vs Actual'!L24</f>
        <v>2929</v>
      </c>
      <c r="J24" s="21">
        <f t="shared" si="3"/>
        <v>0.69129100778852959</v>
      </c>
      <c r="K24" s="20">
        <f>'1. Plan vs Actual'!O24</f>
        <v>159</v>
      </c>
      <c r="L24" s="23">
        <f t="shared" si="4"/>
        <v>3.7526551805522779E-2</v>
      </c>
    </row>
    <row r="25" spans="1:16" ht="14.1" customHeight="1" x14ac:dyDescent="0.2">
      <c r="A25" s="19" t="s">
        <v>45</v>
      </c>
      <c r="B25" s="30">
        <f>'1. Plan vs Actual'!C25</f>
        <v>4614</v>
      </c>
      <c r="C25" s="20">
        <v>3246</v>
      </c>
      <c r="D25" s="21">
        <f t="shared" si="0"/>
        <v>0.70351105331599484</v>
      </c>
      <c r="E25" s="20">
        <f>'1. Plan vs Actual'!F25</f>
        <v>4371</v>
      </c>
      <c r="F25" s="21">
        <f t="shared" si="1"/>
        <v>0.94733420026007797</v>
      </c>
      <c r="G25" s="20">
        <f>'1. Plan vs Actual'!I25</f>
        <v>322</v>
      </c>
      <c r="H25" s="21">
        <f t="shared" si="2"/>
        <v>6.9787602947550931E-2</v>
      </c>
      <c r="I25" s="30">
        <f>'1. Plan vs Actual'!L25</f>
        <v>3575</v>
      </c>
      <c r="J25" s="21">
        <f t="shared" si="3"/>
        <v>0.77481577806675339</v>
      </c>
      <c r="K25" s="20">
        <f>'1. Plan vs Actual'!O25</f>
        <v>154</v>
      </c>
      <c r="L25" s="23">
        <f t="shared" si="4"/>
        <v>3.3376679670567837E-2</v>
      </c>
    </row>
    <row r="26" spans="1:16" x14ac:dyDescent="0.2">
      <c r="A26" s="19" t="s">
        <v>46</v>
      </c>
      <c r="B26" s="109">
        <f>'1. Plan vs Actual'!C26</f>
        <v>780</v>
      </c>
      <c r="C26" s="109">
        <v>713</v>
      </c>
      <c r="D26" s="21">
        <f t="shared" si="0"/>
        <v>0.91410256410256407</v>
      </c>
      <c r="E26" s="20">
        <f>'1. Plan vs Actual'!F26</f>
        <v>770</v>
      </c>
      <c r="F26" s="21">
        <f t="shared" si="1"/>
        <v>0.98717948717948723</v>
      </c>
      <c r="G26" s="20">
        <f>'1. Plan vs Actual'!I26</f>
        <v>11</v>
      </c>
      <c r="H26" s="21">
        <f t="shared" si="2"/>
        <v>1.4102564102564103E-2</v>
      </c>
      <c r="I26" s="109">
        <f>'1. Plan vs Actual'!L26</f>
        <v>244</v>
      </c>
      <c r="J26" s="21">
        <f t="shared" si="3"/>
        <v>0.31282051282051282</v>
      </c>
      <c r="K26" s="109">
        <f>'1. Plan vs Actual'!O26</f>
        <v>19</v>
      </c>
      <c r="L26" s="23">
        <f t="shared" si="4"/>
        <v>2.4358974358974359E-2</v>
      </c>
    </row>
    <row r="27" spans="1:16" ht="13.5" thickBot="1" x14ac:dyDescent="0.25">
      <c r="A27" s="24" t="s">
        <v>48</v>
      </c>
      <c r="B27" s="110">
        <f>'1. Plan vs Actual'!C27</f>
        <v>77508</v>
      </c>
      <c r="C27" s="110">
        <v>56506</v>
      </c>
      <c r="D27" s="25">
        <f t="shared" si="0"/>
        <v>0.72903442225318682</v>
      </c>
      <c r="E27" s="31">
        <f>'1. Plan vs Actual'!F27</f>
        <v>71232</v>
      </c>
      <c r="F27" s="25">
        <f t="shared" si="1"/>
        <v>0.91902771326830779</v>
      </c>
      <c r="G27" s="31">
        <f>'1. Plan vs Actual'!I27</f>
        <v>5431</v>
      </c>
      <c r="H27" s="25">
        <f t="shared" si="2"/>
        <v>7.0070186303349338E-2</v>
      </c>
      <c r="I27" s="110">
        <f>+'1. Plan vs Actual'!L27</f>
        <v>48954</v>
      </c>
      <c r="J27" s="25">
        <f t="shared" si="3"/>
        <v>0.63159931877999687</v>
      </c>
      <c r="K27" s="110">
        <f>+'1. Plan vs Actual'!O27</f>
        <v>2578</v>
      </c>
      <c r="L27" s="27">
        <f t="shared" si="4"/>
        <v>3.3261082726944315E-2</v>
      </c>
    </row>
    <row r="28" spans="1:16" ht="13.5" thickTop="1" x14ac:dyDescent="0.2">
      <c r="A28" s="1" t="s">
        <v>49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x14ac:dyDescent="0.2">
      <c r="A29" s="1" t="s">
        <v>50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</row>
    <row r="30" spans="1:16" ht="12.75" customHeight="1" x14ac:dyDescent="0.2">
      <c r="A30" s="155" t="s">
        <v>51</v>
      </c>
      <c r="B30" s="155"/>
      <c r="C30" s="155"/>
      <c r="D30" s="155"/>
      <c r="E30" s="155"/>
      <c r="F30" s="155"/>
      <c r="G30" s="155"/>
      <c r="H30" s="155"/>
      <c r="I30" s="155"/>
      <c r="J30" s="155"/>
      <c r="K30" s="155"/>
      <c r="L30" s="155"/>
      <c r="M30" s="155"/>
      <c r="N30" s="155"/>
      <c r="O30" s="155"/>
      <c r="P30" s="155"/>
    </row>
    <row r="31" spans="1:16" ht="12.75" customHeight="1" x14ac:dyDescent="0.2">
      <c r="A31" s="155" t="s">
        <v>52</v>
      </c>
      <c r="B31" s="155"/>
      <c r="C31" s="155"/>
      <c r="D31" s="155"/>
      <c r="E31" s="155"/>
      <c r="F31" s="155"/>
      <c r="G31" s="155"/>
      <c r="H31" s="155"/>
      <c r="I31" s="155"/>
      <c r="J31" s="155"/>
      <c r="K31" s="155"/>
      <c r="L31" s="155"/>
      <c r="M31" s="155"/>
      <c r="N31" s="155"/>
      <c r="O31" s="155"/>
      <c r="P31" s="155"/>
    </row>
    <row r="32" spans="1:16" x14ac:dyDescent="0.2">
      <c r="A32" s="159" t="s">
        <v>53</v>
      </c>
      <c r="B32" s="159"/>
      <c r="C32" s="159"/>
      <c r="D32" s="159"/>
      <c r="E32" s="159"/>
      <c r="F32" s="159"/>
      <c r="G32" s="159"/>
      <c r="H32" s="159"/>
      <c r="I32" s="159"/>
      <c r="J32" s="159"/>
      <c r="K32" s="159"/>
      <c r="L32" s="159"/>
      <c r="M32" s="159"/>
      <c r="N32" s="159"/>
      <c r="O32" s="159"/>
      <c r="P32" s="159"/>
    </row>
  </sheetData>
  <mergeCells count="15">
    <mergeCell ref="A1:L1"/>
    <mergeCell ref="A2:L2"/>
    <mergeCell ref="A3:L3"/>
    <mergeCell ref="A5:L5"/>
    <mergeCell ref="A32:P32"/>
    <mergeCell ref="E7:L7"/>
    <mergeCell ref="K8:L8"/>
    <mergeCell ref="A30:P30"/>
    <mergeCell ref="A7:A8"/>
    <mergeCell ref="B7:B8"/>
    <mergeCell ref="C7:D8"/>
    <mergeCell ref="E8:F8"/>
    <mergeCell ref="G8:H8"/>
    <mergeCell ref="I8:J8"/>
    <mergeCell ref="A31:P31"/>
  </mergeCells>
  <phoneticPr fontId="2" type="noConversion"/>
  <printOptions horizontalCentered="1" verticalCentered="1"/>
  <pageMargins left="0.5" right="0.5" top="0.75" bottom="0.75" header="0.5" footer="0.5"/>
  <pageSetup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31"/>
  <sheetViews>
    <sheetView workbookViewId="0">
      <selection activeCell="A32" sqref="A32"/>
    </sheetView>
  </sheetViews>
  <sheetFormatPr defaultColWidth="9.140625" defaultRowHeight="12.75" x14ac:dyDescent="0.2"/>
  <cols>
    <col min="1" max="1" width="20.85546875" style="11" customWidth="1"/>
    <col min="2" max="2" width="10.7109375" style="11" customWidth="1"/>
    <col min="3" max="3" width="10.42578125" style="11" customWidth="1"/>
    <col min="4" max="4" width="10.7109375" style="11" customWidth="1"/>
    <col min="5" max="5" width="9.85546875" style="11" customWidth="1"/>
    <col min="6" max="6" width="9.140625" style="11"/>
    <col min="7" max="7" width="11.7109375" style="11" customWidth="1"/>
    <col min="8" max="8" width="10" style="11" customWidth="1"/>
    <col min="9" max="9" width="9.140625" style="11"/>
    <col min="10" max="10" width="11.85546875" style="11" customWidth="1"/>
    <col min="11" max="16384" width="9.140625" style="11"/>
  </cols>
  <sheetData>
    <row r="1" spans="1:10" ht="18.75" x14ac:dyDescent="0.3">
      <c r="A1" s="161" t="s">
        <v>0</v>
      </c>
      <c r="B1" s="161"/>
      <c r="C1" s="161"/>
      <c r="D1" s="161"/>
      <c r="E1" s="161"/>
      <c r="F1" s="161"/>
      <c r="G1" s="161"/>
      <c r="H1" s="161"/>
      <c r="I1" s="161"/>
      <c r="J1" s="161"/>
    </row>
    <row r="2" spans="1:10" ht="15.75" x14ac:dyDescent="0.25">
      <c r="A2" s="151" t="str">
        <f>'1. Plan vs Actual'!A2</f>
        <v>OSCCAR Summary by Workforce Area</v>
      </c>
      <c r="B2" s="173"/>
      <c r="C2" s="173"/>
      <c r="D2" s="173"/>
      <c r="E2" s="173"/>
      <c r="F2" s="173"/>
      <c r="G2" s="173"/>
      <c r="H2" s="173"/>
      <c r="I2" s="173"/>
      <c r="J2" s="173"/>
    </row>
    <row r="3" spans="1:10" ht="15.75" x14ac:dyDescent="0.25">
      <c r="A3" s="151" t="str">
        <f>'1. Plan vs Actual'!A3</f>
        <v>FY23 Quarter Ending March 31, 2023</v>
      </c>
      <c r="B3" s="173"/>
      <c r="C3" s="173"/>
      <c r="D3" s="173"/>
      <c r="E3" s="173"/>
      <c r="F3" s="173"/>
      <c r="G3" s="173"/>
      <c r="H3" s="173"/>
      <c r="I3" s="173"/>
      <c r="J3" s="173"/>
    </row>
    <row r="5" spans="1:10" ht="18.75" x14ac:dyDescent="0.3">
      <c r="A5" s="161" t="s">
        <v>5</v>
      </c>
      <c r="B5" s="161"/>
      <c r="C5" s="161"/>
      <c r="D5" s="161"/>
      <c r="E5" s="161"/>
      <c r="F5" s="161"/>
      <c r="G5" s="161"/>
      <c r="H5" s="161"/>
      <c r="I5" s="161"/>
      <c r="J5" s="161"/>
    </row>
    <row r="6" spans="1:10" ht="6.75" customHeight="1" thickBot="1" x14ac:dyDescent="0.25"/>
    <row r="7" spans="1:10" ht="13.5" thickTop="1" x14ac:dyDescent="0.2">
      <c r="A7" s="143" t="s">
        <v>16</v>
      </c>
      <c r="B7" s="141" t="s">
        <v>17</v>
      </c>
      <c r="C7" s="141" t="s">
        <v>18</v>
      </c>
      <c r="D7" s="141" t="s">
        <v>19</v>
      </c>
      <c r="E7" s="141" t="s">
        <v>20</v>
      </c>
      <c r="F7" s="141" t="s">
        <v>21</v>
      </c>
      <c r="G7" s="141" t="s">
        <v>55</v>
      </c>
      <c r="H7" s="141" t="s">
        <v>61</v>
      </c>
      <c r="I7" s="141" t="s">
        <v>62</v>
      </c>
      <c r="J7" s="142" t="s">
        <v>63</v>
      </c>
    </row>
    <row r="8" spans="1:10" s="29" customFormat="1" ht="38.25" x14ac:dyDescent="0.2">
      <c r="A8" s="17"/>
      <c r="B8" s="134" t="s">
        <v>64</v>
      </c>
      <c r="C8" s="134" t="s">
        <v>65</v>
      </c>
      <c r="D8" s="134" t="s">
        <v>66</v>
      </c>
      <c r="E8" s="134" t="s">
        <v>67</v>
      </c>
      <c r="F8" s="134" t="s">
        <v>68</v>
      </c>
      <c r="G8" s="134" t="s">
        <v>69</v>
      </c>
      <c r="H8" s="134" t="s">
        <v>70</v>
      </c>
      <c r="I8" s="134" t="s">
        <v>71</v>
      </c>
      <c r="J8" s="18" t="s">
        <v>72</v>
      </c>
    </row>
    <row r="9" spans="1:10" ht="14.1" customHeight="1" x14ac:dyDescent="0.2">
      <c r="A9" s="19" t="s">
        <v>30</v>
      </c>
      <c r="B9" s="20">
        <v>1214</v>
      </c>
      <c r="C9" s="20">
        <v>1485</v>
      </c>
      <c r="D9" s="20">
        <v>1224</v>
      </c>
      <c r="E9" s="20">
        <v>623</v>
      </c>
      <c r="F9" s="20">
        <v>1462</v>
      </c>
      <c r="G9" s="20">
        <v>281</v>
      </c>
      <c r="H9" s="20">
        <v>252</v>
      </c>
      <c r="I9" s="20">
        <v>42</v>
      </c>
      <c r="J9" s="32">
        <v>4</v>
      </c>
    </row>
    <row r="10" spans="1:10" ht="14.1" customHeight="1" x14ac:dyDescent="0.2">
      <c r="A10" s="19" t="s">
        <v>31</v>
      </c>
      <c r="B10" s="20">
        <v>3361</v>
      </c>
      <c r="C10" s="20">
        <v>6398</v>
      </c>
      <c r="D10" s="20">
        <v>5319</v>
      </c>
      <c r="E10" s="20">
        <v>1171</v>
      </c>
      <c r="F10" s="20">
        <v>4844</v>
      </c>
      <c r="G10" s="20">
        <v>2211</v>
      </c>
      <c r="H10" s="20">
        <v>257</v>
      </c>
      <c r="I10" s="20">
        <v>241</v>
      </c>
      <c r="J10" s="32">
        <v>23</v>
      </c>
    </row>
    <row r="11" spans="1:10" ht="14.1" customHeight="1" x14ac:dyDescent="0.2">
      <c r="A11" s="19" t="s">
        <v>32</v>
      </c>
      <c r="B11" s="20">
        <v>3481</v>
      </c>
      <c r="C11" s="20">
        <v>4112</v>
      </c>
      <c r="D11" s="20">
        <v>3278</v>
      </c>
      <c r="E11" s="20">
        <v>721</v>
      </c>
      <c r="F11" s="20">
        <v>4121</v>
      </c>
      <c r="G11" s="20">
        <v>28</v>
      </c>
      <c r="H11" s="20">
        <v>629</v>
      </c>
      <c r="I11" s="20">
        <v>458</v>
      </c>
      <c r="J11" s="32">
        <v>11</v>
      </c>
    </row>
    <row r="12" spans="1:10" ht="14.1" customHeight="1" x14ac:dyDescent="0.2">
      <c r="A12" s="19" t="s">
        <v>33</v>
      </c>
      <c r="B12" s="20">
        <v>2826</v>
      </c>
      <c r="C12" s="20">
        <v>3504</v>
      </c>
      <c r="D12" s="20">
        <v>2871</v>
      </c>
      <c r="E12" s="20">
        <v>691</v>
      </c>
      <c r="F12" s="20">
        <v>3375</v>
      </c>
      <c r="G12" s="20">
        <v>83</v>
      </c>
      <c r="H12" s="20">
        <v>291</v>
      </c>
      <c r="I12" s="20">
        <v>165</v>
      </c>
      <c r="J12" s="32">
        <v>12</v>
      </c>
    </row>
    <row r="13" spans="1:10" ht="14.1" customHeight="1" x14ac:dyDescent="0.2">
      <c r="A13" s="19" t="s">
        <v>34</v>
      </c>
      <c r="B13" s="20">
        <v>1192</v>
      </c>
      <c r="C13" s="20">
        <v>1502</v>
      </c>
      <c r="D13" s="20">
        <v>1422</v>
      </c>
      <c r="E13" s="20">
        <v>855</v>
      </c>
      <c r="F13" s="20">
        <v>1569</v>
      </c>
      <c r="G13" s="20">
        <v>16</v>
      </c>
      <c r="H13" s="20">
        <v>57</v>
      </c>
      <c r="I13" s="20">
        <v>21</v>
      </c>
      <c r="J13" s="32">
        <v>16</v>
      </c>
    </row>
    <row r="14" spans="1:10" ht="14.1" customHeight="1" x14ac:dyDescent="0.2">
      <c r="A14" s="19" t="s">
        <v>35</v>
      </c>
      <c r="B14" s="20">
        <v>4109</v>
      </c>
      <c r="C14" s="20">
        <v>4293</v>
      </c>
      <c r="D14" s="20">
        <v>3811</v>
      </c>
      <c r="E14" s="20">
        <v>447</v>
      </c>
      <c r="F14" s="20">
        <v>5289</v>
      </c>
      <c r="G14" s="20">
        <v>245</v>
      </c>
      <c r="H14" s="20">
        <v>318</v>
      </c>
      <c r="I14" s="20">
        <v>152</v>
      </c>
      <c r="J14" s="32">
        <v>35</v>
      </c>
    </row>
    <row r="15" spans="1:10" ht="14.1" customHeight="1" x14ac:dyDescent="0.2">
      <c r="A15" s="19" t="s">
        <v>36</v>
      </c>
      <c r="B15" s="20">
        <v>1157</v>
      </c>
      <c r="C15" s="20">
        <v>1356</v>
      </c>
      <c r="D15" s="20">
        <v>1619</v>
      </c>
      <c r="E15" s="20">
        <v>630</v>
      </c>
      <c r="F15" s="20">
        <v>1428</v>
      </c>
      <c r="G15" s="20">
        <v>18</v>
      </c>
      <c r="H15" s="20">
        <v>142</v>
      </c>
      <c r="I15" s="20">
        <v>148</v>
      </c>
      <c r="J15" s="32">
        <v>6</v>
      </c>
    </row>
    <row r="16" spans="1:10" ht="14.1" customHeight="1" x14ac:dyDescent="0.2">
      <c r="A16" s="19" t="s">
        <v>37</v>
      </c>
      <c r="B16" s="20">
        <v>2893</v>
      </c>
      <c r="C16" s="20">
        <v>3892</v>
      </c>
      <c r="D16" s="20">
        <v>2959</v>
      </c>
      <c r="E16" s="20">
        <v>1511</v>
      </c>
      <c r="F16" s="20">
        <v>3794</v>
      </c>
      <c r="G16" s="20">
        <v>225</v>
      </c>
      <c r="H16" s="20">
        <v>322</v>
      </c>
      <c r="I16" s="20">
        <v>244</v>
      </c>
      <c r="J16" s="32">
        <v>78</v>
      </c>
    </row>
    <row r="17" spans="1:16" ht="14.1" customHeight="1" x14ac:dyDescent="0.2">
      <c r="A17" s="19" t="s">
        <v>38</v>
      </c>
      <c r="B17" s="20">
        <v>2284</v>
      </c>
      <c r="C17" s="20">
        <v>2762</v>
      </c>
      <c r="D17" s="20">
        <v>2140</v>
      </c>
      <c r="E17" s="20">
        <v>206</v>
      </c>
      <c r="F17" s="20">
        <v>2679</v>
      </c>
      <c r="G17" s="20">
        <v>466</v>
      </c>
      <c r="H17" s="20">
        <v>147</v>
      </c>
      <c r="I17" s="20">
        <v>235</v>
      </c>
      <c r="J17" s="32">
        <v>0</v>
      </c>
    </row>
    <row r="18" spans="1:16" ht="14.1" customHeight="1" x14ac:dyDescent="0.2">
      <c r="A18" s="19" t="s">
        <v>39</v>
      </c>
      <c r="B18" s="20">
        <v>5735</v>
      </c>
      <c r="C18" s="20">
        <v>7978</v>
      </c>
      <c r="D18" s="20">
        <v>8831</v>
      </c>
      <c r="E18" s="20">
        <v>3354</v>
      </c>
      <c r="F18" s="20">
        <v>8083</v>
      </c>
      <c r="G18" s="20">
        <v>617</v>
      </c>
      <c r="H18" s="20">
        <v>188</v>
      </c>
      <c r="I18" s="20">
        <v>622</v>
      </c>
      <c r="J18" s="32">
        <v>267</v>
      </c>
    </row>
    <row r="19" spans="1:16" ht="14.1" customHeight="1" x14ac:dyDescent="0.2">
      <c r="A19" s="19" t="s">
        <v>40</v>
      </c>
      <c r="B19" s="20">
        <v>3525</v>
      </c>
      <c r="C19" s="20">
        <v>4532</v>
      </c>
      <c r="D19" s="20">
        <v>4496</v>
      </c>
      <c r="E19" s="20">
        <v>2687</v>
      </c>
      <c r="F19" s="20">
        <v>5028</v>
      </c>
      <c r="G19" s="20">
        <v>1581</v>
      </c>
      <c r="H19" s="20">
        <v>492</v>
      </c>
      <c r="I19" s="20">
        <v>237</v>
      </c>
      <c r="J19" s="32">
        <v>5</v>
      </c>
    </row>
    <row r="20" spans="1:16" ht="14.1" customHeight="1" x14ac:dyDescent="0.2">
      <c r="A20" s="19" t="s">
        <v>41</v>
      </c>
      <c r="B20" s="20">
        <v>3906</v>
      </c>
      <c r="C20" s="20">
        <v>4399</v>
      </c>
      <c r="D20" s="20">
        <v>5236</v>
      </c>
      <c r="E20" s="20">
        <v>650</v>
      </c>
      <c r="F20" s="20">
        <v>5108</v>
      </c>
      <c r="G20" s="20">
        <v>265</v>
      </c>
      <c r="H20" s="20">
        <v>260</v>
      </c>
      <c r="I20" s="20">
        <v>131</v>
      </c>
      <c r="J20" s="32">
        <v>1</v>
      </c>
    </row>
    <row r="21" spans="1:16" ht="14.1" customHeight="1" x14ac:dyDescent="0.2">
      <c r="A21" s="19" t="s">
        <v>42</v>
      </c>
      <c r="B21" s="20">
        <v>3842</v>
      </c>
      <c r="C21" s="20">
        <v>4391</v>
      </c>
      <c r="D21" s="20">
        <v>4947</v>
      </c>
      <c r="E21" s="20">
        <v>281</v>
      </c>
      <c r="F21" s="20">
        <v>4940</v>
      </c>
      <c r="G21" s="20">
        <v>143</v>
      </c>
      <c r="H21" s="20">
        <v>602</v>
      </c>
      <c r="I21" s="20">
        <v>222</v>
      </c>
      <c r="J21" s="32">
        <v>4</v>
      </c>
    </row>
    <row r="22" spans="1:16" ht="14.1" customHeight="1" x14ac:dyDescent="0.2">
      <c r="A22" s="19" t="s">
        <v>43</v>
      </c>
      <c r="B22" s="20">
        <v>1918</v>
      </c>
      <c r="C22" s="20">
        <v>2188</v>
      </c>
      <c r="D22" s="20">
        <v>2067</v>
      </c>
      <c r="E22" s="20">
        <v>215</v>
      </c>
      <c r="F22" s="20">
        <v>2310</v>
      </c>
      <c r="G22" s="20">
        <v>122</v>
      </c>
      <c r="H22" s="20">
        <v>35</v>
      </c>
      <c r="I22" s="20">
        <v>245</v>
      </c>
      <c r="J22" s="32">
        <v>0</v>
      </c>
    </row>
    <row r="23" spans="1:16" ht="14.1" customHeight="1" x14ac:dyDescent="0.2">
      <c r="A23" s="19" t="s">
        <v>44</v>
      </c>
      <c r="B23" s="20">
        <v>1847</v>
      </c>
      <c r="C23" s="20">
        <v>2670</v>
      </c>
      <c r="D23" s="20">
        <v>2762</v>
      </c>
      <c r="E23" s="20">
        <v>465</v>
      </c>
      <c r="F23" s="20">
        <v>2628</v>
      </c>
      <c r="G23" s="20">
        <v>110</v>
      </c>
      <c r="H23" s="20">
        <v>288</v>
      </c>
      <c r="I23" s="20">
        <v>338</v>
      </c>
      <c r="J23" s="32">
        <v>12</v>
      </c>
    </row>
    <row r="24" spans="1:16" ht="14.1" customHeight="1" x14ac:dyDescent="0.2">
      <c r="A24" s="19" t="s">
        <v>45</v>
      </c>
      <c r="B24" s="20">
        <v>3077</v>
      </c>
      <c r="C24" s="20">
        <v>3303</v>
      </c>
      <c r="D24" s="20">
        <v>3157</v>
      </c>
      <c r="E24" s="20">
        <v>839</v>
      </c>
      <c r="F24" s="20">
        <v>3752</v>
      </c>
      <c r="G24" s="20">
        <v>331</v>
      </c>
      <c r="H24" s="20">
        <v>217</v>
      </c>
      <c r="I24" s="20">
        <v>235</v>
      </c>
      <c r="J24" s="32">
        <v>17</v>
      </c>
    </row>
    <row r="25" spans="1:16" x14ac:dyDescent="0.2">
      <c r="A25" s="19" t="s">
        <v>46</v>
      </c>
      <c r="B25" s="109">
        <v>94</v>
      </c>
      <c r="C25" s="109">
        <v>752</v>
      </c>
      <c r="D25" s="109">
        <v>128</v>
      </c>
      <c r="E25" s="109">
        <v>14</v>
      </c>
      <c r="F25" s="109">
        <v>648</v>
      </c>
      <c r="G25" s="109">
        <v>0</v>
      </c>
      <c r="H25" s="109">
        <v>0</v>
      </c>
      <c r="I25" s="109">
        <v>0</v>
      </c>
      <c r="J25" s="113">
        <v>0</v>
      </c>
    </row>
    <row r="26" spans="1:16" ht="13.5" thickBot="1" x14ac:dyDescent="0.25">
      <c r="A26" s="24" t="s">
        <v>48</v>
      </c>
      <c r="B26" s="110">
        <v>45226</v>
      </c>
      <c r="C26" s="110">
        <v>54766</v>
      </c>
      <c r="D26" s="110">
        <v>55059</v>
      </c>
      <c r="E26" s="110">
        <v>15207</v>
      </c>
      <c r="F26" s="110">
        <v>59217</v>
      </c>
      <c r="G26" s="110">
        <v>6565</v>
      </c>
      <c r="H26" s="110">
        <v>4247</v>
      </c>
      <c r="I26" s="110">
        <v>3753</v>
      </c>
      <c r="J26" s="114">
        <v>491</v>
      </c>
    </row>
    <row r="27" spans="1:16" ht="13.5" thickTop="1" x14ac:dyDescent="0.2">
      <c r="A27" s="1" t="s">
        <v>49</v>
      </c>
      <c r="B27" s="1"/>
      <c r="C27" s="1"/>
      <c r="D27" s="1"/>
      <c r="E27" s="1"/>
      <c r="F27" s="1"/>
      <c r="G27" s="1"/>
      <c r="H27" s="1"/>
      <c r="I27" s="1"/>
      <c r="J27" s="1"/>
      <c r="K27" s="75"/>
      <c r="L27" s="1"/>
      <c r="M27" s="1"/>
      <c r="N27" s="1"/>
      <c r="O27" s="1"/>
      <c r="P27" s="1"/>
    </row>
    <row r="28" spans="1:16" x14ac:dyDescent="0.2">
      <c r="A28" s="1" t="s">
        <v>50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2.75" customHeight="1" x14ac:dyDescent="0.2">
      <c r="A29" s="155" t="s">
        <v>51</v>
      </c>
      <c r="B29" s="155"/>
      <c r="C29" s="155"/>
      <c r="D29" s="155"/>
      <c r="E29" s="155"/>
      <c r="F29" s="155"/>
      <c r="G29" s="155"/>
      <c r="H29" s="155"/>
      <c r="I29" s="155"/>
      <c r="J29" s="155"/>
      <c r="K29" s="155"/>
      <c r="L29" s="155"/>
      <c r="M29" s="155"/>
      <c r="N29" s="155"/>
      <c r="O29" s="155"/>
      <c r="P29" s="155"/>
    </row>
    <row r="30" spans="1:16" ht="12.75" customHeight="1" x14ac:dyDescent="0.2">
      <c r="A30" s="155" t="s">
        <v>52</v>
      </c>
      <c r="B30" s="155"/>
      <c r="C30" s="155"/>
      <c r="D30" s="155"/>
      <c r="E30" s="155"/>
      <c r="F30" s="155"/>
      <c r="G30" s="155"/>
      <c r="H30" s="155"/>
      <c r="I30" s="155"/>
      <c r="J30" s="155"/>
      <c r="K30" s="155"/>
      <c r="L30" s="155"/>
      <c r="M30" s="155"/>
      <c r="N30" s="155"/>
      <c r="O30" s="155"/>
      <c r="P30" s="155"/>
    </row>
    <row r="31" spans="1:16" x14ac:dyDescent="0.2">
      <c r="A31" s="159" t="s">
        <v>53</v>
      </c>
      <c r="B31" s="159"/>
      <c r="C31" s="159"/>
      <c r="D31" s="159"/>
      <c r="E31" s="159"/>
      <c r="F31" s="159"/>
      <c r="G31" s="159"/>
      <c r="H31" s="159"/>
      <c r="I31" s="159"/>
      <c r="J31" s="159"/>
      <c r="K31" s="159"/>
      <c r="L31" s="159"/>
      <c r="M31" s="159"/>
      <c r="N31" s="159"/>
      <c r="O31" s="159"/>
      <c r="P31" s="159"/>
    </row>
  </sheetData>
  <mergeCells count="7">
    <mergeCell ref="A31:P31"/>
    <mergeCell ref="A1:J1"/>
    <mergeCell ref="A2:J2"/>
    <mergeCell ref="A3:J3"/>
    <mergeCell ref="A5:J5"/>
    <mergeCell ref="A29:P29"/>
    <mergeCell ref="A30:P30"/>
  </mergeCells>
  <phoneticPr fontId="2" type="noConversion"/>
  <printOptions horizontalCentered="1" verticalCentered="1"/>
  <pageMargins left="0.5" right="0.5" top="1" bottom="0.75" header="0.5" footer="0.5"/>
  <pageSetup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P31"/>
  <sheetViews>
    <sheetView workbookViewId="0">
      <selection activeCell="A32" sqref="A32"/>
    </sheetView>
  </sheetViews>
  <sheetFormatPr defaultColWidth="9.140625" defaultRowHeight="12.75" x14ac:dyDescent="0.2"/>
  <cols>
    <col min="1" max="1" width="21" style="11" customWidth="1"/>
    <col min="2" max="2" width="9.85546875" style="11" customWidth="1"/>
    <col min="3" max="3" width="7.85546875" style="11" customWidth="1"/>
    <col min="4" max="4" width="6.42578125" style="11" customWidth="1"/>
    <col min="5" max="5" width="9.5703125" style="11" customWidth="1"/>
    <col min="6" max="6" width="6.42578125" style="11" customWidth="1"/>
    <col min="7" max="7" width="9.140625" style="11"/>
    <col min="8" max="8" width="6.42578125" style="11" customWidth="1"/>
    <col min="9" max="9" width="9.140625" style="11"/>
    <col min="10" max="10" width="6.42578125" style="11" customWidth="1"/>
    <col min="11" max="11" width="7" style="11" customWidth="1"/>
    <col min="12" max="12" width="6.42578125" style="11" customWidth="1"/>
    <col min="13" max="13" width="9.140625" style="11"/>
    <col min="14" max="14" width="6.42578125" style="11" customWidth="1"/>
    <col min="15" max="15" width="7" style="11" customWidth="1"/>
    <col min="16" max="16" width="6.42578125" style="11" customWidth="1"/>
    <col min="17" max="16384" width="9.140625" style="11"/>
  </cols>
  <sheetData>
    <row r="1" spans="1:16" ht="18.75" x14ac:dyDescent="0.3">
      <c r="A1" s="161" t="s">
        <v>0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161"/>
      <c r="O1" s="161"/>
      <c r="P1" s="161"/>
    </row>
    <row r="2" spans="1:16" ht="15.75" x14ac:dyDescent="0.25">
      <c r="A2" s="151" t="str">
        <f>'1. Plan vs Actual'!A2</f>
        <v>OSCCAR Summary by Workforce Area</v>
      </c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3"/>
      <c r="P2" s="173"/>
    </row>
    <row r="3" spans="1:16" ht="15.75" x14ac:dyDescent="0.25">
      <c r="A3" s="151" t="str">
        <f>'1. Plan vs Actual'!A3</f>
        <v>FY23 Quarter Ending March 31, 2023</v>
      </c>
      <c r="B3" s="173"/>
      <c r="C3" s="173"/>
      <c r="D3" s="173"/>
      <c r="E3" s="173"/>
      <c r="F3" s="173"/>
      <c r="G3" s="173"/>
      <c r="H3" s="173"/>
      <c r="I3" s="173"/>
      <c r="J3" s="173"/>
      <c r="K3" s="173"/>
      <c r="L3" s="173"/>
      <c r="M3" s="173"/>
      <c r="N3" s="173"/>
      <c r="O3" s="173"/>
      <c r="P3" s="173"/>
    </row>
    <row r="4" spans="1:16" ht="8.25" customHeight="1" x14ac:dyDescent="0.2"/>
    <row r="5" spans="1:16" ht="18.75" x14ac:dyDescent="0.3">
      <c r="A5" s="161" t="s">
        <v>6</v>
      </c>
      <c r="B5" s="161"/>
      <c r="C5" s="161"/>
      <c r="D5" s="161"/>
      <c r="E5" s="161"/>
      <c r="F5" s="161"/>
      <c r="G5" s="161"/>
      <c r="H5" s="161"/>
      <c r="I5" s="161"/>
      <c r="J5" s="161"/>
      <c r="K5" s="161"/>
      <c r="L5" s="161"/>
      <c r="M5" s="161"/>
      <c r="N5" s="161"/>
      <c r="O5" s="161"/>
      <c r="P5" s="161"/>
    </row>
    <row r="6" spans="1:16" ht="6.75" customHeight="1" thickBot="1" x14ac:dyDescent="0.25"/>
    <row r="7" spans="1:16" ht="13.5" thickTop="1" x14ac:dyDescent="0.2">
      <c r="A7" s="143" t="s">
        <v>16</v>
      </c>
      <c r="B7" s="141" t="s">
        <v>17</v>
      </c>
      <c r="C7" s="141" t="s">
        <v>18</v>
      </c>
      <c r="D7" s="141" t="s">
        <v>19</v>
      </c>
      <c r="E7" s="141" t="s">
        <v>20</v>
      </c>
      <c r="F7" s="141" t="s">
        <v>21</v>
      </c>
      <c r="G7" s="141" t="s">
        <v>55</v>
      </c>
      <c r="H7" s="141" t="s">
        <v>61</v>
      </c>
      <c r="I7" s="141" t="s">
        <v>62</v>
      </c>
      <c r="J7" s="141" t="s">
        <v>63</v>
      </c>
      <c r="K7" s="141" t="s">
        <v>73</v>
      </c>
      <c r="L7" s="141" t="s">
        <v>74</v>
      </c>
      <c r="M7" s="141" t="s">
        <v>75</v>
      </c>
      <c r="N7" s="141" t="s">
        <v>76</v>
      </c>
      <c r="O7" s="141" t="s">
        <v>77</v>
      </c>
      <c r="P7" s="33" t="s">
        <v>78</v>
      </c>
    </row>
    <row r="8" spans="1:16" s="29" customFormat="1" ht="51" x14ac:dyDescent="0.2">
      <c r="A8" s="17"/>
      <c r="B8" s="134" t="s">
        <v>22</v>
      </c>
      <c r="C8" s="134" t="s">
        <v>79</v>
      </c>
      <c r="D8" s="134" t="s">
        <v>80</v>
      </c>
      <c r="E8" s="134" t="s">
        <v>81</v>
      </c>
      <c r="F8" s="134" t="s">
        <v>80</v>
      </c>
      <c r="G8" s="134" t="s">
        <v>82</v>
      </c>
      <c r="H8" s="134" t="s">
        <v>80</v>
      </c>
      <c r="I8" s="134" t="s">
        <v>83</v>
      </c>
      <c r="J8" s="134" t="s">
        <v>80</v>
      </c>
      <c r="K8" s="134" t="s">
        <v>84</v>
      </c>
      <c r="L8" s="134" t="s">
        <v>80</v>
      </c>
      <c r="M8" s="134" t="s">
        <v>85</v>
      </c>
      <c r="N8" s="134" t="s">
        <v>80</v>
      </c>
      <c r="O8" s="134" t="s">
        <v>86</v>
      </c>
      <c r="P8" s="34" t="s">
        <v>87</v>
      </c>
    </row>
    <row r="9" spans="1:16" ht="14.1" customHeight="1" x14ac:dyDescent="0.2">
      <c r="A9" s="19" t="s">
        <v>30</v>
      </c>
      <c r="B9" s="30">
        <f>'1. Plan vs Actual'!C10</f>
        <v>2626</v>
      </c>
      <c r="C9" s="20">
        <v>1823</v>
      </c>
      <c r="D9" s="21">
        <f>C9/B9</f>
        <v>0.69421172886519422</v>
      </c>
      <c r="E9" s="20">
        <v>305</v>
      </c>
      <c r="F9" s="21">
        <f>E9/B9</f>
        <v>0.11614623000761615</v>
      </c>
      <c r="G9" s="20">
        <v>284</v>
      </c>
      <c r="H9" s="21">
        <f>G9/B9</f>
        <v>0.10814927646610815</v>
      </c>
      <c r="I9" s="20">
        <v>34</v>
      </c>
      <c r="J9" s="115">
        <f>I9/B9</f>
        <v>1.2947448591012947E-2</v>
      </c>
      <c r="K9" s="20">
        <v>81</v>
      </c>
      <c r="L9" s="115">
        <f>K9/B9</f>
        <v>3.0845392231530846E-2</v>
      </c>
      <c r="M9" s="20">
        <v>10</v>
      </c>
      <c r="N9" s="115">
        <f>M9/B9</f>
        <v>3.8080731150038081E-3</v>
      </c>
      <c r="O9" s="20">
        <v>134</v>
      </c>
      <c r="P9" s="23">
        <f>O9/B9</f>
        <v>5.1028179741051026E-2</v>
      </c>
    </row>
    <row r="10" spans="1:16" ht="14.1" customHeight="1" x14ac:dyDescent="0.2">
      <c r="A10" s="19" t="s">
        <v>31</v>
      </c>
      <c r="B10" s="30">
        <f>'1. Plan vs Actual'!C11</f>
        <v>8113</v>
      </c>
      <c r="C10" s="20">
        <v>3557</v>
      </c>
      <c r="D10" s="21">
        <f t="shared" ref="D10:D26" si="0">C10/B10</f>
        <v>0.43843214593861701</v>
      </c>
      <c r="E10" s="20">
        <v>2418</v>
      </c>
      <c r="F10" s="21">
        <f t="shared" ref="F10:F26" si="1">E10/B10</f>
        <v>0.29804018242327129</v>
      </c>
      <c r="G10" s="20">
        <v>1245</v>
      </c>
      <c r="H10" s="21">
        <f t="shared" ref="H10:H26" si="2">G10/B10</f>
        <v>0.15345741402687046</v>
      </c>
      <c r="I10" s="20">
        <v>116</v>
      </c>
      <c r="J10" s="115">
        <f t="shared" ref="J10:J26" si="3">I10/B10</f>
        <v>1.4298040182423271E-2</v>
      </c>
      <c r="K10" s="20">
        <v>588</v>
      </c>
      <c r="L10" s="21">
        <f t="shared" ref="L10:L26" si="4">K10/B10</f>
        <v>7.2476272648835202E-2</v>
      </c>
      <c r="M10" s="20">
        <v>35</v>
      </c>
      <c r="N10" s="115">
        <f t="shared" ref="N10:N26" si="5">M10/B10</f>
        <v>4.3140638481449526E-3</v>
      </c>
      <c r="O10" s="20">
        <v>832</v>
      </c>
      <c r="P10" s="23">
        <f t="shared" ref="P10:P26" si="6">O10/B10</f>
        <v>0.10255146061876001</v>
      </c>
    </row>
    <row r="11" spans="1:16" ht="14.1" customHeight="1" x14ac:dyDescent="0.2">
      <c r="A11" s="19" t="s">
        <v>32</v>
      </c>
      <c r="B11" s="30">
        <f>'1. Plan vs Actual'!C12</f>
        <v>5654</v>
      </c>
      <c r="C11" s="20">
        <v>3661</v>
      </c>
      <c r="D11" s="21">
        <f t="shared" si="0"/>
        <v>0.6475061903077467</v>
      </c>
      <c r="E11" s="20">
        <v>852</v>
      </c>
      <c r="F11" s="21">
        <f t="shared" si="1"/>
        <v>0.15068977714892112</v>
      </c>
      <c r="G11" s="20">
        <v>778</v>
      </c>
      <c r="H11" s="21">
        <f t="shared" si="2"/>
        <v>0.13760169791298196</v>
      </c>
      <c r="I11" s="20">
        <v>66</v>
      </c>
      <c r="J11" s="115">
        <f t="shared" si="3"/>
        <v>1.1673151750972763E-2</v>
      </c>
      <c r="K11" s="20">
        <v>203</v>
      </c>
      <c r="L11" s="21">
        <f t="shared" si="4"/>
        <v>3.5903784931022288E-2</v>
      </c>
      <c r="M11" s="20">
        <v>22</v>
      </c>
      <c r="N11" s="115">
        <f t="shared" si="5"/>
        <v>3.8910505836575876E-3</v>
      </c>
      <c r="O11" s="20">
        <v>444</v>
      </c>
      <c r="P11" s="23">
        <f t="shared" si="6"/>
        <v>7.8528475415634943E-2</v>
      </c>
    </row>
    <row r="12" spans="1:16" ht="14.1" customHeight="1" x14ac:dyDescent="0.2">
      <c r="A12" s="19" t="s">
        <v>33</v>
      </c>
      <c r="B12" s="30">
        <f>'1. Plan vs Actual'!C13</f>
        <v>4532</v>
      </c>
      <c r="C12" s="20">
        <v>2499</v>
      </c>
      <c r="D12" s="21">
        <f t="shared" si="0"/>
        <v>0.55141218005295678</v>
      </c>
      <c r="E12" s="20">
        <v>1142</v>
      </c>
      <c r="F12" s="21">
        <f t="shared" si="1"/>
        <v>0.25198587819947044</v>
      </c>
      <c r="G12" s="20">
        <v>411</v>
      </c>
      <c r="H12" s="21">
        <f t="shared" si="2"/>
        <v>9.0688437775816422E-2</v>
      </c>
      <c r="I12" s="20">
        <v>54</v>
      </c>
      <c r="J12" s="115">
        <f t="shared" si="3"/>
        <v>1.1915269196822596E-2</v>
      </c>
      <c r="K12" s="20">
        <v>130</v>
      </c>
      <c r="L12" s="21">
        <f t="shared" si="4"/>
        <v>2.8684907325684024E-2</v>
      </c>
      <c r="M12" s="20">
        <v>15</v>
      </c>
      <c r="N12" s="115">
        <f t="shared" si="5"/>
        <v>3.3097969991173876E-3</v>
      </c>
      <c r="O12" s="20">
        <v>319</v>
      </c>
      <c r="P12" s="23">
        <f t="shared" si="6"/>
        <v>7.0388349514563103E-2</v>
      </c>
    </row>
    <row r="13" spans="1:16" ht="14.1" customHeight="1" x14ac:dyDescent="0.2">
      <c r="A13" s="19" t="s">
        <v>34</v>
      </c>
      <c r="B13" s="30">
        <f>'1. Plan vs Actual'!C14</f>
        <v>2376</v>
      </c>
      <c r="C13" s="20">
        <v>1601</v>
      </c>
      <c r="D13" s="21">
        <f t="shared" si="0"/>
        <v>0.67382154882154888</v>
      </c>
      <c r="E13" s="20">
        <v>207</v>
      </c>
      <c r="F13" s="21">
        <f t="shared" si="1"/>
        <v>8.7121212121212127E-2</v>
      </c>
      <c r="G13" s="20">
        <v>156</v>
      </c>
      <c r="H13" s="21">
        <f t="shared" si="2"/>
        <v>6.5656565656565663E-2</v>
      </c>
      <c r="I13" s="20">
        <v>44</v>
      </c>
      <c r="J13" s="115">
        <f t="shared" si="3"/>
        <v>1.8518518518518517E-2</v>
      </c>
      <c r="K13" s="20">
        <v>53</v>
      </c>
      <c r="L13" s="21">
        <f t="shared" si="4"/>
        <v>2.2306397306397305E-2</v>
      </c>
      <c r="M13" s="20">
        <v>5</v>
      </c>
      <c r="N13" s="115">
        <f t="shared" si="5"/>
        <v>2.1043771043771043E-3</v>
      </c>
      <c r="O13" s="20">
        <v>115</v>
      </c>
      <c r="P13" s="23">
        <f t="shared" si="6"/>
        <v>4.8400673400673402E-2</v>
      </c>
    </row>
    <row r="14" spans="1:16" ht="14.1" customHeight="1" x14ac:dyDescent="0.2">
      <c r="A14" s="19" t="s">
        <v>35</v>
      </c>
      <c r="B14" s="30">
        <f>'1. Plan vs Actual'!C15</f>
        <v>5989</v>
      </c>
      <c r="C14" s="20">
        <v>3809</v>
      </c>
      <c r="D14" s="21">
        <f t="shared" si="0"/>
        <v>0.63599933210886628</v>
      </c>
      <c r="E14" s="20">
        <v>678</v>
      </c>
      <c r="F14" s="21">
        <f t="shared" si="1"/>
        <v>0.11320754716981132</v>
      </c>
      <c r="G14" s="20">
        <v>920</v>
      </c>
      <c r="H14" s="21">
        <f t="shared" si="2"/>
        <v>0.15361496076139589</v>
      </c>
      <c r="I14" s="20">
        <v>52</v>
      </c>
      <c r="J14" s="115">
        <f t="shared" si="3"/>
        <v>8.6825847386875939E-3</v>
      </c>
      <c r="K14" s="20">
        <v>257</v>
      </c>
      <c r="L14" s="21">
        <f t="shared" si="4"/>
        <v>4.291200534312907E-2</v>
      </c>
      <c r="M14" s="20">
        <v>24</v>
      </c>
      <c r="N14" s="115">
        <f t="shared" si="5"/>
        <v>4.0073468024711973E-3</v>
      </c>
      <c r="O14" s="20">
        <v>482</v>
      </c>
      <c r="P14" s="23">
        <f t="shared" si="6"/>
        <v>8.0480881616296546E-2</v>
      </c>
    </row>
    <row r="15" spans="1:16" ht="14.1" customHeight="1" x14ac:dyDescent="0.2">
      <c r="A15" s="19" t="s">
        <v>36</v>
      </c>
      <c r="B15" s="30">
        <f>'1. Plan vs Actual'!C16</f>
        <v>2529</v>
      </c>
      <c r="C15" s="20">
        <v>1879</v>
      </c>
      <c r="D15" s="21">
        <f t="shared" si="0"/>
        <v>0.74298141557928032</v>
      </c>
      <c r="E15" s="20">
        <v>204</v>
      </c>
      <c r="F15" s="21">
        <f t="shared" si="1"/>
        <v>8.0664294187425864E-2</v>
      </c>
      <c r="G15" s="20">
        <v>259</v>
      </c>
      <c r="H15" s="21">
        <f t="shared" si="2"/>
        <v>0.10241202056148675</v>
      </c>
      <c r="I15" s="20">
        <v>43</v>
      </c>
      <c r="J15" s="115">
        <f t="shared" si="3"/>
        <v>1.7002767892447607E-2</v>
      </c>
      <c r="K15" s="20">
        <v>97</v>
      </c>
      <c r="L15" s="21">
        <f t="shared" si="4"/>
        <v>3.8355081059707391E-2</v>
      </c>
      <c r="M15" s="20">
        <v>8</v>
      </c>
      <c r="N15" s="115">
        <f t="shared" si="5"/>
        <v>3.1633056544088573E-3</v>
      </c>
      <c r="O15" s="20">
        <v>128</v>
      </c>
      <c r="P15" s="23">
        <f t="shared" si="6"/>
        <v>5.0612890470541717E-2</v>
      </c>
    </row>
    <row r="16" spans="1:16" ht="14.1" customHeight="1" x14ac:dyDescent="0.2">
      <c r="A16" s="19" t="s">
        <v>37</v>
      </c>
      <c r="B16" s="30">
        <f>'1. Plan vs Actual'!C17</f>
        <v>5596</v>
      </c>
      <c r="C16" s="20">
        <v>3032</v>
      </c>
      <c r="D16" s="21">
        <f t="shared" si="0"/>
        <v>0.54181558255897067</v>
      </c>
      <c r="E16" s="20">
        <v>474</v>
      </c>
      <c r="F16" s="21">
        <f t="shared" si="1"/>
        <v>8.4703359542530374E-2</v>
      </c>
      <c r="G16" s="20">
        <v>982</v>
      </c>
      <c r="H16" s="21">
        <f t="shared" si="2"/>
        <v>0.17548248749106504</v>
      </c>
      <c r="I16" s="20">
        <v>52</v>
      </c>
      <c r="J16" s="115">
        <f t="shared" si="3"/>
        <v>9.2923516797712644E-3</v>
      </c>
      <c r="K16" s="20">
        <v>602</v>
      </c>
      <c r="L16" s="21">
        <f t="shared" si="4"/>
        <v>0.10757684060042888</v>
      </c>
      <c r="M16" s="20">
        <v>17</v>
      </c>
      <c r="N16" s="115">
        <f t="shared" si="5"/>
        <v>3.0378842030021444E-3</v>
      </c>
      <c r="O16" s="20">
        <v>406</v>
      </c>
      <c r="P16" s="23">
        <f t="shared" si="6"/>
        <v>7.2551822730521798E-2</v>
      </c>
    </row>
    <row r="17" spans="1:16" ht="14.1" customHeight="1" x14ac:dyDescent="0.2">
      <c r="A17" s="19" t="s">
        <v>38</v>
      </c>
      <c r="B17" s="30">
        <f>'1. Plan vs Actual'!C18</f>
        <v>3429</v>
      </c>
      <c r="C17" s="20">
        <v>2087</v>
      </c>
      <c r="D17" s="21">
        <f t="shared" si="0"/>
        <v>0.60863225430154566</v>
      </c>
      <c r="E17" s="20">
        <v>482</v>
      </c>
      <c r="F17" s="21">
        <f t="shared" si="1"/>
        <v>0.14056576261300671</v>
      </c>
      <c r="G17" s="20">
        <v>477</v>
      </c>
      <c r="H17" s="21">
        <f t="shared" si="2"/>
        <v>0.13910761154855644</v>
      </c>
      <c r="I17" s="20">
        <v>73</v>
      </c>
      <c r="J17" s="115">
        <f t="shared" si="3"/>
        <v>2.1289005540974047E-2</v>
      </c>
      <c r="K17" s="20">
        <v>73</v>
      </c>
      <c r="L17" s="21">
        <f t="shared" si="4"/>
        <v>2.1289005540974047E-2</v>
      </c>
      <c r="M17" s="20">
        <v>22</v>
      </c>
      <c r="N17" s="115">
        <f t="shared" si="5"/>
        <v>6.4158646835812188E-3</v>
      </c>
      <c r="O17" s="20">
        <v>376</v>
      </c>
      <c r="P17" s="23">
        <f t="shared" si="6"/>
        <v>0.10965296004666084</v>
      </c>
    </row>
    <row r="18" spans="1:16" ht="14.1" customHeight="1" x14ac:dyDescent="0.2">
      <c r="A18" s="19" t="s">
        <v>39</v>
      </c>
      <c r="B18" s="30">
        <f>'1. Plan vs Actual'!C19</f>
        <v>12764</v>
      </c>
      <c r="C18" s="20">
        <v>5311</v>
      </c>
      <c r="D18" s="21">
        <f t="shared" si="0"/>
        <v>0.41609213412723284</v>
      </c>
      <c r="E18" s="20">
        <v>2003</v>
      </c>
      <c r="F18" s="21">
        <f t="shared" si="1"/>
        <v>0.15692572861172047</v>
      </c>
      <c r="G18" s="20">
        <v>4481</v>
      </c>
      <c r="H18" s="21">
        <f t="shared" si="2"/>
        <v>0.35106549670949544</v>
      </c>
      <c r="I18" s="20">
        <v>204</v>
      </c>
      <c r="J18" s="115">
        <f t="shared" si="3"/>
        <v>1.5982450642431839E-2</v>
      </c>
      <c r="K18" s="20">
        <v>256</v>
      </c>
      <c r="L18" s="21">
        <f t="shared" si="4"/>
        <v>2.0056408649326229E-2</v>
      </c>
      <c r="M18" s="20">
        <v>82</v>
      </c>
      <c r="N18" s="115">
        <f t="shared" si="5"/>
        <v>6.4243183954873079E-3</v>
      </c>
      <c r="O18" s="20">
        <v>1629</v>
      </c>
      <c r="P18" s="23">
        <f t="shared" si="6"/>
        <v>0.12762456910059541</v>
      </c>
    </row>
    <row r="19" spans="1:16" ht="14.1" customHeight="1" x14ac:dyDescent="0.2">
      <c r="A19" s="19" t="s">
        <v>40</v>
      </c>
      <c r="B19" s="30">
        <f>'1. Plan vs Actual'!C20</f>
        <v>6322</v>
      </c>
      <c r="C19" s="20">
        <v>3171</v>
      </c>
      <c r="D19" s="21">
        <f t="shared" si="0"/>
        <v>0.50158177791838021</v>
      </c>
      <c r="E19" s="20">
        <v>513</v>
      </c>
      <c r="F19" s="21">
        <f t="shared" si="1"/>
        <v>8.1145207212907314E-2</v>
      </c>
      <c r="G19" s="20">
        <v>2371</v>
      </c>
      <c r="H19" s="21">
        <f t="shared" si="2"/>
        <v>0.37503954444795951</v>
      </c>
      <c r="I19" s="20">
        <v>68</v>
      </c>
      <c r="J19" s="115">
        <f t="shared" si="3"/>
        <v>1.0756089844985764E-2</v>
      </c>
      <c r="K19" s="20">
        <v>269</v>
      </c>
      <c r="L19" s="21">
        <f t="shared" si="4"/>
        <v>4.2549826004428977E-2</v>
      </c>
      <c r="M19" s="20">
        <v>26</v>
      </c>
      <c r="N19" s="115">
        <f t="shared" si="5"/>
        <v>4.1126225877886743E-3</v>
      </c>
      <c r="O19" s="20">
        <v>887</v>
      </c>
      <c r="P19" s="23">
        <f t="shared" si="6"/>
        <v>0.14030370136032902</v>
      </c>
    </row>
    <row r="20" spans="1:16" ht="14.1" customHeight="1" x14ac:dyDescent="0.2">
      <c r="A20" s="19" t="s">
        <v>41</v>
      </c>
      <c r="B20" s="30">
        <f>'1. Plan vs Actual'!C21</f>
        <v>6809</v>
      </c>
      <c r="C20" s="20">
        <v>4315</v>
      </c>
      <c r="D20" s="21">
        <f t="shared" si="0"/>
        <v>0.63372007636951089</v>
      </c>
      <c r="E20" s="20">
        <v>774</v>
      </c>
      <c r="F20" s="21">
        <f t="shared" si="1"/>
        <v>0.11367307974739316</v>
      </c>
      <c r="G20" s="20">
        <v>810</v>
      </c>
      <c r="H20" s="21">
        <f t="shared" si="2"/>
        <v>0.11896019973564401</v>
      </c>
      <c r="I20" s="20">
        <v>74</v>
      </c>
      <c r="J20" s="115">
        <f t="shared" si="3"/>
        <v>1.0867968864737848E-2</v>
      </c>
      <c r="K20" s="20">
        <v>612</v>
      </c>
      <c r="L20" s="21">
        <f t="shared" si="4"/>
        <v>8.9881039800264351E-2</v>
      </c>
      <c r="M20" s="20">
        <v>23</v>
      </c>
      <c r="N20" s="115">
        <f t="shared" si="5"/>
        <v>3.3778822147158172E-3</v>
      </c>
      <c r="O20" s="20">
        <v>528</v>
      </c>
      <c r="P20" s="23">
        <f t="shared" si="6"/>
        <v>7.7544426494345717E-2</v>
      </c>
    </row>
    <row r="21" spans="1:16" ht="14.1" customHeight="1" x14ac:dyDescent="0.2">
      <c r="A21" s="19" t="s">
        <v>42</v>
      </c>
      <c r="B21" s="30">
        <f>'1. Plan vs Actual'!C22</f>
        <v>6618</v>
      </c>
      <c r="C21" s="20">
        <v>4553</v>
      </c>
      <c r="D21" s="21">
        <f t="shared" si="0"/>
        <v>0.6879721970383802</v>
      </c>
      <c r="E21" s="20">
        <v>698</v>
      </c>
      <c r="F21" s="21">
        <f t="shared" si="1"/>
        <v>0.10546993049259595</v>
      </c>
      <c r="G21" s="20">
        <v>589</v>
      </c>
      <c r="H21" s="21">
        <f t="shared" si="2"/>
        <v>8.8999697793895438E-2</v>
      </c>
      <c r="I21" s="20">
        <v>62</v>
      </c>
      <c r="J21" s="115">
        <f t="shared" si="3"/>
        <v>9.3683892414626775E-3</v>
      </c>
      <c r="K21" s="20">
        <v>490</v>
      </c>
      <c r="L21" s="21">
        <f t="shared" si="4"/>
        <v>7.4040495618011487E-2</v>
      </c>
      <c r="M21" s="20">
        <v>21</v>
      </c>
      <c r="N21" s="115">
        <f t="shared" si="5"/>
        <v>3.1731640979147779E-3</v>
      </c>
      <c r="O21" s="20">
        <v>325</v>
      </c>
      <c r="P21" s="23">
        <f t="shared" si="6"/>
        <v>4.9108491991538231E-2</v>
      </c>
    </row>
    <row r="22" spans="1:16" ht="14.1" customHeight="1" x14ac:dyDescent="0.2">
      <c r="A22" s="19" t="s">
        <v>43</v>
      </c>
      <c r="B22" s="30">
        <f>'1. Plan vs Actual'!C23</f>
        <v>2950</v>
      </c>
      <c r="C22" s="20">
        <v>1987</v>
      </c>
      <c r="D22" s="21">
        <f t="shared" si="0"/>
        <v>0.67355932203389834</v>
      </c>
      <c r="E22" s="20">
        <v>226</v>
      </c>
      <c r="F22" s="21">
        <f t="shared" si="1"/>
        <v>7.6610169491525423E-2</v>
      </c>
      <c r="G22" s="20">
        <v>416</v>
      </c>
      <c r="H22" s="21">
        <f t="shared" si="2"/>
        <v>0.14101694915254237</v>
      </c>
      <c r="I22" s="20">
        <v>23</v>
      </c>
      <c r="J22" s="115">
        <f t="shared" si="3"/>
        <v>7.7966101694915257E-3</v>
      </c>
      <c r="K22" s="20">
        <v>125</v>
      </c>
      <c r="L22" s="21">
        <f t="shared" si="4"/>
        <v>4.2372881355932202E-2</v>
      </c>
      <c r="M22" s="20">
        <v>4</v>
      </c>
      <c r="N22" s="115">
        <f t="shared" si="5"/>
        <v>1.3559322033898306E-3</v>
      </c>
      <c r="O22" s="20">
        <v>227</v>
      </c>
      <c r="P22" s="23">
        <f t="shared" si="6"/>
        <v>7.6949152542372876E-2</v>
      </c>
    </row>
    <row r="23" spans="1:16" ht="14.1" customHeight="1" x14ac:dyDescent="0.2">
      <c r="A23" s="19" t="s">
        <v>44</v>
      </c>
      <c r="B23" s="30">
        <f>'1. Plan vs Actual'!C24</f>
        <v>4237</v>
      </c>
      <c r="C23" s="20">
        <v>2749</v>
      </c>
      <c r="D23" s="21">
        <f t="shared" si="0"/>
        <v>0.64880811895208879</v>
      </c>
      <c r="E23" s="20">
        <v>470</v>
      </c>
      <c r="F23" s="21">
        <f t="shared" si="1"/>
        <v>0.11092754307292896</v>
      </c>
      <c r="G23" s="20">
        <v>737</v>
      </c>
      <c r="H23" s="21">
        <f t="shared" si="2"/>
        <v>0.17394382818031626</v>
      </c>
      <c r="I23" s="20">
        <v>56</v>
      </c>
      <c r="J23" s="115">
        <f t="shared" si="3"/>
        <v>1.321689874911494E-2</v>
      </c>
      <c r="K23" s="20">
        <v>203</v>
      </c>
      <c r="L23" s="21">
        <f t="shared" si="4"/>
        <v>4.7911257965541659E-2</v>
      </c>
      <c r="M23" s="20">
        <v>14</v>
      </c>
      <c r="N23" s="115">
        <f t="shared" si="5"/>
        <v>3.3042246872787349E-3</v>
      </c>
      <c r="O23" s="20">
        <v>339</v>
      </c>
      <c r="P23" s="23">
        <f t="shared" si="6"/>
        <v>8.000944064196365E-2</v>
      </c>
    </row>
    <row r="24" spans="1:16" ht="14.1" customHeight="1" x14ac:dyDescent="0.2">
      <c r="A24" s="19" t="s">
        <v>45</v>
      </c>
      <c r="B24" s="30">
        <f>'1. Plan vs Actual'!C25</f>
        <v>4614</v>
      </c>
      <c r="C24" s="20">
        <v>2725</v>
      </c>
      <c r="D24" s="21">
        <f t="shared" si="0"/>
        <v>0.59059384482011268</v>
      </c>
      <c r="E24" s="20">
        <v>857</v>
      </c>
      <c r="F24" s="21">
        <f t="shared" si="1"/>
        <v>0.18573905504984828</v>
      </c>
      <c r="G24" s="20">
        <v>354</v>
      </c>
      <c r="H24" s="21">
        <f t="shared" si="2"/>
        <v>7.6723016905071523E-2</v>
      </c>
      <c r="I24" s="20">
        <v>56</v>
      </c>
      <c r="J24" s="115">
        <f t="shared" si="3"/>
        <v>1.2136974425661032E-2</v>
      </c>
      <c r="K24" s="20">
        <v>335</v>
      </c>
      <c r="L24" s="21">
        <f t="shared" si="4"/>
        <v>7.2605114867793669E-2</v>
      </c>
      <c r="M24" s="20">
        <v>15</v>
      </c>
      <c r="N24" s="115">
        <f t="shared" si="5"/>
        <v>3.2509752925877762E-3</v>
      </c>
      <c r="O24" s="20">
        <v>259</v>
      </c>
      <c r="P24" s="23">
        <f t="shared" si="6"/>
        <v>5.6133506718682273E-2</v>
      </c>
    </row>
    <row r="25" spans="1:16" x14ac:dyDescent="0.2">
      <c r="A25" s="19" t="s">
        <v>46</v>
      </c>
      <c r="B25" s="30">
        <f>'1. Plan vs Actual'!C26</f>
        <v>780</v>
      </c>
      <c r="C25" s="109">
        <v>387</v>
      </c>
      <c r="D25" s="21">
        <f t="shared" si="0"/>
        <v>0.49615384615384617</v>
      </c>
      <c r="E25" s="109">
        <v>74</v>
      </c>
      <c r="F25" s="21">
        <f t="shared" si="1"/>
        <v>9.4871794871794868E-2</v>
      </c>
      <c r="G25" s="109">
        <v>157</v>
      </c>
      <c r="H25" s="21">
        <f t="shared" si="2"/>
        <v>0.20128205128205129</v>
      </c>
      <c r="I25" s="109">
        <v>7</v>
      </c>
      <c r="J25" s="115">
        <f t="shared" si="3"/>
        <v>8.9743589743589737E-3</v>
      </c>
      <c r="K25" s="109">
        <v>68</v>
      </c>
      <c r="L25" s="21">
        <f t="shared" si="4"/>
        <v>8.7179487179487175E-2</v>
      </c>
      <c r="M25" s="109">
        <v>1</v>
      </c>
      <c r="N25" s="115">
        <f t="shared" si="5"/>
        <v>1.2820512820512821E-3</v>
      </c>
      <c r="O25" s="109">
        <v>52</v>
      </c>
      <c r="P25" s="23">
        <f t="shared" si="6"/>
        <v>6.6666666666666666E-2</v>
      </c>
    </row>
    <row r="26" spans="1:16" ht="13.5" thickBot="1" x14ac:dyDescent="0.25">
      <c r="A26" s="24" t="s">
        <v>48</v>
      </c>
      <c r="B26" s="110">
        <f>'1. Plan vs Actual'!C27</f>
        <v>77508</v>
      </c>
      <c r="C26" s="110">
        <v>43768</v>
      </c>
      <c r="D26" s="25">
        <f t="shared" si="0"/>
        <v>0.56469009650616708</v>
      </c>
      <c r="E26" s="110">
        <v>12238</v>
      </c>
      <c r="F26" s="25">
        <f t="shared" si="1"/>
        <v>0.15789337874800022</v>
      </c>
      <c r="G26" s="110">
        <v>15519</v>
      </c>
      <c r="H26" s="25">
        <f t="shared" si="2"/>
        <v>0.20022449295556588</v>
      </c>
      <c r="I26" s="110">
        <v>1070</v>
      </c>
      <c r="J26" s="35">
        <f t="shared" si="3"/>
        <v>1.3805026577901636E-2</v>
      </c>
      <c r="K26" s="110">
        <v>3782</v>
      </c>
      <c r="L26" s="25">
        <f t="shared" si="4"/>
        <v>4.8794963100583164E-2</v>
      </c>
      <c r="M26" s="110">
        <v>336</v>
      </c>
      <c r="N26" s="35">
        <f t="shared" si="5"/>
        <v>4.3350363833410746E-3</v>
      </c>
      <c r="O26" s="110">
        <v>7569</v>
      </c>
      <c r="P26" s="27">
        <f t="shared" si="6"/>
        <v>9.7654435671156531E-2</v>
      </c>
    </row>
    <row r="27" spans="1:16" ht="13.5" thickTop="1" x14ac:dyDescent="0.2">
      <c r="A27" s="1" t="s">
        <v>49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1:16" x14ac:dyDescent="0.2">
      <c r="A28" s="1" t="s">
        <v>50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2.75" customHeight="1" x14ac:dyDescent="0.2">
      <c r="A29" s="155" t="s">
        <v>51</v>
      </c>
      <c r="B29" s="155"/>
      <c r="C29" s="155"/>
      <c r="D29" s="155"/>
      <c r="E29" s="155"/>
      <c r="F29" s="155"/>
      <c r="G29" s="155"/>
      <c r="H29" s="155"/>
      <c r="I29" s="155"/>
      <c r="J29" s="155"/>
      <c r="K29" s="155"/>
      <c r="L29" s="155"/>
      <c r="M29" s="155"/>
      <c r="N29" s="155"/>
      <c r="O29" s="155"/>
      <c r="P29" s="155"/>
    </row>
    <row r="30" spans="1:16" ht="12.75" customHeight="1" x14ac:dyDescent="0.2">
      <c r="A30" s="155" t="s">
        <v>52</v>
      </c>
      <c r="B30" s="155"/>
      <c r="C30" s="155"/>
      <c r="D30" s="155"/>
      <c r="E30" s="155"/>
      <c r="F30" s="155"/>
      <c r="G30" s="155"/>
      <c r="H30" s="155"/>
      <c r="I30" s="155"/>
      <c r="J30" s="155"/>
      <c r="K30" s="155"/>
      <c r="L30" s="155"/>
      <c r="M30" s="155"/>
      <c r="N30" s="155"/>
      <c r="O30" s="155"/>
      <c r="P30" s="155"/>
    </row>
    <row r="31" spans="1:16" x14ac:dyDescent="0.2">
      <c r="A31" s="159" t="s">
        <v>53</v>
      </c>
      <c r="B31" s="159"/>
      <c r="C31" s="159"/>
      <c r="D31" s="159"/>
      <c r="E31" s="159"/>
      <c r="F31" s="159"/>
      <c r="G31" s="159"/>
      <c r="H31" s="159"/>
      <c r="I31" s="159"/>
      <c r="J31" s="159"/>
      <c r="K31" s="159"/>
      <c r="L31" s="159"/>
      <c r="M31" s="159"/>
      <c r="N31" s="159"/>
      <c r="O31" s="159"/>
      <c r="P31" s="159"/>
    </row>
  </sheetData>
  <mergeCells count="7">
    <mergeCell ref="A31:P31"/>
    <mergeCell ref="A1:P1"/>
    <mergeCell ref="A2:P2"/>
    <mergeCell ref="A3:P3"/>
    <mergeCell ref="A5:P5"/>
    <mergeCell ref="A29:P29"/>
    <mergeCell ref="A30:P30"/>
  </mergeCells>
  <phoneticPr fontId="2" type="noConversion"/>
  <printOptions horizontalCentered="1" verticalCentered="1"/>
  <pageMargins left="0.25" right="0.25" top="0.5" bottom="0.5" header="0.5" footer="0.5"/>
  <pageSetup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Q31"/>
  <sheetViews>
    <sheetView workbookViewId="0">
      <selection activeCell="A32" sqref="A32"/>
    </sheetView>
  </sheetViews>
  <sheetFormatPr defaultColWidth="9.140625" defaultRowHeight="12.75" x14ac:dyDescent="0.2"/>
  <cols>
    <col min="1" max="1" width="21.28515625" style="11" customWidth="1"/>
    <col min="2" max="2" width="10.140625" style="11" customWidth="1"/>
    <col min="3" max="3" width="8.28515625" style="11" customWidth="1"/>
    <col min="4" max="4" width="7.42578125" style="11" customWidth="1"/>
    <col min="5" max="5" width="8.7109375" style="11" customWidth="1"/>
    <col min="6" max="6" width="6.28515625" style="11" customWidth="1"/>
    <col min="7" max="7" width="8.7109375" style="11" customWidth="1"/>
    <col min="8" max="8" width="6.42578125" style="11" customWidth="1"/>
    <col min="9" max="9" width="8.7109375" style="11" customWidth="1"/>
    <col min="10" max="10" width="6.42578125" style="11" customWidth="1"/>
    <col min="11" max="11" width="8.7109375" style="11" customWidth="1"/>
    <col min="12" max="12" width="6.42578125" style="11" customWidth="1"/>
    <col min="13" max="13" width="8.7109375" style="11" customWidth="1"/>
    <col min="14" max="14" width="6.42578125" style="11" customWidth="1"/>
    <col min="15" max="16384" width="9.140625" style="11"/>
  </cols>
  <sheetData>
    <row r="1" spans="1:15" ht="18.75" x14ac:dyDescent="0.3">
      <c r="A1" s="161" t="s">
        <v>0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  <c r="N1" s="174"/>
    </row>
    <row r="2" spans="1:15" ht="15.75" x14ac:dyDescent="0.25">
      <c r="A2" s="151" t="str">
        <f>'1. Plan vs Actual'!A2</f>
        <v>OSCCAR Summary by Workforce Area</v>
      </c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</row>
    <row r="3" spans="1:15" ht="15.75" x14ac:dyDescent="0.25">
      <c r="A3" s="151" t="str">
        <f>'1. Plan vs Actual'!A3</f>
        <v>FY23 Quarter Ending March 31, 2023</v>
      </c>
      <c r="B3" s="151"/>
      <c r="C3" s="151"/>
      <c r="D3" s="151"/>
      <c r="E3" s="151"/>
      <c r="F3" s="151"/>
      <c r="G3" s="151"/>
      <c r="H3" s="151"/>
      <c r="I3" s="151"/>
      <c r="J3" s="151"/>
      <c r="K3" s="151"/>
      <c r="L3" s="151"/>
      <c r="M3" s="151"/>
      <c r="N3" s="151"/>
    </row>
    <row r="5" spans="1:15" ht="18.75" x14ac:dyDescent="0.3">
      <c r="A5" s="161" t="s">
        <v>88</v>
      </c>
      <c r="B5" s="161"/>
      <c r="C5" s="161"/>
      <c r="D5" s="161"/>
      <c r="E5" s="175"/>
      <c r="F5" s="175"/>
      <c r="G5" s="175"/>
      <c r="H5" s="175"/>
      <c r="I5" s="175"/>
      <c r="J5" s="175"/>
      <c r="K5" s="175"/>
      <c r="L5" s="175"/>
      <c r="M5" s="175"/>
      <c r="N5" s="175"/>
    </row>
    <row r="6" spans="1:15" ht="6.75" customHeight="1" thickBot="1" x14ac:dyDescent="0.25"/>
    <row r="7" spans="1:15" ht="13.5" thickTop="1" x14ac:dyDescent="0.2">
      <c r="A7" s="143" t="s">
        <v>16</v>
      </c>
      <c r="B7" s="139" t="s">
        <v>17</v>
      </c>
      <c r="C7" s="36" t="s">
        <v>18</v>
      </c>
      <c r="D7" s="37" t="s">
        <v>19</v>
      </c>
      <c r="E7" s="140" t="s">
        <v>20</v>
      </c>
      <c r="F7" s="139" t="s">
        <v>21</v>
      </c>
      <c r="G7" s="38" t="s">
        <v>55</v>
      </c>
      <c r="H7" s="39" t="s">
        <v>61</v>
      </c>
      <c r="I7" s="140" t="s">
        <v>62</v>
      </c>
      <c r="J7" s="139" t="s">
        <v>63</v>
      </c>
      <c r="K7" s="38" t="s">
        <v>73</v>
      </c>
      <c r="L7" s="39" t="s">
        <v>74</v>
      </c>
      <c r="M7" s="140" t="s">
        <v>75</v>
      </c>
      <c r="N7" s="142" t="s">
        <v>76</v>
      </c>
    </row>
    <row r="8" spans="1:15" s="29" customFormat="1" ht="38.25" x14ac:dyDescent="0.2">
      <c r="A8" s="17"/>
      <c r="B8" s="135" t="s">
        <v>22</v>
      </c>
      <c r="C8" s="40" t="s">
        <v>89</v>
      </c>
      <c r="D8" s="18" t="s">
        <v>80</v>
      </c>
      <c r="E8" s="136" t="s">
        <v>90</v>
      </c>
      <c r="F8" s="135" t="s">
        <v>80</v>
      </c>
      <c r="G8" s="41" t="s">
        <v>91</v>
      </c>
      <c r="H8" s="42" t="s">
        <v>80</v>
      </c>
      <c r="I8" s="136" t="s">
        <v>92</v>
      </c>
      <c r="J8" s="135" t="s">
        <v>80</v>
      </c>
      <c r="K8" s="41" t="s">
        <v>93</v>
      </c>
      <c r="L8" s="42" t="s">
        <v>80</v>
      </c>
      <c r="M8" s="136" t="s">
        <v>94</v>
      </c>
      <c r="N8" s="18" t="s">
        <v>80</v>
      </c>
    </row>
    <row r="9" spans="1:15" ht="14.1" customHeight="1" x14ac:dyDescent="0.2">
      <c r="A9" s="19" t="s">
        <v>30</v>
      </c>
      <c r="B9" s="43">
        <f>'1. Plan vs Actual'!C10</f>
        <v>2626</v>
      </c>
      <c r="C9" s="44">
        <v>1131</v>
      </c>
      <c r="D9" s="23">
        <f>C9/B9</f>
        <v>0.43069306930693069</v>
      </c>
      <c r="E9" s="45">
        <v>102</v>
      </c>
      <c r="F9" s="46">
        <f>E9/B9</f>
        <v>3.8842345773038842E-2</v>
      </c>
      <c r="G9" s="47">
        <v>122</v>
      </c>
      <c r="H9" s="48">
        <f t="shared" ref="H9:H26" si="0">G9/B9</f>
        <v>4.6458492003046456E-2</v>
      </c>
      <c r="I9" s="45">
        <v>1233</v>
      </c>
      <c r="J9" s="46">
        <f>I9/B9</f>
        <v>0.46953541507996954</v>
      </c>
      <c r="K9" s="47">
        <v>361</v>
      </c>
      <c r="L9" s="48">
        <f>K9/B9</f>
        <v>0.13747143945163748</v>
      </c>
      <c r="M9" s="45">
        <v>598</v>
      </c>
      <c r="N9" s="23">
        <f>M9/B9</f>
        <v>0.22772277227722773</v>
      </c>
      <c r="O9" s="49"/>
    </row>
    <row r="10" spans="1:15" ht="14.1" customHeight="1" x14ac:dyDescent="0.2">
      <c r="A10" s="19" t="s">
        <v>31</v>
      </c>
      <c r="B10" s="43">
        <f>'1. Plan vs Actual'!C11</f>
        <v>8113</v>
      </c>
      <c r="C10" s="44">
        <v>3825</v>
      </c>
      <c r="D10" s="23">
        <f t="shared" ref="D10:D24" si="1">C10/B10</f>
        <v>0.47146554911869837</v>
      </c>
      <c r="E10" s="45">
        <v>45</v>
      </c>
      <c r="F10" s="46">
        <f t="shared" ref="F10:F26" si="2">E10/B10</f>
        <v>5.5466535190435108E-3</v>
      </c>
      <c r="G10" s="47">
        <v>205</v>
      </c>
      <c r="H10" s="48">
        <f t="shared" si="0"/>
        <v>2.5268088253420435E-2</v>
      </c>
      <c r="I10" s="45">
        <v>4467</v>
      </c>
      <c r="J10" s="46">
        <f t="shared" ref="J10:J26" si="3">I10/B10</f>
        <v>0.55059780599038577</v>
      </c>
      <c r="K10" s="47">
        <v>1244</v>
      </c>
      <c r="L10" s="48">
        <f t="shared" ref="L10:L26" si="4">K10/B10</f>
        <v>0.1533341550597806</v>
      </c>
      <c r="M10" s="45">
        <v>1662</v>
      </c>
      <c r="N10" s="23">
        <f t="shared" ref="N10:N26" si="5">M10/B10</f>
        <v>0.20485640330334032</v>
      </c>
      <c r="O10" s="49"/>
    </row>
    <row r="11" spans="1:15" ht="14.1" customHeight="1" x14ac:dyDescent="0.2">
      <c r="A11" s="19" t="s">
        <v>32</v>
      </c>
      <c r="B11" s="43">
        <f>'1. Plan vs Actual'!C12</f>
        <v>5654</v>
      </c>
      <c r="C11" s="44">
        <v>2506</v>
      </c>
      <c r="D11" s="23">
        <f t="shared" si="1"/>
        <v>0.44322603466572336</v>
      </c>
      <c r="E11" s="45">
        <v>313</v>
      </c>
      <c r="F11" s="46">
        <f t="shared" si="2"/>
        <v>5.5359037849310226E-2</v>
      </c>
      <c r="G11" s="47">
        <v>169</v>
      </c>
      <c r="H11" s="48">
        <f t="shared" si="0"/>
        <v>2.9890343119915105E-2</v>
      </c>
      <c r="I11" s="45">
        <v>2761</v>
      </c>
      <c r="J11" s="46">
        <f t="shared" si="3"/>
        <v>0.48832684824902722</v>
      </c>
      <c r="K11" s="47">
        <v>851</v>
      </c>
      <c r="L11" s="48">
        <f t="shared" si="4"/>
        <v>0.15051291121330032</v>
      </c>
      <c r="M11" s="45">
        <v>1139</v>
      </c>
      <c r="N11" s="23">
        <f t="shared" si="5"/>
        <v>0.20145030067209055</v>
      </c>
      <c r="O11" s="49"/>
    </row>
    <row r="12" spans="1:15" ht="14.1" customHeight="1" x14ac:dyDescent="0.2">
      <c r="A12" s="19" t="s">
        <v>33</v>
      </c>
      <c r="B12" s="43">
        <f>'1. Plan vs Actual'!C13</f>
        <v>4532</v>
      </c>
      <c r="C12" s="44">
        <v>2196</v>
      </c>
      <c r="D12" s="23">
        <f t="shared" si="1"/>
        <v>0.48455428067078554</v>
      </c>
      <c r="E12" s="45">
        <v>57</v>
      </c>
      <c r="F12" s="46">
        <f t="shared" si="2"/>
        <v>1.2577228596646072E-2</v>
      </c>
      <c r="G12" s="47">
        <v>93</v>
      </c>
      <c r="H12" s="48">
        <f t="shared" si="0"/>
        <v>2.0520741394527801E-2</v>
      </c>
      <c r="I12" s="45">
        <v>2190</v>
      </c>
      <c r="J12" s="46">
        <f t="shared" si="3"/>
        <v>0.48323036187113855</v>
      </c>
      <c r="K12" s="47">
        <v>746</v>
      </c>
      <c r="L12" s="48">
        <f t="shared" si="4"/>
        <v>0.16460723742277139</v>
      </c>
      <c r="M12" s="45">
        <v>1107</v>
      </c>
      <c r="N12" s="23">
        <f t="shared" si="5"/>
        <v>0.24426301853486321</v>
      </c>
      <c r="O12" s="49"/>
    </row>
    <row r="13" spans="1:15" ht="14.1" customHeight="1" x14ac:dyDescent="0.2">
      <c r="A13" s="19" t="s">
        <v>34</v>
      </c>
      <c r="B13" s="43">
        <f>'1. Plan vs Actual'!C14</f>
        <v>2376</v>
      </c>
      <c r="C13" s="44">
        <v>1015</v>
      </c>
      <c r="D13" s="23">
        <f t="shared" si="1"/>
        <v>0.42718855218855217</v>
      </c>
      <c r="E13" s="45">
        <v>24</v>
      </c>
      <c r="F13" s="46">
        <f t="shared" si="2"/>
        <v>1.0101010101010102E-2</v>
      </c>
      <c r="G13" s="47">
        <v>44</v>
      </c>
      <c r="H13" s="48">
        <f t="shared" si="0"/>
        <v>1.8518518518518517E-2</v>
      </c>
      <c r="I13" s="45">
        <v>837</v>
      </c>
      <c r="J13" s="46">
        <f t="shared" si="3"/>
        <v>0.35227272727272729</v>
      </c>
      <c r="K13" s="47">
        <v>328</v>
      </c>
      <c r="L13" s="48">
        <f t="shared" si="4"/>
        <v>0.13804713804713806</v>
      </c>
      <c r="M13" s="45">
        <v>769</v>
      </c>
      <c r="N13" s="23">
        <f t="shared" si="5"/>
        <v>0.32365319865319864</v>
      </c>
      <c r="O13" s="49"/>
    </row>
    <row r="14" spans="1:15" ht="14.1" customHeight="1" x14ac:dyDescent="0.2">
      <c r="A14" s="19" t="s">
        <v>35</v>
      </c>
      <c r="B14" s="43">
        <f>'1. Plan vs Actual'!C15</f>
        <v>5989</v>
      </c>
      <c r="C14" s="44">
        <v>2438</v>
      </c>
      <c r="D14" s="23">
        <f t="shared" si="1"/>
        <v>0.40707964601769914</v>
      </c>
      <c r="E14" s="45">
        <v>60</v>
      </c>
      <c r="F14" s="46">
        <f t="shared" si="2"/>
        <v>1.0018367006177992E-2</v>
      </c>
      <c r="G14" s="47">
        <v>165</v>
      </c>
      <c r="H14" s="48">
        <f t="shared" si="0"/>
        <v>2.755050926698948E-2</v>
      </c>
      <c r="I14" s="45">
        <v>2754</v>
      </c>
      <c r="J14" s="46">
        <f t="shared" si="3"/>
        <v>0.45984304558356986</v>
      </c>
      <c r="K14" s="47">
        <v>981</v>
      </c>
      <c r="L14" s="48">
        <f t="shared" si="4"/>
        <v>0.16380030055101019</v>
      </c>
      <c r="M14" s="45">
        <v>1430</v>
      </c>
      <c r="N14" s="23">
        <f t="shared" si="5"/>
        <v>0.23877108031390884</v>
      </c>
      <c r="O14" s="49"/>
    </row>
    <row r="15" spans="1:15" ht="14.1" customHeight="1" x14ac:dyDescent="0.2">
      <c r="A15" s="19" t="s">
        <v>36</v>
      </c>
      <c r="B15" s="43">
        <f>'1. Plan vs Actual'!C16</f>
        <v>2529</v>
      </c>
      <c r="C15" s="44">
        <v>1116</v>
      </c>
      <c r="D15" s="23">
        <f t="shared" si="1"/>
        <v>0.44128113879003561</v>
      </c>
      <c r="E15" s="45">
        <v>37</v>
      </c>
      <c r="F15" s="46">
        <f t="shared" si="2"/>
        <v>1.4630288651640965E-2</v>
      </c>
      <c r="G15" s="47">
        <v>67</v>
      </c>
      <c r="H15" s="48">
        <f t="shared" si="0"/>
        <v>2.649268485567418E-2</v>
      </c>
      <c r="I15" s="45">
        <v>1243</v>
      </c>
      <c r="J15" s="46">
        <f t="shared" si="3"/>
        <v>0.4914986160537762</v>
      </c>
      <c r="K15" s="47">
        <v>388</v>
      </c>
      <c r="L15" s="48">
        <f t="shared" si="4"/>
        <v>0.15342032423882956</v>
      </c>
      <c r="M15" s="45">
        <v>621</v>
      </c>
      <c r="N15" s="23">
        <f t="shared" si="5"/>
        <v>0.24555160142348753</v>
      </c>
      <c r="O15" s="49"/>
    </row>
    <row r="16" spans="1:15" ht="14.1" customHeight="1" x14ac:dyDescent="0.2">
      <c r="A16" s="19" t="s">
        <v>37</v>
      </c>
      <c r="B16" s="43">
        <f>'1. Plan vs Actual'!C17</f>
        <v>5596</v>
      </c>
      <c r="C16" s="44">
        <v>2422</v>
      </c>
      <c r="D16" s="23">
        <f t="shared" si="1"/>
        <v>0.43280914939242315</v>
      </c>
      <c r="E16" s="45">
        <v>130</v>
      </c>
      <c r="F16" s="46">
        <f t="shared" si="2"/>
        <v>2.3230879199428164E-2</v>
      </c>
      <c r="G16" s="47">
        <v>192</v>
      </c>
      <c r="H16" s="48">
        <f t="shared" si="0"/>
        <v>3.4310221586847746E-2</v>
      </c>
      <c r="I16" s="45">
        <v>2420</v>
      </c>
      <c r="J16" s="46">
        <f t="shared" si="3"/>
        <v>0.43245175125089347</v>
      </c>
      <c r="K16" s="47">
        <v>817</v>
      </c>
      <c r="L16" s="48">
        <f t="shared" si="4"/>
        <v>0.14599714081486775</v>
      </c>
      <c r="M16" s="45">
        <v>1214</v>
      </c>
      <c r="N16" s="23">
        <f t="shared" si="5"/>
        <v>0.21694067190850608</v>
      </c>
      <c r="O16" s="49"/>
    </row>
    <row r="17" spans="1:17" ht="14.1" customHeight="1" x14ac:dyDescent="0.2">
      <c r="A17" s="19" t="s">
        <v>38</v>
      </c>
      <c r="B17" s="43">
        <f>'1. Plan vs Actual'!C18</f>
        <v>3429</v>
      </c>
      <c r="C17" s="44">
        <v>1614</v>
      </c>
      <c r="D17" s="23">
        <f t="shared" si="1"/>
        <v>0.47069116360454943</v>
      </c>
      <c r="E17" s="45">
        <v>99</v>
      </c>
      <c r="F17" s="46">
        <f t="shared" si="2"/>
        <v>2.8871391076115485E-2</v>
      </c>
      <c r="G17" s="47">
        <v>80</v>
      </c>
      <c r="H17" s="48">
        <f t="shared" si="0"/>
        <v>2.3330417031204434E-2</v>
      </c>
      <c r="I17" s="45">
        <v>1627</v>
      </c>
      <c r="J17" s="46">
        <f t="shared" si="3"/>
        <v>0.47448235637212016</v>
      </c>
      <c r="K17" s="47">
        <v>513</v>
      </c>
      <c r="L17" s="48">
        <f t="shared" si="4"/>
        <v>0.14960629921259844</v>
      </c>
      <c r="M17" s="45">
        <v>713</v>
      </c>
      <c r="N17" s="23">
        <f t="shared" si="5"/>
        <v>0.20793234179060952</v>
      </c>
      <c r="O17" s="49"/>
    </row>
    <row r="18" spans="1:17" ht="14.1" customHeight="1" x14ac:dyDescent="0.2">
      <c r="A18" s="19" t="s">
        <v>39</v>
      </c>
      <c r="B18" s="43">
        <f>'1. Plan vs Actual'!C19</f>
        <v>12764</v>
      </c>
      <c r="C18" s="44">
        <v>5406</v>
      </c>
      <c r="D18" s="23">
        <f t="shared" si="1"/>
        <v>0.42353494202444375</v>
      </c>
      <c r="E18" s="45">
        <v>662</v>
      </c>
      <c r="F18" s="46">
        <f t="shared" si="2"/>
        <v>5.1864619241617047E-2</v>
      </c>
      <c r="G18" s="47">
        <v>547</v>
      </c>
      <c r="H18" s="48">
        <f t="shared" si="0"/>
        <v>4.2854904418677529E-2</v>
      </c>
      <c r="I18" s="45">
        <v>6490</v>
      </c>
      <c r="J18" s="46">
        <f t="shared" si="3"/>
        <v>0.50846129739893453</v>
      </c>
      <c r="K18" s="47">
        <v>1672</v>
      </c>
      <c r="L18" s="48">
        <f t="shared" si="4"/>
        <v>0.13099341899091194</v>
      </c>
      <c r="M18" s="45">
        <v>1827</v>
      </c>
      <c r="N18" s="23">
        <f t="shared" si="5"/>
        <v>0.14313694766530868</v>
      </c>
      <c r="O18" s="49"/>
    </row>
    <row r="19" spans="1:17" ht="14.1" customHeight="1" x14ac:dyDescent="0.2">
      <c r="A19" s="19" t="s">
        <v>40</v>
      </c>
      <c r="B19" s="43">
        <f>'1. Plan vs Actual'!C20</f>
        <v>6322</v>
      </c>
      <c r="C19" s="44">
        <v>3074</v>
      </c>
      <c r="D19" s="23">
        <f t="shared" si="1"/>
        <v>0.48623853211009177</v>
      </c>
      <c r="E19" s="45">
        <v>95</v>
      </c>
      <c r="F19" s="46">
        <f t="shared" si="2"/>
        <v>1.5026890224612465E-2</v>
      </c>
      <c r="G19" s="47">
        <v>203</v>
      </c>
      <c r="H19" s="48">
        <f t="shared" si="0"/>
        <v>3.2110091743119268E-2</v>
      </c>
      <c r="I19" s="45">
        <v>2952</v>
      </c>
      <c r="J19" s="46">
        <f t="shared" si="3"/>
        <v>0.46694084150585258</v>
      </c>
      <c r="K19" s="47">
        <v>1092</v>
      </c>
      <c r="L19" s="48">
        <f t="shared" si="4"/>
        <v>0.17273014868712433</v>
      </c>
      <c r="M19" s="45">
        <v>1565</v>
      </c>
      <c r="N19" s="23">
        <f t="shared" si="5"/>
        <v>0.24754824422651059</v>
      </c>
      <c r="O19" s="49"/>
    </row>
    <row r="20" spans="1:17" ht="14.1" customHeight="1" x14ac:dyDescent="0.2">
      <c r="A20" s="19" t="s">
        <v>41</v>
      </c>
      <c r="B20" s="43">
        <f>'1. Plan vs Actual'!C21</f>
        <v>6809</v>
      </c>
      <c r="C20" s="44">
        <v>3062</v>
      </c>
      <c r="D20" s="23">
        <f t="shared" si="1"/>
        <v>0.44969892788955795</v>
      </c>
      <c r="E20" s="45">
        <v>51</v>
      </c>
      <c r="F20" s="46">
        <f t="shared" si="2"/>
        <v>7.4900866500220301E-3</v>
      </c>
      <c r="G20" s="47">
        <v>93</v>
      </c>
      <c r="H20" s="48">
        <f t="shared" si="0"/>
        <v>1.3658393302981348E-2</v>
      </c>
      <c r="I20" s="45">
        <v>3288</v>
      </c>
      <c r="J20" s="46">
        <f t="shared" si="3"/>
        <v>0.48289029226024377</v>
      </c>
      <c r="K20" s="47">
        <v>1143</v>
      </c>
      <c r="L20" s="48">
        <f t="shared" si="4"/>
        <v>0.16786605962696433</v>
      </c>
      <c r="M20" s="45">
        <v>1793</v>
      </c>
      <c r="N20" s="23">
        <f t="shared" si="5"/>
        <v>0.2633279483037157</v>
      </c>
      <c r="O20" s="49"/>
    </row>
    <row r="21" spans="1:17" ht="14.1" customHeight="1" x14ac:dyDescent="0.2">
      <c r="A21" s="19" t="s">
        <v>42</v>
      </c>
      <c r="B21" s="43">
        <f>'1. Plan vs Actual'!C22</f>
        <v>6618</v>
      </c>
      <c r="C21" s="44">
        <v>2875</v>
      </c>
      <c r="D21" s="23">
        <f t="shared" si="1"/>
        <v>0.43442127530976127</v>
      </c>
      <c r="E21" s="45">
        <v>22</v>
      </c>
      <c r="F21" s="46">
        <f t="shared" si="2"/>
        <v>3.324267150196434E-3</v>
      </c>
      <c r="G21" s="47">
        <v>93</v>
      </c>
      <c r="H21" s="48">
        <f t="shared" si="0"/>
        <v>1.4052583862194016E-2</v>
      </c>
      <c r="I21" s="45">
        <v>2814</v>
      </c>
      <c r="J21" s="46">
        <f t="shared" si="3"/>
        <v>0.42520398912058022</v>
      </c>
      <c r="K21" s="47">
        <v>1235</v>
      </c>
      <c r="L21" s="48">
        <f t="shared" si="4"/>
        <v>0.18661226956784527</v>
      </c>
      <c r="M21" s="45">
        <v>2006</v>
      </c>
      <c r="N21" s="23">
        <f t="shared" si="5"/>
        <v>0.30311272287700214</v>
      </c>
      <c r="O21" s="49"/>
    </row>
    <row r="22" spans="1:17" ht="14.1" customHeight="1" x14ac:dyDescent="0.2">
      <c r="A22" s="19" t="s">
        <v>43</v>
      </c>
      <c r="B22" s="43">
        <f>'1. Plan vs Actual'!C23</f>
        <v>2950</v>
      </c>
      <c r="C22" s="44">
        <v>1181</v>
      </c>
      <c r="D22" s="23">
        <f t="shared" si="1"/>
        <v>0.40033898305084747</v>
      </c>
      <c r="E22" s="45">
        <v>15</v>
      </c>
      <c r="F22" s="46">
        <f t="shared" si="2"/>
        <v>5.084745762711864E-3</v>
      </c>
      <c r="G22" s="47">
        <v>53</v>
      </c>
      <c r="H22" s="48">
        <f t="shared" si="0"/>
        <v>1.7966101694915255E-2</v>
      </c>
      <c r="I22" s="45">
        <v>1349</v>
      </c>
      <c r="J22" s="46">
        <f t="shared" si="3"/>
        <v>0.45728813559322035</v>
      </c>
      <c r="K22" s="47">
        <v>452</v>
      </c>
      <c r="L22" s="48">
        <f t="shared" si="4"/>
        <v>0.15322033898305085</v>
      </c>
      <c r="M22" s="45">
        <v>768</v>
      </c>
      <c r="N22" s="23">
        <f t="shared" si="5"/>
        <v>0.26033898305084746</v>
      </c>
      <c r="O22" s="49"/>
    </row>
    <row r="23" spans="1:17" ht="14.1" customHeight="1" x14ac:dyDescent="0.2">
      <c r="A23" s="19" t="s">
        <v>44</v>
      </c>
      <c r="B23" s="43">
        <f>'1. Plan vs Actual'!C24</f>
        <v>4237</v>
      </c>
      <c r="C23" s="44">
        <v>1916</v>
      </c>
      <c r="D23" s="23">
        <f t="shared" si="1"/>
        <v>0.45220675005900401</v>
      </c>
      <c r="E23" s="45">
        <v>37</v>
      </c>
      <c r="F23" s="46">
        <f t="shared" si="2"/>
        <v>8.7325938163795146E-3</v>
      </c>
      <c r="G23" s="47">
        <v>104</v>
      </c>
      <c r="H23" s="48">
        <f t="shared" si="0"/>
        <v>2.4545669105499174E-2</v>
      </c>
      <c r="I23" s="45">
        <v>1978</v>
      </c>
      <c r="J23" s="46">
        <f t="shared" si="3"/>
        <v>0.46683974510266696</v>
      </c>
      <c r="K23" s="47">
        <v>666</v>
      </c>
      <c r="L23" s="48">
        <f t="shared" si="4"/>
        <v>0.15718668869483124</v>
      </c>
      <c r="M23" s="45">
        <v>1040</v>
      </c>
      <c r="N23" s="23">
        <f t="shared" si="5"/>
        <v>0.24545669105499174</v>
      </c>
      <c r="O23" s="49"/>
    </row>
    <row r="24" spans="1:17" ht="14.1" customHeight="1" x14ac:dyDescent="0.2">
      <c r="A24" s="19" t="s">
        <v>45</v>
      </c>
      <c r="B24" s="43">
        <f>'1. Plan vs Actual'!C25</f>
        <v>4614</v>
      </c>
      <c r="C24" s="44">
        <v>2004</v>
      </c>
      <c r="D24" s="23">
        <f t="shared" si="1"/>
        <v>0.43433029908972692</v>
      </c>
      <c r="E24" s="45">
        <v>93</v>
      </c>
      <c r="F24" s="46">
        <f t="shared" si="2"/>
        <v>2.0156046814044214E-2</v>
      </c>
      <c r="G24" s="47">
        <v>88</v>
      </c>
      <c r="H24" s="48">
        <f t="shared" si="0"/>
        <v>1.9072388383181621E-2</v>
      </c>
      <c r="I24" s="45">
        <v>2106</v>
      </c>
      <c r="J24" s="46">
        <f t="shared" si="3"/>
        <v>0.45643693107932382</v>
      </c>
      <c r="K24" s="47">
        <v>741</v>
      </c>
      <c r="L24" s="48">
        <f t="shared" si="4"/>
        <v>0.16059817945383614</v>
      </c>
      <c r="M24" s="45">
        <v>1186</v>
      </c>
      <c r="N24" s="23">
        <f t="shared" si="5"/>
        <v>0.25704377980060683</v>
      </c>
      <c r="O24" s="49"/>
      <c r="Q24" s="49"/>
    </row>
    <row r="25" spans="1:17" x14ac:dyDescent="0.2">
      <c r="A25" s="19" t="s">
        <v>46</v>
      </c>
      <c r="B25" s="50">
        <f>'1. Plan vs Actual'!C26</f>
        <v>780</v>
      </c>
      <c r="C25" s="116">
        <v>308</v>
      </c>
      <c r="D25" s="23">
        <f>C25/B25</f>
        <v>0.39487179487179486</v>
      </c>
      <c r="E25" s="117">
        <v>0</v>
      </c>
      <c r="F25" s="46">
        <f>E25/B25</f>
        <v>0</v>
      </c>
      <c r="G25" s="118">
        <v>5</v>
      </c>
      <c r="H25" s="48">
        <f t="shared" si="0"/>
        <v>6.41025641025641E-3</v>
      </c>
      <c r="I25" s="117">
        <v>200</v>
      </c>
      <c r="J25" s="46">
        <f t="shared" si="3"/>
        <v>0.25641025641025639</v>
      </c>
      <c r="K25" s="118">
        <v>160</v>
      </c>
      <c r="L25" s="48">
        <f t="shared" si="4"/>
        <v>0.20512820512820512</v>
      </c>
      <c r="M25" s="117">
        <v>289</v>
      </c>
      <c r="N25" s="23">
        <f t="shared" si="5"/>
        <v>0.37051282051282053</v>
      </c>
      <c r="O25" s="49"/>
    </row>
    <row r="26" spans="1:17" ht="13.5" thickBot="1" x14ac:dyDescent="0.25">
      <c r="A26" s="24" t="s">
        <v>48</v>
      </c>
      <c r="B26" s="51">
        <f>'1. Plan vs Actual'!C27</f>
        <v>77508</v>
      </c>
      <c r="C26" s="119">
        <v>34682</v>
      </c>
      <c r="D26" s="27">
        <f>C26/B26</f>
        <v>0.44746348763998556</v>
      </c>
      <c r="E26" s="120">
        <v>1951</v>
      </c>
      <c r="F26" s="52">
        <f t="shared" si="2"/>
        <v>2.5171595190173916E-2</v>
      </c>
      <c r="G26" s="121">
        <v>2520</v>
      </c>
      <c r="H26" s="53">
        <f t="shared" si="0"/>
        <v>3.2512772875058056E-2</v>
      </c>
      <c r="I26" s="120">
        <v>38749</v>
      </c>
      <c r="J26" s="52">
        <f t="shared" si="3"/>
        <v>0.4999354905300098</v>
      </c>
      <c r="K26" s="121">
        <v>11839</v>
      </c>
      <c r="L26" s="53">
        <f t="shared" si="4"/>
        <v>0.15274552304278269</v>
      </c>
      <c r="M26" s="120">
        <v>16736</v>
      </c>
      <c r="N26" s="27">
        <f t="shared" si="5"/>
        <v>0.21592609795117923</v>
      </c>
      <c r="O26" s="49"/>
      <c r="P26" s="49"/>
    </row>
    <row r="27" spans="1:17" ht="13.5" thickTop="1" x14ac:dyDescent="0.2">
      <c r="A27" s="1" t="s">
        <v>49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1:17" x14ac:dyDescent="0.2">
      <c r="A28" s="1" t="s">
        <v>50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7" ht="12.75" customHeight="1" x14ac:dyDescent="0.2">
      <c r="A29" s="155" t="s">
        <v>51</v>
      </c>
      <c r="B29" s="155"/>
      <c r="C29" s="155"/>
      <c r="D29" s="155"/>
      <c r="E29" s="155"/>
      <c r="F29" s="155"/>
      <c r="G29" s="155"/>
      <c r="H29" s="155"/>
      <c r="I29" s="155"/>
      <c r="J29" s="155"/>
      <c r="K29" s="155"/>
      <c r="L29" s="155"/>
      <c r="M29" s="155"/>
      <c r="N29" s="155"/>
      <c r="O29" s="155"/>
      <c r="P29" s="155"/>
    </row>
    <row r="30" spans="1:17" ht="12.75" customHeight="1" x14ac:dyDescent="0.2">
      <c r="A30" s="155" t="s">
        <v>52</v>
      </c>
      <c r="B30" s="155"/>
      <c r="C30" s="155"/>
      <c r="D30" s="155"/>
      <c r="E30" s="155"/>
      <c r="F30" s="155"/>
      <c r="G30" s="155"/>
      <c r="H30" s="155"/>
      <c r="I30" s="155"/>
      <c r="J30" s="155"/>
      <c r="K30" s="155"/>
      <c r="L30" s="155"/>
      <c r="M30" s="155"/>
      <c r="N30" s="155"/>
      <c r="O30" s="155"/>
      <c r="P30" s="155"/>
    </row>
    <row r="31" spans="1:17" x14ac:dyDescent="0.2">
      <c r="A31" s="159" t="s">
        <v>53</v>
      </c>
      <c r="B31" s="159"/>
      <c r="C31" s="159"/>
      <c r="D31" s="159"/>
      <c r="E31" s="159"/>
      <c r="F31" s="159"/>
      <c r="G31" s="159"/>
      <c r="H31" s="159"/>
      <c r="I31" s="159"/>
      <c r="J31" s="159"/>
      <c r="K31" s="159"/>
      <c r="L31" s="159"/>
      <c r="M31" s="159"/>
      <c r="N31" s="159"/>
      <c r="O31" s="159"/>
      <c r="P31" s="159"/>
    </row>
  </sheetData>
  <mergeCells count="7">
    <mergeCell ref="A31:P31"/>
    <mergeCell ref="A1:N1"/>
    <mergeCell ref="A2:N2"/>
    <mergeCell ref="A3:N3"/>
    <mergeCell ref="A5:N5"/>
    <mergeCell ref="A29:P29"/>
    <mergeCell ref="A30:P30"/>
  </mergeCells>
  <phoneticPr fontId="2" type="noConversion"/>
  <printOptions horizontalCentered="1" verticalCentered="1"/>
  <pageMargins left="0.5" right="0.5" top="0.75" bottom="0.75" header="0.5" footer="0.5"/>
  <pageSetup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P31"/>
  <sheetViews>
    <sheetView workbookViewId="0">
      <selection activeCell="A32" sqref="A32"/>
    </sheetView>
  </sheetViews>
  <sheetFormatPr defaultColWidth="9.140625" defaultRowHeight="12.75" x14ac:dyDescent="0.2"/>
  <cols>
    <col min="1" max="1" width="21.28515625" style="49" customWidth="1"/>
    <col min="2" max="2" width="9.42578125" style="49" customWidth="1"/>
    <col min="3" max="3" width="8.28515625" style="49" customWidth="1"/>
    <col min="4" max="4" width="5.140625" style="49" customWidth="1"/>
    <col min="5" max="5" width="8.7109375" style="49" customWidth="1"/>
    <col min="6" max="6" width="5.140625" style="49" customWidth="1"/>
    <col min="7" max="7" width="9.42578125" style="49" customWidth="1"/>
    <col min="8" max="8" width="5.140625" style="49" customWidth="1"/>
    <col min="9" max="9" width="8.7109375" style="49" customWidth="1"/>
    <col min="10" max="10" width="5.140625" style="49" customWidth="1"/>
    <col min="11" max="11" width="9.140625" style="49" customWidth="1"/>
    <col min="12" max="12" width="5.140625" style="49" customWidth="1"/>
    <col min="13" max="13" width="8.7109375" style="49" customWidth="1"/>
    <col min="14" max="14" width="5.140625" style="49" customWidth="1"/>
    <col min="15" max="15" width="10.7109375" style="49" customWidth="1"/>
    <col min="16" max="16" width="5.140625" style="49" customWidth="1"/>
    <col min="17" max="16384" width="9.140625" style="49"/>
  </cols>
  <sheetData>
    <row r="1" spans="1:16" ht="18.75" x14ac:dyDescent="0.3">
      <c r="A1" s="161" t="s">
        <v>0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6"/>
      <c r="O1" s="176"/>
      <c r="P1" s="176"/>
    </row>
    <row r="2" spans="1:16" ht="15.75" x14ac:dyDescent="0.25">
      <c r="A2" s="151" t="str">
        <f>'1. Plan vs Actual'!A2</f>
        <v>OSCCAR Summary by Workforce Area</v>
      </c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3"/>
      <c r="P2" s="173"/>
    </row>
    <row r="3" spans="1:16" ht="15.75" x14ac:dyDescent="0.25">
      <c r="A3" s="177" t="str">
        <f>'1. Plan vs Actual'!A3</f>
        <v>FY23 Quarter Ending March 31, 2023</v>
      </c>
      <c r="B3" s="173"/>
      <c r="C3" s="173"/>
      <c r="D3" s="173"/>
      <c r="E3" s="173"/>
      <c r="F3" s="173"/>
      <c r="G3" s="173"/>
      <c r="H3" s="173"/>
      <c r="I3" s="173"/>
      <c r="J3" s="173"/>
      <c r="K3" s="173"/>
      <c r="L3" s="173"/>
      <c r="M3" s="173"/>
      <c r="N3" s="173"/>
      <c r="O3" s="173"/>
      <c r="P3" s="152"/>
    </row>
    <row r="5" spans="1:16" ht="18.75" x14ac:dyDescent="0.3">
      <c r="A5" s="161" t="s">
        <v>8</v>
      </c>
      <c r="B5" s="161"/>
      <c r="C5" s="161"/>
      <c r="D5" s="161"/>
      <c r="E5" s="161"/>
      <c r="F5" s="161"/>
      <c r="G5" s="161"/>
      <c r="H5" s="161"/>
      <c r="I5" s="161"/>
      <c r="J5" s="161"/>
      <c r="K5" s="161"/>
      <c r="L5" s="161"/>
      <c r="M5" s="161"/>
      <c r="N5" s="161"/>
      <c r="O5" s="161"/>
      <c r="P5" s="161"/>
    </row>
    <row r="6" spans="1:16" ht="6.75" customHeight="1" thickBot="1" x14ac:dyDescent="0.25"/>
    <row r="7" spans="1:16" ht="13.5" thickTop="1" x14ac:dyDescent="0.2">
      <c r="A7" s="54" t="s">
        <v>16</v>
      </c>
      <c r="B7" s="141" t="s">
        <v>17</v>
      </c>
      <c r="C7" s="55" t="s">
        <v>18</v>
      </c>
      <c r="D7" s="55" t="s">
        <v>19</v>
      </c>
      <c r="E7" s="55" t="s">
        <v>20</v>
      </c>
      <c r="F7" s="55" t="s">
        <v>21</v>
      </c>
      <c r="G7" s="55" t="s">
        <v>55</v>
      </c>
      <c r="H7" s="55" t="s">
        <v>61</v>
      </c>
      <c r="I7" s="55" t="s">
        <v>62</v>
      </c>
      <c r="J7" s="55" t="s">
        <v>63</v>
      </c>
      <c r="K7" s="55" t="s">
        <v>73</v>
      </c>
      <c r="L7" s="55" t="s">
        <v>74</v>
      </c>
      <c r="M7" s="55" t="s">
        <v>75</v>
      </c>
      <c r="N7" s="55" t="s">
        <v>76</v>
      </c>
      <c r="O7" s="55" t="s">
        <v>95</v>
      </c>
      <c r="P7" s="56" t="s">
        <v>78</v>
      </c>
    </row>
    <row r="8" spans="1:16" s="60" customFormat="1" ht="51" x14ac:dyDescent="0.2">
      <c r="A8" s="57"/>
      <c r="B8" s="134" t="s">
        <v>22</v>
      </c>
      <c r="C8" s="58" t="s">
        <v>96</v>
      </c>
      <c r="D8" s="58" t="s">
        <v>80</v>
      </c>
      <c r="E8" s="58" t="s">
        <v>97</v>
      </c>
      <c r="F8" s="58" t="s">
        <v>80</v>
      </c>
      <c r="G8" s="58" t="s">
        <v>98</v>
      </c>
      <c r="H8" s="58" t="s">
        <v>80</v>
      </c>
      <c r="I8" s="58" t="s">
        <v>99</v>
      </c>
      <c r="J8" s="58" t="s">
        <v>80</v>
      </c>
      <c r="K8" s="58" t="s">
        <v>100</v>
      </c>
      <c r="L8" s="58" t="s">
        <v>80</v>
      </c>
      <c r="M8" s="58" t="s">
        <v>101</v>
      </c>
      <c r="N8" s="58" t="s">
        <v>80</v>
      </c>
      <c r="O8" s="58" t="s">
        <v>102</v>
      </c>
      <c r="P8" s="59" t="s">
        <v>80</v>
      </c>
    </row>
    <row r="9" spans="1:16" ht="14.1" customHeight="1" x14ac:dyDescent="0.2">
      <c r="A9" s="61" t="s">
        <v>30</v>
      </c>
      <c r="B9" s="30">
        <f>'1. Plan vs Actual'!C10</f>
        <v>2626</v>
      </c>
      <c r="C9" s="20">
        <v>160</v>
      </c>
      <c r="D9" s="21">
        <f>C9/B9</f>
        <v>6.0929169840060929E-2</v>
      </c>
      <c r="E9" s="20">
        <v>780</v>
      </c>
      <c r="F9" s="21">
        <f>E9/B9</f>
        <v>0.29702970297029702</v>
      </c>
      <c r="G9" s="20">
        <v>324</v>
      </c>
      <c r="H9" s="21">
        <f>G9/B9</f>
        <v>0.12338156892612338</v>
      </c>
      <c r="I9" s="20">
        <v>199</v>
      </c>
      <c r="J9" s="21">
        <f>I9/B9</f>
        <v>7.578065498857578E-2</v>
      </c>
      <c r="K9" s="20">
        <v>487</v>
      </c>
      <c r="L9" s="21">
        <f>K9/B9</f>
        <v>0.18545316070068546</v>
      </c>
      <c r="M9" s="20">
        <v>231</v>
      </c>
      <c r="N9" s="21">
        <f>M9/B9</f>
        <v>8.7966488956587971E-2</v>
      </c>
      <c r="O9" s="20">
        <v>235</v>
      </c>
      <c r="P9" s="23">
        <f>O9/B9</f>
        <v>8.9489718202589497E-2</v>
      </c>
    </row>
    <row r="10" spans="1:16" ht="14.1" customHeight="1" x14ac:dyDescent="0.2">
      <c r="A10" s="61" t="s">
        <v>31</v>
      </c>
      <c r="B10" s="30">
        <f>'1. Plan vs Actual'!C11</f>
        <v>8113</v>
      </c>
      <c r="C10" s="20">
        <v>363</v>
      </c>
      <c r="D10" s="21">
        <f t="shared" ref="D10:D26" si="0">C10/B10</f>
        <v>4.4743005053617647E-2</v>
      </c>
      <c r="E10" s="20">
        <v>1950</v>
      </c>
      <c r="F10" s="21">
        <f t="shared" ref="F10:F26" si="1">E10/B10</f>
        <v>0.24035498582521878</v>
      </c>
      <c r="G10" s="20">
        <v>1055</v>
      </c>
      <c r="H10" s="21">
        <f t="shared" ref="H10:H26" si="2">G10/B10</f>
        <v>0.13003821027979787</v>
      </c>
      <c r="I10" s="20">
        <v>503</v>
      </c>
      <c r="J10" s="21">
        <f t="shared" ref="J10:J26" si="3">I10/B10</f>
        <v>6.1999260446197461E-2</v>
      </c>
      <c r="K10" s="20">
        <v>2209</v>
      </c>
      <c r="L10" s="21">
        <f t="shared" ref="L10:L26" si="4">K10/B10</f>
        <v>0.27227905830149146</v>
      </c>
      <c r="M10" s="20">
        <v>1250</v>
      </c>
      <c r="N10" s="21">
        <f t="shared" ref="N10:N26" si="5">M10/B10</f>
        <v>0.15407370886231975</v>
      </c>
      <c r="O10" s="20">
        <v>293</v>
      </c>
      <c r="P10" s="23">
        <f t="shared" ref="P10:P26" si="6">O10/B10</f>
        <v>3.6114877357327747E-2</v>
      </c>
    </row>
    <row r="11" spans="1:16" ht="14.1" customHeight="1" x14ac:dyDescent="0.2">
      <c r="A11" s="61" t="s">
        <v>32</v>
      </c>
      <c r="B11" s="30">
        <f>'1. Plan vs Actual'!C12</f>
        <v>5654</v>
      </c>
      <c r="C11" s="20">
        <v>708</v>
      </c>
      <c r="D11" s="21">
        <f t="shared" si="0"/>
        <v>0.12522108241952601</v>
      </c>
      <c r="E11" s="20">
        <v>1745</v>
      </c>
      <c r="F11" s="21">
        <f t="shared" si="1"/>
        <v>0.30863105765829502</v>
      </c>
      <c r="G11" s="20">
        <v>718</v>
      </c>
      <c r="H11" s="21">
        <f t="shared" si="2"/>
        <v>0.12698974177573399</v>
      </c>
      <c r="I11" s="20">
        <v>472</v>
      </c>
      <c r="J11" s="21">
        <f t="shared" si="3"/>
        <v>8.3480721613017339E-2</v>
      </c>
      <c r="K11" s="20">
        <v>1050</v>
      </c>
      <c r="L11" s="21">
        <f t="shared" si="4"/>
        <v>0.1857092324018394</v>
      </c>
      <c r="M11" s="20">
        <v>482</v>
      </c>
      <c r="N11" s="21">
        <f t="shared" si="5"/>
        <v>8.5249380969225325E-2</v>
      </c>
      <c r="O11" s="20">
        <v>58</v>
      </c>
      <c r="P11" s="23">
        <f t="shared" si="6"/>
        <v>1.0258224266006368E-2</v>
      </c>
    </row>
    <row r="12" spans="1:16" ht="14.1" customHeight="1" x14ac:dyDescent="0.2">
      <c r="A12" s="61" t="s">
        <v>33</v>
      </c>
      <c r="B12" s="30">
        <f>'1. Plan vs Actual'!C13</f>
        <v>4532</v>
      </c>
      <c r="C12" s="20">
        <v>226</v>
      </c>
      <c r="D12" s="21">
        <f t="shared" si="0"/>
        <v>4.9867608120035302E-2</v>
      </c>
      <c r="E12" s="20">
        <v>1234</v>
      </c>
      <c r="F12" s="21">
        <f t="shared" si="1"/>
        <v>0.27228596646072373</v>
      </c>
      <c r="G12" s="20">
        <v>674</v>
      </c>
      <c r="H12" s="21">
        <f t="shared" si="2"/>
        <v>0.14872021182700795</v>
      </c>
      <c r="I12" s="20">
        <v>391</v>
      </c>
      <c r="J12" s="21">
        <f t="shared" si="3"/>
        <v>8.6275375110326569E-2</v>
      </c>
      <c r="K12" s="20">
        <v>1114</v>
      </c>
      <c r="L12" s="21">
        <f t="shared" si="4"/>
        <v>0.24580759046778464</v>
      </c>
      <c r="M12" s="20">
        <v>521</v>
      </c>
      <c r="N12" s="21">
        <f t="shared" si="5"/>
        <v>0.11496028243601059</v>
      </c>
      <c r="O12" s="20">
        <v>33</v>
      </c>
      <c r="P12" s="23">
        <f t="shared" si="6"/>
        <v>7.2815533980582527E-3</v>
      </c>
    </row>
    <row r="13" spans="1:16" ht="14.1" customHeight="1" x14ac:dyDescent="0.2">
      <c r="A13" s="61" t="s">
        <v>34</v>
      </c>
      <c r="B13" s="30">
        <f>'1. Plan vs Actual'!C14</f>
        <v>2376</v>
      </c>
      <c r="C13" s="20">
        <v>115</v>
      </c>
      <c r="D13" s="21">
        <f t="shared" si="0"/>
        <v>4.8400673400673402E-2</v>
      </c>
      <c r="E13" s="20">
        <v>479</v>
      </c>
      <c r="F13" s="21">
        <f t="shared" si="1"/>
        <v>0.20159932659932661</v>
      </c>
      <c r="G13" s="20">
        <v>298</v>
      </c>
      <c r="H13" s="21">
        <f t="shared" si="2"/>
        <v>0.12542087542087543</v>
      </c>
      <c r="I13" s="20">
        <v>221</v>
      </c>
      <c r="J13" s="21">
        <f t="shared" si="3"/>
        <v>9.301346801346802E-2</v>
      </c>
      <c r="K13" s="20">
        <v>604</v>
      </c>
      <c r="L13" s="21">
        <f t="shared" si="4"/>
        <v>0.25420875420875422</v>
      </c>
      <c r="M13" s="20">
        <v>281</v>
      </c>
      <c r="N13" s="21">
        <f t="shared" si="5"/>
        <v>0.11826599326599327</v>
      </c>
      <c r="O13" s="20">
        <v>4</v>
      </c>
      <c r="P13" s="23">
        <f t="shared" si="6"/>
        <v>1.6835016835016834E-3</v>
      </c>
    </row>
    <row r="14" spans="1:16" ht="14.1" customHeight="1" x14ac:dyDescent="0.2">
      <c r="A14" s="61" t="s">
        <v>35</v>
      </c>
      <c r="B14" s="30">
        <f>'1. Plan vs Actual'!C15</f>
        <v>5989</v>
      </c>
      <c r="C14" s="20">
        <v>301</v>
      </c>
      <c r="D14" s="21">
        <f t="shared" si="0"/>
        <v>5.0258807814326262E-2</v>
      </c>
      <c r="E14" s="20">
        <v>1632</v>
      </c>
      <c r="F14" s="21">
        <f t="shared" si="1"/>
        <v>0.27249958256804141</v>
      </c>
      <c r="G14" s="20">
        <v>826</v>
      </c>
      <c r="H14" s="21">
        <f t="shared" si="2"/>
        <v>0.13791951911838371</v>
      </c>
      <c r="I14" s="20">
        <v>549</v>
      </c>
      <c r="J14" s="21">
        <f t="shared" si="3"/>
        <v>9.166805810652863E-2</v>
      </c>
      <c r="K14" s="20">
        <v>1363</v>
      </c>
      <c r="L14" s="21">
        <f t="shared" si="4"/>
        <v>0.22758390382367674</v>
      </c>
      <c r="M14" s="20">
        <v>608</v>
      </c>
      <c r="N14" s="21">
        <f t="shared" si="5"/>
        <v>0.10151945232927033</v>
      </c>
      <c r="O14" s="20">
        <v>111</v>
      </c>
      <c r="P14" s="23">
        <f t="shared" si="6"/>
        <v>1.8533978961429286E-2</v>
      </c>
    </row>
    <row r="15" spans="1:16" ht="14.1" customHeight="1" x14ac:dyDescent="0.2">
      <c r="A15" s="61" t="s">
        <v>36</v>
      </c>
      <c r="B15" s="30">
        <f>'1. Plan vs Actual'!C16</f>
        <v>2529</v>
      </c>
      <c r="C15" s="20">
        <v>140</v>
      </c>
      <c r="D15" s="21">
        <f t="shared" si="0"/>
        <v>5.5357848952155002E-2</v>
      </c>
      <c r="E15" s="20">
        <v>690</v>
      </c>
      <c r="F15" s="21">
        <f t="shared" si="1"/>
        <v>0.27283511269276395</v>
      </c>
      <c r="G15" s="20">
        <v>365</v>
      </c>
      <c r="H15" s="21">
        <f t="shared" si="2"/>
        <v>0.14432582048240411</v>
      </c>
      <c r="I15" s="20">
        <v>196</v>
      </c>
      <c r="J15" s="21">
        <f t="shared" si="3"/>
        <v>7.7500988533016998E-2</v>
      </c>
      <c r="K15" s="20">
        <v>536</v>
      </c>
      <c r="L15" s="21">
        <f t="shared" si="4"/>
        <v>0.21194147884539344</v>
      </c>
      <c r="M15" s="20">
        <v>314</v>
      </c>
      <c r="N15" s="21">
        <f t="shared" si="5"/>
        <v>0.12415974693554764</v>
      </c>
      <c r="O15" s="20">
        <v>115</v>
      </c>
      <c r="P15" s="23">
        <f t="shared" si="6"/>
        <v>4.5472518782127325E-2</v>
      </c>
    </row>
    <row r="16" spans="1:16" ht="14.1" customHeight="1" x14ac:dyDescent="0.2">
      <c r="A16" s="61" t="s">
        <v>37</v>
      </c>
      <c r="B16" s="30">
        <f>'1. Plan vs Actual'!C17</f>
        <v>5596</v>
      </c>
      <c r="C16" s="20">
        <v>426</v>
      </c>
      <c r="D16" s="21">
        <f t="shared" si="0"/>
        <v>7.6125804145818446E-2</v>
      </c>
      <c r="E16" s="20">
        <v>1364</v>
      </c>
      <c r="F16" s="21">
        <f t="shared" si="1"/>
        <v>0.24374553252323089</v>
      </c>
      <c r="G16" s="20">
        <v>609</v>
      </c>
      <c r="H16" s="21">
        <f t="shared" si="2"/>
        <v>0.1088277340957827</v>
      </c>
      <c r="I16" s="20">
        <v>333</v>
      </c>
      <c r="J16" s="21">
        <f t="shared" si="3"/>
        <v>5.9506790564689063E-2</v>
      </c>
      <c r="K16" s="20">
        <v>1177</v>
      </c>
      <c r="L16" s="21">
        <f t="shared" si="4"/>
        <v>0.21032880629020728</v>
      </c>
      <c r="M16" s="20">
        <v>591</v>
      </c>
      <c r="N16" s="21">
        <f t="shared" si="5"/>
        <v>0.10561115082201572</v>
      </c>
      <c r="O16" s="20">
        <v>273</v>
      </c>
      <c r="P16" s="23">
        <f t="shared" si="6"/>
        <v>4.878484631879914E-2</v>
      </c>
    </row>
    <row r="17" spans="1:16" ht="14.1" customHeight="1" x14ac:dyDescent="0.2">
      <c r="A17" s="61" t="s">
        <v>38</v>
      </c>
      <c r="B17" s="30">
        <f>'1. Plan vs Actual'!C18</f>
        <v>3429</v>
      </c>
      <c r="C17" s="20">
        <v>351</v>
      </c>
      <c r="D17" s="21">
        <f t="shared" si="0"/>
        <v>0.10236220472440945</v>
      </c>
      <c r="E17" s="20">
        <v>1046</v>
      </c>
      <c r="F17" s="21">
        <f t="shared" si="1"/>
        <v>0.30504520268299795</v>
      </c>
      <c r="G17" s="20">
        <v>425</v>
      </c>
      <c r="H17" s="21">
        <f t="shared" si="2"/>
        <v>0.12394284047827354</v>
      </c>
      <c r="I17" s="20">
        <v>278</v>
      </c>
      <c r="J17" s="21">
        <f t="shared" si="3"/>
        <v>8.1073199183435404E-2</v>
      </c>
      <c r="K17" s="20">
        <v>652</v>
      </c>
      <c r="L17" s="21">
        <f t="shared" si="4"/>
        <v>0.19014289880431612</v>
      </c>
      <c r="M17" s="20">
        <v>265</v>
      </c>
      <c r="N17" s="21">
        <f t="shared" si="5"/>
        <v>7.728200641586469E-2</v>
      </c>
      <c r="O17" s="20">
        <v>15</v>
      </c>
      <c r="P17" s="23">
        <f t="shared" si="6"/>
        <v>4.3744531933508314E-3</v>
      </c>
    </row>
    <row r="18" spans="1:16" ht="14.1" customHeight="1" x14ac:dyDescent="0.2">
      <c r="A18" s="61" t="s">
        <v>39</v>
      </c>
      <c r="B18" s="30">
        <f>'1. Plan vs Actual'!C19</f>
        <v>12764</v>
      </c>
      <c r="C18" s="20">
        <v>1841</v>
      </c>
      <c r="D18" s="21">
        <f t="shared" si="0"/>
        <v>0.1442337825133187</v>
      </c>
      <c r="E18" s="20">
        <v>3920</v>
      </c>
      <c r="F18" s="21">
        <f t="shared" si="1"/>
        <v>0.30711375744280789</v>
      </c>
      <c r="G18" s="20">
        <v>1656</v>
      </c>
      <c r="H18" s="21">
        <f t="shared" si="2"/>
        <v>0.12973989345032905</v>
      </c>
      <c r="I18" s="20">
        <v>727</v>
      </c>
      <c r="J18" s="21">
        <f t="shared" si="3"/>
        <v>5.6957066750235034E-2</v>
      </c>
      <c r="K18" s="20">
        <v>1349</v>
      </c>
      <c r="L18" s="21">
        <f t="shared" si="4"/>
        <v>0.10568787214039486</v>
      </c>
      <c r="M18" s="20">
        <v>684</v>
      </c>
      <c r="N18" s="21">
        <f t="shared" si="5"/>
        <v>5.3588216859918519E-2</v>
      </c>
      <c r="O18" s="20">
        <v>1022</v>
      </c>
      <c r="P18" s="23">
        <f t="shared" si="6"/>
        <v>8.0068943904732057E-2</v>
      </c>
    </row>
    <row r="19" spans="1:16" ht="14.1" customHeight="1" x14ac:dyDescent="0.2">
      <c r="A19" s="61" t="s">
        <v>40</v>
      </c>
      <c r="B19" s="30">
        <f>'1. Plan vs Actual'!C20</f>
        <v>6322</v>
      </c>
      <c r="C19" s="20">
        <v>506</v>
      </c>
      <c r="D19" s="21">
        <f t="shared" si="0"/>
        <v>8.0037962670041124E-2</v>
      </c>
      <c r="E19" s="20">
        <v>1847</v>
      </c>
      <c r="F19" s="21">
        <f t="shared" si="1"/>
        <v>0.29215438152483392</v>
      </c>
      <c r="G19" s="20">
        <v>732</v>
      </c>
      <c r="H19" s="21">
        <f t="shared" si="2"/>
        <v>0.11578614362543499</v>
      </c>
      <c r="I19" s="20">
        <v>464</v>
      </c>
      <c r="J19" s="21">
        <f t="shared" si="3"/>
        <v>7.3394495412844041E-2</v>
      </c>
      <c r="K19" s="20">
        <v>1468</v>
      </c>
      <c r="L19" s="21">
        <f t="shared" si="4"/>
        <v>0.23220499841822209</v>
      </c>
      <c r="M19" s="20">
        <v>705</v>
      </c>
      <c r="N19" s="21">
        <f t="shared" si="5"/>
        <v>0.11151534324580829</v>
      </c>
      <c r="O19" s="20">
        <v>185</v>
      </c>
      <c r="P19" s="23">
        <f t="shared" si="6"/>
        <v>2.92628914900348E-2</v>
      </c>
    </row>
    <row r="20" spans="1:16" ht="14.1" customHeight="1" x14ac:dyDescent="0.2">
      <c r="A20" s="61" t="s">
        <v>41</v>
      </c>
      <c r="B20" s="30">
        <f>'1. Plan vs Actual'!C21</f>
        <v>6809</v>
      </c>
      <c r="C20" s="20">
        <v>241</v>
      </c>
      <c r="D20" s="21">
        <f t="shared" si="0"/>
        <v>3.5394331032457045E-2</v>
      </c>
      <c r="E20" s="20">
        <v>1147</v>
      </c>
      <c r="F20" s="21">
        <f t="shared" si="1"/>
        <v>0.16845351740343661</v>
      </c>
      <c r="G20" s="20">
        <v>731</v>
      </c>
      <c r="H20" s="21">
        <f t="shared" si="2"/>
        <v>0.10735790865031576</v>
      </c>
      <c r="I20" s="20">
        <v>449</v>
      </c>
      <c r="J20" s="21">
        <f t="shared" si="3"/>
        <v>6.5942135409017472E-2</v>
      </c>
      <c r="K20" s="20">
        <v>2338</v>
      </c>
      <c r="L20" s="21">
        <f t="shared" si="4"/>
        <v>0.34336907034806874</v>
      </c>
      <c r="M20" s="20">
        <v>1446</v>
      </c>
      <c r="N20" s="21">
        <f t="shared" si="5"/>
        <v>0.21236598619474226</v>
      </c>
      <c r="O20" s="20">
        <v>16</v>
      </c>
      <c r="P20" s="23">
        <f t="shared" si="6"/>
        <v>2.3498311058892641E-3</v>
      </c>
    </row>
    <row r="21" spans="1:16" ht="14.1" customHeight="1" x14ac:dyDescent="0.2">
      <c r="A21" s="61" t="s">
        <v>42</v>
      </c>
      <c r="B21" s="30">
        <f>'1. Plan vs Actual'!C22</f>
        <v>6618</v>
      </c>
      <c r="C21" s="20">
        <v>177</v>
      </c>
      <c r="D21" s="21">
        <f t="shared" si="0"/>
        <v>2.6745240253853129E-2</v>
      </c>
      <c r="E21" s="20">
        <v>1127</v>
      </c>
      <c r="F21" s="21">
        <f t="shared" si="1"/>
        <v>0.17029313992142642</v>
      </c>
      <c r="G21" s="20">
        <v>711</v>
      </c>
      <c r="H21" s="21">
        <f t="shared" si="2"/>
        <v>0.10743427017225748</v>
      </c>
      <c r="I21" s="20">
        <v>475</v>
      </c>
      <c r="J21" s="21">
        <f t="shared" si="3"/>
        <v>7.1773949833786641E-2</v>
      </c>
      <c r="K21" s="20">
        <v>2225</v>
      </c>
      <c r="L21" s="21">
        <f t="shared" si="4"/>
        <v>0.33620429132668478</v>
      </c>
      <c r="M21" s="20">
        <v>1431</v>
      </c>
      <c r="N21" s="21">
        <f t="shared" si="5"/>
        <v>0.21622846781504987</v>
      </c>
      <c r="O21" s="20">
        <v>24</v>
      </c>
      <c r="P21" s="23">
        <f t="shared" si="6"/>
        <v>3.6264732547597461E-3</v>
      </c>
    </row>
    <row r="22" spans="1:16" ht="14.1" customHeight="1" x14ac:dyDescent="0.2">
      <c r="A22" s="61" t="s">
        <v>43</v>
      </c>
      <c r="B22" s="30">
        <f>'1. Plan vs Actual'!C23</f>
        <v>2950</v>
      </c>
      <c r="C22" s="20">
        <v>128</v>
      </c>
      <c r="D22" s="21">
        <f t="shared" si="0"/>
        <v>4.3389830508474579E-2</v>
      </c>
      <c r="E22" s="20">
        <v>811</v>
      </c>
      <c r="F22" s="21">
        <f t="shared" si="1"/>
        <v>0.27491525423728813</v>
      </c>
      <c r="G22" s="20">
        <v>374</v>
      </c>
      <c r="H22" s="21">
        <f t="shared" si="2"/>
        <v>0.12677966101694915</v>
      </c>
      <c r="I22" s="20">
        <v>277</v>
      </c>
      <c r="J22" s="21">
        <f t="shared" si="3"/>
        <v>9.3898305084745767E-2</v>
      </c>
      <c r="K22" s="20">
        <v>683</v>
      </c>
      <c r="L22" s="21">
        <f t="shared" si="4"/>
        <v>0.23152542372881357</v>
      </c>
      <c r="M22" s="20">
        <v>356</v>
      </c>
      <c r="N22" s="21">
        <f t="shared" si="5"/>
        <v>0.12067796610169491</v>
      </c>
      <c r="O22" s="20">
        <v>8</v>
      </c>
      <c r="P22" s="23">
        <f t="shared" si="6"/>
        <v>2.7118644067796612E-3</v>
      </c>
    </row>
    <row r="23" spans="1:16" ht="14.1" customHeight="1" x14ac:dyDescent="0.2">
      <c r="A23" s="61" t="s">
        <v>44</v>
      </c>
      <c r="B23" s="30">
        <f>'1. Plan vs Actual'!C24</f>
        <v>4237</v>
      </c>
      <c r="C23" s="20">
        <v>233</v>
      </c>
      <c r="D23" s="21">
        <f t="shared" si="0"/>
        <v>5.4991739438281804E-2</v>
      </c>
      <c r="E23" s="20">
        <v>1060</v>
      </c>
      <c r="F23" s="21">
        <f t="shared" si="1"/>
        <v>0.25017701203681852</v>
      </c>
      <c r="G23" s="20">
        <v>490</v>
      </c>
      <c r="H23" s="21">
        <f t="shared" si="2"/>
        <v>0.11564786405475572</v>
      </c>
      <c r="I23" s="20">
        <v>329</v>
      </c>
      <c r="J23" s="21">
        <f t="shared" si="3"/>
        <v>7.7649280151050271E-2</v>
      </c>
      <c r="K23" s="20">
        <v>1129</v>
      </c>
      <c r="L23" s="21">
        <f t="shared" si="4"/>
        <v>0.26646211942412085</v>
      </c>
      <c r="M23" s="20">
        <v>511</v>
      </c>
      <c r="N23" s="21">
        <f t="shared" si="5"/>
        <v>0.12060420108567382</v>
      </c>
      <c r="O23" s="20">
        <v>73</v>
      </c>
      <c r="P23" s="23">
        <f t="shared" si="6"/>
        <v>1.7229171583667689E-2</v>
      </c>
    </row>
    <row r="24" spans="1:16" ht="14.1" customHeight="1" x14ac:dyDescent="0.2">
      <c r="A24" s="61" t="s">
        <v>45</v>
      </c>
      <c r="B24" s="30">
        <f>'1. Plan vs Actual'!C25</f>
        <v>4614</v>
      </c>
      <c r="C24" s="20">
        <v>217</v>
      </c>
      <c r="D24" s="21">
        <f t="shared" si="0"/>
        <v>4.7030775899436494E-2</v>
      </c>
      <c r="E24" s="20">
        <v>1106</v>
      </c>
      <c r="F24" s="21">
        <f t="shared" si="1"/>
        <v>0.23970524490680536</v>
      </c>
      <c r="G24" s="20">
        <v>587</v>
      </c>
      <c r="H24" s="21">
        <f t="shared" si="2"/>
        <v>0.12722149978326833</v>
      </c>
      <c r="I24" s="20">
        <v>354</v>
      </c>
      <c r="J24" s="21">
        <f t="shared" si="3"/>
        <v>7.6723016905071523E-2</v>
      </c>
      <c r="K24" s="20">
        <v>1333</v>
      </c>
      <c r="L24" s="21">
        <f t="shared" si="4"/>
        <v>0.28890333766796705</v>
      </c>
      <c r="M24" s="20">
        <v>579</v>
      </c>
      <c r="N24" s="21">
        <f t="shared" si="5"/>
        <v>0.12548764629388817</v>
      </c>
      <c r="O24" s="20">
        <v>38</v>
      </c>
      <c r="P24" s="23">
        <f t="shared" si="6"/>
        <v>8.2358040745556995E-3</v>
      </c>
    </row>
    <row r="25" spans="1:16" x14ac:dyDescent="0.2">
      <c r="A25" s="61" t="s">
        <v>46</v>
      </c>
      <c r="B25" s="109">
        <f>'1. Plan vs Actual'!C26</f>
        <v>780</v>
      </c>
      <c r="C25" s="109">
        <v>56</v>
      </c>
      <c r="D25" s="21">
        <f t="shared" si="0"/>
        <v>7.179487179487179E-2</v>
      </c>
      <c r="E25" s="109">
        <v>305</v>
      </c>
      <c r="F25" s="21">
        <f t="shared" si="1"/>
        <v>0.39102564102564102</v>
      </c>
      <c r="G25" s="109">
        <v>76</v>
      </c>
      <c r="H25" s="21">
        <f t="shared" si="2"/>
        <v>9.7435897435897437E-2</v>
      </c>
      <c r="I25" s="109">
        <v>68</v>
      </c>
      <c r="J25" s="21">
        <f t="shared" si="3"/>
        <v>8.7179487179487175E-2</v>
      </c>
      <c r="K25" s="109">
        <v>85</v>
      </c>
      <c r="L25" s="21">
        <f t="shared" si="4"/>
        <v>0.10897435897435898</v>
      </c>
      <c r="M25" s="109">
        <v>35</v>
      </c>
      <c r="N25" s="21">
        <f t="shared" si="5"/>
        <v>4.4871794871794872E-2</v>
      </c>
      <c r="O25" s="109">
        <v>29</v>
      </c>
      <c r="P25" s="23">
        <f t="shared" si="6"/>
        <v>3.7179487179487179E-2</v>
      </c>
    </row>
    <row r="26" spans="1:16" ht="13.5" thickBot="1" x14ac:dyDescent="0.25">
      <c r="A26" s="62" t="s">
        <v>48</v>
      </c>
      <c r="B26" s="110">
        <f>'1. Plan vs Actual'!C27</f>
        <v>77508</v>
      </c>
      <c r="C26" s="110">
        <v>6623</v>
      </c>
      <c r="D26" s="25">
        <f t="shared" si="0"/>
        <v>8.5449243949011711E-2</v>
      </c>
      <c r="E26" s="110">
        <v>22339</v>
      </c>
      <c r="F26" s="25">
        <f t="shared" si="1"/>
        <v>0.28821541002219125</v>
      </c>
      <c r="G26" s="110">
        <v>10163</v>
      </c>
      <c r="H26" s="25">
        <f t="shared" si="2"/>
        <v>0.13112194870206947</v>
      </c>
      <c r="I26" s="110">
        <v>5713</v>
      </c>
      <c r="J26" s="25">
        <f t="shared" si="3"/>
        <v>7.3708520410796299E-2</v>
      </c>
      <c r="K26" s="110">
        <v>16324</v>
      </c>
      <c r="L26" s="25">
        <f t="shared" si="4"/>
        <v>0.21061051762398719</v>
      </c>
      <c r="M26" s="110">
        <v>8125</v>
      </c>
      <c r="N26" s="25">
        <f t="shared" si="5"/>
        <v>0.10482788873406616</v>
      </c>
      <c r="O26" s="110">
        <v>2509</v>
      </c>
      <c r="P26" s="27">
        <f t="shared" si="6"/>
        <v>3.2370852041079631E-2</v>
      </c>
    </row>
    <row r="27" spans="1:16" s="11" customFormat="1" ht="13.5" thickTop="1" x14ac:dyDescent="0.2">
      <c r="A27" s="1" t="s">
        <v>49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1:16" s="11" customFormat="1" x14ac:dyDescent="0.2">
      <c r="A28" s="1" t="s">
        <v>50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s="11" customFormat="1" ht="12.75" customHeight="1" x14ac:dyDescent="0.2">
      <c r="A29" s="155" t="s">
        <v>51</v>
      </c>
      <c r="B29" s="155"/>
      <c r="C29" s="155"/>
      <c r="D29" s="155"/>
      <c r="E29" s="155"/>
      <c r="F29" s="155"/>
      <c r="G29" s="155"/>
      <c r="H29" s="155"/>
      <c r="I29" s="155"/>
      <c r="J29" s="155"/>
      <c r="K29" s="155"/>
      <c r="L29" s="155"/>
      <c r="M29" s="155"/>
      <c r="N29" s="155"/>
      <c r="O29" s="155"/>
      <c r="P29" s="155"/>
    </row>
    <row r="30" spans="1:16" s="11" customFormat="1" ht="12.75" customHeight="1" x14ac:dyDescent="0.2">
      <c r="A30" s="155" t="s">
        <v>52</v>
      </c>
      <c r="B30" s="155"/>
      <c r="C30" s="155"/>
      <c r="D30" s="155"/>
      <c r="E30" s="155"/>
      <c r="F30" s="155"/>
      <c r="G30" s="155"/>
      <c r="H30" s="155"/>
      <c r="I30" s="155"/>
      <c r="J30" s="155"/>
      <c r="K30" s="155"/>
      <c r="L30" s="155"/>
      <c r="M30" s="155"/>
      <c r="N30" s="155"/>
      <c r="O30" s="155"/>
      <c r="P30" s="155"/>
    </row>
    <row r="31" spans="1:16" s="11" customFormat="1" x14ac:dyDescent="0.2">
      <c r="A31" s="159" t="s">
        <v>53</v>
      </c>
      <c r="B31" s="159"/>
      <c r="C31" s="159"/>
      <c r="D31" s="159"/>
      <c r="E31" s="159"/>
      <c r="F31" s="159"/>
      <c r="G31" s="159"/>
      <c r="H31" s="159"/>
      <c r="I31" s="159"/>
      <c r="J31" s="159"/>
      <c r="K31" s="159"/>
      <c r="L31" s="159"/>
      <c r="M31" s="159"/>
      <c r="N31" s="159"/>
      <c r="O31" s="159"/>
      <c r="P31" s="159"/>
    </row>
  </sheetData>
  <mergeCells count="7">
    <mergeCell ref="A31:P31"/>
    <mergeCell ref="A1:P1"/>
    <mergeCell ref="A2:P2"/>
    <mergeCell ref="A3:P3"/>
    <mergeCell ref="A5:P5"/>
    <mergeCell ref="A29:P29"/>
    <mergeCell ref="A30:P30"/>
  </mergeCells>
  <phoneticPr fontId="2" type="noConversion"/>
  <printOptions horizontalCentered="1" verticalCentered="1"/>
  <pageMargins left="0.5" right="0.5" top="0.75" bottom="0.75" header="0.5" footer="0.5"/>
  <pageSetup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O29"/>
  <sheetViews>
    <sheetView workbookViewId="0">
      <selection activeCell="A30" sqref="A30"/>
    </sheetView>
  </sheetViews>
  <sheetFormatPr defaultColWidth="9.140625" defaultRowHeight="12.75" x14ac:dyDescent="0.2"/>
  <cols>
    <col min="1" max="1" width="29.85546875" style="1" customWidth="1"/>
    <col min="2" max="13" width="8.28515625" style="1" customWidth="1"/>
    <col min="14" max="16384" width="9.140625" style="1"/>
  </cols>
  <sheetData>
    <row r="1" spans="1:15" ht="18.75" x14ac:dyDescent="0.3">
      <c r="A1" s="161" t="s">
        <v>0</v>
      </c>
      <c r="B1" s="180"/>
      <c r="C1" s="180"/>
      <c r="D1" s="180"/>
      <c r="E1" s="180"/>
      <c r="F1" s="180"/>
      <c r="G1" s="180"/>
      <c r="H1" s="180"/>
      <c r="I1" s="180"/>
      <c r="J1" s="180"/>
      <c r="K1" s="180"/>
      <c r="L1" s="180"/>
      <c r="M1" s="180"/>
    </row>
    <row r="2" spans="1:15" ht="15.75" x14ac:dyDescent="0.25">
      <c r="A2" s="151" t="str">
        <f>'1. Plan vs Actual'!A2</f>
        <v>OSCCAR Summary by Workforce Area</v>
      </c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</row>
    <row r="3" spans="1:15" ht="15.75" x14ac:dyDescent="0.25">
      <c r="A3" s="151" t="str">
        <f>'1. Plan vs Actual'!A3</f>
        <v>FY23 Quarter Ending March 31, 2023</v>
      </c>
      <c r="B3" s="173"/>
      <c r="C3" s="173"/>
      <c r="D3" s="173"/>
      <c r="E3" s="173"/>
      <c r="F3" s="173"/>
      <c r="G3" s="173"/>
      <c r="H3" s="173"/>
      <c r="I3" s="173"/>
      <c r="J3" s="173"/>
      <c r="K3" s="173"/>
      <c r="L3" s="173"/>
      <c r="M3" s="173"/>
    </row>
    <row r="4" spans="1:15" ht="15" x14ac:dyDescent="0.25">
      <c r="A4" s="63"/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</row>
    <row r="5" spans="1:15" ht="18.75" x14ac:dyDescent="0.3">
      <c r="A5" s="161" t="s">
        <v>103</v>
      </c>
      <c r="B5" s="175"/>
      <c r="C5" s="175"/>
      <c r="D5" s="175"/>
      <c r="E5" s="175"/>
      <c r="F5" s="175"/>
      <c r="G5" s="175"/>
      <c r="H5" s="175"/>
      <c r="I5" s="175"/>
      <c r="J5" s="175"/>
      <c r="K5" s="175"/>
      <c r="L5" s="175"/>
      <c r="M5" s="175"/>
    </row>
    <row r="6" spans="1:15" ht="6.75" customHeight="1" thickBot="1" x14ac:dyDescent="0.25"/>
    <row r="7" spans="1:15" s="11" customFormat="1" ht="13.5" thickTop="1" x14ac:dyDescent="0.2">
      <c r="A7" s="64" t="s">
        <v>16</v>
      </c>
      <c r="B7" s="141" t="s">
        <v>17</v>
      </c>
      <c r="C7" s="141" t="s">
        <v>18</v>
      </c>
      <c r="D7" s="141" t="s">
        <v>19</v>
      </c>
      <c r="E7" s="141" t="s">
        <v>20</v>
      </c>
      <c r="F7" s="141" t="s">
        <v>21</v>
      </c>
      <c r="G7" s="141" t="s">
        <v>55</v>
      </c>
      <c r="H7" s="141" t="s">
        <v>61</v>
      </c>
      <c r="I7" s="141" t="s">
        <v>62</v>
      </c>
      <c r="J7" s="141" t="s">
        <v>63</v>
      </c>
      <c r="K7" s="141" t="s">
        <v>73</v>
      </c>
      <c r="L7" s="141" t="s">
        <v>74</v>
      </c>
      <c r="M7" s="142" t="s">
        <v>75</v>
      </c>
    </row>
    <row r="8" spans="1:15" s="68" customFormat="1" ht="11.25" x14ac:dyDescent="0.2">
      <c r="A8" s="65"/>
      <c r="B8" s="66" t="s">
        <v>104</v>
      </c>
      <c r="C8" s="66" t="s">
        <v>105</v>
      </c>
      <c r="D8" s="66" t="s">
        <v>106</v>
      </c>
      <c r="E8" s="66" t="s">
        <v>107</v>
      </c>
      <c r="F8" s="66" t="s">
        <v>108</v>
      </c>
      <c r="G8" s="66" t="s">
        <v>109</v>
      </c>
      <c r="H8" s="66" t="s">
        <v>110</v>
      </c>
      <c r="I8" s="66" t="s">
        <v>111</v>
      </c>
      <c r="J8" s="66" t="s">
        <v>112</v>
      </c>
      <c r="K8" s="66" t="s">
        <v>113</v>
      </c>
      <c r="L8" s="66" t="s">
        <v>114</v>
      </c>
      <c r="M8" s="67" t="s">
        <v>115</v>
      </c>
    </row>
    <row r="9" spans="1:15" ht="15" x14ac:dyDescent="0.25">
      <c r="A9" s="69"/>
      <c r="B9" s="70"/>
      <c r="C9" s="70"/>
      <c r="D9" s="70"/>
      <c r="E9" s="70"/>
      <c r="F9" s="70"/>
      <c r="G9" s="70"/>
      <c r="H9" s="70"/>
      <c r="I9" s="70"/>
      <c r="J9" s="70"/>
      <c r="K9" s="70"/>
      <c r="L9" s="70"/>
      <c r="M9" s="71"/>
    </row>
    <row r="10" spans="1:15" x14ac:dyDescent="0.2">
      <c r="A10" s="72" t="s">
        <v>116</v>
      </c>
      <c r="B10" s="109">
        <v>13326</v>
      </c>
      <c r="C10" s="109">
        <v>22624</v>
      </c>
      <c r="D10" s="109">
        <v>29533</v>
      </c>
      <c r="E10" s="109">
        <v>36394</v>
      </c>
      <c r="F10" s="109">
        <v>43420</v>
      </c>
      <c r="G10" s="109">
        <v>50324</v>
      </c>
      <c r="H10" s="109">
        <v>58163</v>
      </c>
      <c r="I10" s="109">
        <v>65467</v>
      </c>
      <c r="J10" s="109">
        <v>77508</v>
      </c>
      <c r="K10" s="109"/>
      <c r="L10" s="109"/>
      <c r="M10" s="73"/>
    </row>
    <row r="11" spans="1:15" x14ac:dyDescent="0.2">
      <c r="A11" s="72" t="s">
        <v>117</v>
      </c>
      <c r="B11" s="109">
        <v>13326</v>
      </c>
      <c r="C11" s="109">
        <v>15457</v>
      </c>
      <c r="D11" s="109">
        <v>14620</v>
      </c>
      <c r="E11" s="109">
        <v>14732</v>
      </c>
      <c r="F11" s="109">
        <v>15181</v>
      </c>
      <c r="G11" s="109">
        <v>15417</v>
      </c>
      <c r="H11" s="109">
        <v>17245</v>
      </c>
      <c r="I11" s="109">
        <v>17084</v>
      </c>
      <c r="J11" s="109">
        <v>20155</v>
      </c>
      <c r="K11" s="74"/>
      <c r="L11" s="109"/>
      <c r="M11" s="73"/>
      <c r="O11" s="75"/>
    </row>
    <row r="12" spans="1:15" x14ac:dyDescent="0.2">
      <c r="A12" s="72"/>
      <c r="B12" s="109"/>
      <c r="C12" s="109"/>
      <c r="D12" s="109"/>
      <c r="E12" s="109"/>
      <c r="F12" s="109"/>
      <c r="G12" s="109"/>
      <c r="H12" s="109"/>
      <c r="I12" s="109"/>
      <c r="J12" s="109"/>
      <c r="K12" s="109"/>
      <c r="L12" s="109"/>
      <c r="M12" s="73"/>
    </row>
    <row r="13" spans="1:15" ht="15" customHeight="1" x14ac:dyDescent="0.2">
      <c r="A13" s="72" t="s">
        <v>118</v>
      </c>
      <c r="B13" s="109">
        <v>12252</v>
      </c>
      <c r="C13" s="109">
        <v>20735</v>
      </c>
      <c r="D13" s="109">
        <v>27098</v>
      </c>
      <c r="E13" s="109">
        <v>33411</v>
      </c>
      <c r="F13" s="109">
        <v>39920</v>
      </c>
      <c r="G13" s="109">
        <v>46321</v>
      </c>
      <c r="H13" s="109">
        <v>53621</v>
      </c>
      <c r="I13" s="109">
        <v>60305</v>
      </c>
      <c r="J13" s="109">
        <v>71232</v>
      </c>
      <c r="K13" s="109"/>
      <c r="L13" s="109"/>
      <c r="M13" s="73"/>
    </row>
    <row r="14" spans="1:15" x14ac:dyDescent="0.2">
      <c r="A14" s="72" t="s">
        <v>119</v>
      </c>
      <c r="B14" s="115">
        <f t="shared" ref="B14:J14" si="0">B13/B10</f>
        <v>0.91940567312021615</v>
      </c>
      <c r="C14" s="115">
        <f t="shared" si="0"/>
        <v>0.91650459688826025</v>
      </c>
      <c r="D14" s="115">
        <f t="shared" si="0"/>
        <v>0.91754985947922663</v>
      </c>
      <c r="E14" s="115">
        <f t="shared" si="0"/>
        <v>0.91803593999010824</v>
      </c>
      <c r="F14" s="115">
        <f t="shared" si="0"/>
        <v>0.91939198526024868</v>
      </c>
      <c r="G14" s="115">
        <f t="shared" si="0"/>
        <v>0.92045544869247276</v>
      </c>
      <c r="H14" s="115">
        <f t="shared" si="0"/>
        <v>0.921909117480185</v>
      </c>
      <c r="I14" s="115">
        <f t="shared" si="0"/>
        <v>0.92115111430186203</v>
      </c>
      <c r="J14" s="115">
        <f t="shared" si="0"/>
        <v>0.91902771326830779</v>
      </c>
      <c r="K14" s="115"/>
      <c r="L14" s="115"/>
      <c r="M14" s="76"/>
      <c r="N14" s="68"/>
    </row>
    <row r="15" spans="1:15" x14ac:dyDescent="0.2">
      <c r="A15" s="72"/>
      <c r="B15" s="109"/>
      <c r="C15" s="109"/>
      <c r="D15" s="109"/>
      <c r="E15" s="109"/>
      <c r="F15" s="109"/>
      <c r="G15" s="109"/>
      <c r="H15" s="109"/>
      <c r="I15" s="109"/>
      <c r="J15" s="109"/>
      <c r="K15" s="109"/>
      <c r="L15" s="109"/>
      <c r="M15" s="73"/>
    </row>
    <row r="16" spans="1:15" ht="15" customHeight="1" x14ac:dyDescent="0.2">
      <c r="A16" s="72" t="s">
        <v>120</v>
      </c>
      <c r="B16" s="109">
        <v>1383</v>
      </c>
      <c r="C16" s="109">
        <v>2056</v>
      </c>
      <c r="D16" s="109">
        <v>2577</v>
      </c>
      <c r="E16" s="109">
        <v>3075</v>
      </c>
      <c r="F16" s="109">
        <v>3588</v>
      </c>
      <c r="G16" s="109">
        <v>4041</v>
      </c>
      <c r="H16" s="109">
        <v>4562</v>
      </c>
      <c r="I16" s="109">
        <v>5097</v>
      </c>
      <c r="J16" s="109">
        <v>5431</v>
      </c>
      <c r="K16" s="109"/>
      <c r="L16" s="109"/>
      <c r="M16" s="73"/>
    </row>
    <row r="17" spans="1:13" x14ac:dyDescent="0.2">
      <c r="A17" s="72" t="s">
        <v>119</v>
      </c>
      <c r="B17" s="115">
        <f t="shared" ref="B17:J17" si="1">B16/B10</f>
        <v>0.10378208014407925</v>
      </c>
      <c r="C17" s="115">
        <f t="shared" si="1"/>
        <v>9.0876944837340878E-2</v>
      </c>
      <c r="D17" s="115">
        <f t="shared" si="1"/>
        <v>8.7258321200013547E-2</v>
      </c>
      <c r="E17" s="115">
        <f t="shared" si="1"/>
        <v>8.449194922239929E-2</v>
      </c>
      <c r="F17" s="115">
        <f t="shared" si="1"/>
        <v>8.263473053892216E-2</v>
      </c>
      <c r="G17" s="115">
        <f t="shared" si="1"/>
        <v>8.0299658214768296E-2</v>
      </c>
      <c r="H17" s="115">
        <f t="shared" si="1"/>
        <v>7.8434743737427579E-2</v>
      </c>
      <c r="I17" s="115">
        <f t="shared" si="1"/>
        <v>7.7856019063039392E-2</v>
      </c>
      <c r="J17" s="115">
        <f t="shared" si="1"/>
        <v>7.0070186303349338E-2</v>
      </c>
      <c r="K17" s="115"/>
      <c r="L17" s="115"/>
      <c r="M17" s="76"/>
    </row>
    <row r="18" spans="1:13" x14ac:dyDescent="0.2">
      <c r="A18" s="72"/>
      <c r="B18" s="109"/>
      <c r="C18" s="109"/>
      <c r="D18" s="109"/>
      <c r="E18" s="109"/>
      <c r="F18" s="109"/>
      <c r="G18" s="109"/>
      <c r="H18" s="109"/>
      <c r="I18" s="109"/>
      <c r="J18" s="109"/>
      <c r="K18" s="109"/>
      <c r="L18" s="109"/>
      <c r="M18" s="73"/>
    </row>
    <row r="19" spans="1:13" x14ac:dyDescent="0.2">
      <c r="A19" s="72" t="s">
        <v>121</v>
      </c>
      <c r="B19" s="109">
        <v>6884</v>
      </c>
      <c r="C19" s="109">
        <v>12703</v>
      </c>
      <c r="D19" s="109">
        <v>17230</v>
      </c>
      <c r="E19" s="109">
        <v>21495</v>
      </c>
      <c r="F19" s="109">
        <v>26127</v>
      </c>
      <c r="G19" s="109">
        <v>30659</v>
      </c>
      <c r="H19" s="109">
        <v>36149</v>
      </c>
      <c r="I19" s="109">
        <v>41207</v>
      </c>
      <c r="J19" s="109">
        <v>48954</v>
      </c>
      <c r="K19" s="109"/>
      <c r="L19" s="109"/>
      <c r="M19" s="73"/>
    </row>
    <row r="20" spans="1:13" x14ac:dyDescent="0.2">
      <c r="A20" s="72" t="s">
        <v>119</v>
      </c>
      <c r="B20" s="115">
        <f t="shared" ref="B20:J20" si="2">B19/B10</f>
        <v>0.51658412126669673</v>
      </c>
      <c r="C20" s="115">
        <f t="shared" si="2"/>
        <v>0.56148338048090518</v>
      </c>
      <c r="D20" s="115">
        <f t="shared" si="2"/>
        <v>0.58341516269935323</v>
      </c>
      <c r="E20" s="115">
        <f t="shared" si="2"/>
        <v>0.59061933285706436</v>
      </c>
      <c r="F20" s="115">
        <f t="shared" si="2"/>
        <v>0.60172731460156614</v>
      </c>
      <c r="G20" s="115">
        <f t="shared" si="2"/>
        <v>0.60923217550274222</v>
      </c>
      <c r="H20" s="115">
        <f t="shared" si="2"/>
        <v>0.62151195777384249</v>
      </c>
      <c r="I20" s="115">
        <f t="shared" si="2"/>
        <v>0.62943162203858427</v>
      </c>
      <c r="J20" s="115">
        <f t="shared" si="2"/>
        <v>0.63159931877999687</v>
      </c>
      <c r="K20" s="115"/>
      <c r="L20" s="115"/>
      <c r="M20" s="76"/>
    </row>
    <row r="21" spans="1:13" x14ac:dyDescent="0.2">
      <c r="A21" s="72"/>
      <c r="B21" s="109"/>
      <c r="C21" s="109"/>
      <c r="D21" s="109"/>
      <c r="E21" s="109"/>
      <c r="F21" s="109"/>
      <c r="G21" s="109"/>
      <c r="H21" s="109"/>
      <c r="I21" s="109"/>
      <c r="J21" s="109"/>
      <c r="K21" s="109"/>
      <c r="L21" s="109"/>
      <c r="M21" s="73"/>
    </row>
    <row r="22" spans="1:13" x14ac:dyDescent="0.2">
      <c r="A22" s="72" t="s">
        <v>122</v>
      </c>
      <c r="B22" s="109">
        <v>593</v>
      </c>
      <c r="C22" s="109">
        <v>910</v>
      </c>
      <c r="D22" s="109">
        <v>1165</v>
      </c>
      <c r="E22" s="109">
        <v>1382</v>
      </c>
      <c r="F22" s="109">
        <v>1651</v>
      </c>
      <c r="G22" s="109">
        <v>1923</v>
      </c>
      <c r="H22" s="109">
        <v>2194</v>
      </c>
      <c r="I22" s="109">
        <v>2457</v>
      </c>
      <c r="J22" s="109">
        <v>2578</v>
      </c>
      <c r="K22" s="109"/>
      <c r="L22" s="109"/>
      <c r="M22" s="73"/>
    </row>
    <row r="23" spans="1:13" x14ac:dyDescent="0.2">
      <c r="A23" s="72" t="s">
        <v>119</v>
      </c>
      <c r="B23" s="115">
        <f t="shared" ref="B23:J23" si="3">B22/B10</f>
        <v>4.44994747110911E-2</v>
      </c>
      <c r="C23" s="115">
        <f t="shared" si="3"/>
        <v>4.0222772277227724E-2</v>
      </c>
      <c r="D23" s="115">
        <f t="shared" si="3"/>
        <v>3.9447397826160566E-2</v>
      </c>
      <c r="E23" s="115">
        <f t="shared" si="3"/>
        <v>3.7973292300928725E-2</v>
      </c>
      <c r="F23" s="115">
        <f t="shared" si="3"/>
        <v>3.8023952095808382E-2</v>
      </c>
      <c r="G23" s="115">
        <f t="shared" si="3"/>
        <v>3.8212383753278754E-2</v>
      </c>
      <c r="H23" s="115">
        <f t="shared" si="3"/>
        <v>3.7721575572099098E-2</v>
      </c>
      <c r="I23" s="115">
        <f t="shared" si="3"/>
        <v>3.7530358806727053E-2</v>
      </c>
      <c r="J23" s="115">
        <f t="shared" si="3"/>
        <v>3.3261082726944315E-2</v>
      </c>
      <c r="K23" s="115"/>
      <c r="L23" s="115"/>
      <c r="M23" s="76"/>
    </row>
    <row r="24" spans="1:13" x14ac:dyDescent="0.2">
      <c r="A24" s="77"/>
      <c r="B24" s="109"/>
      <c r="C24" s="109"/>
      <c r="D24" s="109"/>
      <c r="E24" s="109"/>
      <c r="F24" s="109"/>
      <c r="G24" s="109"/>
      <c r="H24" s="109"/>
      <c r="I24" s="109"/>
      <c r="J24" s="109"/>
      <c r="K24" s="109"/>
      <c r="L24" s="109"/>
      <c r="M24" s="73"/>
    </row>
    <row r="25" spans="1:13" x14ac:dyDescent="0.2">
      <c r="A25" s="77" t="s">
        <v>123</v>
      </c>
      <c r="B25" s="109">
        <v>135</v>
      </c>
      <c r="C25" s="109">
        <v>204</v>
      </c>
      <c r="D25" s="109">
        <v>293</v>
      </c>
      <c r="E25" s="109">
        <v>331</v>
      </c>
      <c r="F25" s="109">
        <v>341</v>
      </c>
      <c r="G25" s="109">
        <v>464</v>
      </c>
      <c r="H25" s="109">
        <v>537</v>
      </c>
      <c r="I25" s="109">
        <v>612</v>
      </c>
      <c r="J25" s="109">
        <v>780</v>
      </c>
      <c r="K25" s="109"/>
      <c r="L25" s="109"/>
      <c r="M25" s="73"/>
    </row>
    <row r="26" spans="1:13" x14ac:dyDescent="0.2">
      <c r="A26" s="72" t="s">
        <v>119</v>
      </c>
      <c r="B26" s="115">
        <f t="shared" ref="B26:J26" si="4">B25/B10</f>
        <v>1.0130571814497974E-2</v>
      </c>
      <c r="C26" s="115">
        <f t="shared" si="4"/>
        <v>9.0169731258840178E-3</v>
      </c>
      <c r="D26" s="115">
        <f t="shared" si="4"/>
        <v>9.9211052043476789E-3</v>
      </c>
      <c r="E26" s="115">
        <f t="shared" si="4"/>
        <v>9.0949057536956635E-3</v>
      </c>
      <c r="F26" s="115">
        <f t="shared" si="4"/>
        <v>7.8535237217871954E-3</v>
      </c>
      <c r="G26" s="115">
        <f t="shared" si="4"/>
        <v>9.2202527621015815E-3</v>
      </c>
      <c r="H26" s="115">
        <f t="shared" si="4"/>
        <v>9.2326736928975469E-3</v>
      </c>
      <c r="I26" s="115">
        <f t="shared" si="4"/>
        <v>9.3482212412360419E-3</v>
      </c>
      <c r="J26" s="115">
        <f t="shared" si="4"/>
        <v>1.0063477318470352E-2</v>
      </c>
      <c r="K26" s="115"/>
      <c r="L26" s="115"/>
      <c r="M26" s="76"/>
    </row>
    <row r="27" spans="1:13" ht="13.5" thickBot="1" x14ac:dyDescent="0.25">
      <c r="A27" s="78"/>
      <c r="B27" s="110"/>
      <c r="C27" s="110"/>
      <c r="D27" s="25"/>
      <c r="E27" s="110"/>
      <c r="F27" s="110"/>
      <c r="G27" s="110"/>
      <c r="H27" s="110"/>
      <c r="I27" s="110"/>
      <c r="J27" s="110"/>
      <c r="K27" s="110"/>
      <c r="L27" s="110"/>
      <c r="M27" s="79"/>
    </row>
    <row r="28" spans="1:13" ht="13.5" thickTop="1" x14ac:dyDescent="0.2"/>
    <row r="29" spans="1:13" x14ac:dyDescent="0.2">
      <c r="A29" s="178" t="s">
        <v>124</v>
      </c>
      <c r="B29" s="179"/>
      <c r="C29" s="176"/>
      <c r="D29" s="176"/>
      <c r="E29" s="176"/>
    </row>
  </sheetData>
  <mergeCells count="5">
    <mergeCell ref="A29:E29"/>
    <mergeCell ref="A1:M1"/>
    <mergeCell ref="A2:M2"/>
    <mergeCell ref="A3:M3"/>
    <mergeCell ref="A5:M5"/>
  </mergeCells>
  <phoneticPr fontId="2" type="noConversion"/>
  <printOptions horizontalCentered="1" verticalCentered="1"/>
  <pageMargins left="0.5" right="0.5" top="0.5" bottom="0.5" header="0.5" footer="0.5"/>
  <pageSetup orientation="landscape" errors="blank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/>
  <dimension ref="A1:P39"/>
  <sheetViews>
    <sheetView tabSelected="1" workbookViewId="0">
      <selection activeCell="A40" sqref="A40"/>
    </sheetView>
  </sheetViews>
  <sheetFormatPr defaultColWidth="9.140625" defaultRowHeight="12.75" x14ac:dyDescent="0.2"/>
  <cols>
    <col min="1" max="1" width="24.28515625" style="1" customWidth="1"/>
    <col min="2" max="5" width="15.5703125" style="1" customWidth="1"/>
    <col min="6" max="6" width="19.140625" style="1" customWidth="1"/>
    <col min="7" max="7" width="17" style="1" customWidth="1"/>
    <col min="8" max="16384" width="9.140625" style="1"/>
  </cols>
  <sheetData>
    <row r="1" spans="1:16" ht="18.75" customHeight="1" x14ac:dyDescent="0.2"/>
    <row r="2" spans="1:16" ht="15.75" customHeight="1" x14ac:dyDescent="0.3">
      <c r="A2" s="161" t="s">
        <v>0</v>
      </c>
      <c r="B2" s="180"/>
      <c r="C2" s="180"/>
      <c r="D2" s="180"/>
      <c r="E2" s="180"/>
      <c r="F2" s="180"/>
      <c r="G2" s="180"/>
    </row>
    <row r="3" spans="1:16" ht="15.75" customHeight="1" x14ac:dyDescent="0.25">
      <c r="A3" s="151" t="str">
        <f>'1. Plan vs Actual'!A2</f>
        <v>OSCCAR Summary by Workforce Area</v>
      </c>
      <c r="B3" s="173"/>
      <c r="C3" s="173"/>
      <c r="D3" s="173"/>
      <c r="E3" s="173"/>
      <c r="F3" s="173"/>
      <c r="G3" s="173"/>
    </row>
    <row r="4" spans="1:16" ht="15.75" customHeight="1" x14ac:dyDescent="0.25">
      <c r="A4" s="177" t="str">
        <f>'1. Plan vs Actual'!A3</f>
        <v>FY23 Quarter Ending March 31, 2023</v>
      </c>
      <c r="B4" s="177"/>
      <c r="C4" s="177"/>
      <c r="D4" s="177"/>
      <c r="E4" s="177"/>
      <c r="F4" s="177"/>
      <c r="G4" s="177"/>
      <c r="H4" s="132"/>
      <c r="I4" s="132"/>
      <c r="J4" s="132"/>
      <c r="K4" s="132"/>
      <c r="L4" s="132"/>
      <c r="M4" s="132"/>
      <c r="N4" s="132"/>
      <c r="O4" s="132"/>
      <c r="P4" s="132"/>
    </row>
    <row r="5" spans="1:16" ht="6.75" customHeight="1" x14ac:dyDescent="0.2"/>
    <row r="6" spans="1:16" ht="18.75" x14ac:dyDescent="0.3">
      <c r="A6" s="161" t="s">
        <v>125</v>
      </c>
      <c r="B6" s="175"/>
      <c r="C6" s="175"/>
      <c r="D6" s="175"/>
      <c r="E6" s="175"/>
      <c r="F6" s="175"/>
      <c r="G6" s="175"/>
    </row>
    <row r="7" spans="1:16" ht="6.75" customHeight="1" thickBot="1" x14ac:dyDescent="0.35">
      <c r="A7" s="138"/>
      <c r="B7" s="145"/>
      <c r="C7" s="145"/>
      <c r="D7" s="145"/>
      <c r="E7" s="145"/>
      <c r="F7" s="145"/>
      <c r="G7" s="145"/>
    </row>
    <row r="8" spans="1:16" s="11" customFormat="1" ht="13.5" thickTop="1" x14ac:dyDescent="0.2">
      <c r="A8" s="36" t="s">
        <v>16</v>
      </c>
      <c r="B8" s="143" t="s">
        <v>17</v>
      </c>
      <c r="C8" s="142" t="s">
        <v>18</v>
      </c>
      <c r="D8" s="80" t="s">
        <v>19</v>
      </c>
      <c r="E8" s="81" t="s">
        <v>20</v>
      </c>
      <c r="F8" s="143" t="s">
        <v>21</v>
      </c>
      <c r="G8" s="142" t="s">
        <v>55</v>
      </c>
    </row>
    <row r="9" spans="1:16" ht="15.75" customHeight="1" x14ac:dyDescent="0.2">
      <c r="A9" s="184"/>
      <c r="B9" s="183" t="s">
        <v>149</v>
      </c>
      <c r="C9" s="160"/>
      <c r="D9" s="186" t="s">
        <v>150</v>
      </c>
      <c r="E9" s="187"/>
      <c r="F9" s="183" t="s">
        <v>126</v>
      </c>
      <c r="G9" s="160"/>
    </row>
    <row r="10" spans="1:16" ht="30.75" customHeight="1" thickBot="1" x14ac:dyDescent="0.25">
      <c r="A10" s="185"/>
      <c r="B10" s="82" t="s">
        <v>148</v>
      </c>
      <c r="C10" s="83" t="s">
        <v>127</v>
      </c>
      <c r="D10" s="84" t="s">
        <v>151</v>
      </c>
      <c r="E10" s="85" t="s">
        <v>127</v>
      </c>
      <c r="F10" s="82" t="s">
        <v>128</v>
      </c>
      <c r="G10" s="83" t="s">
        <v>129</v>
      </c>
    </row>
    <row r="11" spans="1:16" ht="17.25" customHeight="1" x14ac:dyDescent="0.25">
      <c r="A11" s="86" t="s">
        <v>130</v>
      </c>
      <c r="B11" s="125">
        <v>56178</v>
      </c>
      <c r="C11" s="87">
        <f t="shared" ref="C11:C18" si="0">B11/$B$11</f>
        <v>1</v>
      </c>
      <c r="D11" s="122">
        <v>77508</v>
      </c>
      <c r="E11" s="88">
        <f>D11/$D$11</f>
        <v>1</v>
      </c>
      <c r="F11" s="89">
        <f t="shared" ref="F11:F18" si="1">D11-B11</f>
        <v>21330</v>
      </c>
      <c r="G11" s="87">
        <f t="shared" ref="G11:G18" si="2">F11/B11</f>
        <v>0.37968599807753928</v>
      </c>
    </row>
    <row r="12" spans="1:16" ht="14.25" x14ac:dyDescent="0.25">
      <c r="A12" s="90" t="s">
        <v>131</v>
      </c>
      <c r="B12" s="126">
        <v>4542</v>
      </c>
      <c r="C12" s="91">
        <f t="shared" si="0"/>
        <v>8.0850154864893733E-2</v>
      </c>
      <c r="D12" s="123">
        <v>5431</v>
      </c>
      <c r="E12" s="92">
        <f>D12/$D$11</f>
        <v>7.0070186303349338E-2</v>
      </c>
      <c r="F12" s="93">
        <f t="shared" si="1"/>
        <v>889</v>
      </c>
      <c r="G12" s="91">
        <f t="shared" si="2"/>
        <v>0.19572875385292823</v>
      </c>
    </row>
    <row r="13" spans="1:16" ht="14.25" x14ac:dyDescent="0.25">
      <c r="A13" s="90" t="s">
        <v>60</v>
      </c>
      <c r="B13" s="126">
        <v>33242</v>
      </c>
      <c r="C13" s="91">
        <f t="shared" si="0"/>
        <v>0.5917262985510342</v>
      </c>
      <c r="D13" s="123">
        <v>48954</v>
      </c>
      <c r="E13" s="92">
        <f>D13/$D$11</f>
        <v>0.63159931877999687</v>
      </c>
      <c r="F13" s="93">
        <f t="shared" si="1"/>
        <v>15712</v>
      </c>
      <c r="G13" s="91">
        <f t="shared" si="2"/>
        <v>0.47265507490524034</v>
      </c>
    </row>
    <row r="14" spans="1:16" ht="14.25" x14ac:dyDescent="0.25">
      <c r="A14" s="90" t="s">
        <v>26</v>
      </c>
      <c r="B14" s="126">
        <v>2495</v>
      </c>
      <c r="C14" s="91">
        <f t="shared" si="0"/>
        <v>4.4412403431948452E-2</v>
      </c>
      <c r="D14" s="123">
        <v>2578</v>
      </c>
      <c r="E14" s="92">
        <f>D14/$D$11</f>
        <v>3.3261082726944315E-2</v>
      </c>
      <c r="F14" s="93">
        <f t="shared" si="1"/>
        <v>83</v>
      </c>
      <c r="G14" s="91">
        <f t="shared" si="2"/>
        <v>3.3266533066132267E-2</v>
      </c>
    </row>
    <row r="15" spans="1:16" ht="14.25" x14ac:dyDescent="0.25">
      <c r="A15" s="90" t="s">
        <v>23</v>
      </c>
      <c r="B15" s="126">
        <v>51797</v>
      </c>
      <c r="C15" s="91">
        <f t="shared" si="0"/>
        <v>0.92201573569724804</v>
      </c>
      <c r="D15" s="123">
        <v>71232</v>
      </c>
      <c r="E15" s="92">
        <f>D15/$D$11</f>
        <v>0.91902771326830779</v>
      </c>
      <c r="F15" s="93">
        <f t="shared" si="1"/>
        <v>19435</v>
      </c>
      <c r="G15" s="91">
        <f t="shared" si="2"/>
        <v>0.3752147807788096</v>
      </c>
    </row>
    <row r="16" spans="1:16" ht="14.25" x14ac:dyDescent="0.25">
      <c r="A16" s="94" t="s">
        <v>132</v>
      </c>
      <c r="B16" s="127"/>
      <c r="C16" s="95"/>
      <c r="D16" s="96"/>
      <c r="E16" s="97"/>
      <c r="F16" s="98">
        <f t="shared" si="1"/>
        <v>0</v>
      </c>
      <c r="G16" s="99"/>
    </row>
    <row r="17" spans="1:8" ht="14.25" x14ac:dyDescent="0.25">
      <c r="A17" s="90" t="s">
        <v>133</v>
      </c>
      <c r="B17" s="126">
        <v>26952</v>
      </c>
      <c r="C17" s="91">
        <f t="shared" si="0"/>
        <v>0.47976076044002991</v>
      </c>
      <c r="D17" s="123">
        <v>36480</v>
      </c>
      <c r="E17" s="92">
        <f>D17/$D$11</f>
        <v>0.47066109304845949</v>
      </c>
      <c r="F17" s="93">
        <f t="shared" si="1"/>
        <v>9528</v>
      </c>
      <c r="G17" s="91">
        <f t="shared" si="2"/>
        <v>0.3535173642030276</v>
      </c>
      <c r="H17" s="75"/>
    </row>
    <row r="18" spans="1:8" ht="14.25" x14ac:dyDescent="0.25">
      <c r="A18" s="90" t="s">
        <v>89</v>
      </c>
      <c r="B18" s="126">
        <v>28847</v>
      </c>
      <c r="C18" s="91">
        <f t="shared" si="0"/>
        <v>0.51349282637331339</v>
      </c>
      <c r="D18" s="123">
        <v>34682</v>
      </c>
      <c r="E18" s="92">
        <f>D18/$D$11</f>
        <v>0.44746348763998556</v>
      </c>
      <c r="F18" s="93">
        <f t="shared" si="1"/>
        <v>5835</v>
      </c>
      <c r="G18" s="91">
        <f t="shared" si="2"/>
        <v>0.20227406662737893</v>
      </c>
      <c r="H18" s="75"/>
    </row>
    <row r="19" spans="1:8" ht="14.25" x14ac:dyDescent="0.25">
      <c r="A19" s="94" t="s">
        <v>134</v>
      </c>
      <c r="B19" s="127"/>
      <c r="C19" s="95"/>
      <c r="D19" s="96"/>
      <c r="E19" s="97"/>
      <c r="F19" s="100"/>
      <c r="G19" s="101"/>
    </row>
    <row r="20" spans="1:8" ht="14.25" x14ac:dyDescent="0.25">
      <c r="A20" s="90" t="s">
        <v>79</v>
      </c>
      <c r="B20" s="126">
        <v>34628</v>
      </c>
      <c r="C20" s="91">
        <f t="shared" ref="C20:C27" si="3">B20/$B$11</f>
        <v>0.61639787817295022</v>
      </c>
      <c r="D20" s="123">
        <v>43768</v>
      </c>
      <c r="E20" s="92">
        <f t="shared" ref="E20:E27" si="4">D20/$D$11</f>
        <v>0.56469009650616708</v>
      </c>
      <c r="F20" s="93">
        <f t="shared" ref="F20:F35" si="5">D20-B20</f>
        <v>9140</v>
      </c>
      <c r="G20" s="91">
        <f t="shared" ref="G20:G27" si="6">F20/B20</f>
        <v>0.26394824997112165</v>
      </c>
    </row>
    <row r="21" spans="1:8" ht="14.25" x14ac:dyDescent="0.25">
      <c r="A21" s="90" t="s">
        <v>135</v>
      </c>
      <c r="B21" s="126">
        <v>9108</v>
      </c>
      <c r="C21" s="91">
        <f t="shared" si="3"/>
        <v>0.16212752322973406</v>
      </c>
      <c r="D21" s="123">
        <v>12238</v>
      </c>
      <c r="E21" s="92">
        <f t="shared" si="4"/>
        <v>0.15789337874800022</v>
      </c>
      <c r="F21" s="93">
        <f t="shared" si="5"/>
        <v>3130</v>
      </c>
      <c r="G21" s="91">
        <f t="shared" si="6"/>
        <v>0.34365393061045235</v>
      </c>
    </row>
    <row r="22" spans="1:8" ht="14.25" x14ac:dyDescent="0.25">
      <c r="A22" s="90" t="s">
        <v>136</v>
      </c>
      <c r="B22" s="126">
        <v>11653</v>
      </c>
      <c r="C22" s="91">
        <f t="shared" si="3"/>
        <v>0.20742995478657125</v>
      </c>
      <c r="D22" s="123">
        <v>15519</v>
      </c>
      <c r="E22" s="92">
        <f t="shared" si="4"/>
        <v>0.20022449295556588</v>
      </c>
      <c r="F22" s="93">
        <f t="shared" si="5"/>
        <v>3866</v>
      </c>
      <c r="G22" s="91">
        <f t="shared" si="6"/>
        <v>0.3317600617866644</v>
      </c>
    </row>
    <row r="23" spans="1:8" ht="14.25" x14ac:dyDescent="0.25">
      <c r="A23" s="90" t="s">
        <v>137</v>
      </c>
      <c r="B23" s="126">
        <v>744</v>
      </c>
      <c r="C23" s="91">
        <f t="shared" si="3"/>
        <v>1.3243618498344548E-2</v>
      </c>
      <c r="D23" s="123">
        <v>1070</v>
      </c>
      <c r="E23" s="92">
        <f t="shared" si="4"/>
        <v>1.3805026577901636E-2</v>
      </c>
      <c r="F23" s="93">
        <f t="shared" si="5"/>
        <v>326</v>
      </c>
      <c r="G23" s="91">
        <f t="shared" si="6"/>
        <v>0.43817204301075269</v>
      </c>
    </row>
    <row r="24" spans="1:8" ht="14.25" x14ac:dyDescent="0.25">
      <c r="A24" s="90" t="s">
        <v>84</v>
      </c>
      <c r="B24" s="126">
        <v>2506</v>
      </c>
      <c r="C24" s="91">
        <f t="shared" si="3"/>
        <v>4.4608209619423973E-2</v>
      </c>
      <c r="D24" s="123">
        <v>3782</v>
      </c>
      <c r="E24" s="92">
        <f t="shared" si="4"/>
        <v>4.8794963100583164E-2</v>
      </c>
      <c r="F24" s="93">
        <f t="shared" si="5"/>
        <v>1276</v>
      </c>
      <c r="G24" s="91">
        <f t="shared" si="6"/>
        <v>0.50917797286512367</v>
      </c>
    </row>
    <row r="25" spans="1:8" ht="14.25" x14ac:dyDescent="0.25">
      <c r="A25" s="90" t="s">
        <v>138</v>
      </c>
      <c r="B25" s="126">
        <v>194</v>
      </c>
      <c r="C25" s="91">
        <f t="shared" si="3"/>
        <v>3.4533091245683364E-3</v>
      </c>
      <c r="D25" s="123">
        <v>336</v>
      </c>
      <c r="E25" s="92">
        <f t="shared" si="4"/>
        <v>4.3350363833410746E-3</v>
      </c>
      <c r="F25" s="93">
        <f t="shared" si="5"/>
        <v>142</v>
      </c>
      <c r="G25" s="91">
        <f t="shared" si="6"/>
        <v>0.73195876288659789</v>
      </c>
      <c r="H25" s="108"/>
    </row>
    <row r="26" spans="1:8" ht="14.25" x14ac:dyDescent="0.25">
      <c r="A26" s="90" t="s">
        <v>86</v>
      </c>
      <c r="B26" s="126">
        <v>4346</v>
      </c>
      <c r="C26" s="91">
        <f t="shared" si="3"/>
        <v>7.7361244615329838E-2</v>
      </c>
      <c r="D26" s="123">
        <v>7569</v>
      </c>
      <c r="E26" s="92">
        <f t="shared" si="4"/>
        <v>9.7654435671156531E-2</v>
      </c>
      <c r="F26" s="93">
        <f t="shared" si="5"/>
        <v>3223</v>
      </c>
      <c r="G26" s="91">
        <f t="shared" si="6"/>
        <v>0.74160147261849974</v>
      </c>
    </row>
    <row r="27" spans="1:8" ht="14.25" x14ac:dyDescent="0.25">
      <c r="A27" s="90" t="s">
        <v>139</v>
      </c>
      <c r="B27" s="126">
        <v>8422</v>
      </c>
      <c r="C27" s="91">
        <f t="shared" si="3"/>
        <v>0.14991633735626045</v>
      </c>
      <c r="D27" s="123">
        <v>6043</v>
      </c>
      <c r="E27" s="92">
        <f t="shared" si="4"/>
        <v>7.7966145430149139E-2</v>
      </c>
      <c r="F27" s="93">
        <f t="shared" si="5"/>
        <v>-2379</v>
      </c>
      <c r="G27" s="91">
        <f t="shared" si="6"/>
        <v>-0.28247447162194256</v>
      </c>
    </row>
    <row r="28" spans="1:8" ht="14.25" x14ac:dyDescent="0.25">
      <c r="A28" s="94" t="s">
        <v>140</v>
      </c>
      <c r="B28" s="127"/>
      <c r="C28" s="95"/>
      <c r="D28" s="96"/>
      <c r="E28" s="97"/>
      <c r="F28" s="100"/>
      <c r="G28" s="101"/>
    </row>
    <row r="29" spans="1:8" ht="14.25" x14ac:dyDescent="0.25">
      <c r="A29" s="90" t="s">
        <v>141</v>
      </c>
      <c r="B29" s="126">
        <v>5456</v>
      </c>
      <c r="C29" s="91">
        <f t="shared" ref="C29:C35" si="7">B29/$B$11</f>
        <v>9.7119868987860014E-2</v>
      </c>
      <c r="D29" s="123">
        <v>6623</v>
      </c>
      <c r="E29" s="92">
        <f t="shared" ref="E29:E35" si="8">D29/$D$11</f>
        <v>8.5449243949011711E-2</v>
      </c>
      <c r="F29" s="93">
        <f t="shared" si="5"/>
        <v>1167</v>
      </c>
      <c r="G29" s="91">
        <f t="shared" ref="G29:G35" si="9">F29/B29</f>
        <v>0.21389296187683285</v>
      </c>
    </row>
    <row r="30" spans="1:8" ht="14.25" x14ac:dyDescent="0.25">
      <c r="A30" s="90" t="s">
        <v>142</v>
      </c>
      <c r="B30" s="126">
        <v>17554</v>
      </c>
      <c r="C30" s="91">
        <f t="shared" si="7"/>
        <v>0.3124710740859411</v>
      </c>
      <c r="D30" s="123">
        <v>22339</v>
      </c>
      <c r="E30" s="92">
        <f t="shared" si="8"/>
        <v>0.28821541002219125</v>
      </c>
      <c r="F30" s="93">
        <f t="shared" si="5"/>
        <v>4785</v>
      </c>
      <c r="G30" s="91">
        <f t="shared" si="9"/>
        <v>0.27258744445710381</v>
      </c>
    </row>
    <row r="31" spans="1:8" ht="14.25" x14ac:dyDescent="0.25">
      <c r="A31" s="90" t="s">
        <v>143</v>
      </c>
      <c r="B31" s="126">
        <v>8238</v>
      </c>
      <c r="C31" s="91">
        <f t="shared" si="7"/>
        <v>0.14664103385666988</v>
      </c>
      <c r="D31" s="123">
        <v>10163</v>
      </c>
      <c r="E31" s="92">
        <f t="shared" si="8"/>
        <v>0.13112194870206947</v>
      </c>
      <c r="F31" s="93">
        <f t="shared" si="5"/>
        <v>1925</v>
      </c>
      <c r="G31" s="91">
        <f t="shared" si="9"/>
        <v>0.2336732216557417</v>
      </c>
    </row>
    <row r="32" spans="1:8" ht="14.25" x14ac:dyDescent="0.25">
      <c r="A32" s="90" t="s">
        <v>144</v>
      </c>
      <c r="B32" s="126">
        <v>5044</v>
      </c>
      <c r="C32" s="91">
        <f t="shared" si="7"/>
        <v>8.9786037238776747E-2</v>
      </c>
      <c r="D32" s="123">
        <v>5713</v>
      </c>
      <c r="E32" s="92">
        <f t="shared" si="8"/>
        <v>7.3708520410796299E-2</v>
      </c>
      <c r="F32" s="93">
        <f t="shared" si="5"/>
        <v>669</v>
      </c>
      <c r="G32" s="91">
        <f t="shared" si="9"/>
        <v>0.13263283108643933</v>
      </c>
    </row>
    <row r="33" spans="1:7" ht="14.25" x14ac:dyDescent="0.25">
      <c r="A33" s="90" t="s">
        <v>145</v>
      </c>
      <c r="B33" s="126">
        <v>11768</v>
      </c>
      <c r="C33" s="91">
        <f t="shared" si="7"/>
        <v>0.20947701947381536</v>
      </c>
      <c r="D33" s="123">
        <v>16324</v>
      </c>
      <c r="E33" s="92">
        <f t="shared" si="8"/>
        <v>0.21061051762398719</v>
      </c>
      <c r="F33" s="93">
        <f t="shared" si="5"/>
        <v>4556</v>
      </c>
      <c r="G33" s="91">
        <f t="shared" si="9"/>
        <v>0.38715159755268524</v>
      </c>
    </row>
    <row r="34" spans="1:7" ht="14.25" x14ac:dyDescent="0.25">
      <c r="A34" s="90" t="s">
        <v>146</v>
      </c>
      <c r="B34" s="126">
        <v>6029</v>
      </c>
      <c r="C34" s="91">
        <f t="shared" si="7"/>
        <v>0.10731959129908505</v>
      </c>
      <c r="D34" s="123">
        <v>8125</v>
      </c>
      <c r="E34" s="92">
        <f t="shared" si="8"/>
        <v>0.10482788873406616</v>
      </c>
      <c r="F34" s="93">
        <f t="shared" si="5"/>
        <v>2096</v>
      </c>
      <c r="G34" s="91">
        <f t="shared" si="9"/>
        <v>0.34765301044949409</v>
      </c>
    </row>
    <row r="35" spans="1:7" ht="14.25" x14ac:dyDescent="0.25">
      <c r="A35" s="102" t="s">
        <v>139</v>
      </c>
      <c r="B35" s="126">
        <v>2089</v>
      </c>
      <c r="C35" s="91">
        <f t="shared" si="7"/>
        <v>3.7185375057851827E-2</v>
      </c>
      <c r="D35" s="123">
        <v>2509</v>
      </c>
      <c r="E35" s="92">
        <f t="shared" si="8"/>
        <v>3.2370852041079631E-2</v>
      </c>
      <c r="F35" s="93">
        <f t="shared" si="5"/>
        <v>420</v>
      </c>
      <c r="G35" s="91">
        <f t="shared" si="9"/>
        <v>0.20105313547151749</v>
      </c>
    </row>
    <row r="36" spans="1:7" ht="14.25" x14ac:dyDescent="0.25">
      <c r="A36" s="103" t="s">
        <v>46</v>
      </c>
      <c r="B36" s="127"/>
      <c r="C36" s="95"/>
      <c r="D36" s="96"/>
      <c r="E36" s="97"/>
      <c r="F36" s="100"/>
      <c r="G36" s="101"/>
    </row>
    <row r="37" spans="1:7" ht="15" thickBot="1" x14ac:dyDescent="0.3">
      <c r="A37" s="62"/>
      <c r="B37" s="128">
        <v>454</v>
      </c>
      <c r="C37" s="104">
        <f>B37/$B$11</f>
        <v>8.0814553739898178E-3</v>
      </c>
      <c r="D37" s="124">
        <v>780</v>
      </c>
      <c r="E37" s="105">
        <f>D37/$D$11</f>
        <v>1.0063477318470352E-2</v>
      </c>
      <c r="F37" s="106">
        <f>D37-B37</f>
        <v>326</v>
      </c>
      <c r="G37" s="107">
        <f>F37/B37</f>
        <v>0.7180616740088106</v>
      </c>
    </row>
    <row r="38" spans="1:7" ht="15.75" customHeight="1" thickTop="1" x14ac:dyDescent="0.2">
      <c r="A38" s="181"/>
      <c r="B38" s="182"/>
      <c r="C38" s="182"/>
      <c r="D38" s="182"/>
      <c r="E38" s="182"/>
      <c r="F38" s="182"/>
      <c r="G38" s="182"/>
    </row>
    <row r="39" spans="1:7" x14ac:dyDescent="0.2">
      <c r="A39" s="178" t="s">
        <v>124</v>
      </c>
      <c r="B39" s="179"/>
      <c r="C39" s="176"/>
      <c r="D39" s="176"/>
    </row>
  </sheetData>
  <mergeCells count="10">
    <mergeCell ref="A39:D39"/>
    <mergeCell ref="A2:G2"/>
    <mergeCell ref="A3:G3"/>
    <mergeCell ref="A4:G4"/>
    <mergeCell ref="A6:G6"/>
    <mergeCell ref="A38:G38"/>
    <mergeCell ref="B9:C9"/>
    <mergeCell ref="A9:A10"/>
    <mergeCell ref="D9:E9"/>
    <mergeCell ref="F9:G9"/>
  </mergeCells>
  <phoneticPr fontId="2" type="noConversion"/>
  <printOptions horizontalCentered="1" verticalCentered="1"/>
  <pageMargins left="0.5" right="0.5" top="0.5" bottom="0.5" header="0.5" footer="0.5"/>
  <pageSetup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LongProperties xmlns="http://schemas.microsoft.com/office/2006/metadata/longProperties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739B83D9EC05746835EEFEAC1333386" ma:contentTypeVersion="13" ma:contentTypeDescription="Create a new document." ma:contentTypeScope="" ma:versionID="d33ec01b5524d070d1a4580b0b9afda5">
  <xsd:schema xmlns:xsd="http://www.w3.org/2001/XMLSchema" xmlns:xs="http://www.w3.org/2001/XMLSchema" xmlns:p="http://schemas.microsoft.com/office/2006/metadata/properties" xmlns:ns2="a543ae4e-6060-48c8-a421-709023b87e3c" xmlns:ns3="b72976aa-e7d9-498e-b08a-d3d9e47e4056" targetNamespace="http://schemas.microsoft.com/office/2006/metadata/properties" ma:root="true" ma:fieldsID="e42063ec97a58cad9a74ba76b68b62b8" ns2:_="" ns3:_="">
    <xsd:import namespace="a543ae4e-6060-48c8-a421-709023b87e3c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43ae4e-6060-48c8-a421-709023b87e3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2c7e6f66-5166-47a0-ad83-3c99a4fc2e00}" ma:internalName="TaxCatchAll" ma:showField="CatchAllData" ma:web="b72976aa-e7d9-498e-b08a-d3d9e47e40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DF3E63C-EF1A-42CD-A06A-D3F29AD0FE63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8052362A-5213-4FFB-AF3E-EC905BEC2F0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6769048-6280-407E-AF60-AA9F5646063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543ae4e-6060-48c8-a421-709023b87e3c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9</vt:i4>
      </vt:variant>
    </vt:vector>
  </HeadingPairs>
  <TitlesOfParts>
    <vt:vector size="18" baseType="lpstr">
      <vt:lpstr>Cover Sheet</vt:lpstr>
      <vt:lpstr>1. Plan vs Actual</vt:lpstr>
      <vt:lpstr>2.Populations</vt:lpstr>
      <vt:lpstr>3. Job Seeker Services</vt:lpstr>
      <vt:lpstr>4. Ethnicity</vt:lpstr>
      <vt:lpstr>5.Gender&amp;Age</vt:lpstr>
      <vt:lpstr>6. Education</vt:lpstr>
      <vt:lpstr>7. mnth to mnth</vt:lpstr>
      <vt:lpstr>8. yr to yr</vt:lpstr>
      <vt:lpstr>'1. Plan vs Actual'!Print_Area</vt:lpstr>
      <vt:lpstr>'2.Populations'!Print_Area</vt:lpstr>
      <vt:lpstr>'3. Job Seeker Services'!Print_Area</vt:lpstr>
      <vt:lpstr>'4. Ethnicity'!Print_Area</vt:lpstr>
      <vt:lpstr>'5.Gender&amp;Age'!Print_Area</vt:lpstr>
      <vt:lpstr>'6. Education'!Print_Area</vt:lpstr>
      <vt:lpstr>'7. mnth to mnth'!Print_Area</vt:lpstr>
      <vt:lpstr>'8. yr to yr'!Print_Area</vt:lpstr>
      <vt:lpstr>'Cover Sheet'!Print_Area</vt:lpstr>
    </vt:vector>
  </TitlesOfParts>
  <Manager/>
  <Company>DCS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Job Seeker Summary</dc:title>
  <dc:subject/>
  <dc:creator>TBruce</dc:creator>
  <cp:keywords/>
  <dc:description/>
  <cp:lastModifiedBy>Boucher, Joan (DWD)</cp:lastModifiedBy>
  <cp:revision/>
  <dcterms:created xsi:type="dcterms:W3CDTF">2005-11-01T20:57:08Z</dcterms:created>
  <dcterms:modified xsi:type="dcterms:W3CDTF">2023-05-30T18:33:52Z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Burke, Matthew (EOL)</vt:lpwstr>
  </property>
  <property fmtid="{D5CDD505-2E9C-101B-9397-08002B2CF9AE}" pid="3" name="Order">
    <vt:lpwstr>18856800.0000000</vt:lpwstr>
  </property>
  <property fmtid="{D5CDD505-2E9C-101B-9397-08002B2CF9AE}" pid="4" name="display_urn:schemas-microsoft-com:office:office#Author">
    <vt:lpwstr>Burke, Matthew (EOL)</vt:lpwstr>
  </property>
</Properties>
</file>