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3 Reports/FY23 Q3 03312023/"/>
    </mc:Choice>
  </mc:AlternateContent>
  <xr:revisionPtr revIDLastSave="184" documentId="11_60BEDAE0B9C0B460A5E53785608922667850FE44" xr6:coauthVersionLast="47" xr6:coauthVersionMax="47" xr10:uidLastSave="{A88B3237-A126-4D4B-B45E-32CD20802BAB}"/>
  <bookViews>
    <workbookView xWindow="-110" yWindow="-110" windowWidth="19420" windowHeight="11020" tabRatio="899" activeTab="8"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42" l="1"/>
  <c r="K8" i="42"/>
  <c r="K9" i="42"/>
  <c r="K10" i="42"/>
  <c r="K11" i="42"/>
  <c r="K12" i="42"/>
  <c r="K13" i="42"/>
  <c r="K14" i="42"/>
  <c r="K15" i="42"/>
  <c r="K16" i="42"/>
  <c r="K17" i="42"/>
  <c r="K18" i="42"/>
  <c r="K19" i="42"/>
  <c r="K20" i="42"/>
  <c r="K21" i="42"/>
  <c r="K7" i="42"/>
  <c r="K6" i="42"/>
  <c r="K6" i="40"/>
  <c r="K22" i="40"/>
  <c r="K8" i="40"/>
  <c r="K9" i="40"/>
  <c r="K10" i="40"/>
  <c r="K11" i="40"/>
  <c r="K12" i="40"/>
  <c r="K13" i="40"/>
  <c r="K14" i="40"/>
  <c r="K15" i="40"/>
  <c r="K16" i="40"/>
  <c r="K17" i="40"/>
  <c r="K18" i="40"/>
  <c r="K19" i="40"/>
  <c r="K20" i="40"/>
  <c r="K21" i="40"/>
  <c r="K7" i="40"/>
  <c r="K22" i="39"/>
  <c r="K8" i="39"/>
  <c r="K9" i="39"/>
  <c r="K10" i="39"/>
  <c r="K11" i="39"/>
  <c r="K12" i="39"/>
  <c r="K13" i="39"/>
  <c r="K14" i="39"/>
  <c r="K15" i="39"/>
  <c r="K16" i="39"/>
  <c r="K17" i="39"/>
  <c r="K18" i="39"/>
  <c r="K19" i="39"/>
  <c r="K20" i="39"/>
  <c r="K21" i="39"/>
  <c r="K7" i="39"/>
  <c r="K6" i="39"/>
  <c r="K22" i="29"/>
  <c r="K8" i="29"/>
  <c r="K9" i="29"/>
  <c r="K10" i="29"/>
  <c r="K11" i="29"/>
  <c r="K12" i="29"/>
  <c r="K13" i="29"/>
  <c r="K14" i="29"/>
  <c r="K15" i="29"/>
  <c r="K16" i="29"/>
  <c r="K17" i="29"/>
  <c r="K18" i="29"/>
  <c r="K19" i="29"/>
  <c r="K20" i="29"/>
  <c r="K21" i="29"/>
  <c r="K7" i="29"/>
  <c r="K6" i="29"/>
  <c r="K22" i="37"/>
  <c r="K8" i="37"/>
  <c r="K9" i="37"/>
  <c r="K10" i="37"/>
  <c r="K11" i="37"/>
  <c r="K12" i="37"/>
  <c r="K13" i="37"/>
  <c r="K14" i="37"/>
  <c r="K15" i="37"/>
  <c r="K16" i="37"/>
  <c r="K17" i="37"/>
  <c r="K18" i="37"/>
  <c r="K19" i="37"/>
  <c r="K20" i="37"/>
  <c r="K21" i="37"/>
  <c r="K7" i="37"/>
  <c r="K6" i="37"/>
  <c r="K24" i="18"/>
  <c r="K9" i="18"/>
  <c r="K10" i="18"/>
  <c r="K11" i="18"/>
  <c r="K12" i="18"/>
  <c r="K13" i="18"/>
  <c r="K14" i="18"/>
  <c r="K15" i="18"/>
  <c r="K16" i="18"/>
  <c r="K17" i="18"/>
  <c r="K18" i="18"/>
  <c r="K19" i="18"/>
  <c r="K20" i="18"/>
  <c r="K21" i="18"/>
  <c r="K22" i="18"/>
  <c r="K23" i="18"/>
  <c r="K8" i="18"/>
  <c r="D13" i="18"/>
  <c r="E13" i="18" s="1"/>
  <c r="H13" i="18"/>
  <c r="I13" i="18" s="1"/>
  <c r="D14" i="18"/>
  <c r="E14" i="18"/>
  <c r="H14" i="18"/>
  <c r="I14" i="18" s="1"/>
  <c r="D15" i="18"/>
  <c r="E15" i="18" s="1"/>
  <c r="H15" i="18"/>
  <c r="I15" i="18"/>
  <c r="D16" i="18"/>
  <c r="E16" i="18"/>
  <c r="H16" i="18"/>
  <c r="I16" i="18" s="1"/>
  <c r="D17" i="18"/>
  <c r="E17" i="18"/>
  <c r="H17" i="18"/>
  <c r="I17" i="18"/>
  <c r="D18" i="18"/>
  <c r="E18" i="18" s="1"/>
  <c r="H18" i="18"/>
  <c r="I18" i="18" s="1"/>
  <c r="D19" i="18"/>
  <c r="E19" i="18"/>
  <c r="H19" i="18"/>
  <c r="I19" i="18" s="1"/>
  <c r="D20" i="18"/>
  <c r="E20" i="18" s="1"/>
  <c r="H20" i="18"/>
  <c r="I20" i="18"/>
  <c r="D21" i="18"/>
  <c r="E21" i="18" s="1"/>
  <c r="H21" i="18"/>
  <c r="I21" i="18" s="1"/>
  <c r="D22" i="18"/>
  <c r="E22" i="18"/>
  <c r="H22" i="18"/>
  <c r="I22" i="18"/>
  <c r="D23" i="18"/>
  <c r="E23" i="18" s="1"/>
  <c r="H23" i="18"/>
  <c r="I23" i="18" s="1"/>
  <c r="D24" i="18"/>
  <c r="E24" i="18"/>
  <c r="H24" i="18"/>
  <c r="I24" i="18" s="1"/>
  <c r="H9" i="18"/>
  <c r="I9" i="18" s="1"/>
  <c r="H10" i="18"/>
  <c r="I10" i="18" s="1"/>
  <c r="H11" i="18"/>
  <c r="I11" i="18" s="1"/>
  <c r="H12" i="18"/>
  <c r="I12" i="18" s="1"/>
  <c r="K8" i="41" l="1"/>
  <c r="K9" i="41"/>
  <c r="K10" i="41"/>
  <c r="K11" i="41"/>
  <c r="K12" i="41"/>
  <c r="K13" i="41"/>
  <c r="K14" i="41"/>
  <c r="K15" i="41"/>
  <c r="K16" i="41"/>
  <c r="K17" i="41"/>
  <c r="K18" i="41"/>
  <c r="K19" i="41"/>
  <c r="K20" i="41"/>
  <c r="K21" i="41"/>
  <c r="K22" i="41"/>
  <c r="K7" i="41"/>
  <c r="K6" i="41"/>
  <c r="L9" i="14"/>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12" i="18"/>
  <c r="E12"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H8" i="40"/>
  <c r="I8" i="40" s="1"/>
  <c r="D8" i="40"/>
  <c r="E8" i="40" s="1"/>
  <c r="H7" i="40"/>
  <c r="I7" i="40" s="1"/>
  <c r="D7" i="40"/>
  <c r="E7" i="40" s="1"/>
  <c r="H6" i="40"/>
  <c r="I6" i="40" s="1"/>
  <c r="D6" i="40"/>
  <c r="E6" i="40" s="1"/>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<sst xmlns="http://schemas.openxmlformats.org/spreadsheetml/2006/main" count="372" uniqueCount="92">
  <si>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</si>
  <si>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</si>
  <si>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</si>
  <si>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</si>
  <si>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</si>
  <si>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</si>
  <si>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</si>
  <si>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</si>
  <si>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</si>
  <si>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</si>
  <si>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</si>
  <si>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</si>
  <si>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</si>
  <si>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</si>
  <si>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</si>
  <si>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</si>
  <si>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</si>
  <si>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</si>
  <si>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</si>
  <si>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</si>
  <si>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</si>
  <si>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</si>
  <si>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</si>
  <si>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</si>
  <si>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</si>
  <si>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</si>
  <si>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</si>
  <si>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</si>
  <si>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</si>
  <si>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</si>
  <si>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</si>
  <si>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</si>
  <si>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</si>
  <si>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</si>
  <si>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</si>
  <si>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</si>
  <si>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</si>
  <si>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</si>
  <si>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</si>
  <si>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</si>
  <si>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</si>
  <si>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</si>
  <si>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</si>
  <si>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</si>
  <si>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</si>
  <si>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</si>
  <si>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</si>
  <si>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</si>
  <si>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</si>
  <si>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</si>
  <si>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</si>
  <si>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</si>
  <si>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</si>
  <si>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</si>
  <si>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</si>
  <si>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</si>
  <si>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</si>
  <si>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</si>
  <si>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</si>
  <si>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</si>
  <si>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</si>
  <si>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</si>
  <si>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</si>
  <si>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</si>
  <si>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</si>
  <si>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</si>
  <si>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</si>
  <si>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</si>
  <si>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</si>
  <si>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</si>
  <si>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</si>
  <si>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</si>
  <si>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</si>
  <si>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</si>
  <si>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</si>
  <si>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</si>
  <si>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</si>
  <si>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</si>
  <si>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</si>
  <si>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</si>
  <si>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*State Labor Exchange Goals:   Q2 EE Rate = 63%    Q4 EE Rate = 65%    Median Earnings = $8000</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</si>
  <si>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</si>
  <si>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</si>
  <si>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</si>
  <si>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</si>
  <si>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*State Veteran Goals:   Q2 EE Rate = 56%    Q4 EE Rate = 56%    Median Earnings = $8000</t>
  </si>
  <si>
    <t>CHART 5 - DISABLED VETERAN OUTCOME SUMMARY</t>
  </si>
  <si>
    <t>CHART 6 - DVOP DISABLED VETERAN OUTCOME SUMMARY</t>
  </si>
  <si>
    <t>CHART 7 - DVOP VETERAN OUTCOME SUMMARY</t>
  </si>
  <si>
    <t>*State DVOP Goals:   Q2 EE Rate = 56%    Q4 EE Rate = 56%    Median Earnings = $8000</t>
  </si>
  <si>
    <t>CHART 8 - RESEA OUTCOME SUMMARY</t>
  </si>
  <si>
    <t>FY23 QUARTER ENDING MARCH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</si>
</sst>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193">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9" fontId="5" fillId="0" borderId="38" xfId="8" applyFont="1" applyFill="1" applyBorder="1" applyAlignment="1">
      <alignment horizontal="center" vertical="center"/>
    </xf>
    <xf numFmtId="9" fontId="5" fillId="0" borderId="0" xfId="8"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9" fontId="5" fillId="0" borderId="63" xfId="8" applyFont="1" applyFill="1" applyBorder="1" applyAlignment="1">
      <alignment horizontal="center" vertical="center"/>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Font="1" applyFill="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workbookViewId="0">
      <selection activeCell="A33" sqref="A33"/>
    </sheetView>
  </sheetViews>
  <sheetFormatPr defaultRowHeight="12.5" x14ac:dyDescent="0.25"/>
  <cols>
    <col min="9" max="9" width="9.26953125" customWidth="1"/>
  </cols>
  <sheetData>
    <row r="1" spans="1:14" ht="18" thickBot="1" x14ac:dyDescent="0.4">
      <c r="A1" s="123"/>
      <c r="B1" s="24"/>
      <c r="C1" s="24"/>
      <c r="D1" s="24"/>
      <c r="E1" s="24"/>
      <c r="F1" s="24"/>
      <c r="G1" s="24"/>
      <c r="H1" s="24"/>
      <c r="I1" s="24"/>
      <c r="J1" s="24"/>
      <c r="K1" s="24"/>
      <c r="L1" s="24"/>
      <c r="M1" s="24"/>
    </row>
    <row r="2" spans="1:14" ht="18" thickTop="1" x14ac:dyDescent="0.35">
      <c r="A2" s="12"/>
      <c r="B2" s="25"/>
      <c r="C2" s="25"/>
      <c r="D2" s="25"/>
      <c r="E2" s="25"/>
      <c r="F2" s="25"/>
      <c r="G2" s="25"/>
      <c r="H2" s="25"/>
      <c r="I2" s="25"/>
      <c r="J2" s="25"/>
      <c r="K2" s="25"/>
      <c r="L2" s="25"/>
      <c r="M2" s="26"/>
    </row>
    <row r="3" spans="1:14" ht="20.25" customHeight="1" x14ac:dyDescent="0.4">
      <c r="A3" s="133"/>
      <c r="B3" s="134"/>
      <c r="C3" s="134"/>
      <c r="D3" s="134"/>
      <c r="E3" s="134"/>
      <c r="F3" s="134"/>
      <c r="G3" s="134"/>
      <c r="H3" s="134"/>
      <c r="I3" s="134"/>
      <c r="J3" s="134"/>
      <c r="K3" s="134"/>
      <c r="L3" s="134"/>
      <c r="M3" s="135"/>
    </row>
    <row r="4" spans="1:14" ht="17.5" x14ac:dyDescent="0.35">
      <c r="A4" s="136" t="s">
        <v>0</v>
      </c>
      <c r="B4" s="137"/>
      <c r="C4" s="137"/>
      <c r="D4" s="137"/>
      <c r="E4" s="137"/>
      <c r="F4" s="137"/>
      <c r="G4" s="137"/>
      <c r="H4" s="137"/>
      <c r="I4" s="137"/>
      <c r="J4" s="137"/>
      <c r="K4" s="137"/>
      <c r="L4" s="137"/>
      <c r="M4" s="138"/>
    </row>
    <row r="5" spans="1:14" ht="17.5" x14ac:dyDescent="0.35">
      <c r="A5" s="136" t="s">
        <v>91</v>
      </c>
      <c r="B5" s="137"/>
      <c r="C5" s="137"/>
      <c r="D5" s="137"/>
      <c r="E5" s="137"/>
      <c r="F5" s="137"/>
      <c r="G5" s="137"/>
      <c r="H5" s="137"/>
      <c r="I5" s="137"/>
      <c r="J5" s="137"/>
      <c r="K5" s="137"/>
      <c r="L5" s="137"/>
      <c r="M5" s="138"/>
    </row>
    <row r="6" spans="1:14" ht="17.5" x14ac:dyDescent="0.35">
      <c r="A6" s="9"/>
      <c r="B6" s="24"/>
      <c r="C6" s="24"/>
      <c r="D6" s="24"/>
      <c r="E6" s="24"/>
      <c r="F6" s="24"/>
      <c r="G6" s="24"/>
      <c r="H6" s="24"/>
      <c r="I6" s="24"/>
      <c r="J6" s="24"/>
      <c r="K6" s="24"/>
      <c r="L6" s="24"/>
      <c r="M6" s="27"/>
    </row>
    <row r="7" spans="1:14" ht="13" x14ac:dyDescent="0.3">
      <c r="A7" s="28"/>
      <c r="B7" s="24"/>
      <c r="C7" s="24"/>
      <c r="F7" s="24"/>
      <c r="G7" s="24"/>
      <c r="H7" s="24"/>
      <c r="I7" s="24"/>
      <c r="J7" s="24"/>
      <c r="K7" s="24"/>
      <c r="L7" s="24"/>
      <c r="M7" s="27"/>
    </row>
    <row r="8" spans="1:14" ht="17.5" x14ac:dyDescent="0.35">
      <c r="A8" s="10"/>
      <c r="B8" s="24"/>
      <c r="C8" s="24"/>
      <c r="D8" s="55" t="s">
        <v>1</v>
      </c>
      <c r="E8" s="24"/>
      <c r="F8" s="24"/>
      <c r="G8" s="24"/>
      <c r="H8" s="24"/>
      <c r="I8" s="24"/>
      <c r="J8" s="24"/>
      <c r="K8" s="24"/>
      <c r="L8" s="24"/>
      <c r="M8" s="27"/>
    </row>
    <row r="9" spans="1:14" ht="15" x14ac:dyDescent="0.3">
      <c r="A9" s="28"/>
      <c r="B9" s="24"/>
      <c r="C9" s="24"/>
      <c r="D9" s="24"/>
      <c r="E9" s="24"/>
      <c r="F9" s="8"/>
      <c r="G9" s="8"/>
      <c r="H9" s="8"/>
      <c r="I9" s="8"/>
      <c r="J9" s="8"/>
      <c r="K9" s="8"/>
      <c r="L9" s="8"/>
      <c r="M9" s="13"/>
    </row>
    <row r="10" spans="1:14" ht="15" x14ac:dyDescent="0.3">
      <c r="A10" s="10"/>
      <c r="B10" s="24"/>
      <c r="C10" s="24"/>
      <c r="D10" s="24"/>
      <c r="E10" s="8" t="s">
        <v>2</v>
      </c>
      <c r="F10" s="24"/>
      <c r="G10" s="24"/>
      <c r="H10" s="24"/>
      <c r="I10" s="24"/>
      <c r="J10" s="24"/>
      <c r="K10" s="24"/>
      <c r="L10" s="24"/>
      <c r="M10" s="27"/>
      <c r="N10" s="8"/>
    </row>
    <row r="11" spans="1:14" ht="13" x14ac:dyDescent="0.3">
      <c r="A11" s="28"/>
      <c r="B11" s="24"/>
      <c r="C11" s="24"/>
      <c r="D11" s="24"/>
      <c r="E11" s="24"/>
      <c r="F11" s="24"/>
      <c r="G11" s="24"/>
      <c r="H11" s="24"/>
      <c r="I11" s="24"/>
      <c r="J11" s="24"/>
      <c r="K11" s="24"/>
      <c r="L11" s="24"/>
      <c r="M11" s="27"/>
    </row>
    <row r="12" spans="1:14" ht="17.5" x14ac:dyDescent="0.35">
      <c r="A12" s="10"/>
      <c r="B12" s="24"/>
      <c r="C12" s="24"/>
      <c r="D12" s="55" t="s">
        <v>3</v>
      </c>
      <c r="E12" s="24"/>
      <c r="F12" s="24"/>
      <c r="G12" s="24"/>
      <c r="H12" s="24"/>
      <c r="I12" s="24"/>
      <c r="J12" s="24"/>
      <c r="K12" s="24"/>
      <c r="L12" s="24"/>
      <c r="M12" s="27"/>
    </row>
    <row r="13" spans="1:14" ht="15.75" customHeight="1" x14ac:dyDescent="0.35">
      <c r="A13" s="28"/>
      <c r="B13" s="39"/>
      <c r="C13" s="39"/>
      <c r="D13" s="118"/>
      <c r="E13" s="24"/>
      <c r="F13" s="39"/>
      <c r="G13" s="24"/>
      <c r="H13" s="24"/>
      <c r="I13" s="24"/>
      <c r="J13" s="24"/>
      <c r="K13" s="24"/>
      <c r="L13" s="24"/>
      <c r="M13" s="27"/>
    </row>
    <row r="14" spans="1:14" ht="12.75" customHeight="1" x14ac:dyDescent="0.35">
      <c r="A14" s="28"/>
      <c r="B14" s="39"/>
      <c r="C14" s="39"/>
      <c r="D14" s="118"/>
      <c r="E14" s="24"/>
      <c r="F14" s="39"/>
      <c r="G14" s="24"/>
      <c r="H14" s="24"/>
      <c r="I14" s="24"/>
      <c r="J14" s="24"/>
      <c r="K14" s="24"/>
      <c r="L14" s="24"/>
      <c r="M14" s="27"/>
    </row>
    <row r="15" spans="1:14" ht="15" x14ac:dyDescent="0.3">
      <c r="A15" s="28"/>
      <c r="B15" s="40"/>
      <c r="C15" s="24"/>
      <c r="D15" s="39"/>
      <c r="E15" s="39" t="s">
        <v>4</v>
      </c>
      <c r="F15" s="24"/>
      <c r="G15" s="24"/>
      <c r="H15" s="24"/>
      <c r="I15" s="24"/>
      <c r="J15" s="24"/>
      <c r="K15" s="24"/>
      <c r="L15" s="24"/>
      <c r="M15" s="27"/>
    </row>
    <row r="16" spans="1:14" ht="12.75" customHeight="1" x14ac:dyDescent="0.3">
      <c r="A16" s="28"/>
      <c r="B16" s="8"/>
      <c r="C16" s="8"/>
      <c r="D16" s="24"/>
      <c r="E16" s="24"/>
      <c r="F16" s="24"/>
      <c r="G16" s="24"/>
      <c r="H16" s="24"/>
      <c r="I16" s="24"/>
      <c r="J16" s="24"/>
      <c r="K16" s="24"/>
      <c r="L16" s="24"/>
      <c r="M16" s="27"/>
    </row>
    <row r="17" spans="1:13" ht="15" x14ac:dyDescent="0.3">
      <c r="A17" s="28"/>
      <c r="B17" s="40"/>
      <c r="C17" s="24"/>
      <c r="D17" s="8"/>
      <c r="E17" s="8" t="s">
        <v>5</v>
      </c>
      <c r="F17" s="24"/>
      <c r="G17" s="24"/>
      <c r="H17" s="24"/>
      <c r="I17" s="24"/>
      <c r="J17" s="24"/>
      <c r="K17" s="24"/>
      <c r="L17" s="24"/>
      <c r="M17" s="27"/>
    </row>
    <row r="18" spans="1:13" ht="12.75" customHeight="1" x14ac:dyDescent="0.3">
      <c r="A18" s="28"/>
      <c r="B18" s="8"/>
      <c r="C18" s="8"/>
      <c r="D18" s="24"/>
      <c r="E18" s="24"/>
      <c r="F18" s="24"/>
      <c r="G18" s="24"/>
      <c r="H18" s="24"/>
      <c r="I18" s="24"/>
      <c r="J18" s="24"/>
      <c r="K18" s="24"/>
      <c r="L18" s="24"/>
      <c r="M18" s="27"/>
    </row>
    <row r="19" spans="1:13" ht="15" x14ac:dyDescent="0.3">
      <c r="A19" s="28"/>
      <c r="B19" s="40"/>
      <c r="C19" s="24"/>
      <c r="D19" s="8"/>
      <c r="E19" s="8" t="s">
        <v>6</v>
      </c>
      <c r="F19" s="24"/>
      <c r="G19" s="24"/>
      <c r="H19" s="24"/>
      <c r="I19" s="24"/>
      <c r="J19" s="24"/>
      <c r="K19" s="24"/>
      <c r="L19" s="24"/>
      <c r="M19" s="27"/>
    </row>
    <row r="20" spans="1:13" ht="12.75" customHeight="1" x14ac:dyDescent="0.3">
      <c r="A20" s="28"/>
      <c r="B20" s="8"/>
      <c r="C20" s="8"/>
      <c r="D20" s="24"/>
      <c r="E20" s="24"/>
      <c r="F20" s="24"/>
      <c r="G20" s="24"/>
      <c r="H20" s="24"/>
      <c r="I20" s="24"/>
      <c r="J20" s="24"/>
      <c r="K20" s="24"/>
      <c r="L20" s="24"/>
      <c r="M20" s="27"/>
    </row>
    <row r="21" spans="1:13" ht="15" x14ac:dyDescent="0.3">
      <c r="A21" s="28"/>
      <c r="B21" s="40"/>
      <c r="C21" s="24"/>
      <c r="D21" s="8"/>
      <c r="E21" s="8" t="s">
        <v>7</v>
      </c>
      <c r="F21" s="24"/>
      <c r="G21" s="24"/>
      <c r="H21" s="24"/>
      <c r="I21" s="24"/>
      <c r="J21" s="24"/>
      <c r="K21" s="24"/>
      <c r="L21" s="24"/>
      <c r="M21" s="27"/>
    </row>
    <row r="22" spans="1:13" ht="12.75" customHeight="1" x14ac:dyDescent="0.3">
      <c r="A22" s="28"/>
      <c r="B22" s="8"/>
      <c r="C22" s="8"/>
      <c r="D22" s="24"/>
      <c r="E22" s="24"/>
      <c r="F22" s="24"/>
      <c r="G22" s="24"/>
      <c r="H22" s="24"/>
      <c r="I22" s="24"/>
      <c r="J22" s="24"/>
      <c r="K22" s="24"/>
      <c r="L22" s="24"/>
      <c r="M22" s="27"/>
    </row>
    <row r="23" spans="1:13" ht="15" x14ac:dyDescent="0.3">
      <c r="A23" s="28"/>
      <c r="B23" s="40"/>
      <c r="C23" s="24"/>
      <c r="D23" s="8"/>
      <c r="E23" s="8" t="s">
        <v>8</v>
      </c>
      <c r="F23" s="24"/>
      <c r="G23" s="24"/>
      <c r="H23" s="24"/>
      <c r="I23" s="24"/>
      <c r="J23" s="24"/>
      <c r="K23" s="24"/>
      <c r="L23" s="24"/>
      <c r="M23" s="27"/>
    </row>
    <row r="24" spans="1:13" ht="12.75" customHeight="1" x14ac:dyDescent="0.3">
      <c r="A24" s="28"/>
      <c r="B24" s="8"/>
      <c r="C24" s="8"/>
      <c r="D24" s="24"/>
      <c r="E24" s="24"/>
      <c r="F24" s="24"/>
      <c r="G24" s="24"/>
      <c r="H24" s="24"/>
      <c r="I24" s="24"/>
      <c r="J24" s="24"/>
      <c r="K24" s="24"/>
      <c r="L24" s="24"/>
      <c r="M24" s="27"/>
    </row>
    <row r="25" spans="1:13" ht="15" x14ac:dyDescent="0.3">
      <c r="A25" s="28"/>
      <c r="B25" s="40"/>
      <c r="C25" s="24"/>
      <c r="D25" s="8"/>
      <c r="E25" s="8" t="s">
        <v>9</v>
      </c>
      <c r="F25" s="24"/>
      <c r="G25" s="24"/>
      <c r="H25" s="24"/>
      <c r="I25" s="24"/>
      <c r="J25" s="24"/>
      <c r="K25" s="24"/>
      <c r="L25" s="24"/>
      <c r="M25" s="27"/>
    </row>
    <row r="26" spans="1:13" ht="15" x14ac:dyDescent="0.3">
      <c r="A26" s="10"/>
      <c r="B26" s="24"/>
      <c r="C26" s="24"/>
      <c r="D26" s="24"/>
      <c r="E26" s="24"/>
      <c r="F26" s="24"/>
      <c r="G26" s="24"/>
      <c r="H26" s="24"/>
      <c r="I26" s="24"/>
      <c r="J26" s="24"/>
      <c r="K26" s="24"/>
      <c r="L26" s="24"/>
      <c r="M26" s="27"/>
    </row>
    <row r="27" spans="1:13" ht="15" x14ac:dyDescent="0.3">
      <c r="A27" s="117"/>
      <c r="B27" s="24"/>
      <c r="C27" s="24"/>
      <c r="D27" s="24"/>
      <c r="E27" s="8" t="s">
        <v>10</v>
      </c>
      <c r="F27" s="122"/>
      <c r="G27" s="24"/>
      <c r="H27" s="24"/>
      <c r="I27" s="24"/>
      <c r="J27" s="24"/>
      <c r="K27" s="24"/>
      <c r="L27" s="24"/>
      <c r="M27" s="27"/>
    </row>
    <row r="28" spans="1:13" ht="13" x14ac:dyDescent="0.3">
      <c r="A28" s="11"/>
      <c r="B28" s="24"/>
      <c r="C28" s="24"/>
      <c r="D28" s="24"/>
      <c r="L28" s="24"/>
      <c r="M28" s="27"/>
    </row>
    <row r="29" spans="1:13" ht="13" x14ac:dyDescent="0.3">
      <c r="A29" s="11"/>
      <c r="B29" s="24"/>
      <c r="C29" s="24"/>
      <c r="D29" s="24"/>
      <c r="E29" s="24"/>
      <c r="F29" s="24"/>
      <c r="G29" s="24"/>
      <c r="H29" s="24"/>
      <c r="I29" s="24"/>
      <c r="J29" s="24"/>
      <c r="L29" s="24"/>
      <c r="M29" s="27"/>
    </row>
    <row r="30" spans="1:13" ht="13" x14ac:dyDescent="0.3">
      <c r="A30" s="119" t="s">
        <v>11</v>
      </c>
      <c r="B30" s="24"/>
      <c r="C30" s="24"/>
      <c r="D30" s="24"/>
      <c r="F30" s="24"/>
      <c r="G30" s="24"/>
      <c r="H30" s="24"/>
      <c r="I30" s="24"/>
      <c r="J30" s="24"/>
      <c r="L30" s="24"/>
      <c r="M30" s="27"/>
    </row>
    <row r="31" spans="1:13" ht="15" x14ac:dyDescent="0.3">
      <c r="A31" s="119" t="s">
        <v>12</v>
      </c>
      <c r="B31" s="24"/>
      <c r="C31" s="24"/>
      <c r="D31" s="24"/>
      <c r="E31" s="8"/>
      <c r="F31" s="24"/>
      <c r="G31" s="24"/>
      <c r="H31" s="24"/>
      <c r="I31" s="24"/>
      <c r="J31" s="24"/>
      <c r="L31" s="24"/>
      <c r="M31" s="27"/>
    </row>
    <row r="32" spans="1:13" ht="15.5" thickBot="1" x14ac:dyDescent="0.35">
      <c r="A32" s="29"/>
      <c r="B32" s="30"/>
      <c r="C32" s="30"/>
      <c r="D32" s="30"/>
      <c r="E32" s="104"/>
      <c r="F32" s="30"/>
      <c r="G32" s="30"/>
      <c r="H32" s="30"/>
      <c r="I32" s="30"/>
      <c r="J32" s="30"/>
      <c r="K32" s="30"/>
      <c r="L32" s="30"/>
      <c r="M32" s="31"/>
    </row>
    <row r="33" spans="13:13" ht="13" thickTop="1" x14ac:dyDescent="0.25"/>
    <row r="35" spans="13:13" ht="13" x14ac:dyDescent="0.3">
      <c r="M35" s="109"/>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45" t="s">
        <v>0</v>
      </c>
      <c r="B1" s="146"/>
      <c r="C1" s="146"/>
      <c r="D1" s="146"/>
      <c r="E1" s="146"/>
      <c r="F1" s="146"/>
      <c r="G1" s="146"/>
      <c r="H1" s="146"/>
      <c r="I1" s="146"/>
      <c r="J1" s="146"/>
      <c r="K1" s="146"/>
      <c r="L1" s="146"/>
      <c r="M1" s="146"/>
      <c r="N1" s="147"/>
    </row>
    <row r="2" spans="1:14" ht="15" x14ac:dyDescent="0.25">
      <c r="A2" s="142" t="s">
        <v>91</v>
      </c>
      <c r="B2" s="143"/>
      <c r="C2" s="143"/>
      <c r="D2" s="143"/>
      <c r="E2" s="143"/>
      <c r="F2" s="143"/>
      <c r="G2" s="143"/>
      <c r="H2" s="143"/>
      <c r="I2" s="143"/>
      <c r="J2" s="143"/>
      <c r="K2" s="143"/>
      <c r="L2" s="143"/>
      <c r="M2" s="143"/>
      <c r="N2" s="144"/>
    </row>
    <row r="3" spans="1:14" ht="15.5" thickBot="1" x14ac:dyDescent="0.3">
      <c r="A3" s="139" t="s">
        <v>13</v>
      </c>
      <c r="B3" s="140"/>
      <c r="C3" s="140"/>
      <c r="D3" s="140"/>
      <c r="E3" s="140"/>
      <c r="F3" s="140"/>
      <c r="G3" s="140"/>
      <c r="H3" s="140"/>
      <c r="I3" s="140"/>
      <c r="J3" s="140"/>
      <c r="K3" s="140"/>
      <c r="L3" s="140"/>
      <c r="M3" s="140"/>
      <c r="N3" s="141"/>
    </row>
    <row r="4" spans="1:14" ht="13" x14ac:dyDescent="0.25">
      <c r="A4" s="45" t="s">
        <v>14</v>
      </c>
      <c r="B4" s="48" t="s">
        <v>15</v>
      </c>
      <c r="C4" s="49" t="s">
        <v>16</v>
      </c>
      <c r="D4" s="50" t="s">
        <v>17</v>
      </c>
      <c r="E4" s="52" t="s">
        <v>18</v>
      </c>
      <c r="F4" s="71" t="s">
        <v>19</v>
      </c>
      <c r="G4" s="91" t="s">
        <v>20</v>
      </c>
      <c r="H4" s="92" t="s">
        <v>21</v>
      </c>
      <c r="I4" s="51" t="s">
        <v>22</v>
      </c>
      <c r="J4" s="71" t="s">
        <v>23</v>
      </c>
      <c r="K4" s="72" t="s">
        <v>24</v>
      </c>
      <c r="L4" s="50" t="s">
        <v>25</v>
      </c>
      <c r="M4" s="51" t="s">
        <v>26</v>
      </c>
      <c r="N4" s="48" t="s">
        <v>27</v>
      </c>
    </row>
    <row r="5" spans="1:14" x14ac:dyDescent="0.25">
      <c r="A5" s="148" t="s">
        <v>28</v>
      </c>
      <c r="B5" s="80"/>
      <c r="C5" s="81"/>
      <c r="D5" s="82"/>
      <c r="E5" s="93"/>
      <c r="F5" s="83"/>
      <c r="G5" s="96"/>
      <c r="H5" s="97"/>
      <c r="I5" s="81"/>
      <c r="J5" s="83"/>
      <c r="K5" s="84" t="s">
        <v>29</v>
      </c>
      <c r="L5" s="82"/>
      <c r="M5" s="81" t="s">
        <v>30</v>
      </c>
      <c r="N5" s="85"/>
    </row>
    <row r="6" spans="1:14" x14ac:dyDescent="0.25">
      <c r="A6" s="149"/>
      <c r="B6" s="80" t="s">
        <v>31</v>
      </c>
      <c r="C6" s="81"/>
      <c r="D6" s="82" t="s">
        <v>32</v>
      </c>
      <c r="E6" s="93"/>
      <c r="F6" s="83" t="s">
        <v>32</v>
      </c>
      <c r="G6" s="95"/>
      <c r="H6" s="82" t="s">
        <v>32</v>
      </c>
      <c r="I6" s="81" t="s">
        <v>33</v>
      </c>
      <c r="J6" s="83" t="s">
        <v>32</v>
      </c>
      <c r="K6" s="84" t="s">
        <v>33</v>
      </c>
      <c r="L6" s="82" t="s">
        <v>32</v>
      </c>
      <c r="M6" s="81" t="s">
        <v>33</v>
      </c>
      <c r="N6" s="85" t="s">
        <v>32</v>
      </c>
    </row>
    <row r="7" spans="1:14" x14ac:dyDescent="0.25">
      <c r="A7" s="149"/>
      <c r="B7" s="80" t="s">
        <v>34</v>
      </c>
      <c r="C7" s="81" t="s">
        <v>35</v>
      </c>
      <c r="D7" s="82" t="s">
        <v>36</v>
      </c>
      <c r="E7" s="93"/>
      <c r="F7" s="83" t="s">
        <v>36</v>
      </c>
      <c r="G7" s="95" t="s">
        <v>29</v>
      </c>
      <c r="H7" s="82" t="s">
        <v>31</v>
      </c>
      <c r="I7" s="81" t="s">
        <v>37</v>
      </c>
      <c r="J7" s="83" t="s">
        <v>31</v>
      </c>
      <c r="K7" s="84" t="s">
        <v>37</v>
      </c>
      <c r="L7" s="82" t="s">
        <v>29</v>
      </c>
      <c r="M7" s="81" t="s">
        <v>38</v>
      </c>
      <c r="N7" s="85" t="s">
        <v>30</v>
      </c>
    </row>
    <row r="8" spans="1:14" ht="13" thickBot="1" x14ac:dyDescent="0.3">
      <c r="A8" s="150"/>
      <c r="B8" s="86" t="s">
        <v>39</v>
      </c>
      <c r="C8" s="79" t="s">
        <v>40</v>
      </c>
      <c r="D8" s="87" t="s">
        <v>39</v>
      </c>
      <c r="E8" s="94" t="s">
        <v>33</v>
      </c>
      <c r="F8" s="88" t="s">
        <v>39</v>
      </c>
      <c r="G8" s="89" t="s">
        <v>33</v>
      </c>
      <c r="H8" s="87" t="s">
        <v>33</v>
      </c>
      <c r="I8" s="79" t="s">
        <v>30</v>
      </c>
      <c r="J8" s="88" t="s">
        <v>33</v>
      </c>
      <c r="K8" s="89" t="s">
        <v>30</v>
      </c>
      <c r="L8" s="87" t="s">
        <v>33</v>
      </c>
      <c r="M8" s="79" t="s">
        <v>41</v>
      </c>
      <c r="N8" s="90" t="s">
        <v>33</v>
      </c>
    </row>
    <row r="9" spans="1:14" ht="17.25" customHeight="1" x14ac:dyDescent="0.25">
      <c r="A9" s="14" t="s">
        <v>42</v>
      </c>
      <c r="B9" s="66">
        <v>2452</v>
      </c>
      <c r="C9" s="32">
        <v>1280</v>
      </c>
      <c r="D9" s="16">
        <f>+C9/B9</f>
        <v>0.52202283849918429</v>
      </c>
      <c r="E9" s="44">
        <v>149</v>
      </c>
      <c r="F9" s="76">
        <f t="shared" ref="F9:F25" si="0">+E9/B9</f>
        <v>6.076672104404568E-2</v>
      </c>
      <c r="G9" s="44">
        <v>24</v>
      </c>
      <c r="H9" s="16">
        <f>+G9/E9</f>
        <v>0.16107382550335569</v>
      </c>
      <c r="I9" s="44">
        <v>50</v>
      </c>
      <c r="J9" s="75">
        <f>I9/E9</f>
        <v>0.33557046979865773</v>
      </c>
      <c r="K9" s="44">
        <v>14</v>
      </c>
      <c r="L9" s="16">
        <f>+K9/G9</f>
        <v>0.58333333333333337</v>
      </c>
      <c r="M9" s="44">
        <v>41</v>
      </c>
      <c r="N9" s="108">
        <f>M9/I9</f>
        <v>0.82</v>
      </c>
    </row>
    <row r="10" spans="1:14" ht="17.25" customHeight="1" x14ac:dyDescent="0.25">
      <c r="A10" s="17" t="s">
        <v>43</v>
      </c>
      <c r="B10" s="67">
        <v>8364</v>
      </c>
      <c r="C10" s="32">
        <v>4429</v>
      </c>
      <c r="D10" s="16">
        <f t="shared" ref="D10:D23" si="1">+C10/B10</f>
        <v>0.52953132472501196</v>
      </c>
      <c r="E10" s="44">
        <v>343</v>
      </c>
      <c r="F10" s="76">
        <f t="shared" si="0"/>
        <v>4.1009086561453849E-2</v>
      </c>
      <c r="G10" s="44">
        <v>147</v>
      </c>
      <c r="H10" s="16">
        <f t="shared" ref="H10:H25" si="2">+G10/E10</f>
        <v>0.42857142857142855</v>
      </c>
      <c r="I10" s="44">
        <v>146</v>
      </c>
      <c r="J10" s="76">
        <f>I10/E10</f>
        <v>0.42565597667638483</v>
      </c>
      <c r="K10" s="44">
        <v>122</v>
      </c>
      <c r="L10" s="16">
        <f t="shared" ref="L10:L25" si="3">+K10/G10</f>
        <v>0.82993197278911568</v>
      </c>
      <c r="M10" s="44">
        <v>125</v>
      </c>
      <c r="N10" s="33">
        <f>M10/I10</f>
        <v>0.85616438356164382</v>
      </c>
    </row>
    <row r="11" spans="1:14" ht="17.25" customHeight="1" x14ac:dyDescent="0.25">
      <c r="A11" s="17" t="s">
        <v>44</v>
      </c>
      <c r="B11" s="67">
        <v>5494</v>
      </c>
      <c r="C11" s="32">
        <v>3858</v>
      </c>
      <c r="D11" s="16">
        <f t="shared" si="1"/>
        <v>0.70222060429559519</v>
      </c>
      <c r="E11" s="44">
        <v>199</v>
      </c>
      <c r="F11" s="76">
        <f t="shared" si="0"/>
        <v>3.6221332362577359E-2</v>
      </c>
      <c r="G11" s="44">
        <v>40</v>
      </c>
      <c r="H11" s="16">
        <f t="shared" si="2"/>
        <v>0.20100502512562815</v>
      </c>
      <c r="I11" s="44">
        <v>35</v>
      </c>
      <c r="J11" s="120">
        <f t="shared" ref="J11:J25" si="4">I11/E11</f>
        <v>0.17587939698492464</v>
      </c>
      <c r="K11" s="44">
        <v>16</v>
      </c>
      <c r="L11" s="16">
        <f t="shared" si="3"/>
        <v>0.4</v>
      </c>
      <c r="M11" s="44">
        <v>25</v>
      </c>
      <c r="N11" s="33">
        <f t="shared" ref="N11:N23" si="5">M11/I11</f>
        <v>0.7142857142857143</v>
      </c>
    </row>
    <row r="12" spans="1:14" ht="17.25" customHeight="1" x14ac:dyDescent="0.25">
      <c r="A12" s="17" t="s">
        <v>45</v>
      </c>
      <c r="B12" s="67">
        <v>4928</v>
      </c>
      <c r="C12" s="32">
        <v>3288</v>
      </c>
      <c r="D12" s="16">
        <f t="shared" si="1"/>
        <v>0.66720779220779225</v>
      </c>
      <c r="E12" s="44">
        <v>166</v>
      </c>
      <c r="F12" s="76">
        <f t="shared" si="0"/>
        <v>3.3685064935064936E-2</v>
      </c>
      <c r="G12" s="44">
        <v>15</v>
      </c>
      <c r="H12" s="16">
        <f t="shared" si="2"/>
        <v>9.036144578313253E-2</v>
      </c>
      <c r="I12" s="44">
        <v>14</v>
      </c>
      <c r="J12" s="120">
        <f t="shared" si="4"/>
        <v>8.4337349397590355E-2</v>
      </c>
      <c r="K12" s="44">
        <v>7</v>
      </c>
      <c r="L12" s="16">
        <f t="shared" si="3"/>
        <v>0.46666666666666667</v>
      </c>
      <c r="M12" s="44">
        <v>13</v>
      </c>
      <c r="N12" s="33">
        <f t="shared" si="5"/>
        <v>0.9285714285714286</v>
      </c>
    </row>
    <row r="13" spans="1:14" ht="17.25" customHeight="1" x14ac:dyDescent="0.25">
      <c r="A13" s="17" t="s">
        <v>46</v>
      </c>
      <c r="B13" s="67">
        <v>2383</v>
      </c>
      <c r="C13" s="32">
        <v>1687</v>
      </c>
      <c r="D13" s="16">
        <f t="shared" si="1"/>
        <v>0.70793117918590009</v>
      </c>
      <c r="E13" s="44">
        <v>160</v>
      </c>
      <c r="F13" s="76">
        <f t="shared" si="0"/>
        <v>6.7142257658413765E-2</v>
      </c>
      <c r="G13" s="44">
        <v>31</v>
      </c>
      <c r="H13" s="16">
        <f t="shared" si="2"/>
        <v>0.19375000000000001</v>
      </c>
      <c r="I13" s="44">
        <v>59</v>
      </c>
      <c r="J13" s="120">
        <f t="shared" si="4"/>
        <v>0.36875000000000002</v>
      </c>
      <c r="K13" s="44">
        <v>25</v>
      </c>
      <c r="L13" s="16">
        <f t="shared" si="3"/>
        <v>0.80645161290322576</v>
      </c>
      <c r="M13" s="44">
        <v>50</v>
      </c>
      <c r="N13" s="33">
        <f t="shared" si="5"/>
        <v>0.84745762711864403</v>
      </c>
    </row>
    <row r="14" spans="1:14" ht="17.25" customHeight="1" x14ac:dyDescent="0.25">
      <c r="A14" s="17" t="s">
        <v>47</v>
      </c>
      <c r="B14" s="67">
        <v>6047</v>
      </c>
      <c r="C14" s="68">
        <v>4426</v>
      </c>
      <c r="D14" s="16">
        <f t="shared" si="1"/>
        <v>0.73193319001157597</v>
      </c>
      <c r="E14" s="73">
        <v>276</v>
      </c>
      <c r="F14" s="76">
        <f t="shared" si="0"/>
        <v>4.564246733917645E-2</v>
      </c>
      <c r="G14" s="73">
        <v>46</v>
      </c>
      <c r="H14" s="16">
        <f t="shared" si="2"/>
        <v>0.16666666666666666</v>
      </c>
      <c r="I14" s="73">
        <v>67</v>
      </c>
      <c r="J14" s="120">
        <f t="shared" si="4"/>
        <v>0.24275362318840579</v>
      </c>
      <c r="K14" s="73">
        <v>21</v>
      </c>
      <c r="L14" s="16">
        <f t="shared" si="3"/>
        <v>0.45652173913043476</v>
      </c>
      <c r="M14" s="73">
        <v>51</v>
      </c>
      <c r="N14" s="33">
        <f t="shared" si="5"/>
        <v>0.76119402985074625</v>
      </c>
    </row>
    <row r="15" spans="1:14" ht="17.25" customHeight="1" x14ac:dyDescent="0.25">
      <c r="A15" s="14" t="s">
        <v>48</v>
      </c>
      <c r="B15" s="66">
        <v>2405</v>
      </c>
      <c r="C15" s="32">
        <v>1511</v>
      </c>
      <c r="D15" s="16">
        <f t="shared" si="1"/>
        <v>0.62827442827442825</v>
      </c>
      <c r="E15" s="44">
        <v>135</v>
      </c>
      <c r="F15" s="76">
        <f t="shared" si="0"/>
        <v>5.6133056133056136E-2</v>
      </c>
      <c r="G15" s="44">
        <v>41</v>
      </c>
      <c r="H15" s="16">
        <f t="shared" si="2"/>
        <v>0.3037037037037037</v>
      </c>
      <c r="I15" s="44">
        <v>52</v>
      </c>
      <c r="J15" s="120">
        <f t="shared" si="4"/>
        <v>0.38518518518518519</v>
      </c>
      <c r="K15" s="44">
        <v>29</v>
      </c>
      <c r="L15" s="16">
        <f t="shared" si="3"/>
        <v>0.70731707317073167</v>
      </c>
      <c r="M15" s="44">
        <v>21</v>
      </c>
      <c r="N15" s="33">
        <f t="shared" si="5"/>
        <v>0.40384615384615385</v>
      </c>
    </row>
    <row r="16" spans="1:14" ht="17.25" customHeight="1" x14ac:dyDescent="0.25">
      <c r="A16" s="17" t="s">
        <v>49</v>
      </c>
      <c r="B16" s="67">
        <v>5514</v>
      </c>
      <c r="C16" s="32">
        <v>3076</v>
      </c>
      <c r="D16" s="16">
        <f t="shared" si="1"/>
        <v>0.5578527384838593</v>
      </c>
      <c r="E16" s="44">
        <v>164</v>
      </c>
      <c r="F16" s="76">
        <f t="shared" si="0"/>
        <v>2.974247370330069E-2</v>
      </c>
      <c r="G16" s="44">
        <v>38</v>
      </c>
      <c r="H16" s="16">
        <f t="shared" si="2"/>
        <v>0.23170731707317074</v>
      </c>
      <c r="I16" s="44">
        <v>30</v>
      </c>
      <c r="J16" s="120">
        <f t="shared" si="4"/>
        <v>0.18292682926829268</v>
      </c>
      <c r="K16" s="44">
        <v>15</v>
      </c>
      <c r="L16" s="16">
        <f t="shared" si="3"/>
        <v>0.39473684210526316</v>
      </c>
      <c r="M16" s="44">
        <v>24</v>
      </c>
      <c r="N16" s="33">
        <f t="shared" si="5"/>
        <v>0.8</v>
      </c>
    </row>
    <row r="17" spans="1:14" ht="17.25" customHeight="1" x14ac:dyDescent="0.25">
      <c r="A17" s="17" t="s">
        <v>50</v>
      </c>
      <c r="B17" s="67">
        <v>3366</v>
      </c>
      <c r="C17" s="32">
        <v>2025</v>
      </c>
      <c r="D17" s="16">
        <f t="shared" si="1"/>
        <v>0.60160427807486627</v>
      </c>
      <c r="E17" s="44">
        <v>220</v>
      </c>
      <c r="F17" s="76">
        <f t="shared" si="0"/>
        <v>6.535947712418301E-2</v>
      </c>
      <c r="G17" s="44">
        <v>72</v>
      </c>
      <c r="H17" s="16">
        <f t="shared" si="2"/>
        <v>0.32727272727272727</v>
      </c>
      <c r="I17" s="44">
        <v>121</v>
      </c>
      <c r="J17" s="120">
        <f t="shared" si="4"/>
        <v>0.55000000000000004</v>
      </c>
      <c r="K17" s="44">
        <v>58</v>
      </c>
      <c r="L17" s="16">
        <f t="shared" si="3"/>
        <v>0.80555555555555558</v>
      </c>
      <c r="M17" s="44">
        <v>105</v>
      </c>
      <c r="N17" s="33">
        <f>IF(M17&gt;0,M17/I17,0)</f>
        <v>0.86776859504132231</v>
      </c>
    </row>
    <row r="18" spans="1:14" ht="17.25" customHeight="1" x14ac:dyDescent="0.25">
      <c r="A18" s="17" t="s">
        <v>51</v>
      </c>
      <c r="B18" s="67">
        <v>14592</v>
      </c>
      <c r="C18" s="32">
        <v>5732</v>
      </c>
      <c r="D18" s="16">
        <f t="shared" si="1"/>
        <v>0.39281798245614036</v>
      </c>
      <c r="E18" s="44">
        <v>357</v>
      </c>
      <c r="F18" s="76">
        <f t="shared" si="0"/>
        <v>2.4465460526315791E-2</v>
      </c>
      <c r="G18" s="44">
        <v>32</v>
      </c>
      <c r="H18" s="16">
        <f t="shared" si="2"/>
        <v>8.9635854341736695E-2</v>
      </c>
      <c r="I18" s="44">
        <v>31</v>
      </c>
      <c r="J18" s="120">
        <f t="shared" si="4"/>
        <v>8.683473389355742E-2</v>
      </c>
      <c r="K18" s="44">
        <v>15</v>
      </c>
      <c r="L18" s="16">
        <f t="shared" si="3"/>
        <v>0.46875</v>
      </c>
      <c r="M18" s="44">
        <v>16</v>
      </c>
      <c r="N18" s="33">
        <f t="shared" si="5"/>
        <v>0.5161290322580645</v>
      </c>
    </row>
    <row r="19" spans="1:14" ht="17.25" customHeight="1" x14ac:dyDescent="0.25">
      <c r="A19" s="17" t="s">
        <v>52</v>
      </c>
      <c r="B19" s="67">
        <v>6605</v>
      </c>
      <c r="C19" s="32">
        <v>4398</v>
      </c>
      <c r="D19" s="16">
        <f t="shared" si="1"/>
        <v>0.66585919757759271</v>
      </c>
      <c r="E19" s="44">
        <v>152</v>
      </c>
      <c r="F19" s="76">
        <f t="shared" si="0"/>
        <v>2.3012869038607116E-2</v>
      </c>
      <c r="G19" s="44">
        <v>18</v>
      </c>
      <c r="H19" s="16">
        <f t="shared" si="2"/>
        <v>0.11842105263157894</v>
      </c>
      <c r="I19" s="44">
        <v>6</v>
      </c>
      <c r="J19" s="120">
        <f t="shared" si="4"/>
        <v>3.9473684210526314E-2</v>
      </c>
      <c r="K19" s="44">
        <v>1</v>
      </c>
      <c r="L19" s="16">
        <f t="shared" si="3"/>
        <v>5.5555555555555552E-2</v>
      </c>
      <c r="M19" s="44">
        <v>5</v>
      </c>
      <c r="N19" s="33">
        <f t="shared" si="5"/>
        <v>0.83333333333333337</v>
      </c>
    </row>
    <row r="20" spans="1:14" ht="17.25" customHeight="1" x14ac:dyDescent="0.25">
      <c r="A20" s="17" t="s">
        <v>53</v>
      </c>
      <c r="B20" s="67">
        <v>7028</v>
      </c>
      <c r="C20" s="32">
        <v>5621</v>
      </c>
      <c r="D20" s="16">
        <f t="shared" si="1"/>
        <v>0.79980079681274896</v>
      </c>
      <c r="E20" s="44">
        <v>273</v>
      </c>
      <c r="F20" s="76">
        <f t="shared" si="0"/>
        <v>3.8844621513944223E-2</v>
      </c>
      <c r="G20" s="44">
        <v>66</v>
      </c>
      <c r="H20" s="16">
        <f t="shared" si="2"/>
        <v>0.24175824175824176</v>
      </c>
      <c r="I20" s="44">
        <v>100</v>
      </c>
      <c r="J20" s="120">
        <f t="shared" si="4"/>
        <v>0.36630036630036628</v>
      </c>
      <c r="K20" s="44">
        <v>43</v>
      </c>
      <c r="L20" s="16">
        <f t="shared" si="3"/>
        <v>0.65151515151515149</v>
      </c>
      <c r="M20" s="44">
        <v>28</v>
      </c>
      <c r="N20" s="33">
        <f t="shared" si="5"/>
        <v>0.28000000000000003</v>
      </c>
    </row>
    <row r="21" spans="1:14" ht="17.25" customHeight="1" x14ac:dyDescent="0.25">
      <c r="A21" s="17" t="s">
        <v>54</v>
      </c>
      <c r="B21" s="67">
        <v>6879</v>
      </c>
      <c r="C21" s="32">
        <v>5782</v>
      </c>
      <c r="D21" s="16">
        <f t="shared" si="1"/>
        <v>0.84052914667829626</v>
      </c>
      <c r="E21" s="44">
        <v>231</v>
      </c>
      <c r="F21" s="76">
        <f t="shared" si="0"/>
        <v>3.3580462276493674E-2</v>
      </c>
      <c r="G21" s="44">
        <v>46</v>
      </c>
      <c r="H21" s="16">
        <f t="shared" si="2"/>
        <v>0.19913419913419914</v>
      </c>
      <c r="I21" s="44">
        <v>52</v>
      </c>
      <c r="J21" s="120">
        <f t="shared" si="4"/>
        <v>0.22510822510822512</v>
      </c>
      <c r="K21" s="44">
        <v>28</v>
      </c>
      <c r="L21" s="16">
        <f t="shared" si="3"/>
        <v>0.60869565217391308</v>
      </c>
      <c r="M21" s="44">
        <v>47</v>
      </c>
      <c r="N21" s="33">
        <f t="shared" si="5"/>
        <v>0.90384615384615385</v>
      </c>
    </row>
    <row r="22" spans="1:14" ht="17.25" customHeight="1" x14ac:dyDescent="0.25">
      <c r="A22" s="17" t="s">
        <v>55</v>
      </c>
      <c r="B22" s="67">
        <v>3241</v>
      </c>
      <c r="C22" s="32">
        <v>2353</v>
      </c>
      <c r="D22" s="16">
        <f t="shared" si="1"/>
        <v>0.72601049058932432</v>
      </c>
      <c r="E22" s="44">
        <v>159</v>
      </c>
      <c r="F22" s="76">
        <f t="shared" si="0"/>
        <v>4.9058932428262883E-2</v>
      </c>
      <c r="G22" s="44">
        <v>44</v>
      </c>
      <c r="H22" s="16">
        <f t="shared" si="2"/>
        <v>0.27672955974842767</v>
      </c>
      <c r="I22" s="44">
        <v>55</v>
      </c>
      <c r="J22" s="120">
        <f t="shared" si="4"/>
        <v>0.34591194968553457</v>
      </c>
      <c r="K22" s="44">
        <v>32</v>
      </c>
      <c r="L22" s="16">
        <f t="shared" si="3"/>
        <v>0.72727272727272729</v>
      </c>
      <c r="M22" s="44">
        <v>49</v>
      </c>
      <c r="N22" s="33">
        <f t="shared" si="5"/>
        <v>0.89090909090909087</v>
      </c>
    </row>
    <row r="23" spans="1:14" ht="17.25" customHeight="1" x14ac:dyDescent="0.25">
      <c r="A23" s="17" t="s">
        <v>56</v>
      </c>
      <c r="B23" s="67">
        <v>3678</v>
      </c>
      <c r="C23" s="32">
        <v>2384</v>
      </c>
      <c r="D23" s="16">
        <f t="shared" si="1"/>
        <v>0.64817835780315392</v>
      </c>
      <c r="E23" s="44">
        <v>175</v>
      </c>
      <c r="F23" s="76">
        <f t="shared" si="0"/>
        <v>4.7580206634040237E-2</v>
      </c>
      <c r="G23" s="44">
        <v>19</v>
      </c>
      <c r="H23" s="16">
        <f t="shared" si="2"/>
        <v>0.10857142857142857</v>
      </c>
      <c r="I23" s="44">
        <v>45</v>
      </c>
      <c r="J23" s="120">
        <f t="shared" si="4"/>
        <v>0.25714285714285712</v>
      </c>
      <c r="K23" s="44">
        <v>6</v>
      </c>
      <c r="L23" s="16">
        <f t="shared" si="3"/>
        <v>0.31578947368421051</v>
      </c>
      <c r="M23" s="44">
        <v>41</v>
      </c>
      <c r="N23" s="33">
        <f t="shared" si="5"/>
        <v>0.91111111111111109</v>
      </c>
    </row>
    <row r="24" spans="1:14" ht="17.25" customHeight="1" thickBot="1" x14ac:dyDescent="0.3">
      <c r="A24" s="17" t="s">
        <v>57</v>
      </c>
      <c r="B24" s="69">
        <v>5100</v>
      </c>
      <c r="C24" s="34">
        <v>3894</v>
      </c>
      <c r="D24" s="20">
        <f>+C24/B24</f>
        <v>0.7635294117647059</v>
      </c>
      <c r="E24" s="74">
        <v>211</v>
      </c>
      <c r="F24" s="77">
        <f t="shared" si="0"/>
        <v>4.1372549019607845E-2</v>
      </c>
      <c r="G24" s="74">
        <v>57</v>
      </c>
      <c r="H24" s="20">
        <f t="shared" si="2"/>
        <v>0.27014218009478674</v>
      </c>
      <c r="I24" s="74">
        <v>58</v>
      </c>
      <c r="J24" s="121">
        <f t="shared" si="4"/>
        <v>0.27488151658767773</v>
      </c>
      <c r="K24" s="74">
        <v>39</v>
      </c>
      <c r="L24" s="20">
        <f t="shared" si="3"/>
        <v>0.68421052631578949</v>
      </c>
      <c r="M24" s="74">
        <v>56</v>
      </c>
      <c r="N24" s="33">
        <f>M24/I24</f>
        <v>0.96551724137931039</v>
      </c>
    </row>
    <row r="25" spans="1:14" ht="17.25" customHeight="1" thickBot="1" x14ac:dyDescent="0.3">
      <c r="A25" s="98" t="s">
        <v>58</v>
      </c>
      <c r="B25" s="70">
        <v>88157</v>
      </c>
      <c r="C25" s="35">
        <v>55819</v>
      </c>
      <c r="D25" s="23">
        <f>+C25/B25</f>
        <v>0.63317717254443773</v>
      </c>
      <c r="E25" s="42">
        <v>3374</v>
      </c>
      <c r="F25" s="78">
        <f t="shared" si="0"/>
        <v>3.8272627244575017E-2</v>
      </c>
      <c r="G25" s="42">
        <v>736</v>
      </c>
      <c r="H25" s="23">
        <f t="shared" si="2"/>
        <v>0.21813870776526378</v>
      </c>
      <c r="I25" s="42">
        <v>921</v>
      </c>
      <c r="J25" s="78">
        <f t="shared" si="4"/>
        <v>0.2729697688203912</v>
      </c>
      <c r="K25" s="42">
        <v>471</v>
      </c>
      <c r="L25" s="23">
        <f t="shared" si="3"/>
        <v>0.63994565217391308</v>
      </c>
      <c r="M25" s="42">
        <v>697</v>
      </c>
      <c r="N25" s="36">
        <f>+M25/I25</f>
        <v>0.75678610206297503</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75" workbookViewId="0">
      <pane ySplit="7" topLeftCell="A14"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FY23 QUARTER ENDING MARCH 31, 2023</v>
      </c>
      <c r="B2" s="157"/>
      <c r="C2" s="157"/>
      <c r="D2" s="157"/>
      <c r="E2" s="157"/>
      <c r="F2" s="157"/>
      <c r="G2" s="157"/>
      <c r="H2" s="157"/>
      <c r="I2" s="157"/>
      <c r="J2" s="157"/>
      <c r="K2" s="158"/>
      <c r="L2" s="6"/>
      <c r="M2" s="6"/>
      <c r="N2" s="6"/>
    </row>
    <row r="3" spans="1:14" s="1" customFormat="1" ht="18.75" customHeight="1" thickBot="1" x14ac:dyDescent="0.3">
      <c r="A3" s="159" t="s">
        <v>59</v>
      </c>
      <c r="B3" s="160"/>
      <c r="C3" s="160"/>
      <c r="D3" s="160"/>
      <c r="E3" s="160"/>
      <c r="F3" s="160"/>
      <c r="G3" s="160"/>
      <c r="H3" s="160"/>
      <c r="I3" s="160"/>
      <c r="J3" s="160"/>
      <c r="K3" s="161"/>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62" t="s">
        <v>24</v>
      </c>
    </row>
    <row r="5" spans="1:14" s="3" customFormat="1" x14ac:dyDescent="0.25">
      <c r="A5" s="169" t="s">
        <v>63</v>
      </c>
      <c r="B5" s="172" t="s">
        <v>64</v>
      </c>
      <c r="C5" s="175" t="s">
        <v>65</v>
      </c>
      <c r="D5" s="175" t="s">
        <v>66</v>
      </c>
      <c r="E5" s="151" t="s">
        <v>67</v>
      </c>
      <c r="F5" s="172" t="s">
        <v>68</v>
      </c>
      <c r="G5" s="175" t="s">
        <v>69</v>
      </c>
      <c r="H5" s="175" t="s">
        <v>70</v>
      </c>
      <c r="I5" s="151" t="s">
        <v>67</v>
      </c>
      <c r="J5" s="178" t="s">
        <v>71</v>
      </c>
      <c r="K5" s="151" t="s">
        <v>67</v>
      </c>
    </row>
    <row r="6" spans="1:14" s="3" customFormat="1" x14ac:dyDescent="0.25">
      <c r="A6" s="170"/>
      <c r="B6" s="173"/>
      <c r="C6" s="176"/>
      <c r="D6" s="176"/>
      <c r="E6" s="152"/>
      <c r="F6" s="173"/>
      <c r="G6" s="176"/>
      <c r="H6" s="176"/>
      <c r="I6" s="152"/>
      <c r="J6" s="179"/>
      <c r="K6" s="152"/>
    </row>
    <row r="7" spans="1:14" s="3" customFormat="1" ht="13" thickBot="1" x14ac:dyDescent="0.3">
      <c r="A7" s="171"/>
      <c r="B7" s="174"/>
      <c r="C7" s="177"/>
      <c r="D7" s="177"/>
      <c r="E7" s="153"/>
      <c r="F7" s="174"/>
      <c r="G7" s="177"/>
      <c r="H7" s="177"/>
      <c r="I7" s="153"/>
      <c r="J7" s="180"/>
      <c r="K7" s="153"/>
    </row>
    <row r="8" spans="1:14" s="3" customFormat="1" ht="17.25" customHeight="1" x14ac:dyDescent="0.25">
      <c r="A8" s="14" t="s">
        <v>42</v>
      </c>
      <c r="B8" s="15">
        <v>1969</v>
      </c>
      <c r="C8" s="32">
        <v>1221</v>
      </c>
      <c r="D8" s="58">
        <f>+C8/B8</f>
        <v>0.62011173184357538</v>
      </c>
      <c r="E8" s="16">
        <f>D8/0.63</f>
        <v>0.98430433625964342</v>
      </c>
      <c r="F8" s="32">
        <v>1939</v>
      </c>
      <c r="G8" s="43">
        <v>1298</v>
      </c>
      <c r="H8" s="56">
        <f>+G8/F8</f>
        <v>0.66941722537390402</v>
      </c>
      <c r="I8" s="16">
        <f>H8/0.65</f>
        <v>1.0298726544213908</v>
      </c>
      <c r="J8" s="64">
        <v>7791.92</v>
      </c>
      <c r="K8" s="33">
        <f>(J8/8000)</f>
        <v>0.97399000000000002</v>
      </c>
    </row>
    <row r="9" spans="1:14" s="3" customFormat="1" ht="17.25" customHeight="1" x14ac:dyDescent="0.25">
      <c r="A9" s="17" t="s">
        <v>43</v>
      </c>
      <c r="B9" s="15">
        <v>6086</v>
      </c>
      <c r="C9" s="32">
        <v>3941</v>
      </c>
      <c r="D9" s="58">
        <f t="shared" ref="D9:D24" si="0">+C9/B9</f>
        <v>0.64755175813342092</v>
      </c>
      <c r="E9" s="16">
        <f t="shared" ref="E9:E24" si="1">D9/0.63</f>
        <v>1.0278599335451126</v>
      </c>
      <c r="F9" s="32">
        <v>6315</v>
      </c>
      <c r="G9" s="44">
        <v>4293</v>
      </c>
      <c r="H9" s="56">
        <f t="shared" ref="H9:H24" si="2">+G9/F9</f>
        <v>0.67980997624703088</v>
      </c>
      <c r="I9" s="16">
        <f t="shared" ref="I9:I23" si="3">H9/0.65</f>
        <v>1.0458615019185089</v>
      </c>
      <c r="J9" s="65">
        <v>9862.92</v>
      </c>
      <c r="K9" s="33">
        <f t="shared" ref="K9:K23" si="4">(J9/8000)</f>
        <v>1.2328650000000001</v>
      </c>
    </row>
    <row r="10" spans="1:14" s="3" customFormat="1" ht="17.25" customHeight="1" x14ac:dyDescent="0.25">
      <c r="A10" s="17" t="s">
        <v>44</v>
      </c>
      <c r="B10" s="15">
        <v>3525</v>
      </c>
      <c r="C10" s="32">
        <v>2349</v>
      </c>
      <c r="D10" s="58">
        <f t="shared" si="0"/>
        <v>0.66638297872340424</v>
      </c>
      <c r="E10" s="16">
        <f t="shared" si="1"/>
        <v>1.0577507598784195</v>
      </c>
      <c r="F10" s="32">
        <v>3664</v>
      </c>
      <c r="G10" s="44">
        <v>2581</v>
      </c>
      <c r="H10" s="56">
        <f t="shared" si="2"/>
        <v>0.70442139737991272</v>
      </c>
      <c r="I10" s="16">
        <f t="shared" si="3"/>
        <v>1.0837252267383273</v>
      </c>
      <c r="J10" s="65">
        <v>8890.75</v>
      </c>
      <c r="K10" s="33">
        <f t="shared" si="4"/>
        <v>1.1113437500000001</v>
      </c>
    </row>
    <row r="11" spans="1:14" s="3" customFormat="1" ht="17.25" customHeight="1" x14ac:dyDescent="0.25">
      <c r="A11" s="17" t="s">
        <v>45</v>
      </c>
      <c r="B11" s="15">
        <v>3211</v>
      </c>
      <c r="C11" s="32">
        <v>2065</v>
      </c>
      <c r="D11" s="58">
        <f t="shared" si="0"/>
        <v>0.64310183743382121</v>
      </c>
      <c r="E11" s="16">
        <f t="shared" si="1"/>
        <v>1.0207965673552717</v>
      </c>
      <c r="F11" s="32">
        <v>2822</v>
      </c>
      <c r="G11" s="44">
        <v>1938</v>
      </c>
      <c r="H11" s="56">
        <f t="shared" si="2"/>
        <v>0.68674698795180722</v>
      </c>
      <c r="I11" s="16">
        <f t="shared" si="3"/>
        <v>1.0565338276181648</v>
      </c>
      <c r="J11" s="65">
        <v>9549.6200000000008</v>
      </c>
      <c r="K11" s="33">
        <f t="shared" si="4"/>
        <v>1.1937025000000001</v>
      </c>
    </row>
    <row r="12" spans="1:14" s="3" customFormat="1" ht="17.25" customHeight="1" x14ac:dyDescent="0.25">
      <c r="A12" s="17" t="s">
        <v>72</v>
      </c>
      <c r="B12" s="15">
        <v>1860</v>
      </c>
      <c r="C12" s="32">
        <v>1171</v>
      </c>
      <c r="D12" s="58">
        <f t="shared" si="0"/>
        <v>0.62956989247311823</v>
      </c>
      <c r="E12" s="16">
        <f t="shared" si="1"/>
        <v>0.99931728963987021</v>
      </c>
      <c r="F12" s="32">
        <v>1848</v>
      </c>
      <c r="G12" s="44">
        <v>1201</v>
      </c>
      <c r="H12" s="56">
        <f t="shared" si="2"/>
        <v>0.64989177489177485</v>
      </c>
      <c r="I12" s="16">
        <f t="shared" si="3"/>
        <v>0.99983349983349978</v>
      </c>
      <c r="J12" s="65">
        <v>9528.6</v>
      </c>
      <c r="K12" s="33">
        <f t="shared" si="4"/>
        <v>1.1910750000000001</v>
      </c>
    </row>
    <row r="13" spans="1:14" s="3" customFormat="1" ht="17.25" customHeight="1" x14ac:dyDescent="0.25">
      <c r="A13" s="17" t="s">
        <v>47</v>
      </c>
      <c r="B13" s="15">
        <v>4465</v>
      </c>
      <c r="C13" s="32">
        <v>3073</v>
      </c>
      <c r="D13" s="58">
        <f t="shared" si="0"/>
        <v>0.68824188129899211</v>
      </c>
      <c r="E13" s="16">
        <f t="shared" si="1"/>
        <v>1.0924474306333207</v>
      </c>
      <c r="F13" s="32">
        <v>5177</v>
      </c>
      <c r="G13" s="44">
        <v>3651</v>
      </c>
      <c r="H13" s="56">
        <f t="shared" si="2"/>
        <v>0.70523469190650956</v>
      </c>
      <c r="I13" s="16">
        <f t="shared" si="3"/>
        <v>1.0849764490869378</v>
      </c>
      <c r="J13" s="65">
        <v>10045</v>
      </c>
      <c r="K13" s="33">
        <f t="shared" si="4"/>
        <v>1.255625</v>
      </c>
    </row>
    <row r="14" spans="1:14" s="3" customFormat="1" ht="17.25" customHeight="1" x14ac:dyDescent="0.25">
      <c r="A14" s="14" t="s">
        <v>73</v>
      </c>
      <c r="B14" s="15">
        <v>2047</v>
      </c>
      <c r="C14" s="32">
        <v>1314</v>
      </c>
      <c r="D14" s="58">
        <f t="shared" si="0"/>
        <v>0.64191499755740111</v>
      </c>
      <c r="E14" s="16">
        <f t="shared" si="1"/>
        <v>1.0189126945355573</v>
      </c>
      <c r="F14" s="32">
        <v>2746</v>
      </c>
      <c r="G14" s="44">
        <v>1863</v>
      </c>
      <c r="H14" s="56">
        <f t="shared" si="2"/>
        <v>0.67844136926438459</v>
      </c>
      <c r="I14" s="16">
        <f t="shared" si="3"/>
        <v>1.0437559527144378</v>
      </c>
      <c r="J14" s="65">
        <v>7663.47</v>
      </c>
      <c r="K14" s="33">
        <f t="shared" si="4"/>
        <v>0.95793375000000003</v>
      </c>
    </row>
    <row r="15" spans="1:14" s="3" customFormat="1" ht="17.25" customHeight="1" x14ac:dyDescent="0.25">
      <c r="A15" s="17" t="s">
        <v>74</v>
      </c>
      <c r="B15" s="15">
        <v>3506</v>
      </c>
      <c r="C15" s="32">
        <v>2346</v>
      </c>
      <c r="D15" s="58">
        <f t="shared" si="0"/>
        <v>0.66913861950941245</v>
      </c>
      <c r="E15" s="16">
        <f t="shared" si="1"/>
        <v>1.0621247928720832</v>
      </c>
      <c r="F15" s="32">
        <v>3400</v>
      </c>
      <c r="G15" s="44">
        <v>2275</v>
      </c>
      <c r="H15" s="56">
        <f t="shared" si="2"/>
        <v>0.66911764705882348</v>
      </c>
      <c r="I15" s="16">
        <f t="shared" si="3"/>
        <v>1.0294117647058822</v>
      </c>
      <c r="J15" s="65">
        <v>9631.3950000000004</v>
      </c>
      <c r="K15" s="33">
        <f t="shared" si="4"/>
        <v>1.2039243750000002</v>
      </c>
    </row>
    <row r="16" spans="1:14" s="3" customFormat="1" ht="17.25" customHeight="1" x14ac:dyDescent="0.25">
      <c r="A16" s="17" t="s">
        <v>75</v>
      </c>
      <c r="B16" s="15">
        <v>2263</v>
      </c>
      <c r="C16" s="32">
        <v>1479</v>
      </c>
      <c r="D16" s="58">
        <f t="shared" si="0"/>
        <v>0.65355722492266899</v>
      </c>
      <c r="E16" s="16">
        <f t="shared" si="1"/>
        <v>1.037392420512173</v>
      </c>
      <c r="F16" s="32">
        <v>1855</v>
      </c>
      <c r="G16" s="44">
        <v>1200</v>
      </c>
      <c r="H16" s="56">
        <f t="shared" si="2"/>
        <v>0.64690026954177893</v>
      </c>
      <c r="I16" s="16">
        <f t="shared" si="3"/>
        <v>0.99523118391042908</v>
      </c>
      <c r="J16" s="65">
        <v>7142.5</v>
      </c>
      <c r="K16" s="33">
        <f t="shared" si="4"/>
        <v>0.89281250000000001</v>
      </c>
    </row>
    <row r="17" spans="1:12" s="3" customFormat="1" ht="17.25" customHeight="1" x14ac:dyDescent="0.25">
      <c r="A17" s="17" t="s">
        <v>51</v>
      </c>
      <c r="B17" s="15">
        <v>9446</v>
      </c>
      <c r="C17" s="32">
        <v>5591</v>
      </c>
      <c r="D17" s="58">
        <f t="shared" si="0"/>
        <v>0.59189074740630954</v>
      </c>
      <c r="E17" s="16">
        <f t="shared" si="1"/>
        <v>0.93950912286715804</v>
      </c>
      <c r="F17" s="32">
        <v>8663</v>
      </c>
      <c r="G17" s="44">
        <v>5515</v>
      </c>
      <c r="H17" s="56">
        <f t="shared" si="2"/>
        <v>0.63661549116934091</v>
      </c>
      <c r="I17" s="16">
        <f t="shared" si="3"/>
        <v>0.97940844795283211</v>
      </c>
      <c r="J17" s="65">
        <v>7212.11</v>
      </c>
      <c r="K17" s="33">
        <f t="shared" si="4"/>
        <v>0.90151375</v>
      </c>
    </row>
    <row r="18" spans="1:12" s="3" customFormat="1" ht="17.25" customHeight="1" x14ac:dyDescent="0.25">
      <c r="A18" s="17" t="s">
        <v>76</v>
      </c>
      <c r="B18" s="15">
        <v>3919</v>
      </c>
      <c r="C18" s="32">
        <v>2744</v>
      </c>
      <c r="D18" s="58">
        <f t="shared" si="0"/>
        <v>0.7001786169941312</v>
      </c>
      <c r="E18" s="16">
        <f t="shared" si="1"/>
        <v>1.1113946301494146</v>
      </c>
      <c r="F18" s="32">
        <v>4401</v>
      </c>
      <c r="G18" s="44">
        <v>3170</v>
      </c>
      <c r="H18" s="56">
        <f t="shared" si="2"/>
        <v>0.7202908429902295</v>
      </c>
      <c r="I18" s="16">
        <f t="shared" si="3"/>
        <v>1.1081397584465069</v>
      </c>
      <c r="J18" s="65">
        <v>10025.264999999999</v>
      </c>
      <c r="K18" s="33">
        <f t="shared" si="4"/>
        <v>1.2531581249999999</v>
      </c>
    </row>
    <row r="19" spans="1:12" s="3" customFormat="1" ht="17.25" customHeight="1" x14ac:dyDescent="0.25">
      <c r="A19" s="17" t="s">
        <v>53</v>
      </c>
      <c r="B19" s="15">
        <v>5450</v>
      </c>
      <c r="C19" s="32">
        <v>3600</v>
      </c>
      <c r="D19" s="58">
        <f t="shared" si="0"/>
        <v>0.66055045871559637</v>
      </c>
      <c r="E19" s="16">
        <f t="shared" si="1"/>
        <v>1.0484927916120577</v>
      </c>
      <c r="F19" s="32">
        <v>5458</v>
      </c>
      <c r="G19" s="44">
        <v>3848</v>
      </c>
      <c r="H19" s="56">
        <f t="shared" si="2"/>
        <v>0.70502015390252837</v>
      </c>
      <c r="I19" s="16">
        <f t="shared" si="3"/>
        <v>1.0846463906192745</v>
      </c>
      <c r="J19" s="65">
        <v>12580.08</v>
      </c>
      <c r="K19" s="33">
        <f t="shared" si="4"/>
        <v>1.5725100000000001</v>
      </c>
    </row>
    <row r="20" spans="1:12" s="3" customFormat="1" ht="17.25" customHeight="1" x14ac:dyDescent="0.25">
      <c r="A20" s="17" t="s">
        <v>77</v>
      </c>
      <c r="B20" s="15">
        <v>5518</v>
      </c>
      <c r="C20" s="32">
        <v>3755</v>
      </c>
      <c r="D20" s="58">
        <f t="shared" si="0"/>
        <v>0.6805001812250816</v>
      </c>
      <c r="E20" s="16">
        <f t="shared" si="1"/>
        <v>1.0801590178175899</v>
      </c>
      <c r="F20" s="32">
        <v>5443</v>
      </c>
      <c r="G20" s="44">
        <v>3816</v>
      </c>
      <c r="H20" s="56">
        <f t="shared" si="2"/>
        <v>0.7010839610508911</v>
      </c>
      <c r="I20" s="16">
        <f t="shared" si="3"/>
        <v>1.0785907093090632</v>
      </c>
      <c r="J20" s="65">
        <v>13360</v>
      </c>
      <c r="K20" s="33">
        <f t="shared" si="4"/>
        <v>1.67</v>
      </c>
    </row>
    <row r="21" spans="1:12" s="3" customFormat="1" ht="17.25" customHeight="1" x14ac:dyDescent="0.25">
      <c r="A21" s="17" t="s">
        <v>78</v>
      </c>
      <c r="B21" s="15">
        <v>2252</v>
      </c>
      <c r="C21" s="32">
        <v>1597</v>
      </c>
      <c r="D21" s="58">
        <f t="shared" si="0"/>
        <v>0.70914742451154533</v>
      </c>
      <c r="E21" s="16">
        <f t="shared" si="1"/>
        <v>1.1256308325580084</v>
      </c>
      <c r="F21" s="32">
        <v>2127</v>
      </c>
      <c r="G21" s="44">
        <v>1515</v>
      </c>
      <c r="H21" s="56">
        <f t="shared" si="2"/>
        <v>0.71227080394922426</v>
      </c>
      <c r="I21" s="16">
        <f t="shared" si="3"/>
        <v>1.0958012368449603</v>
      </c>
      <c r="J21" s="65">
        <v>11800.95</v>
      </c>
      <c r="K21" s="33">
        <f t="shared" si="4"/>
        <v>1.47511875</v>
      </c>
    </row>
    <row r="22" spans="1:12" s="3" customFormat="1" ht="17.25" customHeight="1" x14ac:dyDescent="0.25">
      <c r="A22" s="17" t="s">
        <v>56</v>
      </c>
      <c r="B22" s="15">
        <v>2894</v>
      </c>
      <c r="C22" s="32">
        <v>1895</v>
      </c>
      <c r="D22" s="58">
        <f t="shared" si="0"/>
        <v>0.65480304077401519</v>
      </c>
      <c r="E22" s="16">
        <f t="shared" si="1"/>
        <v>1.0393699059905004</v>
      </c>
      <c r="F22" s="32">
        <v>3197</v>
      </c>
      <c r="G22" s="44">
        <v>2206</v>
      </c>
      <c r="H22" s="56">
        <f t="shared" si="2"/>
        <v>0.69002189552705662</v>
      </c>
      <c r="I22" s="16">
        <f t="shared" si="3"/>
        <v>1.0615721469647024</v>
      </c>
      <c r="J22" s="65">
        <v>11147.5</v>
      </c>
      <c r="K22" s="33">
        <f t="shared" si="4"/>
        <v>1.3934375000000001</v>
      </c>
    </row>
    <row r="23" spans="1:12" s="3" customFormat="1" ht="17.25" customHeight="1" thickBot="1" x14ac:dyDescent="0.3">
      <c r="A23" s="18" t="s">
        <v>57</v>
      </c>
      <c r="B23" s="19">
        <v>3761</v>
      </c>
      <c r="C23" s="34">
        <v>2485</v>
      </c>
      <c r="D23" s="59">
        <f t="shared" si="0"/>
        <v>0.66072852964637063</v>
      </c>
      <c r="E23" s="20">
        <f t="shared" si="1"/>
        <v>1.048775443883128</v>
      </c>
      <c r="F23" s="34">
        <v>4089</v>
      </c>
      <c r="G23" s="74">
        <v>2856</v>
      </c>
      <c r="H23" s="57">
        <f t="shared" si="2"/>
        <v>0.69845928099779897</v>
      </c>
      <c r="I23" s="16">
        <f t="shared" si="3"/>
        <v>1.0745527399966137</v>
      </c>
      <c r="J23" s="99">
        <v>10802.33</v>
      </c>
      <c r="K23" s="33">
        <f t="shared" si="4"/>
        <v>1.3502912499999999</v>
      </c>
      <c r="L23" s="60"/>
    </row>
    <row r="24" spans="1:12" s="7" customFormat="1" ht="17.25" customHeight="1" thickBot="1" x14ac:dyDescent="0.3">
      <c r="A24" s="21" t="s">
        <v>79</v>
      </c>
      <c r="B24" s="22">
        <v>62172</v>
      </c>
      <c r="C24" s="42">
        <v>40626</v>
      </c>
      <c r="D24" s="78">
        <f t="shared" si="0"/>
        <v>0.65344528083381581</v>
      </c>
      <c r="E24" s="23">
        <f t="shared" si="1"/>
        <v>1.0372147314822473</v>
      </c>
      <c r="F24" s="35">
        <v>63144</v>
      </c>
      <c r="G24" s="42">
        <v>43226</v>
      </c>
      <c r="H24" s="78">
        <f t="shared" si="2"/>
        <v>0.68456227036614725</v>
      </c>
      <c r="I24" s="23">
        <f>H24/0.65</f>
        <v>1.0531727236402264</v>
      </c>
      <c r="J24" s="107">
        <v>9689.2800000000007</v>
      </c>
      <c r="K24" s="36">
        <f>(J24/8000)</f>
        <v>1.21116</v>
      </c>
      <c r="L24" s="61"/>
    </row>
    <row r="25" spans="1:12" s="7" customFormat="1" ht="17.25" customHeight="1" x14ac:dyDescent="0.25">
      <c r="A25" s="165" t="s">
        <v>80</v>
      </c>
      <c r="B25" s="166"/>
      <c r="C25" s="166"/>
      <c r="D25" s="166"/>
      <c r="E25" s="166"/>
      <c r="F25" s="166"/>
      <c r="G25" s="166"/>
      <c r="H25" s="166"/>
      <c r="I25" s="167"/>
      <c r="J25" s="166"/>
      <c r="K25" s="168"/>
    </row>
    <row r="26" spans="1:12" s="5" customFormat="1" ht="122.25" customHeight="1" thickBot="1" x14ac:dyDescent="0.3">
      <c r="A26" s="162" t="s">
        <v>81</v>
      </c>
      <c r="B26" s="163"/>
      <c r="C26" s="163"/>
      <c r="D26" s="163"/>
      <c r="E26" s="163"/>
      <c r="F26" s="163"/>
      <c r="G26" s="163"/>
      <c r="H26" s="163"/>
      <c r="I26" s="163"/>
      <c r="J26" s="163"/>
      <c r="K26" s="164"/>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54" t="str">
        <f>'1- Populations in Cohort'!A1:N1</f>
        <v xml:space="preserve">TAB 10 - LABOR EXCHANGE PERFORMANCE SUMMARY </v>
      </c>
      <c r="B1" s="155"/>
      <c r="C1" s="155"/>
      <c r="D1" s="155"/>
      <c r="E1" s="155"/>
      <c r="F1" s="155"/>
      <c r="G1" s="155"/>
      <c r="H1" s="155"/>
      <c r="I1" s="155"/>
      <c r="J1" s="155"/>
      <c r="K1" s="156"/>
      <c r="L1" s="6"/>
      <c r="M1" s="6"/>
      <c r="N1" s="6"/>
    </row>
    <row r="2" spans="1:14" s="1" customFormat="1" ht="18.75" customHeight="1" x14ac:dyDescent="0.25">
      <c r="A2" s="142" t="str">
        <f>'1- Populations in Cohort'!A2:N2</f>
        <v>FY23 QUARTER ENDING MARCH 31, 2023</v>
      </c>
      <c r="B2" s="157"/>
      <c r="C2" s="157"/>
      <c r="D2" s="157"/>
      <c r="E2" s="157"/>
      <c r="F2" s="157"/>
      <c r="G2" s="157"/>
      <c r="H2" s="157"/>
      <c r="I2" s="157"/>
      <c r="J2" s="157"/>
      <c r="K2" s="158"/>
      <c r="L2" s="6"/>
      <c r="M2" s="6"/>
      <c r="N2" s="6"/>
    </row>
    <row r="3" spans="1:14" s="1" customFormat="1" ht="18.75" customHeight="1" thickBot="1" x14ac:dyDescent="0.3">
      <c r="A3" s="142" t="s">
        <v>82</v>
      </c>
      <c r="B3" s="157"/>
      <c r="C3" s="157"/>
      <c r="D3" s="157"/>
      <c r="E3" s="157"/>
      <c r="F3" s="157"/>
      <c r="G3" s="157"/>
      <c r="H3" s="157"/>
      <c r="I3" s="157"/>
      <c r="J3" s="157"/>
      <c r="K3" s="158"/>
      <c r="L3" s="6"/>
      <c r="M3" s="6"/>
      <c r="N3" s="6"/>
    </row>
    <row r="4" spans="1:14" s="1" customFormat="1" ht="13" x14ac:dyDescent="0.25">
      <c r="A4" s="45" t="s">
        <v>14</v>
      </c>
      <c r="B4" s="53" t="s">
        <v>15</v>
      </c>
      <c r="C4" s="46" t="s">
        <v>16</v>
      </c>
      <c r="D4" s="46" t="s">
        <v>17</v>
      </c>
      <c r="E4" s="47" t="s">
        <v>18</v>
      </c>
      <c r="F4" s="54" t="s">
        <v>60</v>
      </c>
      <c r="G4" s="46" t="s">
        <v>20</v>
      </c>
      <c r="H4" s="46" t="s">
        <v>61</v>
      </c>
      <c r="I4" s="47" t="s">
        <v>22</v>
      </c>
      <c r="J4" s="52" t="s">
        <v>62</v>
      </c>
      <c r="K4" s="62" t="s">
        <v>24</v>
      </c>
    </row>
    <row r="5" spans="1:14" s="3" customFormat="1" ht="39.5" thickBot="1" x14ac:dyDescent="0.3">
      <c r="A5" s="126" t="s">
        <v>63</v>
      </c>
      <c r="B5" s="127" t="s">
        <v>64</v>
      </c>
      <c r="C5" s="129" t="s">
        <v>65</v>
      </c>
      <c r="D5" s="128" t="s">
        <v>66</v>
      </c>
      <c r="E5" s="124" t="s">
        <v>67</v>
      </c>
      <c r="F5" s="37" t="s">
        <v>68</v>
      </c>
      <c r="G5" s="129" t="s">
        <v>69</v>
      </c>
      <c r="H5" s="128" t="s">
        <v>70</v>
      </c>
      <c r="I5" s="124" t="s">
        <v>67</v>
      </c>
      <c r="J5" s="130" t="s">
        <v>71</v>
      </c>
      <c r="K5" s="63" t="s">
        <v>67</v>
      </c>
    </row>
    <row r="6" spans="1:14" s="3" customFormat="1" ht="17.25" customHeight="1" x14ac:dyDescent="0.25">
      <c r="A6" s="38" t="s">
        <v>42</v>
      </c>
      <c r="B6" s="111">
        <v>1191</v>
      </c>
      <c r="C6" s="112">
        <v>821</v>
      </c>
      <c r="D6" s="113">
        <f>+C6/B6</f>
        <v>0.68933669185558355</v>
      </c>
      <c r="E6" s="114">
        <f>D6/0.63</f>
        <v>1.094185225167593</v>
      </c>
      <c r="F6" s="112">
        <v>1361</v>
      </c>
      <c r="G6" s="43">
        <v>962</v>
      </c>
      <c r="H6" s="115">
        <f>+G6/F6</f>
        <v>0.70683321087435713</v>
      </c>
      <c r="I6" s="114">
        <f>H6/0.65</f>
        <v>1.0874357090374724</v>
      </c>
      <c r="J6" s="116">
        <v>8389.5</v>
      </c>
      <c r="K6" s="108">
        <f>(J6/8000)</f>
        <v>1.0486875</v>
      </c>
    </row>
    <row r="7" spans="1:14" s="3" customFormat="1" ht="17.25" customHeight="1" x14ac:dyDescent="0.25">
      <c r="A7" s="17" t="s">
        <v>43</v>
      </c>
      <c r="B7" s="15">
        <v>2993</v>
      </c>
      <c r="C7" s="32">
        <v>2132</v>
      </c>
      <c r="D7" s="58">
        <f t="shared" ref="D7:D22" si="0">+C7/B7</f>
        <v>0.71232876712328763</v>
      </c>
      <c r="E7" s="16">
        <f>D7/0.63</f>
        <v>1.1306805827353772</v>
      </c>
      <c r="F7" s="32">
        <v>3453</v>
      </c>
      <c r="G7" s="44">
        <v>2597</v>
      </c>
      <c r="H7" s="56">
        <f t="shared" ref="H7:H22" si="1">+G7/F7</f>
        <v>0.75209962351578341</v>
      </c>
      <c r="I7" s="16">
        <f>H7/0.65</f>
        <v>1.1570763438704359</v>
      </c>
      <c r="J7" s="65">
        <v>11172.065000000001</v>
      </c>
      <c r="K7" s="33">
        <f>(J7/8000)</f>
        <v>1.396508125</v>
      </c>
    </row>
    <row r="8" spans="1:14" s="3" customFormat="1" ht="17.25" customHeight="1" x14ac:dyDescent="0.25">
      <c r="A8" s="17" t="s">
        <v>44</v>
      </c>
      <c r="B8" s="15">
        <v>2366</v>
      </c>
      <c r="C8" s="32">
        <v>1666</v>
      </c>
      <c r="D8" s="58">
        <f t="shared" si="0"/>
        <v>0.70414201183431957</v>
      </c>
      <c r="E8" s="16">
        <f t="shared" ref="E8:E21" si="2">D8/0.63</f>
        <v>1.1176857330703485</v>
      </c>
      <c r="F8" s="32">
        <v>2598</v>
      </c>
      <c r="G8" s="44">
        <v>1910</v>
      </c>
      <c r="H8" s="56">
        <f t="shared" si="1"/>
        <v>0.73518090839107009</v>
      </c>
      <c r="I8" s="16">
        <f t="shared" ref="I8:I21" si="3">H8/0.65</f>
        <v>1.1310475513708771</v>
      </c>
      <c r="J8" s="65">
        <v>10322.525</v>
      </c>
      <c r="K8" s="33">
        <f t="shared" ref="K8:K21" si="4">(J8/8000)</f>
        <v>1.2903156249999999</v>
      </c>
    </row>
    <row r="9" spans="1:14" s="3" customFormat="1" ht="17.25" customHeight="1" x14ac:dyDescent="0.25">
      <c r="A9" s="17" t="s">
        <v>45</v>
      </c>
      <c r="B9" s="15">
        <v>2212</v>
      </c>
      <c r="C9" s="32">
        <v>1507</v>
      </c>
      <c r="D9" s="58">
        <f t="shared" si="0"/>
        <v>0.68128390596745025</v>
      </c>
      <c r="E9" s="16">
        <f t="shared" si="2"/>
        <v>1.0814030253451592</v>
      </c>
      <c r="F9" s="32">
        <v>2155</v>
      </c>
      <c r="G9" s="44">
        <v>1557</v>
      </c>
      <c r="H9" s="56">
        <f t="shared" si="1"/>
        <v>0.72250580046403712</v>
      </c>
      <c r="I9" s="16">
        <f t="shared" si="3"/>
        <v>1.1115473853292879</v>
      </c>
      <c r="J9" s="65">
        <v>10712.5</v>
      </c>
      <c r="K9" s="33">
        <f t="shared" si="4"/>
        <v>1.3390625</v>
      </c>
    </row>
    <row r="10" spans="1:14" s="3" customFormat="1" ht="17.25" customHeight="1" x14ac:dyDescent="0.25">
      <c r="A10" s="17" t="s">
        <v>72</v>
      </c>
      <c r="B10" s="15">
        <v>1167</v>
      </c>
      <c r="C10" s="32">
        <v>793</v>
      </c>
      <c r="D10" s="58">
        <f t="shared" si="0"/>
        <v>0.67952013710368464</v>
      </c>
      <c r="E10" s="16">
        <f t="shared" si="2"/>
        <v>1.0786033922280709</v>
      </c>
      <c r="F10" s="32">
        <v>1192</v>
      </c>
      <c r="G10" s="44">
        <v>827</v>
      </c>
      <c r="H10" s="56">
        <f t="shared" si="1"/>
        <v>0.69379194630872487</v>
      </c>
      <c r="I10" s="16">
        <f t="shared" si="3"/>
        <v>1.0673722250903459</v>
      </c>
      <c r="J10" s="65">
        <v>10200</v>
      </c>
      <c r="K10" s="33">
        <f t="shared" si="4"/>
        <v>1.2749999999999999</v>
      </c>
    </row>
    <row r="11" spans="1:14" s="3" customFormat="1" ht="17.25" customHeight="1" x14ac:dyDescent="0.25">
      <c r="A11" s="17" t="s">
        <v>47</v>
      </c>
      <c r="B11" s="15">
        <v>3349</v>
      </c>
      <c r="C11" s="32">
        <v>2401</v>
      </c>
      <c r="D11" s="58">
        <f t="shared" si="0"/>
        <v>0.71693042699313225</v>
      </c>
      <c r="E11" s="16">
        <f t="shared" si="2"/>
        <v>1.1379848047510035</v>
      </c>
      <c r="F11" s="32">
        <v>4139</v>
      </c>
      <c r="G11" s="44">
        <v>3022</v>
      </c>
      <c r="H11" s="56">
        <f t="shared" si="1"/>
        <v>0.73012805025368444</v>
      </c>
      <c r="I11" s="16">
        <f t="shared" si="3"/>
        <v>1.1232739234672069</v>
      </c>
      <c r="J11" s="65">
        <v>10893.84</v>
      </c>
      <c r="K11" s="33">
        <f t="shared" si="4"/>
        <v>1.3617300000000001</v>
      </c>
    </row>
    <row r="12" spans="1:14" s="3" customFormat="1" ht="17.25" customHeight="1" x14ac:dyDescent="0.25">
      <c r="A12" s="14" t="s">
        <v>73</v>
      </c>
      <c r="B12" s="15">
        <v>1251</v>
      </c>
      <c r="C12" s="32">
        <v>874</v>
      </c>
      <c r="D12" s="58">
        <f t="shared" si="0"/>
        <v>0.69864108713029571</v>
      </c>
      <c r="E12" s="16">
        <f t="shared" si="2"/>
        <v>1.1089541065560249</v>
      </c>
      <c r="F12" s="32">
        <v>1940</v>
      </c>
      <c r="G12" s="44">
        <v>1434</v>
      </c>
      <c r="H12" s="56">
        <f t="shared" si="1"/>
        <v>0.7391752577319588</v>
      </c>
      <c r="I12" s="16">
        <f t="shared" si="3"/>
        <v>1.1371927042030134</v>
      </c>
      <c r="J12" s="65">
        <v>8725.4150000000009</v>
      </c>
      <c r="K12" s="33">
        <f t="shared" si="4"/>
        <v>1.0906768750000002</v>
      </c>
    </row>
    <row r="13" spans="1:14" s="3" customFormat="1" ht="17.25" customHeight="1" x14ac:dyDescent="0.25">
      <c r="A13" s="17" t="s">
        <v>74</v>
      </c>
      <c r="B13" s="15">
        <v>2171</v>
      </c>
      <c r="C13" s="32">
        <v>1532</v>
      </c>
      <c r="D13" s="58">
        <f t="shared" si="0"/>
        <v>0.70566559189313682</v>
      </c>
      <c r="E13" s="16">
        <f t="shared" si="2"/>
        <v>1.1201041141160901</v>
      </c>
      <c r="F13" s="32">
        <v>2345</v>
      </c>
      <c r="G13" s="44">
        <v>1664</v>
      </c>
      <c r="H13" s="56">
        <f t="shared" si="1"/>
        <v>0.70959488272921112</v>
      </c>
      <c r="I13" s="16">
        <f t="shared" si="3"/>
        <v>1.091684434968017</v>
      </c>
      <c r="J13" s="65">
        <v>11727</v>
      </c>
      <c r="K13" s="33">
        <f t="shared" si="4"/>
        <v>1.465875</v>
      </c>
    </row>
    <row r="14" spans="1:14" s="3" customFormat="1" ht="17.25" customHeight="1" x14ac:dyDescent="0.25">
      <c r="A14" s="17" t="s">
        <v>75</v>
      </c>
      <c r="B14" s="15">
        <v>1141</v>
      </c>
      <c r="C14" s="32">
        <v>846</v>
      </c>
      <c r="D14" s="58">
        <f t="shared" si="0"/>
        <v>0.74145486415425066</v>
      </c>
      <c r="E14" s="16">
        <f t="shared" si="2"/>
        <v>1.1769124827845248</v>
      </c>
      <c r="F14" s="32">
        <v>972</v>
      </c>
      <c r="G14" s="44">
        <v>706</v>
      </c>
      <c r="H14" s="56">
        <f t="shared" si="1"/>
        <v>0.72633744855967075</v>
      </c>
      <c r="I14" s="16">
        <f t="shared" si="3"/>
        <v>1.1174422285533396</v>
      </c>
      <c r="J14" s="65">
        <v>9829.44</v>
      </c>
      <c r="K14" s="33">
        <f t="shared" si="4"/>
        <v>1.22868</v>
      </c>
    </row>
    <row r="15" spans="1:14" s="3" customFormat="1" ht="17.25" customHeight="1" x14ac:dyDescent="0.25">
      <c r="A15" s="17" t="s">
        <v>51</v>
      </c>
      <c r="B15" s="15">
        <v>4026</v>
      </c>
      <c r="C15" s="32">
        <v>2820</v>
      </c>
      <c r="D15" s="58">
        <f t="shared" si="0"/>
        <v>0.70044709388971682</v>
      </c>
      <c r="E15" s="16">
        <f t="shared" si="2"/>
        <v>1.1118207839519314</v>
      </c>
      <c r="F15" s="32">
        <v>4418</v>
      </c>
      <c r="G15" s="44">
        <v>3267</v>
      </c>
      <c r="H15" s="56">
        <f t="shared" si="1"/>
        <v>0.73947487550928026</v>
      </c>
      <c r="I15" s="16">
        <f t="shared" si="3"/>
        <v>1.1376536546296618</v>
      </c>
      <c r="J15" s="65">
        <v>8304.49</v>
      </c>
      <c r="K15" s="33">
        <f t="shared" si="4"/>
        <v>1.0380612499999999</v>
      </c>
    </row>
    <row r="16" spans="1:14" s="3" customFormat="1" ht="17.25" customHeight="1" x14ac:dyDescent="0.25">
      <c r="A16" s="17" t="s">
        <v>76</v>
      </c>
      <c r="B16" s="15">
        <v>2379</v>
      </c>
      <c r="C16" s="32">
        <v>1711</v>
      </c>
      <c r="D16" s="58">
        <f t="shared" si="0"/>
        <v>0.71920975199663728</v>
      </c>
      <c r="E16" s="16">
        <f t="shared" si="2"/>
        <v>1.1416027809470433</v>
      </c>
      <c r="F16" s="32">
        <v>2941</v>
      </c>
      <c r="G16" s="44">
        <v>2173</v>
      </c>
      <c r="H16" s="56">
        <f t="shared" si="1"/>
        <v>0.73886433185991163</v>
      </c>
      <c r="I16" s="16">
        <f t="shared" si="3"/>
        <v>1.1367143567075564</v>
      </c>
      <c r="J16" s="65">
        <v>10769.22</v>
      </c>
      <c r="K16" s="33">
        <f t="shared" si="4"/>
        <v>1.3461524999999999</v>
      </c>
    </row>
    <row r="17" spans="1:12" s="3" customFormat="1" ht="17.25" customHeight="1" x14ac:dyDescent="0.25">
      <c r="A17" s="17" t="s">
        <v>53</v>
      </c>
      <c r="B17" s="15">
        <v>4181</v>
      </c>
      <c r="C17" s="32">
        <v>2862</v>
      </c>
      <c r="D17" s="58">
        <f t="shared" si="0"/>
        <v>0.68452523319779957</v>
      </c>
      <c r="E17" s="16">
        <f t="shared" si="2"/>
        <v>1.0865479892028564</v>
      </c>
      <c r="F17" s="32">
        <v>4307</v>
      </c>
      <c r="G17" s="44">
        <v>3145</v>
      </c>
      <c r="H17" s="56">
        <f t="shared" si="1"/>
        <v>0.73020664035291383</v>
      </c>
      <c r="I17" s="16">
        <f t="shared" si="3"/>
        <v>1.1233948313121751</v>
      </c>
      <c r="J17" s="65">
        <v>14033.02</v>
      </c>
      <c r="K17" s="33">
        <f t="shared" si="4"/>
        <v>1.7541275000000001</v>
      </c>
    </row>
    <row r="18" spans="1:12" s="3" customFormat="1" ht="17.25" customHeight="1" x14ac:dyDescent="0.25">
      <c r="A18" s="17" t="s">
        <v>77</v>
      </c>
      <c r="B18" s="15">
        <v>4307</v>
      </c>
      <c r="C18" s="32">
        <v>3027</v>
      </c>
      <c r="D18" s="58">
        <f t="shared" si="0"/>
        <v>0.70280938007894123</v>
      </c>
      <c r="E18" s="16">
        <f t="shared" si="2"/>
        <v>1.1155704445697481</v>
      </c>
      <c r="F18" s="32">
        <v>4331</v>
      </c>
      <c r="G18" s="44">
        <v>3143</v>
      </c>
      <c r="H18" s="56">
        <f t="shared" si="1"/>
        <v>0.72569845301316094</v>
      </c>
      <c r="I18" s="16">
        <f t="shared" si="3"/>
        <v>1.116459158481786</v>
      </c>
      <c r="J18" s="65">
        <v>14337.5</v>
      </c>
      <c r="K18" s="33">
        <f t="shared" si="4"/>
        <v>1.7921875</v>
      </c>
    </row>
    <row r="19" spans="1:12" s="3" customFormat="1" ht="17.25" customHeight="1" x14ac:dyDescent="0.25">
      <c r="A19" s="17" t="s">
        <v>78</v>
      </c>
      <c r="B19" s="15">
        <v>1663</v>
      </c>
      <c r="C19" s="32">
        <v>1181</v>
      </c>
      <c r="D19" s="58">
        <f t="shared" si="0"/>
        <v>0.71016235718580878</v>
      </c>
      <c r="E19" s="16">
        <f t="shared" si="2"/>
        <v>1.1272418368028712</v>
      </c>
      <c r="F19" s="32">
        <v>1596</v>
      </c>
      <c r="G19" s="44">
        <v>1163</v>
      </c>
      <c r="H19" s="56">
        <f t="shared" si="1"/>
        <v>0.72869674185463662</v>
      </c>
      <c r="I19" s="16">
        <f t="shared" si="3"/>
        <v>1.1210719105455949</v>
      </c>
      <c r="J19" s="65">
        <v>12213.01</v>
      </c>
      <c r="K19" s="33">
        <f t="shared" si="4"/>
        <v>1.5266262500000001</v>
      </c>
    </row>
    <row r="20" spans="1:12" s="3" customFormat="1" ht="17.25" customHeight="1" x14ac:dyDescent="0.25">
      <c r="A20" s="17" t="s">
        <v>56</v>
      </c>
      <c r="B20" s="15">
        <v>2029</v>
      </c>
      <c r="C20" s="32">
        <v>1343</v>
      </c>
      <c r="D20" s="58">
        <f t="shared" si="0"/>
        <v>0.66190241498275015</v>
      </c>
      <c r="E20" s="16">
        <f t="shared" si="2"/>
        <v>1.0506387539408732</v>
      </c>
      <c r="F20" s="32">
        <v>2414</v>
      </c>
      <c r="G20" s="44">
        <v>1704</v>
      </c>
      <c r="H20" s="56">
        <f t="shared" si="1"/>
        <v>0.70588235294117652</v>
      </c>
      <c r="I20" s="16">
        <f t="shared" si="3"/>
        <v>1.0859728506787332</v>
      </c>
      <c r="J20" s="65">
        <v>12000</v>
      </c>
      <c r="K20" s="33">
        <f t="shared" si="4"/>
        <v>1.5</v>
      </c>
    </row>
    <row r="21" spans="1:12" s="3" customFormat="1" ht="17.25" customHeight="1" thickBot="1" x14ac:dyDescent="0.3">
      <c r="A21" s="18" t="s">
        <v>57</v>
      </c>
      <c r="B21" s="19">
        <v>2912</v>
      </c>
      <c r="C21" s="34">
        <v>1999</v>
      </c>
      <c r="D21" s="59">
        <f t="shared" si="0"/>
        <v>0.68646978021978022</v>
      </c>
      <c r="E21" s="16">
        <f t="shared" si="2"/>
        <v>1.089634571777429</v>
      </c>
      <c r="F21" s="34">
        <v>3235</v>
      </c>
      <c r="G21" s="74">
        <v>2318</v>
      </c>
      <c r="H21" s="56">
        <f t="shared" si="1"/>
        <v>0.71653786707882539</v>
      </c>
      <c r="I21" s="16">
        <f t="shared" si="3"/>
        <v>1.102365949352039</v>
      </c>
      <c r="J21" s="99">
        <v>11793.42</v>
      </c>
      <c r="K21" s="33">
        <f t="shared" si="4"/>
        <v>1.4741774999999999</v>
      </c>
      <c r="L21" s="60"/>
    </row>
    <row r="22" spans="1:12" s="7" customFormat="1" ht="17.25" customHeight="1" thickBot="1" x14ac:dyDescent="0.3">
      <c r="A22" s="21" t="s">
        <v>79</v>
      </c>
      <c r="B22" s="22">
        <v>39338</v>
      </c>
      <c r="C22" s="42">
        <v>27515</v>
      </c>
      <c r="D22" s="78">
        <f t="shared" si="0"/>
        <v>0.69945091260358938</v>
      </c>
      <c r="E22" s="23">
        <f>D22/0.63</f>
        <v>1.1102395438152213</v>
      </c>
      <c r="F22" s="106">
        <v>43397</v>
      </c>
      <c r="G22" s="42">
        <v>31592</v>
      </c>
      <c r="H22" s="78">
        <f t="shared" si="1"/>
        <v>0.72797658824342693</v>
      </c>
      <c r="I22" s="23">
        <f>H22/0.65</f>
        <v>1.1199639819129645</v>
      </c>
      <c r="J22" s="107">
        <v>11087.94</v>
      </c>
      <c r="K22" s="36">
        <f>(J22/8000)</f>
        <v>1.3859925</v>
      </c>
      <c r="L22" s="61"/>
    </row>
    <row r="23" spans="1:12" s="7" customFormat="1" ht="17.25" customHeight="1" x14ac:dyDescent="0.25">
      <c r="A23" s="165" t="str">
        <f>'2 - Job Seeker'!A25:K25</f>
        <v>*State Labor Exchange Goals:   Q2 EE Rate = 63%    Q4 EE Rate = 65%    Median Earnings = $8000</v>
      </c>
      <c r="B23" s="166"/>
      <c r="C23" s="166"/>
      <c r="D23" s="166"/>
      <c r="E23" s="166"/>
      <c r="F23" s="166"/>
      <c r="G23" s="166"/>
      <c r="H23" s="166"/>
      <c r="I23" s="166"/>
      <c r="J23" s="166"/>
      <c r="K23" s="181"/>
    </row>
    <row r="24" spans="1:12" s="5" customFormat="1" ht="122.25" customHeight="1" thickBot="1" x14ac:dyDescent="0.3">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A11"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MARCH 31, 2023</v>
      </c>
      <c r="B2" s="186"/>
      <c r="C2" s="186"/>
      <c r="D2" s="186"/>
      <c r="E2" s="186"/>
      <c r="F2" s="186"/>
      <c r="G2" s="186"/>
      <c r="H2" s="186"/>
      <c r="I2" s="186"/>
      <c r="J2" s="186"/>
      <c r="K2" s="187"/>
    </row>
    <row r="3" spans="1:13" s="100" customFormat="1" ht="20.149999999999999" customHeight="1" thickBot="1" x14ac:dyDescent="0.3">
      <c r="A3" s="188" t="s">
        <v>83</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84</v>
      </c>
    </row>
    <row r="6" spans="1:13" s="101" customFormat="1" ht="16.5" customHeight="1" x14ac:dyDescent="0.25">
      <c r="A6" s="38" t="s">
        <v>42</v>
      </c>
      <c r="B6" s="111">
        <v>116</v>
      </c>
      <c r="C6" s="112">
        <v>69</v>
      </c>
      <c r="D6" s="113">
        <f>+C6/B6</f>
        <v>0.59482758620689657</v>
      </c>
      <c r="E6" s="114">
        <f>D6/0.56</f>
        <v>1.062192118226601</v>
      </c>
      <c r="F6" s="112">
        <v>110</v>
      </c>
      <c r="G6" s="43">
        <v>63</v>
      </c>
      <c r="H6" s="115">
        <f>+G6/F6</f>
        <v>0.57272727272727275</v>
      </c>
      <c r="I6" s="114">
        <f>H6/0.56</f>
        <v>1.0227272727272727</v>
      </c>
      <c r="J6" s="116">
        <v>9467.75</v>
      </c>
      <c r="K6" s="108">
        <f>(J6/8000)</f>
        <v>1.1834687500000001</v>
      </c>
    </row>
    <row r="7" spans="1:13" s="101" customFormat="1" ht="16.5" customHeight="1" x14ac:dyDescent="0.25">
      <c r="A7" s="17" t="s">
        <v>43</v>
      </c>
      <c r="B7" s="15">
        <v>219</v>
      </c>
      <c r="C7" s="32">
        <v>140</v>
      </c>
      <c r="D7" s="58">
        <f t="shared" ref="D7:D22" si="0">+C7/B7</f>
        <v>0.63926940639269403</v>
      </c>
      <c r="E7" s="16">
        <f>D7/0.56</f>
        <v>1.1415525114155249</v>
      </c>
      <c r="F7" s="32">
        <v>240</v>
      </c>
      <c r="G7" s="44">
        <v>160</v>
      </c>
      <c r="H7" s="56">
        <f t="shared" ref="H7:H22" si="1">+G7/F7</f>
        <v>0.66666666666666663</v>
      </c>
      <c r="I7" s="16">
        <f>H7/0.56</f>
        <v>1.1904761904761902</v>
      </c>
      <c r="J7" s="65">
        <v>13168.184999999999</v>
      </c>
      <c r="K7" s="33">
        <f>(J7/8000)</f>
        <v>1.6460231249999999</v>
      </c>
    </row>
    <row r="8" spans="1:13" s="101" customFormat="1" ht="16.5" customHeight="1" x14ac:dyDescent="0.25">
      <c r="A8" s="17" t="s">
        <v>44</v>
      </c>
      <c r="B8" s="15">
        <v>163</v>
      </c>
      <c r="C8" s="32">
        <v>101</v>
      </c>
      <c r="D8" s="58">
        <f t="shared" si="0"/>
        <v>0.61963190184049077</v>
      </c>
      <c r="E8" s="16">
        <f t="shared" ref="E8:E21" si="2">D8/0.56</f>
        <v>1.1064855390008763</v>
      </c>
      <c r="F8" s="32">
        <v>265</v>
      </c>
      <c r="G8" s="44">
        <v>171</v>
      </c>
      <c r="H8" s="56">
        <f t="shared" si="1"/>
        <v>0.6452830188679245</v>
      </c>
      <c r="I8" s="16">
        <f t="shared" ref="I8:I21" si="3">H8/0.56</f>
        <v>1.1522911051212936</v>
      </c>
      <c r="J8" s="65">
        <v>12260</v>
      </c>
      <c r="K8" s="33">
        <f t="shared" ref="K8:K21" si="4">(J8/8000)</f>
        <v>1.5325</v>
      </c>
    </row>
    <row r="9" spans="1:13" s="101" customFormat="1" ht="16.5" customHeight="1" x14ac:dyDescent="0.25">
      <c r="A9" s="17" t="s">
        <v>45</v>
      </c>
      <c r="B9" s="15">
        <v>119</v>
      </c>
      <c r="C9" s="32">
        <v>71</v>
      </c>
      <c r="D9" s="58">
        <f t="shared" si="0"/>
        <v>0.59663865546218486</v>
      </c>
      <c r="E9" s="16">
        <f t="shared" si="2"/>
        <v>1.0654261704681871</v>
      </c>
      <c r="F9" s="32">
        <v>138</v>
      </c>
      <c r="G9" s="44">
        <v>69</v>
      </c>
      <c r="H9" s="56">
        <f t="shared" si="1"/>
        <v>0.5</v>
      </c>
      <c r="I9" s="16">
        <f t="shared" si="3"/>
        <v>0.89285714285714279</v>
      </c>
      <c r="J9" s="65">
        <v>12544</v>
      </c>
      <c r="K9" s="33">
        <f t="shared" si="4"/>
        <v>1.5680000000000001</v>
      </c>
    </row>
    <row r="10" spans="1:13" s="101" customFormat="1" ht="16.5" customHeight="1" x14ac:dyDescent="0.25">
      <c r="A10" s="17" t="s">
        <v>72</v>
      </c>
      <c r="B10" s="15">
        <v>97</v>
      </c>
      <c r="C10" s="32">
        <v>54</v>
      </c>
      <c r="D10" s="58">
        <f>IF(B10&gt;0,C10/B10,0)</f>
        <v>0.55670103092783507</v>
      </c>
      <c r="E10" s="16">
        <f t="shared" si="2"/>
        <v>0.99410898379970536</v>
      </c>
      <c r="F10" s="32">
        <v>100</v>
      </c>
      <c r="G10" s="44">
        <v>61</v>
      </c>
      <c r="H10" s="56">
        <f t="shared" si="1"/>
        <v>0.61</v>
      </c>
      <c r="I10" s="16">
        <f t="shared" si="3"/>
        <v>1.0892857142857142</v>
      </c>
      <c r="J10" s="65">
        <v>11999.145</v>
      </c>
      <c r="K10" s="33">
        <f t="shared" si="4"/>
        <v>1.499893125</v>
      </c>
    </row>
    <row r="11" spans="1:13" s="101" customFormat="1" ht="16.5" customHeight="1" x14ac:dyDescent="0.25">
      <c r="A11" s="17" t="s">
        <v>47</v>
      </c>
      <c r="B11" s="15">
        <v>187</v>
      </c>
      <c r="C11" s="32">
        <v>116</v>
      </c>
      <c r="D11" s="58">
        <f t="shared" si="0"/>
        <v>0.6203208556149733</v>
      </c>
      <c r="E11" s="16">
        <f t="shared" si="2"/>
        <v>1.1077158135981664</v>
      </c>
      <c r="F11" s="32">
        <v>203</v>
      </c>
      <c r="G11" s="44">
        <v>129</v>
      </c>
      <c r="H11" s="56">
        <f t="shared" si="1"/>
        <v>0.6354679802955665</v>
      </c>
      <c r="I11" s="16">
        <f t="shared" si="3"/>
        <v>1.1347642505277973</v>
      </c>
      <c r="J11" s="65">
        <v>12211.375</v>
      </c>
      <c r="K11" s="33">
        <f t="shared" si="4"/>
        <v>1.526421875</v>
      </c>
    </row>
    <row r="12" spans="1:13" s="101" customFormat="1" ht="16.5" customHeight="1" x14ac:dyDescent="0.25">
      <c r="A12" s="14" t="s">
        <v>73</v>
      </c>
      <c r="B12" s="15">
        <v>100</v>
      </c>
      <c r="C12" s="32">
        <v>63</v>
      </c>
      <c r="D12" s="58">
        <f t="shared" si="0"/>
        <v>0.63</v>
      </c>
      <c r="E12" s="16">
        <f t="shared" si="2"/>
        <v>1.125</v>
      </c>
      <c r="F12" s="32">
        <v>122</v>
      </c>
      <c r="G12" s="44">
        <v>74</v>
      </c>
      <c r="H12" s="56">
        <f t="shared" si="1"/>
        <v>0.60655737704918034</v>
      </c>
      <c r="I12" s="16">
        <f t="shared" si="3"/>
        <v>1.0831381733021077</v>
      </c>
      <c r="J12" s="65">
        <v>7722.25</v>
      </c>
      <c r="K12" s="33">
        <f t="shared" si="4"/>
        <v>0.96528124999999998</v>
      </c>
    </row>
    <row r="13" spans="1:13" s="101" customFormat="1" ht="16.5" customHeight="1" x14ac:dyDescent="0.25">
      <c r="A13" s="17" t="s">
        <v>74</v>
      </c>
      <c r="B13" s="15">
        <v>100</v>
      </c>
      <c r="C13" s="32">
        <v>54</v>
      </c>
      <c r="D13" s="58">
        <f t="shared" si="0"/>
        <v>0.54</v>
      </c>
      <c r="E13" s="16">
        <f t="shared" si="2"/>
        <v>0.9642857142857143</v>
      </c>
      <c r="F13" s="32">
        <v>119</v>
      </c>
      <c r="G13" s="44">
        <v>57</v>
      </c>
      <c r="H13" s="56">
        <f t="shared" si="1"/>
        <v>0.47899159663865548</v>
      </c>
      <c r="I13" s="16">
        <f t="shared" si="3"/>
        <v>0.85534213685474181</v>
      </c>
      <c r="J13" s="65">
        <v>12915.695</v>
      </c>
      <c r="K13" s="33">
        <f t="shared" si="4"/>
        <v>1.6144618749999999</v>
      </c>
    </row>
    <row r="14" spans="1:13" s="101" customFormat="1" ht="16.5" customHeight="1" x14ac:dyDescent="0.25">
      <c r="A14" s="17" t="s">
        <v>75</v>
      </c>
      <c r="B14" s="15">
        <v>102</v>
      </c>
      <c r="C14" s="32">
        <v>71</v>
      </c>
      <c r="D14" s="58">
        <f t="shared" si="0"/>
        <v>0.69607843137254899</v>
      </c>
      <c r="E14" s="16">
        <f t="shared" si="2"/>
        <v>1.2429971988795516</v>
      </c>
      <c r="F14" s="32">
        <v>94</v>
      </c>
      <c r="G14" s="44">
        <v>68</v>
      </c>
      <c r="H14" s="56">
        <f t="shared" si="1"/>
        <v>0.72340425531914898</v>
      </c>
      <c r="I14" s="16">
        <f t="shared" si="3"/>
        <v>1.2917933130699089</v>
      </c>
      <c r="J14" s="65">
        <v>10322.969999999999</v>
      </c>
      <c r="K14" s="33">
        <f t="shared" si="4"/>
        <v>1.29037125</v>
      </c>
    </row>
    <row r="15" spans="1:13" s="101" customFormat="1" ht="16.5" customHeight="1" x14ac:dyDescent="0.25">
      <c r="A15" s="17" t="s">
        <v>51</v>
      </c>
      <c r="B15" s="15">
        <v>289</v>
      </c>
      <c r="C15" s="32">
        <v>162</v>
      </c>
      <c r="D15" s="58">
        <f t="shared" si="0"/>
        <v>0.56055363321799312</v>
      </c>
      <c r="E15" s="16">
        <f t="shared" si="2"/>
        <v>1.0009886307464162</v>
      </c>
      <c r="F15" s="32">
        <v>261</v>
      </c>
      <c r="G15" s="44">
        <v>160</v>
      </c>
      <c r="H15" s="56">
        <f t="shared" si="1"/>
        <v>0.6130268199233716</v>
      </c>
      <c r="I15" s="16">
        <f t="shared" si="3"/>
        <v>1.0946907498631635</v>
      </c>
      <c r="J15" s="65">
        <v>8247.1149999999998</v>
      </c>
      <c r="K15" s="33">
        <f t="shared" si="4"/>
        <v>1.0308893749999999</v>
      </c>
    </row>
    <row r="16" spans="1:13" s="101" customFormat="1" ht="16.5" customHeight="1" x14ac:dyDescent="0.25">
      <c r="A16" s="17" t="s">
        <v>76</v>
      </c>
      <c r="B16" s="15">
        <v>100</v>
      </c>
      <c r="C16" s="32">
        <v>67</v>
      </c>
      <c r="D16" s="58">
        <f t="shared" si="0"/>
        <v>0.67</v>
      </c>
      <c r="E16" s="16">
        <f t="shared" si="2"/>
        <v>1.1964285714285714</v>
      </c>
      <c r="F16" s="32">
        <v>114</v>
      </c>
      <c r="G16" s="44">
        <v>72</v>
      </c>
      <c r="H16" s="56">
        <f t="shared" si="1"/>
        <v>0.63157894736842102</v>
      </c>
      <c r="I16" s="16">
        <f t="shared" si="3"/>
        <v>1.1278195488721803</v>
      </c>
      <c r="J16" s="65">
        <v>14970.02</v>
      </c>
      <c r="K16" s="33">
        <f t="shared" si="4"/>
        <v>1.8712525</v>
      </c>
    </row>
    <row r="17" spans="1:12" s="101" customFormat="1" ht="16.5" customHeight="1" x14ac:dyDescent="0.25">
      <c r="A17" s="17" t="s">
        <v>53</v>
      </c>
      <c r="B17" s="15">
        <v>231</v>
      </c>
      <c r="C17" s="32">
        <v>138</v>
      </c>
      <c r="D17" s="58">
        <f t="shared" si="0"/>
        <v>0.59740259740259738</v>
      </c>
      <c r="E17" s="16">
        <f t="shared" si="2"/>
        <v>1.0667903525046381</v>
      </c>
      <c r="F17" s="32">
        <v>235</v>
      </c>
      <c r="G17" s="44">
        <v>141</v>
      </c>
      <c r="H17" s="56">
        <f t="shared" si="1"/>
        <v>0.6</v>
      </c>
      <c r="I17" s="16">
        <f t="shared" si="3"/>
        <v>1.0714285714285714</v>
      </c>
      <c r="J17" s="65">
        <v>13895.02</v>
      </c>
      <c r="K17" s="33">
        <f t="shared" si="4"/>
        <v>1.7368775000000001</v>
      </c>
    </row>
    <row r="18" spans="1:12" s="101" customFormat="1" ht="16.5" customHeight="1" x14ac:dyDescent="0.25">
      <c r="A18" s="17" t="s">
        <v>77</v>
      </c>
      <c r="B18" s="15">
        <v>204</v>
      </c>
      <c r="C18" s="32">
        <v>135</v>
      </c>
      <c r="D18" s="58">
        <f>IF(B18&gt;0,C18/B18,0)</f>
        <v>0.66176470588235292</v>
      </c>
      <c r="E18" s="16">
        <f t="shared" si="2"/>
        <v>1.1817226890756301</v>
      </c>
      <c r="F18" s="32">
        <v>211</v>
      </c>
      <c r="G18" s="44">
        <v>137</v>
      </c>
      <c r="H18" s="56">
        <f t="shared" si="1"/>
        <v>0.64928909952606639</v>
      </c>
      <c r="I18" s="16">
        <f t="shared" si="3"/>
        <v>1.1594448205822614</v>
      </c>
      <c r="J18" s="65">
        <v>16000</v>
      </c>
      <c r="K18" s="33">
        <f t="shared" si="4"/>
        <v>2</v>
      </c>
    </row>
    <row r="19" spans="1:12" s="101" customFormat="1" ht="16.5" customHeight="1" x14ac:dyDescent="0.25">
      <c r="A19" s="17" t="s">
        <v>78</v>
      </c>
      <c r="B19" s="15">
        <v>121</v>
      </c>
      <c r="C19" s="32">
        <v>81</v>
      </c>
      <c r="D19" s="58">
        <f t="shared" si="0"/>
        <v>0.66942148760330578</v>
      </c>
      <c r="E19" s="16">
        <f t="shared" si="2"/>
        <v>1.1953955135773315</v>
      </c>
      <c r="F19" s="32">
        <v>112</v>
      </c>
      <c r="G19" s="44">
        <v>60</v>
      </c>
      <c r="H19" s="56">
        <f t="shared" si="1"/>
        <v>0.5357142857142857</v>
      </c>
      <c r="I19" s="16">
        <f t="shared" si="3"/>
        <v>0.95663265306122436</v>
      </c>
      <c r="J19" s="65">
        <v>10722.15</v>
      </c>
      <c r="K19" s="33">
        <f t="shared" si="4"/>
        <v>1.3402687499999999</v>
      </c>
    </row>
    <row r="20" spans="1:12" s="101" customFormat="1" ht="16.5" customHeight="1" x14ac:dyDescent="0.25">
      <c r="A20" s="17" t="s">
        <v>56</v>
      </c>
      <c r="B20" s="15">
        <v>168</v>
      </c>
      <c r="C20" s="32">
        <v>98</v>
      </c>
      <c r="D20" s="58">
        <f t="shared" si="0"/>
        <v>0.58333333333333337</v>
      </c>
      <c r="E20" s="16">
        <f t="shared" si="2"/>
        <v>1.0416666666666667</v>
      </c>
      <c r="F20" s="32">
        <v>224</v>
      </c>
      <c r="G20" s="44">
        <v>144</v>
      </c>
      <c r="H20" s="56">
        <f t="shared" si="1"/>
        <v>0.6428571428571429</v>
      </c>
      <c r="I20" s="16">
        <f t="shared" si="3"/>
        <v>1.1479591836734693</v>
      </c>
      <c r="J20" s="65">
        <v>12146.64</v>
      </c>
      <c r="K20" s="33">
        <f t="shared" si="4"/>
        <v>1.51833</v>
      </c>
    </row>
    <row r="21" spans="1:12" s="101" customFormat="1" ht="16.5" customHeight="1" thickBot="1" x14ac:dyDescent="0.3">
      <c r="A21" s="18" t="s">
        <v>57</v>
      </c>
      <c r="B21" s="19">
        <v>144</v>
      </c>
      <c r="C21" s="41">
        <v>84</v>
      </c>
      <c r="D21" s="59">
        <f t="shared" si="0"/>
        <v>0.58333333333333337</v>
      </c>
      <c r="E21" s="16">
        <f t="shared" si="2"/>
        <v>1.0416666666666667</v>
      </c>
      <c r="F21" s="34">
        <v>147</v>
      </c>
      <c r="G21" s="74">
        <v>85</v>
      </c>
      <c r="H21" s="57">
        <f t="shared" si="1"/>
        <v>0.57823129251700678</v>
      </c>
      <c r="I21" s="16">
        <f t="shared" si="3"/>
        <v>1.0325558794946548</v>
      </c>
      <c r="J21" s="99">
        <v>11520.19</v>
      </c>
      <c r="K21" s="33">
        <f t="shared" si="4"/>
        <v>1.4400237500000002</v>
      </c>
    </row>
    <row r="22" spans="1:12" s="102" customFormat="1" ht="16.5" customHeight="1" thickBot="1" x14ac:dyDescent="0.3">
      <c r="A22" s="21" t="s">
        <v>79</v>
      </c>
      <c r="B22" s="22">
        <v>2460</v>
      </c>
      <c r="C22" s="42">
        <v>1504</v>
      </c>
      <c r="D22" s="78">
        <f t="shared" si="0"/>
        <v>0.61138211382113816</v>
      </c>
      <c r="E22" s="23">
        <f>D22/0.56</f>
        <v>1.0917537746806039</v>
      </c>
      <c r="F22" s="106">
        <v>2695</v>
      </c>
      <c r="G22" s="42">
        <v>1651</v>
      </c>
      <c r="H22" s="78">
        <f t="shared" si="1"/>
        <v>0.61261595547309833</v>
      </c>
      <c r="I22" s="23">
        <f>H22/0.56</f>
        <v>1.0939570633448183</v>
      </c>
      <c r="J22" s="107">
        <v>11949.125</v>
      </c>
      <c r="K22" s="36">
        <f>(J22/8000)</f>
        <v>1.4936406250000001</v>
      </c>
    </row>
    <row r="23" spans="1:12" s="102" customFormat="1" ht="16.5" customHeight="1" x14ac:dyDescent="0.25">
      <c r="A23" s="165" t="s">
        <v>85</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opLeftCell="A13"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MARCH 31, 2023</v>
      </c>
      <c r="B2" s="186"/>
      <c r="C2" s="186"/>
      <c r="D2" s="186"/>
      <c r="E2" s="186"/>
      <c r="F2" s="186"/>
      <c r="G2" s="186"/>
      <c r="H2" s="186"/>
      <c r="I2" s="186"/>
      <c r="J2" s="186"/>
      <c r="K2" s="187"/>
    </row>
    <row r="3" spans="1:13" s="100" customFormat="1" ht="20.149999999999999" customHeight="1" thickBot="1" x14ac:dyDescent="0.3">
      <c r="A3" s="188" t="s">
        <v>86</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84</v>
      </c>
    </row>
    <row r="6" spans="1:13" s="101" customFormat="1" ht="16.5" customHeight="1" x14ac:dyDescent="0.25">
      <c r="A6" s="38" t="s">
        <v>42</v>
      </c>
      <c r="B6" s="111">
        <v>17</v>
      </c>
      <c r="C6" s="112">
        <v>9</v>
      </c>
      <c r="D6" s="113">
        <f>+C6/B6</f>
        <v>0.52941176470588236</v>
      </c>
      <c r="E6" s="114">
        <f>D6/0.56</f>
        <v>0.94537815126050417</v>
      </c>
      <c r="F6" s="112">
        <v>20</v>
      </c>
      <c r="G6" s="43">
        <v>8</v>
      </c>
      <c r="H6" s="115">
        <f>+G6/F6</f>
        <v>0.4</v>
      </c>
      <c r="I6" s="114">
        <f>H6/0.56</f>
        <v>0.7142857142857143</v>
      </c>
      <c r="J6" s="116">
        <v>7662.54</v>
      </c>
      <c r="K6" s="108">
        <f>(J6/8000)</f>
        <v>0.95781749999999999</v>
      </c>
    </row>
    <row r="7" spans="1:13" s="101" customFormat="1" ht="16.5" customHeight="1" x14ac:dyDescent="0.25">
      <c r="A7" s="17" t="s">
        <v>43</v>
      </c>
      <c r="B7" s="15">
        <v>127</v>
      </c>
      <c r="C7" s="32">
        <v>81</v>
      </c>
      <c r="D7" s="58">
        <f t="shared" ref="D7:D22" si="0">+C7/B7</f>
        <v>0.63779527559055116</v>
      </c>
      <c r="E7" s="16">
        <f>D7/0.56</f>
        <v>1.1389201349831271</v>
      </c>
      <c r="F7" s="32">
        <v>151</v>
      </c>
      <c r="G7" s="44">
        <v>101</v>
      </c>
      <c r="H7" s="56">
        <f t="shared" ref="H7:H22" si="1">+G7/F7</f>
        <v>0.66887417218543044</v>
      </c>
      <c r="I7" s="16">
        <f>H7/0.56</f>
        <v>1.1944181646168399</v>
      </c>
      <c r="J7" s="65">
        <v>15608.48</v>
      </c>
      <c r="K7" s="33">
        <f>(J7/8000)</f>
        <v>1.95106</v>
      </c>
    </row>
    <row r="8" spans="1:13" s="101" customFormat="1" ht="16.5" customHeight="1" x14ac:dyDescent="0.25">
      <c r="A8" s="17" t="s">
        <v>44</v>
      </c>
      <c r="B8" s="15">
        <v>30</v>
      </c>
      <c r="C8" s="32">
        <v>11</v>
      </c>
      <c r="D8" s="58">
        <f t="shared" si="0"/>
        <v>0.36666666666666664</v>
      </c>
      <c r="E8" s="16">
        <f t="shared" ref="E8:E21" si="2">D8/0.56</f>
        <v>0.65476190476190466</v>
      </c>
      <c r="F8" s="32">
        <v>61</v>
      </c>
      <c r="G8" s="44">
        <v>45</v>
      </c>
      <c r="H8" s="56">
        <f t="shared" si="1"/>
        <v>0.73770491803278693</v>
      </c>
      <c r="I8" s="16">
        <f t="shared" ref="I8:I21" si="3">H8/0.56</f>
        <v>1.3173302107728337</v>
      </c>
      <c r="J8" s="65">
        <v>14737.65</v>
      </c>
      <c r="K8" s="33">
        <f t="shared" ref="K8:K21" si="4">(J8/8000)</f>
        <v>1.84220625</v>
      </c>
    </row>
    <row r="9" spans="1:13" s="101" customFormat="1" ht="16.5" customHeight="1" x14ac:dyDescent="0.25">
      <c r="A9" s="17" t="s">
        <v>45</v>
      </c>
      <c r="B9" s="15">
        <v>19</v>
      </c>
      <c r="C9" s="32">
        <v>12</v>
      </c>
      <c r="D9" s="58">
        <f t="shared" si="0"/>
        <v>0.63157894736842102</v>
      </c>
      <c r="E9" s="16">
        <f t="shared" si="2"/>
        <v>1.1278195488721803</v>
      </c>
      <c r="F9" s="32">
        <v>30</v>
      </c>
      <c r="G9" s="44">
        <v>16</v>
      </c>
      <c r="H9" s="56">
        <f t="shared" si="1"/>
        <v>0.53333333333333333</v>
      </c>
      <c r="I9" s="16">
        <f t="shared" si="3"/>
        <v>0.95238095238095233</v>
      </c>
      <c r="J9" s="65">
        <v>7589.3850000000002</v>
      </c>
      <c r="K9" s="33">
        <f t="shared" si="4"/>
        <v>0.94867312500000001</v>
      </c>
    </row>
    <row r="10" spans="1:13" s="101" customFormat="1" ht="16.5" customHeight="1" x14ac:dyDescent="0.25">
      <c r="A10" s="17" t="s">
        <v>72</v>
      </c>
      <c r="B10" s="15">
        <v>19</v>
      </c>
      <c r="C10" s="32">
        <v>14</v>
      </c>
      <c r="D10" s="58">
        <f>IF(B10&gt;0,C10/B10,0)</f>
        <v>0.73684210526315785</v>
      </c>
      <c r="E10" s="16">
        <f t="shared" si="2"/>
        <v>1.3157894736842104</v>
      </c>
      <c r="F10" s="32">
        <v>16</v>
      </c>
      <c r="G10" s="44">
        <v>11</v>
      </c>
      <c r="H10" s="56">
        <f t="shared" si="1"/>
        <v>0.6875</v>
      </c>
      <c r="I10" s="16">
        <f t="shared" si="3"/>
        <v>1.2276785714285714</v>
      </c>
      <c r="J10" s="65">
        <v>14323.41</v>
      </c>
      <c r="K10" s="33">
        <f t="shared" si="4"/>
        <v>1.7904262499999999</v>
      </c>
    </row>
    <row r="11" spans="1:13" s="101" customFormat="1" ht="16.5" customHeight="1" x14ac:dyDescent="0.25">
      <c r="A11" s="17" t="s">
        <v>47</v>
      </c>
      <c r="B11" s="15">
        <v>39</v>
      </c>
      <c r="C11" s="32">
        <v>22</v>
      </c>
      <c r="D11" s="58">
        <f t="shared" si="0"/>
        <v>0.5641025641025641</v>
      </c>
      <c r="E11" s="16">
        <f t="shared" si="2"/>
        <v>1.0073260073260073</v>
      </c>
      <c r="F11" s="32">
        <v>30</v>
      </c>
      <c r="G11" s="44">
        <v>17</v>
      </c>
      <c r="H11" s="56">
        <f t="shared" si="1"/>
        <v>0.56666666666666665</v>
      </c>
      <c r="I11" s="16">
        <f t="shared" si="3"/>
        <v>1.0119047619047619</v>
      </c>
      <c r="J11" s="65">
        <v>12848.615</v>
      </c>
      <c r="K11" s="33">
        <f t="shared" si="4"/>
        <v>1.6060768750000001</v>
      </c>
    </row>
    <row r="12" spans="1:13" s="101" customFormat="1" ht="16.5" customHeight="1" x14ac:dyDescent="0.25">
      <c r="A12" s="14" t="s">
        <v>73</v>
      </c>
      <c r="B12" s="15">
        <v>22</v>
      </c>
      <c r="C12" s="32">
        <v>7</v>
      </c>
      <c r="D12" s="58">
        <f t="shared" si="0"/>
        <v>0.31818181818181818</v>
      </c>
      <c r="E12" s="16">
        <f t="shared" si="2"/>
        <v>0.56818181818181812</v>
      </c>
      <c r="F12" s="32">
        <v>20</v>
      </c>
      <c r="G12" s="44">
        <v>9</v>
      </c>
      <c r="H12" s="56">
        <f t="shared" si="1"/>
        <v>0.45</v>
      </c>
      <c r="I12" s="16">
        <f t="shared" si="3"/>
        <v>0.80357142857142849</v>
      </c>
      <c r="J12" s="65">
        <v>2497.12</v>
      </c>
      <c r="K12" s="33">
        <f t="shared" si="4"/>
        <v>0.31213999999999997</v>
      </c>
    </row>
    <row r="13" spans="1:13" s="101" customFormat="1" ht="16.5" customHeight="1" x14ac:dyDescent="0.25">
      <c r="A13" s="17" t="s">
        <v>74</v>
      </c>
      <c r="B13" s="15">
        <v>25</v>
      </c>
      <c r="C13" s="32">
        <v>10</v>
      </c>
      <c r="D13" s="58">
        <f t="shared" si="0"/>
        <v>0.4</v>
      </c>
      <c r="E13" s="16">
        <f t="shared" si="2"/>
        <v>0.7142857142857143</v>
      </c>
      <c r="F13" s="32">
        <v>39</v>
      </c>
      <c r="G13" s="44">
        <v>15</v>
      </c>
      <c r="H13" s="56">
        <f t="shared" si="1"/>
        <v>0.38461538461538464</v>
      </c>
      <c r="I13" s="16">
        <f t="shared" si="3"/>
        <v>0.68681318681318682</v>
      </c>
      <c r="J13" s="65">
        <v>15432.025</v>
      </c>
      <c r="K13" s="33">
        <f t="shared" si="4"/>
        <v>1.9290031249999999</v>
      </c>
    </row>
    <row r="14" spans="1:13" s="101" customFormat="1" ht="16.5" customHeight="1" x14ac:dyDescent="0.25">
      <c r="A14" s="17" t="s">
        <v>75</v>
      </c>
      <c r="B14" s="15">
        <v>24</v>
      </c>
      <c r="C14" s="32">
        <v>16</v>
      </c>
      <c r="D14" s="58">
        <f t="shared" si="0"/>
        <v>0.66666666666666663</v>
      </c>
      <c r="E14" s="16">
        <f t="shared" si="2"/>
        <v>1.1904761904761902</v>
      </c>
      <c r="F14" s="32">
        <v>16</v>
      </c>
      <c r="G14" s="44">
        <v>12</v>
      </c>
      <c r="H14" s="56">
        <f t="shared" si="1"/>
        <v>0.75</v>
      </c>
      <c r="I14" s="16">
        <f t="shared" si="3"/>
        <v>1.3392857142857142</v>
      </c>
      <c r="J14" s="65">
        <v>13205.645</v>
      </c>
      <c r="K14" s="33">
        <f t="shared" si="4"/>
        <v>1.6507056250000001</v>
      </c>
    </row>
    <row r="15" spans="1:13" s="101" customFormat="1" ht="16.5" customHeight="1" x14ac:dyDescent="0.25">
      <c r="A15" s="17" t="s">
        <v>51</v>
      </c>
      <c r="B15" s="15">
        <v>32</v>
      </c>
      <c r="C15" s="32">
        <v>19</v>
      </c>
      <c r="D15" s="58">
        <f t="shared" si="0"/>
        <v>0.59375</v>
      </c>
      <c r="E15" s="16">
        <f t="shared" si="2"/>
        <v>1.060267857142857</v>
      </c>
      <c r="F15" s="32">
        <v>27</v>
      </c>
      <c r="G15" s="44">
        <v>16</v>
      </c>
      <c r="H15" s="56">
        <f t="shared" si="1"/>
        <v>0.59259259259259256</v>
      </c>
      <c r="I15" s="16">
        <f t="shared" si="3"/>
        <v>1.0582010582010581</v>
      </c>
      <c r="J15" s="65">
        <v>4682.84</v>
      </c>
      <c r="K15" s="33">
        <f t="shared" si="4"/>
        <v>0.58535500000000007</v>
      </c>
    </row>
    <row r="16" spans="1:13" s="101" customFormat="1" ht="16.5" customHeight="1" x14ac:dyDescent="0.25">
      <c r="A16" s="17" t="s">
        <v>76</v>
      </c>
      <c r="B16" s="15">
        <v>16</v>
      </c>
      <c r="C16" s="32">
        <v>12</v>
      </c>
      <c r="D16" s="58">
        <f t="shared" si="0"/>
        <v>0.75</v>
      </c>
      <c r="E16" s="16">
        <f t="shared" si="2"/>
        <v>1.3392857142857142</v>
      </c>
      <c r="F16" s="32">
        <v>20</v>
      </c>
      <c r="G16" s="44">
        <v>15</v>
      </c>
      <c r="H16" s="56">
        <f t="shared" si="1"/>
        <v>0.75</v>
      </c>
      <c r="I16" s="16">
        <f t="shared" si="3"/>
        <v>1.3392857142857142</v>
      </c>
      <c r="J16" s="65">
        <v>15640.14</v>
      </c>
      <c r="K16" s="33">
        <f t="shared" si="4"/>
        <v>1.9550174999999999</v>
      </c>
    </row>
    <row r="17" spans="1:12" s="101" customFormat="1" ht="16.5" customHeight="1" x14ac:dyDescent="0.25">
      <c r="A17" s="17" t="s">
        <v>53</v>
      </c>
      <c r="B17" s="15">
        <v>46</v>
      </c>
      <c r="C17" s="32">
        <v>25</v>
      </c>
      <c r="D17" s="58">
        <f t="shared" si="0"/>
        <v>0.54347826086956519</v>
      </c>
      <c r="E17" s="16">
        <f t="shared" si="2"/>
        <v>0.97049689440993769</v>
      </c>
      <c r="F17" s="32">
        <v>57</v>
      </c>
      <c r="G17" s="44">
        <v>29</v>
      </c>
      <c r="H17" s="56">
        <f t="shared" si="1"/>
        <v>0.50877192982456143</v>
      </c>
      <c r="I17" s="16">
        <f t="shared" si="3"/>
        <v>0.90852130325814529</v>
      </c>
      <c r="J17" s="65">
        <v>14769.24</v>
      </c>
      <c r="K17" s="33">
        <f t="shared" si="4"/>
        <v>1.846155</v>
      </c>
    </row>
    <row r="18" spans="1:12" s="101" customFormat="1" ht="16.5" customHeight="1" x14ac:dyDescent="0.25">
      <c r="A18" s="17" t="s">
        <v>77</v>
      </c>
      <c r="B18" s="15">
        <v>40</v>
      </c>
      <c r="C18" s="32">
        <v>23</v>
      </c>
      <c r="D18" s="58">
        <f>IF(B18&gt;0,C18/B18,0)</f>
        <v>0.57499999999999996</v>
      </c>
      <c r="E18" s="16">
        <f t="shared" si="2"/>
        <v>1.0267857142857142</v>
      </c>
      <c r="F18" s="32">
        <v>38</v>
      </c>
      <c r="G18" s="44">
        <v>21</v>
      </c>
      <c r="H18" s="56">
        <f t="shared" si="1"/>
        <v>0.55263157894736847</v>
      </c>
      <c r="I18" s="16">
        <f t="shared" si="3"/>
        <v>0.98684210526315785</v>
      </c>
      <c r="J18" s="65">
        <v>18235.11</v>
      </c>
      <c r="K18" s="33">
        <f t="shared" si="4"/>
        <v>2.2793887499999999</v>
      </c>
    </row>
    <row r="19" spans="1:12" s="101" customFormat="1" ht="16.5" customHeight="1" x14ac:dyDescent="0.25">
      <c r="A19" s="17" t="s">
        <v>78</v>
      </c>
      <c r="B19" s="15">
        <v>18</v>
      </c>
      <c r="C19" s="32">
        <v>10</v>
      </c>
      <c r="D19" s="58">
        <f t="shared" si="0"/>
        <v>0.55555555555555558</v>
      </c>
      <c r="E19" s="16">
        <f t="shared" si="2"/>
        <v>0.99206349206349198</v>
      </c>
      <c r="F19" s="32">
        <v>21</v>
      </c>
      <c r="G19" s="44">
        <v>10</v>
      </c>
      <c r="H19" s="56">
        <f t="shared" si="1"/>
        <v>0.47619047619047616</v>
      </c>
      <c r="I19" s="16">
        <f t="shared" si="3"/>
        <v>0.8503401360544216</v>
      </c>
      <c r="J19" s="65">
        <v>10459.875</v>
      </c>
      <c r="K19" s="33">
        <f t="shared" si="4"/>
        <v>1.307484375</v>
      </c>
    </row>
    <row r="20" spans="1:12" s="101" customFormat="1" ht="16.5" customHeight="1" x14ac:dyDescent="0.25">
      <c r="A20" s="17" t="s">
        <v>56</v>
      </c>
      <c r="B20" s="15">
        <v>31</v>
      </c>
      <c r="C20" s="32">
        <v>18</v>
      </c>
      <c r="D20" s="58">
        <f t="shared" si="0"/>
        <v>0.58064516129032262</v>
      </c>
      <c r="E20" s="16">
        <f t="shared" si="2"/>
        <v>1.0368663594470047</v>
      </c>
      <c r="F20" s="32">
        <v>34</v>
      </c>
      <c r="G20" s="44">
        <v>20</v>
      </c>
      <c r="H20" s="56">
        <f t="shared" si="1"/>
        <v>0.58823529411764708</v>
      </c>
      <c r="I20" s="16">
        <f t="shared" si="3"/>
        <v>1.0504201680672269</v>
      </c>
      <c r="J20" s="65">
        <v>11727.34</v>
      </c>
      <c r="K20" s="33">
        <f t="shared" si="4"/>
        <v>1.4659175</v>
      </c>
    </row>
    <row r="21" spans="1:12" s="101" customFormat="1" ht="16.5" customHeight="1" thickBot="1" x14ac:dyDescent="0.3">
      <c r="A21" s="18" t="s">
        <v>57</v>
      </c>
      <c r="B21" s="19">
        <v>25</v>
      </c>
      <c r="C21" s="41">
        <v>12</v>
      </c>
      <c r="D21" s="59">
        <f t="shared" si="0"/>
        <v>0.48</v>
      </c>
      <c r="E21" s="16">
        <f t="shared" si="2"/>
        <v>0.85714285714285698</v>
      </c>
      <c r="F21" s="34">
        <v>26</v>
      </c>
      <c r="G21" s="74">
        <v>12</v>
      </c>
      <c r="H21" s="57">
        <f t="shared" si="1"/>
        <v>0.46153846153846156</v>
      </c>
      <c r="I21" s="16">
        <f t="shared" si="3"/>
        <v>0.82417582417582413</v>
      </c>
      <c r="J21" s="99">
        <v>5991.375</v>
      </c>
      <c r="K21" s="33">
        <f t="shared" si="4"/>
        <v>0.74892187499999996</v>
      </c>
    </row>
    <row r="22" spans="1:12" s="102" customFormat="1" ht="16.5" customHeight="1" thickBot="1" x14ac:dyDescent="0.3">
      <c r="A22" s="21" t="s">
        <v>79</v>
      </c>
      <c r="B22" s="22">
        <v>530</v>
      </c>
      <c r="C22" s="42">
        <v>301</v>
      </c>
      <c r="D22" s="78">
        <f t="shared" si="0"/>
        <v>0.56792452830188678</v>
      </c>
      <c r="E22" s="23">
        <f>D22/0.56</f>
        <v>1.0141509433962264</v>
      </c>
      <c r="F22" s="106">
        <v>606</v>
      </c>
      <c r="G22" s="42">
        <v>357</v>
      </c>
      <c r="H22" s="78">
        <f t="shared" si="1"/>
        <v>0.58910891089108908</v>
      </c>
      <c r="I22" s="23">
        <f>H22/0.56</f>
        <v>1.0519801980198018</v>
      </c>
      <c r="J22" s="107">
        <v>12902.15</v>
      </c>
      <c r="K22" s="36">
        <f>(J22/8000)</f>
        <v>1.6127687499999999</v>
      </c>
    </row>
    <row r="23" spans="1:12" s="102" customFormat="1" ht="16.5" customHeight="1" x14ac:dyDescent="0.25">
      <c r="A23" s="165" t="s">
        <v>85</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topLeftCell="A15" zoomScaleNormal="100" workbookViewId="0">
      <selection activeCell="J13" sqref="J13"/>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MARCH 31, 2023</v>
      </c>
      <c r="B2" s="186"/>
      <c r="C2" s="186"/>
      <c r="D2" s="186"/>
      <c r="E2" s="186"/>
      <c r="F2" s="186"/>
      <c r="G2" s="186"/>
      <c r="H2" s="186"/>
      <c r="I2" s="186"/>
      <c r="J2" s="186"/>
      <c r="K2" s="187"/>
    </row>
    <row r="3" spans="1:13" s="100" customFormat="1" ht="20.149999999999999" customHeight="1" thickBot="1" x14ac:dyDescent="0.3">
      <c r="A3" s="188" t="s">
        <v>87</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84</v>
      </c>
    </row>
    <row r="6" spans="1:13" s="101" customFormat="1" ht="16.5" customHeight="1" x14ac:dyDescent="0.25">
      <c r="A6" s="38" t="s">
        <v>42</v>
      </c>
      <c r="B6" s="111">
        <v>11</v>
      </c>
      <c r="C6" s="112">
        <v>7</v>
      </c>
      <c r="D6" s="113">
        <f>+C6/B6</f>
        <v>0.63636363636363635</v>
      </c>
      <c r="E6" s="114">
        <f>D6/0.56</f>
        <v>1.1363636363636362</v>
      </c>
      <c r="F6" s="112">
        <v>10</v>
      </c>
      <c r="G6" s="43">
        <v>5</v>
      </c>
      <c r="H6" s="115">
        <f>+G6/F6</f>
        <v>0.5</v>
      </c>
      <c r="I6" s="114">
        <f>H6/0.56</f>
        <v>0.89285714285714279</v>
      </c>
      <c r="J6" s="116">
        <v>6090</v>
      </c>
      <c r="K6" s="108">
        <f>(J6/8000)</f>
        <v>0.76124999999999998</v>
      </c>
    </row>
    <row r="7" spans="1:13" s="101" customFormat="1" ht="16.5" customHeight="1" x14ac:dyDescent="0.25">
      <c r="A7" s="17" t="s">
        <v>43</v>
      </c>
      <c r="B7" s="15">
        <v>101</v>
      </c>
      <c r="C7" s="32">
        <v>66</v>
      </c>
      <c r="D7" s="58">
        <f t="shared" ref="D7:D22" si="0">+C7/B7</f>
        <v>0.65346534653465349</v>
      </c>
      <c r="E7" s="16">
        <f>D7/0.56</f>
        <v>1.1669024045261669</v>
      </c>
      <c r="F7" s="32">
        <v>123</v>
      </c>
      <c r="G7" s="44">
        <v>84</v>
      </c>
      <c r="H7" s="56">
        <f t="shared" ref="H7:H22" si="1">+G7/F7</f>
        <v>0.68292682926829273</v>
      </c>
      <c r="I7" s="16">
        <f>H7/0.56</f>
        <v>1.2195121951219512</v>
      </c>
      <c r="J7" s="65">
        <v>16060.14</v>
      </c>
      <c r="K7" s="33">
        <f>(J7/8000)</f>
        <v>2.0075175000000001</v>
      </c>
    </row>
    <row r="8" spans="1:13" s="101" customFormat="1" ht="16.5" customHeight="1" x14ac:dyDescent="0.25">
      <c r="A8" s="17" t="s">
        <v>44</v>
      </c>
      <c r="B8" s="15">
        <v>8</v>
      </c>
      <c r="C8" s="32">
        <v>4</v>
      </c>
      <c r="D8" s="58">
        <f t="shared" si="0"/>
        <v>0.5</v>
      </c>
      <c r="E8" s="16">
        <f t="shared" ref="E8:E21" si="2">D8/0.56</f>
        <v>0.89285714285714279</v>
      </c>
      <c r="F8" s="32">
        <v>42</v>
      </c>
      <c r="G8" s="44">
        <v>32</v>
      </c>
      <c r="H8" s="56">
        <f t="shared" si="1"/>
        <v>0.76190476190476186</v>
      </c>
      <c r="I8" s="16">
        <f t="shared" ref="I8:I21" si="3">H8/0.56</f>
        <v>1.3605442176870746</v>
      </c>
      <c r="J8" s="65">
        <v>14368.825000000001</v>
      </c>
      <c r="K8" s="33">
        <f t="shared" ref="K8:K21" si="4">(J8/8000)</f>
        <v>1.7961031250000001</v>
      </c>
    </row>
    <row r="9" spans="1:13" s="101" customFormat="1" ht="16.5" customHeight="1" x14ac:dyDescent="0.25">
      <c r="A9" s="17" t="s">
        <v>45</v>
      </c>
      <c r="B9" s="15">
        <v>8</v>
      </c>
      <c r="C9" s="32">
        <v>5</v>
      </c>
      <c r="D9" s="58">
        <f t="shared" si="0"/>
        <v>0.625</v>
      </c>
      <c r="E9" s="16">
        <f t="shared" si="2"/>
        <v>1.1160714285714284</v>
      </c>
      <c r="F9" s="32">
        <v>8</v>
      </c>
      <c r="G9" s="44">
        <v>3</v>
      </c>
      <c r="H9" s="56">
        <f t="shared" si="1"/>
        <v>0.375</v>
      </c>
      <c r="I9" s="16">
        <f t="shared" si="3"/>
        <v>0.6696428571428571</v>
      </c>
      <c r="J9" s="65">
        <v>4374.63</v>
      </c>
      <c r="K9" s="33">
        <f t="shared" si="4"/>
        <v>0.54682874999999997</v>
      </c>
    </row>
    <row r="10" spans="1:13" s="101" customFormat="1" ht="16.5" customHeight="1" x14ac:dyDescent="0.25">
      <c r="A10" s="17" t="s">
        <v>72</v>
      </c>
      <c r="B10" s="15">
        <v>11</v>
      </c>
      <c r="C10" s="32">
        <v>8</v>
      </c>
      <c r="D10" s="58">
        <f>IF(B10&gt;0,C10/B10,0)</f>
        <v>0.72727272727272729</v>
      </c>
      <c r="E10" s="16">
        <f t="shared" si="2"/>
        <v>1.2987012987012987</v>
      </c>
      <c r="F10" s="32">
        <v>11</v>
      </c>
      <c r="G10" s="44">
        <v>8</v>
      </c>
      <c r="H10" s="56">
        <f>IF(F10&gt;0,G10/F10,0)</f>
        <v>0.72727272727272729</v>
      </c>
      <c r="I10" s="16">
        <f t="shared" si="3"/>
        <v>1.2987012987012987</v>
      </c>
      <c r="J10" s="65">
        <v>16974.375</v>
      </c>
      <c r="K10" s="33">
        <f t="shared" si="4"/>
        <v>2.1217968749999998</v>
      </c>
    </row>
    <row r="11" spans="1:13" s="101" customFormat="1" ht="16.5" customHeight="1" x14ac:dyDescent="0.25">
      <c r="A11" s="17" t="s">
        <v>47</v>
      </c>
      <c r="B11" s="15">
        <v>24</v>
      </c>
      <c r="C11" s="32">
        <v>14</v>
      </c>
      <c r="D11" s="58">
        <f t="shared" si="0"/>
        <v>0.58333333333333337</v>
      </c>
      <c r="E11" s="16">
        <f t="shared" si="2"/>
        <v>1.0416666666666667</v>
      </c>
      <c r="F11" s="32">
        <v>16</v>
      </c>
      <c r="G11" s="44">
        <v>10</v>
      </c>
      <c r="H11" s="56">
        <f t="shared" si="1"/>
        <v>0.625</v>
      </c>
      <c r="I11" s="16">
        <f t="shared" si="3"/>
        <v>1.1160714285714284</v>
      </c>
      <c r="J11" s="65">
        <v>14934.93</v>
      </c>
      <c r="K11" s="33">
        <f t="shared" si="4"/>
        <v>1.8668662499999999</v>
      </c>
    </row>
    <row r="12" spans="1:13" s="101" customFormat="1" ht="16.5" customHeight="1" x14ac:dyDescent="0.25">
      <c r="A12" s="14" t="s">
        <v>73</v>
      </c>
      <c r="B12" s="15">
        <v>14</v>
      </c>
      <c r="C12" s="32">
        <v>4</v>
      </c>
      <c r="D12" s="58">
        <f t="shared" si="0"/>
        <v>0.2857142857142857</v>
      </c>
      <c r="E12" s="16">
        <f t="shared" si="2"/>
        <v>0.51020408163265296</v>
      </c>
      <c r="F12" s="32">
        <v>14</v>
      </c>
      <c r="G12" s="44">
        <v>4</v>
      </c>
      <c r="H12" s="56">
        <f>IF(F12&gt;0,G12/F12,0)</f>
        <v>0.2857142857142857</v>
      </c>
      <c r="I12" s="16">
        <f t="shared" si="3"/>
        <v>0.51020408163265296</v>
      </c>
      <c r="J12" s="65">
        <v>10087.775</v>
      </c>
      <c r="K12" s="33">
        <f t="shared" si="4"/>
        <v>1.2609718749999999</v>
      </c>
    </row>
    <row r="13" spans="1:13" s="101" customFormat="1" ht="16.5" customHeight="1" x14ac:dyDescent="0.25">
      <c r="A13" s="17" t="s">
        <v>74</v>
      </c>
      <c r="B13" s="15">
        <v>1</v>
      </c>
      <c r="C13" s="32">
        <v>0</v>
      </c>
      <c r="D13" s="58">
        <f t="shared" si="0"/>
        <v>0</v>
      </c>
      <c r="E13" s="16">
        <f t="shared" si="2"/>
        <v>0</v>
      </c>
      <c r="F13" s="32">
        <v>2</v>
      </c>
      <c r="G13" s="44">
        <v>0</v>
      </c>
      <c r="H13" s="56">
        <f t="shared" si="1"/>
        <v>0</v>
      </c>
      <c r="I13" s="16">
        <f t="shared" si="3"/>
        <v>0</v>
      </c>
      <c r="J13" s="65">
        <v>0</v>
      </c>
      <c r="K13" s="33">
        <f t="shared" si="4"/>
        <v>0</v>
      </c>
    </row>
    <row r="14" spans="1:13" s="101" customFormat="1" ht="16.5" customHeight="1" x14ac:dyDescent="0.25">
      <c r="A14" s="17" t="s">
        <v>75</v>
      </c>
      <c r="B14" s="15">
        <v>21</v>
      </c>
      <c r="C14" s="32">
        <v>13</v>
      </c>
      <c r="D14" s="58">
        <f>IF(B14&gt;0,C14/B14,0)</f>
        <v>0.61904761904761907</v>
      </c>
      <c r="E14" s="16">
        <f t="shared" si="2"/>
        <v>1.1054421768707483</v>
      </c>
      <c r="F14" s="32">
        <v>12</v>
      </c>
      <c r="G14" s="44">
        <v>8</v>
      </c>
      <c r="H14" s="56">
        <f>IF(F14&gt;0,G14/F14,0)</f>
        <v>0.66666666666666663</v>
      </c>
      <c r="I14" s="16">
        <f t="shared" si="3"/>
        <v>1.1904761904761902</v>
      </c>
      <c r="J14" s="65">
        <v>12288.25</v>
      </c>
      <c r="K14" s="33">
        <f t="shared" si="4"/>
        <v>1.53603125</v>
      </c>
    </row>
    <row r="15" spans="1:13" s="101" customFormat="1" ht="16.5" customHeight="1" x14ac:dyDescent="0.25">
      <c r="A15" s="17" t="s">
        <v>51</v>
      </c>
      <c r="B15" s="15">
        <v>9</v>
      </c>
      <c r="C15" s="32">
        <v>7</v>
      </c>
      <c r="D15" s="58">
        <f t="shared" si="0"/>
        <v>0.77777777777777779</v>
      </c>
      <c r="E15" s="16">
        <f t="shared" si="2"/>
        <v>1.3888888888888888</v>
      </c>
      <c r="F15" s="32">
        <v>8</v>
      </c>
      <c r="G15" s="44">
        <v>5</v>
      </c>
      <c r="H15" s="56">
        <f t="shared" si="1"/>
        <v>0.625</v>
      </c>
      <c r="I15" s="16">
        <f t="shared" si="3"/>
        <v>1.1160714285714284</v>
      </c>
      <c r="J15" s="65">
        <v>4682.84</v>
      </c>
      <c r="K15" s="33">
        <f t="shared" si="4"/>
        <v>0.58535500000000007</v>
      </c>
    </row>
    <row r="16" spans="1:13" s="101" customFormat="1" ht="16.5" customHeight="1" x14ac:dyDescent="0.25">
      <c r="A16" s="17" t="s">
        <v>76</v>
      </c>
      <c r="B16" s="15">
        <v>7</v>
      </c>
      <c r="C16" s="32">
        <v>6</v>
      </c>
      <c r="D16" s="58">
        <f t="shared" si="0"/>
        <v>0.8571428571428571</v>
      </c>
      <c r="E16" s="16">
        <f t="shared" si="2"/>
        <v>1.5306122448979589</v>
      </c>
      <c r="F16" s="32">
        <v>7</v>
      </c>
      <c r="G16" s="44">
        <v>6</v>
      </c>
      <c r="H16" s="56">
        <f>IF(F16&gt;0,G16/F16,0)</f>
        <v>0.8571428571428571</v>
      </c>
      <c r="I16" s="16">
        <f t="shared" si="3"/>
        <v>1.5306122448979589</v>
      </c>
      <c r="J16" s="65">
        <v>19774.79</v>
      </c>
      <c r="K16" s="33">
        <f t="shared" si="4"/>
        <v>2.4718487499999999</v>
      </c>
    </row>
    <row r="17" spans="1:12" s="101" customFormat="1" ht="16.5" customHeight="1" x14ac:dyDescent="0.25">
      <c r="A17" s="17" t="s">
        <v>53</v>
      </c>
      <c r="B17" s="15">
        <v>23</v>
      </c>
      <c r="C17" s="32">
        <v>15</v>
      </c>
      <c r="D17" s="58">
        <f>IF(B17&gt;0,C17/B17,0)</f>
        <v>0.65217391304347827</v>
      </c>
      <c r="E17" s="16">
        <f t="shared" si="2"/>
        <v>1.1645962732919253</v>
      </c>
      <c r="F17" s="32">
        <v>30</v>
      </c>
      <c r="G17" s="44">
        <v>16</v>
      </c>
      <c r="H17" s="56">
        <f>IF(F17&gt;0,G17/F17,0)</f>
        <v>0.53333333333333333</v>
      </c>
      <c r="I17" s="16">
        <f t="shared" si="3"/>
        <v>0.95238095238095233</v>
      </c>
      <c r="J17" s="65">
        <v>13846.14</v>
      </c>
      <c r="K17" s="33">
        <f t="shared" si="4"/>
        <v>1.7307675</v>
      </c>
    </row>
    <row r="18" spans="1:12" s="101" customFormat="1" ht="16.5" customHeight="1" x14ac:dyDescent="0.25">
      <c r="A18" s="17" t="s">
        <v>77</v>
      </c>
      <c r="B18" s="15">
        <v>21</v>
      </c>
      <c r="C18" s="32">
        <v>13</v>
      </c>
      <c r="D18" s="58">
        <f>IF(B18&gt;0,C18/B18,0)</f>
        <v>0.61904761904761907</v>
      </c>
      <c r="E18" s="16">
        <f t="shared" si="2"/>
        <v>1.1054421768707483</v>
      </c>
      <c r="F18" s="32">
        <v>21</v>
      </c>
      <c r="G18" s="44">
        <v>12</v>
      </c>
      <c r="H18" s="56">
        <f>IF(F18&gt;0,G18/F18,0)</f>
        <v>0.5714285714285714</v>
      </c>
      <c r="I18" s="16">
        <f t="shared" si="3"/>
        <v>1.0204081632653059</v>
      </c>
      <c r="J18" s="65">
        <v>18634.830000000002</v>
      </c>
      <c r="K18" s="33">
        <f t="shared" si="4"/>
        <v>2.3293537500000001</v>
      </c>
    </row>
    <row r="19" spans="1:12" s="101" customFormat="1" ht="16.5" customHeight="1" x14ac:dyDescent="0.25">
      <c r="A19" s="17" t="s">
        <v>78</v>
      </c>
      <c r="B19" s="15">
        <v>9</v>
      </c>
      <c r="C19" s="32">
        <v>3</v>
      </c>
      <c r="D19" s="58">
        <f t="shared" si="0"/>
        <v>0.33333333333333331</v>
      </c>
      <c r="E19" s="16">
        <f t="shared" si="2"/>
        <v>0.59523809523809512</v>
      </c>
      <c r="F19" s="32">
        <v>13</v>
      </c>
      <c r="G19" s="44">
        <v>6</v>
      </c>
      <c r="H19" s="56">
        <f t="shared" si="1"/>
        <v>0.46153846153846156</v>
      </c>
      <c r="I19" s="16">
        <f t="shared" si="3"/>
        <v>0.82417582417582413</v>
      </c>
      <c r="J19" s="65">
        <v>8207.2199999999993</v>
      </c>
      <c r="K19" s="33">
        <f t="shared" si="4"/>
        <v>1.0259024999999999</v>
      </c>
    </row>
    <row r="20" spans="1:12" s="101" customFormat="1" ht="16.5" customHeight="1" x14ac:dyDescent="0.25">
      <c r="A20" s="17" t="s">
        <v>56</v>
      </c>
      <c r="B20" s="15">
        <v>15</v>
      </c>
      <c r="C20" s="32">
        <v>7</v>
      </c>
      <c r="D20" s="58">
        <f t="shared" si="0"/>
        <v>0.46666666666666667</v>
      </c>
      <c r="E20" s="16">
        <f t="shared" si="2"/>
        <v>0.83333333333333326</v>
      </c>
      <c r="F20" s="32">
        <v>17</v>
      </c>
      <c r="G20" s="44">
        <v>9</v>
      </c>
      <c r="H20" s="56">
        <f t="shared" si="1"/>
        <v>0.52941176470588236</v>
      </c>
      <c r="I20" s="16">
        <f t="shared" si="3"/>
        <v>0.94537815126050417</v>
      </c>
      <c r="J20" s="65">
        <v>12805</v>
      </c>
      <c r="K20" s="33">
        <f t="shared" si="4"/>
        <v>1.600625</v>
      </c>
    </row>
    <row r="21" spans="1:12" s="101" customFormat="1" ht="16.5" customHeight="1" thickBot="1" x14ac:dyDescent="0.3">
      <c r="A21" s="18" t="s">
        <v>57</v>
      </c>
      <c r="B21" s="19">
        <v>10</v>
      </c>
      <c r="C21" s="41">
        <v>6</v>
      </c>
      <c r="D21" s="59">
        <f t="shared" si="0"/>
        <v>0.6</v>
      </c>
      <c r="E21" s="16">
        <f t="shared" si="2"/>
        <v>1.0714285714285714</v>
      </c>
      <c r="F21" s="34">
        <v>8</v>
      </c>
      <c r="G21" s="74">
        <v>4</v>
      </c>
      <c r="H21" s="57">
        <f t="shared" si="1"/>
        <v>0.5</v>
      </c>
      <c r="I21" s="16">
        <f t="shared" si="3"/>
        <v>0.89285714285714279</v>
      </c>
      <c r="J21" s="99">
        <v>5991.375</v>
      </c>
      <c r="K21" s="33">
        <f t="shared" si="4"/>
        <v>0.74892187499999996</v>
      </c>
    </row>
    <row r="22" spans="1:12" s="102" customFormat="1" ht="16.5" customHeight="1" thickBot="1" x14ac:dyDescent="0.3">
      <c r="A22" s="21" t="s">
        <v>79</v>
      </c>
      <c r="B22" s="22">
        <v>293</v>
      </c>
      <c r="C22" s="42">
        <v>178</v>
      </c>
      <c r="D22" s="78">
        <f t="shared" si="0"/>
        <v>0.60750853242320824</v>
      </c>
      <c r="E22" s="23">
        <f>D22/0.56</f>
        <v>1.0848366650414432</v>
      </c>
      <c r="F22" s="106">
        <v>342</v>
      </c>
      <c r="G22" s="42">
        <v>212</v>
      </c>
      <c r="H22" s="78">
        <f t="shared" si="1"/>
        <v>0.61988304093567248</v>
      </c>
      <c r="I22" s="23">
        <f>H22/0.56</f>
        <v>1.1069340016708435</v>
      </c>
      <c r="J22" s="107">
        <v>13330.5</v>
      </c>
      <c r="K22" s="36">
        <f>(J22/8000)</f>
        <v>1.6663125000000001</v>
      </c>
    </row>
    <row r="23" spans="1:12" s="102" customFormat="1" ht="16.5" customHeight="1" x14ac:dyDescent="0.25">
      <c r="A23" s="165" t="s">
        <v>85</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MARCH 31, 2023</v>
      </c>
      <c r="B2" s="186"/>
      <c r="C2" s="186"/>
      <c r="D2" s="186"/>
      <c r="E2" s="186"/>
      <c r="F2" s="186"/>
      <c r="G2" s="186"/>
      <c r="H2" s="186"/>
      <c r="I2" s="186"/>
      <c r="J2" s="186"/>
      <c r="K2" s="187"/>
    </row>
    <row r="3" spans="1:13" s="100" customFormat="1" ht="20.149999999999999" customHeight="1" thickBot="1" x14ac:dyDescent="0.3">
      <c r="A3" s="188" t="s">
        <v>88</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84</v>
      </c>
    </row>
    <row r="6" spans="1:13" s="101" customFormat="1" ht="16.5" customHeight="1" x14ac:dyDescent="0.25">
      <c r="A6" s="38" t="s">
        <v>42</v>
      </c>
      <c r="B6" s="111">
        <v>53</v>
      </c>
      <c r="C6" s="112">
        <v>34</v>
      </c>
      <c r="D6" s="113">
        <f>+C6/B6</f>
        <v>0.64150943396226412</v>
      </c>
      <c r="E6" s="114">
        <f>D6/0.56</f>
        <v>1.1455525606469001</v>
      </c>
      <c r="F6" s="112">
        <v>43</v>
      </c>
      <c r="G6" s="43">
        <v>23</v>
      </c>
      <c r="H6" s="115">
        <f>+G6/F6</f>
        <v>0.53488372093023251</v>
      </c>
      <c r="I6" s="114">
        <f>H6/0.56</f>
        <v>0.95514950166112944</v>
      </c>
      <c r="J6" s="116">
        <v>7971.6949999999997</v>
      </c>
      <c r="K6" s="108">
        <f>(J6/8000)</f>
        <v>0.99646187499999994</v>
      </c>
    </row>
    <row r="7" spans="1:13" s="101" customFormat="1" ht="16.5" customHeight="1" x14ac:dyDescent="0.25">
      <c r="A7" s="17" t="s">
        <v>43</v>
      </c>
      <c r="B7" s="15">
        <v>113</v>
      </c>
      <c r="C7" s="32">
        <v>74</v>
      </c>
      <c r="D7" s="58">
        <f t="shared" ref="D7:D22" si="0">+C7/B7</f>
        <v>0.65486725663716816</v>
      </c>
      <c r="E7" s="16">
        <f>D7/0.56</f>
        <v>1.1694058154235145</v>
      </c>
      <c r="F7" s="32">
        <v>132</v>
      </c>
      <c r="G7" s="44">
        <v>90</v>
      </c>
      <c r="H7" s="56">
        <f t="shared" ref="H7:H22" si="1">+G7/F7</f>
        <v>0.68181818181818177</v>
      </c>
      <c r="I7" s="16">
        <f>H7/0.56</f>
        <v>1.2175324675324672</v>
      </c>
      <c r="J7" s="65">
        <v>15126.945</v>
      </c>
      <c r="K7" s="33">
        <f>(J7/8000)</f>
        <v>1.8908681249999999</v>
      </c>
    </row>
    <row r="8" spans="1:13" s="101" customFormat="1" ht="16.5" customHeight="1" x14ac:dyDescent="0.25">
      <c r="A8" s="17" t="s">
        <v>44</v>
      </c>
      <c r="B8" s="15">
        <v>26</v>
      </c>
      <c r="C8" s="32">
        <v>17</v>
      </c>
      <c r="D8" s="58">
        <f t="shared" si="0"/>
        <v>0.65384615384615385</v>
      </c>
      <c r="E8" s="16">
        <f t="shared" ref="E8:E22" si="2">D8/0.56</f>
        <v>1.1675824175824174</v>
      </c>
      <c r="F8" s="32">
        <v>119</v>
      </c>
      <c r="G8" s="44">
        <v>78</v>
      </c>
      <c r="H8" s="56">
        <f t="shared" si="1"/>
        <v>0.65546218487394958</v>
      </c>
      <c r="I8" s="16">
        <f t="shared" ref="I8:I22" si="3">H8/0.56</f>
        <v>1.1704681872749099</v>
      </c>
      <c r="J8" s="65">
        <v>12970.14</v>
      </c>
      <c r="K8" s="33">
        <f t="shared" ref="K8:K22" si="4">(J8/8000)</f>
        <v>1.6212674999999999</v>
      </c>
    </row>
    <row r="9" spans="1:13" s="101" customFormat="1" ht="16.5" customHeight="1" x14ac:dyDescent="0.25">
      <c r="A9" s="17" t="s">
        <v>45</v>
      </c>
      <c r="B9" s="15">
        <v>10</v>
      </c>
      <c r="C9" s="32">
        <v>7</v>
      </c>
      <c r="D9" s="58">
        <f t="shared" si="0"/>
        <v>0.7</v>
      </c>
      <c r="E9" s="16">
        <f t="shared" si="2"/>
        <v>1.2499999999999998</v>
      </c>
      <c r="F9" s="32">
        <v>9</v>
      </c>
      <c r="G9" s="44">
        <v>4</v>
      </c>
      <c r="H9" s="56">
        <f t="shared" si="1"/>
        <v>0.44444444444444442</v>
      </c>
      <c r="I9" s="16">
        <f t="shared" si="3"/>
        <v>0.7936507936507935</v>
      </c>
      <c r="J9" s="65">
        <v>12597.85</v>
      </c>
      <c r="K9" s="33">
        <f t="shared" si="4"/>
        <v>1.5747312500000001</v>
      </c>
    </row>
    <row r="10" spans="1:13" s="101" customFormat="1" ht="16.5" customHeight="1" x14ac:dyDescent="0.25">
      <c r="A10" s="17" t="s">
        <v>72</v>
      </c>
      <c r="B10" s="15">
        <v>41</v>
      </c>
      <c r="C10" s="32">
        <v>20</v>
      </c>
      <c r="D10" s="58">
        <f>IF(B10&gt;0,C10/B10,0)</f>
        <v>0.48780487804878048</v>
      </c>
      <c r="E10" s="16">
        <f t="shared" si="2"/>
        <v>0.87108013937282225</v>
      </c>
      <c r="F10" s="32">
        <v>33</v>
      </c>
      <c r="G10" s="44">
        <v>19</v>
      </c>
      <c r="H10" s="56">
        <f>IF(F10&gt;0,G10/F10,0)</f>
        <v>0.5757575757575758</v>
      </c>
      <c r="I10" s="16">
        <f t="shared" si="3"/>
        <v>1.028138528138528</v>
      </c>
      <c r="J10" s="65">
        <v>11629.06</v>
      </c>
      <c r="K10" s="33">
        <f t="shared" si="4"/>
        <v>1.4536324999999999</v>
      </c>
    </row>
    <row r="11" spans="1:13" s="101" customFormat="1" ht="16.5" customHeight="1" x14ac:dyDescent="0.25">
      <c r="A11" s="17" t="s">
        <v>47</v>
      </c>
      <c r="B11" s="15">
        <v>62</v>
      </c>
      <c r="C11" s="32">
        <v>37</v>
      </c>
      <c r="D11" s="58">
        <f t="shared" si="0"/>
        <v>0.59677419354838712</v>
      </c>
      <c r="E11" s="16">
        <f t="shared" si="2"/>
        <v>1.0656682027649769</v>
      </c>
      <c r="F11" s="32">
        <v>60</v>
      </c>
      <c r="G11" s="44">
        <v>36</v>
      </c>
      <c r="H11" s="56">
        <f t="shared" si="1"/>
        <v>0.6</v>
      </c>
      <c r="I11" s="16">
        <f t="shared" si="3"/>
        <v>1.0714285714285714</v>
      </c>
      <c r="J11" s="65">
        <v>13197.23</v>
      </c>
      <c r="K11" s="33">
        <f t="shared" si="4"/>
        <v>1.6496537499999999</v>
      </c>
    </row>
    <row r="12" spans="1:13" s="101" customFormat="1" ht="16.5" customHeight="1" x14ac:dyDescent="0.25">
      <c r="A12" s="14" t="s">
        <v>73</v>
      </c>
      <c r="B12" s="15">
        <v>33</v>
      </c>
      <c r="C12" s="32">
        <v>16</v>
      </c>
      <c r="D12" s="58">
        <f t="shared" si="0"/>
        <v>0.48484848484848486</v>
      </c>
      <c r="E12" s="16">
        <f t="shared" si="2"/>
        <v>0.86580086580086579</v>
      </c>
      <c r="F12" s="32">
        <v>39</v>
      </c>
      <c r="G12" s="44">
        <v>21</v>
      </c>
      <c r="H12" s="56">
        <f t="shared" si="1"/>
        <v>0.53846153846153844</v>
      </c>
      <c r="I12" s="16">
        <f t="shared" si="3"/>
        <v>0.96153846153846145</v>
      </c>
      <c r="J12" s="65">
        <v>7386.375</v>
      </c>
      <c r="K12" s="33">
        <f t="shared" si="4"/>
        <v>0.92329687500000002</v>
      </c>
    </row>
    <row r="13" spans="1:13" s="101" customFormat="1" ht="16.5" customHeight="1" x14ac:dyDescent="0.25">
      <c r="A13" s="17" t="s">
        <v>74</v>
      </c>
      <c r="B13" s="15">
        <v>1</v>
      </c>
      <c r="C13" s="32">
        <v>0</v>
      </c>
      <c r="D13" s="58">
        <f t="shared" si="0"/>
        <v>0</v>
      </c>
      <c r="E13" s="16">
        <f t="shared" si="2"/>
        <v>0</v>
      </c>
      <c r="F13" s="32">
        <v>3</v>
      </c>
      <c r="G13" s="44">
        <v>1</v>
      </c>
      <c r="H13" s="56">
        <f t="shared" si="1"/>
        <v>0.33333333333333331</v>
      </c>
      <c r="I13" s="16">
        <f t="shared" si="3"/>
        <v>0.59523809523809512</v>
      </c>
      <c r="J13" s="65">
        <v>0</v>
      </c>
      <c r="K13" s="33">
        <f t="shared" si="4"/>
        <v>0</v>
      </c>
    </row>
    <row r="14" spans="1:13" s="101" customFormat="1" ht="16.5" customHeight="1" x14ac:dyDescent="0.25">
      <c r="A14" s="17" t="s">
        <v>75</v>
      </c>
      <c r="B14" s="15">
        <v>50</v>
      </c>
      <c r="C14" s="32">
        <v>32</v>
      </c>
      <c r="D14" s="58">
        <f>IF(B14&gt;0,C14/B14,0)</f>
        <v>0.64</v>
      </c>
      <c r="E14" s="16">
        <f t="shared" si="2"/>
        <v>1.1428571428571428</v>
      </c>
      <c r="F14" s="32">
        <v>47</v>
      </c>
      <c r="G14" s="44">
        <v>32</v>
      </c>
      <c r="H14" s="56">
        <f>IF(F14&gt;0,G14/F14,0)</f>
        <v>0.68085106382978722</v>
      </c>
      <c r="I14" s="16">
        <f t="shared" si="3"/>
        <v>1.21580547112462</v>
      </c>
      <c r="J14" s="65">
        <v>11592.795</v>
      </c>
      <c r="K14" s="33">
        <f t="shared" si="4"/>
        <v>1.4490993750000001</v>
      </c>
    </row>
    <row r="15" spans="1:13" s="101" customFormat="1" ht="16.5" customHeight="1" x14ac:dyDescent="0.25">
      <c r="A15" s="17" t="s">
        <v>51</v>
      </c>
      <c r="B15" s="15">
        <v>28</v>
      </c>
      <c r="C15" s="32">
        <v>17</v>
      </c>
      <c r="D15" s="58">
        <f t="shared" si="0"/>
        <v>0.6071428571428571</v>
      </c>
      <c r="E15" s="16">
        <f t="shared" si="2"/>
        <v>1.0841836734693875</v>
      </c>
      <c r="F15" s="32">
        <v>22</v>
      </c>
      <c r="G15" s="44">
        <v>12</v>
      </c>
      <c r="H15" s="56">
        <f t="shared" si="1"/>
        <v>0.54545454545454541</v>
      </c>
      <c r="I15" s="16">
        <f t="shared" si="3"/>
        <v>0.97402597402597391</v>
      </c>
      <c r="J15" s="65">
        <v>4065.25</v>
      </c>
      <c r="K15" s="33">
        <f t="shared" si="4"/>
        <v>0.50815624999999998</v>
      </c>
    </row>
    <row r="16" spans="1:13" s="101" customFormat="1" ht="16.5" customHeight="1" x14ac:dyDescent="0.25">
      <c r="A16" s="17" t="s">
        <v>76</v>
      </c>
      <c r="B16" s="15">
        <v>12</v>
      </c>
      <c r="C16" s="32">
        <v>8</v>
      </c>
      <c r="D16" s="58">
        <f t="shared" si="0"/>
        <v>0.66666666666666663</v>
      </c>
      <c r="E16" s="16">
        <f t="shared" si="2"/>
        <v>1.1904761904761902</v>
      </c>
      <c r="F16" s="32">
        <v>12</v>
      </c>
      <c r="G16" s="44">
        <v>8</v>
      </c>
      <c r="H16" s="56">
        <f t="shared" si="1"/>
        <v>0.66666666666666663</v>
      </c>
      <c r="I16" s="16">
        <f t="shared" si="3"/>
        <v>1.1904761904761902</v>
      </c>
      <c r="J16" s="65">
        <v>14891.31</v>
      </c>
      <c r="K16" s="33">
        <f t="shared" si="4"/>
        <v>1.8614137499999999</v>
      </c>
    </row>
    <row r="17" spans="1:12" s="101" customFormat="1" ht="16.5" customHeight="1" x14ac:dyDescent="0.25">
      <c r="A17" s="17" t="s">
        <v>53</v>
      </c>
      <c r="B17" s="15">
        <v>75</v>
      </c>
      <c r="C17" s="32">
        <v>50</v>
      </c>
      <c r="D17" s="58">
        <f t="shared" si="0"/>
        <v>0.66666666666666663</v>
      </c>
      <c r="E17" s="16">
        <f t="shared" si="2"/>
        <v>1.1904761904761902</v>
      </c>
      <c r="F17" s="32">
        <v>85</v>
      </c>
      <c r="G17" s="44">
        <v>54</v>
      </c>
      <c r="H17" s="56">
        <f t="shared" si="1"/>
        <v>0.63529411764705879</v>
      </c>
      <c r="I17" s="16">
        <f t="shared" si="3"/>
        <v>1.1344537815126048</v>
      </c>
      <c r="J17" s="65">
        <v>13539.915000000001</v>
      </c>
      <c r="K17" s="33">
        <f t="shared" si="4"/>
        <v>1.6924893750000001</v>
      </c>
    </row>
    <row r="18" spans="1:12" s="101" customFormat="1" ht="16.5" customHeight="1" x14ac:dyDescent="0.25">
      <c r="A18" s="17" t="s">
        <v>77</v>
      </c>
      <c r="B18" s="15">
        <v>34</v>
      </c>
      <c r="C18" s="32">
        <v>24</v>
      </c>
      <c r="D18" s="58">
        <f>IF(B18&gt;0,C18/B18,0)</f>
        <v>0.70588235294117652</v>
      </c>
      <c r="E18" s="16">
        <f t="shared" si="2"/>
        <v>1.2605042016806722</v>
      </c>
      <c r="F18" s="32">
        <v>36</v>
      </c>
      <c r="G18" s="44">
        <v>25</v>
      </c>
      <c r="H18" s="56">
        <f>IF(F18&gt;0,G18/F18,0)</f>
        <v>0.69444444444444442</v>
      </c>
      <c r="I18" s="16">
        <f t="shared" si="3"/>
        <v>1.2400793650793649</v>
      </c>
      <c r="J18" s="65">
        <v>14783.89</v>
      </c>
      <c r="K18" s="33">
        <f t="shared" si="4"/>
        <v>1.8479862499999999</v>
      </c>
    </row>
    <row r="19" spans="1:12" s="101" customFormat="1" ht="16.5" customHeight="1" x14ac:dyDescent="0.25">
      <c r="A19" s="17" t="s">
        <v>78</v>
      </c>
      <c r="B19" s="15">
        <v>33</v>
      </c>
      <c r="C19" s="32">
        <v>18</v>
      </c>
      <c r="D19" s="58">
        <f t="shared" si="0"/>
        <v>0.54545454545454541</v>
      </c>
      <c r="E19" s="16">
        <f t="shared" si="2"/>
        <v>0.97402597402597391</v>
      </c>
      <c r="F19" s="32">
        <v>29</v>
      </c>
      <c r="G19" s="44">
        <v>13</v>
      </c>
      <c r="H19" s="56">
        <f t="shared" si="1"/>
        <v>0.44827586206896552</v>
      </c>
      <c r="I19" s="16">
        <f t="shared" si="3"/>
        <v>0.80049261083743839</v>
      </c>
      <c r="J19" s="65">
        <v>5524.7349999999997</v>
      </c>
      <c r="K19" s="33">
        <f t="shared" si="4"/>
        <v>0.69059187499999997</v>
      </c>
    </row>
    <row r="20" spans="1:12" s="101" customFormat="1" ht="16.5" customHeight="1" x14ac:dyDescent="0.25">
      <c r="A20" s="17" t="s">
        <v>56</v>
      </c>
      <c r="B20" s="15">
        <v>47</v>
      </c>
      <c r="C20" s="32">
        <v>21</v>
      </c>
      <c r="D20" s="58">
        <f t="shared" si="0"/>
        <v>0.44680851063829785</v>
      </c>
      <c r="E20" s="16">
        <f t="shared" si="2"/>
        <v>0.79787234042553179</v>
      </c>
      <c r="F20" s="32">
        <v>49</v>
      </c>
      <c r="G20" s="44">
        <v>29</v>
      </c>
      <c r="H20" s="56">
        <f t="shared" si="1"/>
        <v>0.59183673469387754</v>
      </c>
      <c r="I20" s="16">
        <f t="shared" si="3"/>
        <v>1.0568513119533527</v>
      </c>
      <c r="J20" s="65">
        <v>12805</v>
      </c>
      <c r="K20" s="33">
        <f t="shared" si="4"/>
        <v>1.600625</v>
      </c>
    </row>
    <row r="21" spans="1:12" s="101" customFormat="1" ht="16.5" customHeight="1" thickBot="1" x14ac:dyDescent="0.3">
      <c r="A21" s="18" t="s">
        <v>57</v>
      </c>
      <c r="B21" s="19">
        <v>22</v>
      </c>
      <c r="C21" s="41">
        <v>13</v>
      </c>
      <c r="D21" s="59">
        <f t="shared" si="0"/>
        <v>0.59090909090909094</v>
      </c>
      <c r="E21" s="20">
        <f t="shared" si="2"/>
        <v>1.0551948051948052</v>
      </c>
      <c r="F21" s="34">
        <v>17</v>
      </c>
      <c r="G21" s="74">
        <v>8</v>
      </c>
      <c r="H21" s="57">
        <f t="shared" si="1"/>
        <v>0.47058823529411764</v>
      </c>
      <c r="I21" s="20">
        <f t="shared" si="3"/>
        <v>0.84033613445378141</v>
      </c>
      <c r="J21" s="99">
        <v>7777.32</v>
      </c>
      <c r="K21" s="110">
        <f t="shared" si="4"/>
        <v>0.97216499999999995</v>
      </c>
    </row>
    <row r="22" spans="1:12" s="102" customFormat="1" ht="16.5" customHeight="1" thickBot="1" x14ac:dyDescent="0.3">
      <c r="A22" s="21" t="s">
        <v>79</v>
      </c>
      <c r="B22" s="22">
        <v>640</v>
      </c>
      <c r="C22" s="42">
        <v>388</v>
      </c>
      <c r="D22" s="78">
        <f t="shared" si="0"/>
        <v>0.60624999999999996</v>
      </c>
      <c r="E22" s="23">
        <f t="shared" si="2"/>
        <v>1.0825892857142856</v>
      </c>
      <c r="F22" s="106">
        <v>735</v>
      </c>
      <c r="G22" s="42">
        <v>453</v>
      </c>
      <c r="H22" s="78">
        <f t="shared" si="1"/>
        <v>0.61632653061224485</v>
      </c>
      <c r="I22" s="23">
        <f t="shared" si="3"/>
        <v>1.1005830903790086</v>
      </c>
      <c r="J22" s="107">
        <v>11384</v>
      </c>
      <c r="K22" s="36">
        <f t="shared" si="4"/>
        <v>1.423</v>
      </c>
    </row>
    <row r="23" spans="1:12" s="102" customFormat="1" ht="16.5" customHeight="1" x14ac:dyDescent="0.25">
      <c r="A23" s="165" t="s">
        <v>89</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tabSelected="1" zoomScaleNormal="100" workbookViewId="0">
      <selection activeCell="A25" sqref="A25"/>
    </sheetView>
  </sheetViews>
  <sheetFormatPr defaultColWidth="9.1796875" defaultRowHeight="13" x14ac:dyDescent="0.3"/>
  <cols>
    <col min="1" max="1" width="19.1796875" style="24" customWidth="1"/>
    <col min="2" max="4" width="11.7265625" style="24" customWidth="1"/>
    <col min="5" max="5" width="10.81640625" style="24" customWidth="1"/>
    <col min="6" max="8" width="11.7265625" style="24" customWidth="1"/>
    <col min="9" max="9" width="10.81640625" style="24" customWidth="1"/>
    <col min="10" max="10" width="11.54296875" style="24" customWidth="1"/>
    <col min="11" max="11" width="10.81640625" style="24" customWidth="1"/>
    <col min="12" max="12" width="0" style="24" hidden="1" customWidth="1"/>
    <col min="13" max="16384" width="9.1796875" style="24"/>
  </cols>
  <sheetData>
    <row r="1" spans="1:13" ht="20.149999999999999" customHeight="1" x14ac:dyDescent="0.3">
      <c r="A1" s="182" t="str">
        <f>'1- Populations in Cohort'!A1:N1</f>
        <v xml:space="preserve">TAB 10 - LABOR EXCHANGE PERFORMANCE SUMMARY </v>
      </c>
      <c r="B1" s="183"/>
      <c r="C1" s="183"/>
      <c r="D1" s="183"/>
      <c r="E1" s="183"/>
      <c r="F1" s="183"/>
      <c r="G1" s="183"/>
      <c r="H1" s="183"/>
      <c r="I1" s="183"/>
      <c r="J1" s="183"/>
      <c r="K1" s="184"/>
    </row>
    <row r="2" spans="1:13" ht="20.149999999999999" customHeight="1" thickBot="1" x14ac:dyDescent="0.35">
      <c r="A2" s="185" t="str">
        <f>'1- Populations in Cohort'!A2:N2</f>
        <v>FY23 QUARTER ENDING MARCH 31, 2023</v>
      </c>
      <c r="B2" s="186"/>
      <c r="C2" s="186"/>
      <c r="D2" s="186"/>
      <c r="E2" s="186"/>
      <c r="F2" s="186"/>
      <c r="G2" s="186"/>
      <c r="H2" s="186"/>
      <c r="I2" s="186"/>
      <c r="J2" s="186"/>
      <c r="K2" s="187"/>
    </row>
    <row r="3" spans="1:13" s="100" customFormat="1" ht="20.149999999999999" customHeight="1" thickBot="1" x14ac:dyDescent="0.3">
      <c r="A3" s="188" t="s">
        <v>90</v>
      </c>
      <c r="B3" s="189"/>
      <c r="C3" s="189"/>
      <c r="D3" s="189"/>
      <c r="E3" s="189"/>
      <c r="F3" s="189"/>
      <c r="G3" s="189"/>
      <c r="H3" s="189"/>
      <c r="I3" s="189"/>
      <c r="J3" s="189"/>
      <c r="K3" s="190"/>
      <c r="L3" s="131"/>
      <c r="M3" s="132"/>
    </row>
    <row r="4" spans="1:13" s="100" customFormat="1" x14ac:dyDescent="0.25">
      <c r="A4" s="45" t="s">
        <v>14</v>
      </c>
      <c r="B4" s="53" t="s">
        <v>15</v>
      </c>
      <c r="C4" s="46" t="s">
        <v>16</v>
      </c>
      <c r="D4" s="46" t="s">
        <v>17</v>
      </c>
      <c r="E4" s="47" t="s">
        <v>18</v>
      </c>
      <c r="F4" s="46" t="s">
        <v>60</v>
      </c>
      <c r="G4" s="46" t="s">
        <v>20</v>
      </c>
      <c r="H4" s="46" t="s">
        <v>61</v>
      </c>
      <c r="I4" s="46" t="s">
        <v>22</v>
      </c>
      <c r="J4" s="52" t="s">
        <v>62</v>
      </c>
      <c r="K4" s="48" t="s">
        <v>24</v>
      </c>
    </row>
    <row r="5" spans="1:13" s="101" customFormat="1" ht="39.5" thickBot="1" x14ac:dyDescent="0.3">
      <c r="A5" s="126" t="s">
        <v>63</v>
      </c>
      <c r="B5" s="127" t="s">
        <v>64</v>
      </c>
      <c r="C5" s="129" t="s">
        <v>65</v>
      </c>
      <c r="D5" s="129" t="s">
        <v>66</v>
      </c>
      <c r="E5" s="125" t="s">
        <v>67</v>
      </c>
      <c r="F5" s="129" t="s">
        <v>68</v>
      </c>
      <c r="G5" s="129" t="s">
        <v>69</v>
      </c>
      <c r="H5" s="129" t="s">
        <v>70</v>
      </c>
      <c r="I5" s="129" t="s">
        <v>67</v>
      </c>
      <c r="J5" s="37" t="s">
        <v>71</v>
      </c>
      <c r="K5" s="63" t="s">
        <v>84</v>
      </c>
    </row>
    <row r="6" spans="1:13" s="101" customFormat="1" ht="16.5" customHeight="1" x14ac:dyDescent="0.25">
      <c r="A6" s="38" t="s">
        <v>42</v>
      </c>
      <c r="B6" s="111">
        <v>610</v>
      </c>
      <c r="C6" s="112">
        <v>392</v>
      </c>
      <c r="D6" s="113">
        <f>+C6/B6</f>
        <v>0.64262295081967213</v>
      </c>
      <c r="E6" s="114">
        <f>D6/0.63</f>
        <v>1.0200364298724955</v>
      </c>
      <c r="F6" s="112">
        <v>640</v>
      </c>
      <c r="G6" s="43">
        <v>436</v>
      </c>
      <c r="H6" s="115">
        <f>+G6/F6</f>
        <v>0.68125000000000002</v>
      </c>
      <c r="I6" s="114">
        <f>H6/0.65</f>
        <v>1.0480769230769231</v>
      </c>
      <c r="J6" s="116">
        <v>9229.5450000000001</v>
      </c>
      <c r="K6" s="108">
        <f>(J6/8000)</f>
        <v>1.153693125</v>
      </c>
    </row>
    <row r="7" spans="1:13" s="101" customFormat="1" ht="16.5" customHeight="1" x14ac:dyDescent="0.25">
      <c r="A7" s="17" t="s">
        <v>43</v>
      </c>
      <c r="B7" s="15">
        <v>1893</v>
      </c>
      <c r="C7" s="32">
        <v>1329</v>
      </c>
      <c r="D7" s="58">
        <f t="shared" ref="D7:D22" si="0">+C7/B7</f>
        <v>0.70206022187004757</v>
      </c>
      <c r="E7" s="16">
        <f>D7/0.63</f>
        <v>1.114381304555631</v>
      </c>
      <c r="F7" s="32">
        <v>1849</v>
      </c>
      <c r="G7" s="44">
        <v>1384</v>
      </c>
      <c r="H7" s="56">
        <f t="shared" ref="H7:H22" si="1">+G7/F7</f>
        <v>0.74851270957274207</v>
      </c>
      <c r="I7" s="16">
        <f>H7/0.65</f>
        <v>1.1515580147272955</v>
      </c>
      <c r="J7" s="65">
        <v>12384.63</v>
      </c>
      <c r="K7" s="33">
        <f>(J7/8000)</f>
        <v>1.5480787499999999</v>
      </c>
    </row>
    <row r="8" spans="1:13" s="101" customFormat="1" ht="16.5" customHeight="1" x14ac:dyDescent="0.25">
      <c r="A8" s="17" t="s">
        <v>44</v>
      </c>
      <c r="B8" s="15">
        <v>1777</v>
      </c>
      <c r="C8" s="32">
        <v>1232</v>
      </c>
      <c r="D8" s="58">
        <f t="shared" si="0"/>
        <v>0.69330332020258867</v>
      </c>
      <c r="E8" s="16">
        <f t="shared" ref="E8:E21" si="2">D8/0.63</f>
        <v>1.1004814606390296</v>
      </c>
      <c r="F8" s="32">
        <v>1730</v>
      </c>
      <c r="G8" s="44">
        <v>1269</v>
      </c>
      <c r="H8" s="56">
        <f t="shared" si="1"/>
        <v>0.73352601156069364</v>
      </c>
      <c r="I8" s="16">
        <f t="shared" ref="I8:I21" si="3">H8/0.65</f>
        <v>1.1285015562472209</v>
      </c>
      <c r="J8" s="65">
        <v>10490.53</v>
      </c>
      <c r="K8" s="33">
        <f t="shared" ref="K8:K21" si="4">(J8/8000)</f>
        <v>1.3113162500000002</v>
      </c>
    </row>
    <row r="9" spans="1:13" s="101" customFormat="1" ht="16.5" customHeight="1" x14ac:dyDescent="0.25">
      <c r="A9" s="17" t="s">
        <v>45</v>
      </c>
      <c r="B9" s="15">
        <v>1701</v>
      </c>
      <c r="C9" s="32">
        <v>1141</v>
      </c>
      <c r="D9" s="58">
        <f t="shared" si="0"/>
        <v>0.67078189300411528</v>
      </c>
      <c r="E9" s="16">
        <f t="shared" si="2"/>
        <v>1.0647331634985957</v>
      </c>
      <c r="F9" s="32">
        <v>1570</v>
      </c>
      <c r="G9" s="44">
        <v>1142</v>
      </c>
      <c r="H9" s="56">
        <f t="shared" si="1"/>
        <v>0.72738853503184708</v>
      </c>
      <c r="I9" s="16">
        <f t="shared" si="3"/>
        <v>1.1190592846643801</v>
      </c>
      <c r="J9" s="65">
        <v>10910.75</v>
      </c>
      <c r="K9" s="33">
        <f t="shared" si="4"/>
        <v>1.36384375</v>
      </c>
    </row>
    <row r="10" spans="1:13" s="101" customFormat="1" ht="16.5" customHeight="1" x14ac:dyDescent="0.25">
      <c r="A10" s="17" t="s">
        <v>72</v>
      </c>
      <c r="B10" s="15">
        <v>725</v>
      </c>
      <c r="C10" s="32">
        <v>482</v>
      </c>
      <c r="D10" s="58">
        <f>IF(B10&gt;0,C10/B10,0)</f>
        <v>0.66482758620689653</v>
      </c>
      <c r="E10" s="16">
        <f t="shared" si="2"/>
        <v>1.0552818828680897</v>
      </c>
      <c r="F10" s="32">
        <v>567</v>
      </c>
      <c r="G10" s="44">
        <v>392</v>
      </c>
      <c r="H10" s="56">
        <f>IF(F10&gt;0,G10/F10,0)</f>
        <v>0.69135802469135799</v>
      </c>
      <c r="I10" s="16">
        <f t="shared" si="3"/>
        <v>1.0636277302943968</v>
      </c>
      <c r="J10" s="65">
        <v>10643.27</v>
      </c>
      <c r="K10" s="33">
        <f t="shared" si="4"/>
        <v>1.3304087500000001</v>
      </c>
    </row>
    <row r="11" spans="1:13" s="101" customFormat="1" ht="16.5" customHeight="1" x14ac:dyDescent="0.25">
      <c r="A11" s="17" t="s">
        <v>47</v>
      </c>
      <c r="B11" s="15">
        <v>2475</v>
      </c>
      <c r="C11" s="32">
        <v>1753</v>
      </c>
      <c r="D11" s="58">
        <f t="shared" si="0"/>
        <v>0.70828282828282829</v>
      </c>
      <c r="E11" s="16">
        <f t="shared" si="2"/>
        <v>1.1242584575917909</v>
      </c>
      <c r="F11" s="32">
        <v>3072</v>
      </c>
      <c r="G11" s="44">
        <v>2229</v>
      </c>
      <c r="H11" s="56">
        <f t="shared" si="1"/>
        <v>0.7255859375</v>
      </c>
      <c r="I11" s="16">
        <f t="shared" si="3"/>
        <v>1.1162860576923077</v>
      </c>
      <c r="J11" s="65">
        <v>10955</v>
      </c>
      <c r="K11" s="33">
        <f t="shared" si="4"/>
        <v>1.369375</v>
      </c>
    </row>
    <row r="12" spans="1:13" s="101" customFormat="1" ht="16.5" customHeight="1" x14ac:dyDescent="0.25">
      <c r="A12" s="14" t="s">
        <v>73</v>
      </c>
      <c r="B12" s="15">
        <v>554</v>
      </c>
      <c r="C12" s="32">
        <v>369</v>
      </c>
      <c r="D12" s="58">
        <f t="shared" si="0"/>
        <v>0.66606498194945851</v>
      </c>
      <c r="E12" s="16">
        <f t="shared" si="2"/>
        <v>1.0572460030943787</v>
      </c>
      <c r="F12" s="32">
        <v>521</v>
      </c>
      <c r="G12" s="44">
        <v>354</v>
      </c>
      <c r="H12" s="56">
        <f t="shared" si="1"/>
        <v>0.67946257197696736</v>
      </c>
      <c r="I12" s="16">
        <f t="shared" si="3"/>
        <v>1.045327033810719</v>
      </c>
      <c r="J12" s="65">
        <v>9423.02</v>
      </c>
      <c r="K12" s="33">
        <f t="shared" si="4"/>
        <v>1.1778775000000001</v>
      </c>
    </row>
    <row r="13" spans="1:13" s="101" customFormat="1" ht="16.5" customHeight="1" x14ac:dyDescent="0.25">
      <c r="A13" s="17" t="s">
        <v>74</v>
      </c>
      <c r="B13" s="15">
        <v>1502</v>
      </c>
      <c r="C13" s="32">
        <v>1040</v>
      </c>
      <c r="D13" s="58">
        <f t="shared" si="0"/>
        <v>0.69241011984021306</v>
      </c>
      <c r="E13" s="16">
        <f t="shared" si="2"/>
        <v>1.0990636822860524</v>
      </c>
      <c r="F13" s="32">
        <v>1602</v>
      </c>
      <c r="G13" s="44">
        <v>1123</v>
      </c>
      <c r="H13" s="56">
        <f t="shared" si="1"/>
        <v>0.70099875156054936</v>
      </c>
      <c r="I13" s="16">
        <f t="shared" si="3"/>
        <v>1.0784596177854606</v>
      </c>
      <c r="J13" s="65">
        <v>12664.555</v>
      </c>
      <c r="K13" s="33">
        <f t="shared" si="4"/>
        <v>1.583069375</v>
      </c>
    </row>
    <row r="14" spans="1:13" s="101" customFormat="1" ht="16.5" customHeight="1" x14ac:dyDescent="0.25">
      <c r="A14" s="17" t="s">
        <v>75</v>
      </c>
      <c r="B14" s="15">
        <v>805</v>
      </c>
      <c r="C14" s="32">
        <v>586</v>
      </c>
      <c r="D14" s="58">
        <f t="shared" si="0"/>
        <v>0.72795031055900616</v>
      </c>
      <c r="E14" s="16">
        <f t="shared" si="2"/>
        <v>1.1554766834269938</v>
      </c>
      <c r="F14" s="32">
        <v>658</v>
      </c>
      <c r="G14" s="44">
        <v>474</v>
      </c>
      <c r="H14" s="56">
        <f t="shared" si="1"/>
        <v>0.72036474164133735</v>
      </c>
      <c r="I14" s="16">
        <f t="shared" si="3"/>
        <v>1.1082534486789806</v>
      </c>
      <c r="J14" s="65">
        <v>10343.52</v>
      </c>
      <c r="K14" s="33">
        <f t="shared" si="4"/>
        <v>1.29294</v>
      </c>
    </row>
    <row r="15" spans="1:13" s="101" customFormat="1" ht="16.5" customHeight="1" x14ac:dyDescent="0.25">
      <c r="A15" s="17" t="s">
        <v>51</v>
      </c>
      <c r="B15" s="15">
        <v>2393</v>
      </c>
      <c r="C15" s="32">
        <v>1640</v>
      </c>
      <c r="D15" s="58">
        <f t="shared" si="0"/>
        <v>0.68533221897200169</v>
      </c>
      <c r="E15" s="16">
        <f t="shared" si="2"/>
        <v>1.0878289190031774</v>
      </c>
      <c r="F15" s="32">
        <v>2454</v>
      </c>
      <c r="G15" s="44">
        <v>1807</v>
      </c>
      <c r="H15" s="56">
        <f t="shared" si="1"/>
        <v>0.7363488182559087</v>
      </c>
      <c r="I15" s="16">
        <f t="shared" si="3"/>
        <v>1.1328443357783211</v>
      </c>
      <c r="J15" s="65">
        <v>8637.6200000000008</v>
      </c>
      <c r="K15" s="33">
        <f t="shared" si="4"/>
        <v>1.0797025</v>
      </c>
    </row>
    <row r="16" spans="1:13" s="101" customFormat="1" ht="16.5" customHeight="1" x14ac:dyDescent="0.25">
      <c r="A16" s="17" t="s">
        <v>76</v>
      </c>
      <c r="B16" s="15">
        <v>1443</v>
      </c>
      <c r="C16" s="32">
        <v>1007</v>
      </c>
      <c r="D16" s="58">
        <f t="shared" si="0"/>
        <v>0.69785169785169787</v>
      </c>
      <c r="E16" s="16">
        <f t="shared" si="2"/>
        <v>1.1077011077011076</v>
      </c>
      <c r="F16" s="32">
        <v>1529</v>
      </c>
      <c r="G16" s="44">
        <v>1120</v>
      </c>
      <c r="H16" s="56">
        <f t="shared" si="1"/>
        <v>0.73250490516677569</v>
      </c>
      <c r="I16" s="16">
        <f t="shared" si="3"/>
        <v>1.126930623333501</v>
      </c>
      <c r="J16" s="65">
        <v>11351.02</v>
      </c>
      <c r="K16" s="33">
        <f t="shared" si="4"/>
        <v>1.4188775</v>
      </c>
    </row>
    <row r="17" spans="1:12" s="101" customFormat="1" ht="16.5" customHeight="1" x14ac:dyDescent="0.25">
      <c r="A17" s="17" t="s">
        <v>53</v>
      </c>
      <c r="B17" s="15">
        <v>3233</v>
      </c>
      <c r="C17" s="32">
        <v>2216</v>
      </c>
      <c r="D17" s="58">
        <f t="shared" si="0"/>
        <v>0.68543148778224561</v>
      </c>
      <c r="E17" s="16">
        <f t="shared" si="2"/>
        <v>1.0879864885432471</v>
      </c>
      <c r="F17" s="32">
        <v>3172</v>
      </c>
      <c r="G17" s="44">
        <v>2308</v>
      </c>
      <c r="H17" s="56">
        <f t="shared" si="1"/>
        <v>0.72761664564943251</v>
      </c>
      <c r="I17" s="16">
        <f t="shared" si="3"/>
        <v>1.11941022407605</v>
      </c>
      <c r="J17" s="65">
        <v>14503.135</v>
      </c>
      <c r="K17" s="33">
        <f t="shared" si="4"/>
        <v>1.812891875</v>
      </c>
    </row>
    <row r="18" spans="1:12" s="101" customFormat="1" ht="16.5" customHeight="1" x14ac:dyDescent="0.25">
      <c r="A18" s="17" t="s">
        <v>77</v>
      </c>
      <c r="B18" s="15">
        <v>3407</v>
      </c>
      <c r="C18" s="32">
        <v>2376</v>
      </c>
      <c r="D18" s="58">
        <f>IF(B18&gt;0,C18/B18,0)</f>
        <v>0.697387731141767</v>
      </c>
      <c r="E18" s="16">
        <f t="shared" si="2"/>
        <v>1.1069646526059793</v>
      </c>
      <c r="F18" s="32">
        <v>3145</v>
      </c>
      <c r="G18" s="44">
        <v>2266</v>
      </c>
      <c r="H18" s="56">
        <f>IF(F18&gt;0,G18/F18,0)</f>
        <v>0.72050874403815579</v>
      </c>
      <c r="I18" s="16">
        <f t="shared" si="3"/>
        <v>1.1084749908279319</v>
      </c>
      <c r="J18" s="65">
        <v>14814.48</v>
      </c>
      <c r="K18" s="33">
        <f t="shared" si="4"/>
        <v>1.85181</v>
      </c>
    </row>
    <row r="19" spans="1:12" s="101" customFormat="1" ht="16.5" customHeight="1" x14ac:dyDescent="0.25">
      <c r="A19" s="17" t="s">
        <v>78</v>
      </c>
      <c r="B19" s="15">
        <v>1151</v>
      </c>
      <c r="C19" s="32">
        <v>793</v>
      </c>
      <c r="D19" s="58">
        <f t="shared" si="0"/>
        <v>0.68896611642050387</v>
      </c>
      <c r="E19" s="16">
        <f t="shared" si="2"/>
        <v>1.093597010191276</v>
      </c>
      <c r="F19" s="32">
        <v>1106</v>
      </c>
      <c r="G19" s="44">
        <v>790</v>
      </c>
      <c r="H19" s="56">
        <f t="shared" si="1"/>
        <v>0.7142857142857143</v>
      </c>
      <c r="I19" s="16">
        <f t="shared" si="3"/>
        <v>1.098901098901099</v>
      </c>
      <c r="J19" s="65">
        <v>12460.5</v>
      </c>
      <c r="K19" s="33">
        <f t="shared" si="4"/>
        <v>1.5575625</v>
      </c>
    </row>
    <row r="20" spans="1:12" s="101" customFormat="1" ht="16.5" customHeight="1" x14ac:dyDescent="0.25">
      <c r="A20" s="17" t="s">
        <v>56</v>
      </c>
      <c r="B20" s="15">
        <v>1678</v>
      </c>
      <c r="C20" s="32">
        <v>1098</v>
      </c>
      <c r="D20" s="58">
        <f t="shared" si="0"/>
        <v>0.65435041716328968</v>
      </c>
      <c r="E20" s="16">
        <f t="shared" si="2"/>
        <v>1.0386514558147455</v>
      </c>
      <c r="F20" s="32">
        <v>1784</v>
      </c>
      <c r="G20" s="44">
        <v>1219</v>
      </c>
      <c r="H20" s="56">
        <f t="shared" si="1"/>
        <v>0.68329596412556048</v>
      </c>
      <c r="I20" s="16">
        <f t="shared" si="3"/>
        <v>1.05122456019317</v>
      </c>
      <c r="J20" s="65">
        <v>12393.73</v>
      </c>
      <c r="K20" s="33">
        <f t="shared" si="4"/>
        <v>1.54921625</v>
      </c>
    </row>
    <row r="21" spans="1:12" s="101" customFormat="1" ht="16.5" customHeight="1" thickBot="1" x14ac:dyDescent="0.3">
      <c r="A21" s="18" t="s">
        <v>57</v>
      </c>
      <c r="B21" s="19">
        <v>2338</v>
      </c>
      <c r="C21" s="41">
        <v>1584</v>
      </c>
      <c r="D21" s="59">
        <f t="shared" si="0"/>
        <v>0.67750213857998287</v>
      </c>
      <c r="E21" s="16">
        <f t="shared" si="2"/>
        <v>1.0754002199682269</v>
      </c>
      <c r="F21" s="34">
        <v>2511</v>
      </c>
      <c r="G21" s="74">
        <v>1785</v>
      </c>
      <c r="H21" s="57">
        <f t="shared" si="1"/>
        <v>0.71087216248506568</v>
      </c>
      <c r="I21" s="16">
        <f t="shared" si="3"/>
        <v>1.0936494807462549</v>
      </c>
      <c r="J21" s="99">
        <v>12150.03</v>
      </c>
      <c r="K21" s="33">
        <f t="shared" si="4"/>
        <v>1.5187537500000001</v>
      </c>
    </row>
    <row r="22" spans="1:12" s="102" customFormat="1" ht="16.5" customHeight="1" thickBot="1" x14ac:dyDescent="0.3">
      <c r="A22" s="21" t="s">
        <v>79</v>
      </c>
      <c r="B22" s="22">
        <v>27685</v>
      </c>
      <c r="C22" s="42">
        <v>19038</v>
      </c>
      <c r="D22" s="78">
        <f t="shared" si="0"/>
        <v>0.68766480043344769</v>
      </c>
      <c r="E22" s="23">
        <f>D22/0.63</f>
        <v>1.0915314292594407</v>
      </c>
      <c r="F22" s="106">
        <v>27910</v>
      </c>
      <c r="G22" s="42">
        <v>20098</v>
      </c>
      <c r="H22" s="78">
        <f t="shared" si="1"/>
        <v>0.72010032246506628</v>
      </c>
      <c r="I22" s="23">
        <f>H22/0.65</f>
        <v>1.1078466499462558</v>
      </c>
      <c r="J22" s="107">
        <v>11724.684999999999</v>
      </c>
      <c r="K22" s="36">
        <f>(J22/8000)</f>
        <v>1.4655856249999999</v>
      </c>
    </row>
    <row r="23" spans="1:12" s="102" customFormat="1" ht="16.5" customHeight="1" x14ac:dyDescent="0.25">
      <c r="A23" s="165" t="str">
        <f>'2 - Job Seeker'!A25:K25</f>
        <v>*State Labor Exchange Goals:   Q2 EE Rate = 63%    Q4 EE Rate = 65%    Median Earnings = $8000</v>
      </c>
      <c r="B23" s="191"/>
      <c r="C23" s="191"/>
      <c r="D23" s="191"/>
      <c r="E23" s="191"/>
      <c r="F23" s="191"/>
      <c r="G23" s="191"/>
      <c r="H23" s="191"/>
      <c r="I23" s="191"/>
      <c r="J23" s="191"/>
      <c r="K23" s="192"/>
      <c r="L23" s="105"/>
    </row>
    <row r="24" spans="1:12" s="103" customFormat="1" ht="123" customHeight="1" thickBot="1" x14ac:dyDescent="0.35">
      <c r="A24" s="162"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63"/>
      <c r="C24" s="163"/>
      <c r="D24" s="163"/>
      <c r="E24" s="163"/>
      <c r="F24" s="163"/>
      <c r="G24" s="163"/>
      <c r="H24" s="163"/>
      <c r="I24" s="163"/>
      <c r="J24" s="163"/>
      <c r="K24" s="164"/>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976aa-e7d9-498e-b08a-d3d9e47e4056" xsi:nil="true"/>
    <lcf76f155ced4ddcb4097134ff3c332f xmlns="a543ae4e-6060-48c8-a421-709023b87e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13" ma:contentTypeDescription="Create a new document." ma:contentTypeScope="" ma:versionID="d33ec01b5524d070d1a4580b0b9afda5">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e42063ec97a58cad9a74ba76b68b62b8"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c7e6f66-5166-47a0-ad83-3c99a4fc2e00}" ma:internalName="TaxCatchAll" ma:showField="CatchAllData" ma:web="b72976aa-e7d9-498e-b08a-d3d9e47e40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s>
</ds:datastoreItem>
</file>

<file path=customXml/itemProps2.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3.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4.xml><?xml version="1.0" encoding="utf-8"?>
<ds:datastoreItem xmlns:ds="http://schemas.openxmlformats.org/officeDocument/2006/customXml" ds:itemID="{7435FDAE-1E40-4788-91CA-175A314D40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(DWD)</cp:lastModifiedBy>
  <cp:revision/>
  <dcterms:created xsi:type="dcterms:W3CDTF">2002-02-12T20:34:33Z</dcterms:created>
  <dcterms:modified xsi:type="dcterms:W3CDTF">2023-06-12T19:07:11Z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0x0101005739B83D9EC05746835EEFEAC1333386</vt:lpwstr>
  </property>
</Properties>
</file>