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3 Reports/FY23 Q4 06302023/"/>
    </mc:Choice>
  </mc:AlternateContent>
  <xr:revisionPtr revIDLastSave="85" documentId="11_E5A6BDDB7FECDDEB47AF19B9BB33ABC409671109" xr6:coauthVersionLast="47" xr6:coauthVersionMax="47" xr10:uidLastSave="{7F1697D8-3705-4420-9314-D91348B402B7}"/>
  <bookViews>
    <workbookView xWindow="-120" yWindow="-120" windowWidth="19410" windowHeight="9705" tabRatio="862" xr2:uid="{00000000-000D-0000-FFFF-FFFF00000000}"/>
  </bookViews>
  <sheets>
    <sheet name="Cover Sheet" sheetId="1" r:id="rId1"/>
    <sheet name="Plan vs Actual" sheetId="2" r:id="rId2"/>
    <sheet name="Employer Services" sheetId="3" r:id="rId3"/>
    <sheet name="Employers Month to Month" sheetId="4" r:id="rId4"/>
  </sheets>
  <definedNames>
    <definedName name="_xlnm.Print_Area" localSheetId="0">'Cover Sheet'!$A$1:$H$31</definedName>
    <definedName name="_xlnm.Print_Area" localSheetId="2">'Employer Services'!$A$1:$L$31</definedName>
    <definedName name="_xlnm.Print_Area" localSheetId="3">'Employers Month to Month'!$A$1:$M$20</definedName>
    <definedName name="_xlnm.Print_Area" localSheetId="1">'Plan vs Actual'!$A$1:$N$33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" i="4" l="1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8" i="3"/>
  <c r="I26" i="2" l="1"/>
  <c r="E26" i="2"/>
  <c r="B26" i="2"/>
  <c r="D24" i="2" l="1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A3" i="3"/>
  <c r="D25" i="3"/>
  <c r="D22" i="3"/>
  <c r="D21" i="3"/>
  <c r="D20" i="3"/>
  <c r="D18" i="3"/>
  <c r="D17" i="3"/>
  <c r="D14" i="3"/>
  <c r="D12" i="3"/>
  <c r="D11" i="3"/>
  <c r="D9" i="3"/>
  <c r="D8" i="3"/>
  <c r="F8" i="3"/>
  <c r="F10" i="3"/>
  <c r="F11" i="3"/>
  <c r="F12" i="3"/>
  <c r="F13" i="3"/>
  <c r="F14" i="3"/>
  <c r="F15" i="3"/>
  <c r="F17" i="3"/>
  <c r="F18" i="3"/>
  <c r="F19" i="3"/>
  <c r="F20" i="3"/>
  <c r="F21" i="3"/>
  <c r="F22" i="3"/>
  <c r="F23" i="3"/>
  <c r="H24" i="3"/>
  <c r="H10" i="3"/>
  <c r="H12" i="3"/>
  <c r="H15" i="3"/>
  <c r="H17" i="3"/>
  <c r="H18" i="3"/>
  <c r="H20" i="3"/>
  <c r="H21" i="3"/>
  <c r="H23" i="3"/>
  <c r="H25" i="3"/>
  <c r="H8" i="3"/>
  <c r="K26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9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A26" i="3"/>
  <c r="L26" i="2"/>
  <c r="N26" i="2" s="1"/>
  <c r="D26" i="2"/>
  <c r="A2" i="3"/>
  <c r="G26" i="2"/>
  <c r="D15" i="3"/>
  <c r="D23" i="3"/>
  <c r="D10" i="3"/>
  <c r="F16" i="3"/>
  <c r="D16" i="3"/>
  <c r="D19" i="3"/>
  <c r="D13" i="3"/>
  <c r="D24" i="3"/>
  <c r="F24" i="3"/>
  <c r="F9" i="3"/>
  <c r="F25" i="3"/>
  <c r="H13" i="3"/>
  <c r="H22" i="3"/>
  <c r="H14" i="3"/>
  <c r="H16" i="3"/>
  <c r="H19" i="3"/>
  <c r="H11" i="3"/>
  <c r="H9" i="3" l="1"/>
</calcChain>
</file>

<file path=xl/sharedStrings.xml><?xml version="1.0" encoding="utf-8"?>
<sst xmlns="http://schemas.openxmlformats.org/spreadsheetml/2006/main" count="150" uniqueCount="95">
  <si>
    <t>TAB 2 -  EMPLOYERS</t>
  </si>
  <si>
    <t>OSCCAR Employer Summary by MassHire Workforce Area</t>
  </si>
  <si>
    <t>SUMMARY BY AREA</t>
  </si>
  <si>
    <t>Table 1 - Planned versus Actual</t>
  </si>
  <si>
    <t>Table 2 - Employer Services</t>
  </si>
  <si>
    <t>STATEWIDE TREND ANALYSIS</t>
  </si>
  <si>
    <t>Table 3 - Month to Month</t>
  </si>
  <si>
    <t>Rev. 7/30/2004</t>
  </si>
  <si>
    <t>OSCCAR is the One-Stop Career Center Activity Report</t>
  </si>
  <si>
    <r>
      <t xml:space="preserve">Compiled by MassHire Department of Career Services from WB Plans; monthly </t>
    </r>
    <r>
      <rPr>
        <i/>
        <sz val="10"/>
        <rFont val="Calibri"/>
        <family val="2"/>
      </rPr>
      <t>WB Area OSCCARs</t>
    </r>
    <r>
      <rPr>
        <sz val="10"/>
        <rFont val="Calibri"/>
        <family val="2"/>
      </rPr>
      <t xml:space="preserve">;  the </t>
    </r>
    <r>
      <rPr>
        <i/>
        <sz val="10"/>
        <rFont val="Calibri"/>
        <family val="2"/>
      </rPr>
      <t>Statewide All Offices OSCCAR</t>
    </r>
    <r>
      <rPr>
        <sz val="10"/>
        <rFont val="Calibri"/>
        <family val="2"/>
      </rPr>
      <t xml:space="preserve">; and the </t>
    </r>
    <r>
      <rPr>
        <i/>
        <sz val="10"/>
        <rFont val="Calibri"/>
        <family val="2"/>
      </rPr>
      <t>Rapid Response OSCCAR</t>
    </r>
    <r>
      <rPr>
        <sz val="10"/>
        <rFont val="Calibri"/>
        <family val="2"/>
      </rPr>
      <t>.</t>
    </r>
  </si>
  <si>
    <t>TAB 2 - EMPLOYERS</t>
  </si>
  <si>
    <t>OSCCAR Summary by Workforce Area</t>
  </si>
  <si>
    <t>Workforce Area</t>
  </si>
  <si>
    <t>Total Employers Served</t>
  </si>
  <si>
    <t>Repeat Employers</t>
  </si>
  <si>
    <t>Employers w/Enhanced Services</t>
  </si>
  <si>
    <t>Employers Receiving Referrals</t>
  </si>
  <si>
    <t>Employers who Hired a Referral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</si>
  <si>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</si>
  <si>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</si>
  <si>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</si>
  <si>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</si>
  <si>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</si>
  <si>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</si>
  <si>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</si>
  <si>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</si>
  <si>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</si>
  <si>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</si>
  <si>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</si>
  <si>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</si>
  <si>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</si>
  <si>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</si>
  <si>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Plan</t>
  </si>
  <si>
    <t>Actual YTD</t>
  </si>
  <si>
    <t>% of Plan</t>
  </si>
  <si>
    <t>Actual
YTD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</si>
  <si>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</si>
  <si>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</si>
  <si>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</si>
  <si>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</si>
  <si>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</si>
  <si>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</si>
  <si>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</si>
  <si>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</si>
  <si>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</si>
  <si>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</si>
  <si>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</si>
  <si>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</si>
  <si>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</si>
  <si>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</si>
  <si>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</si>
  <si>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</si>
  <si>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Rapid Response*</t>
  </si>
  <si>
    <t>*</t>
  </si>
  <si>
    <t>Statewide All Offices**</t>
  </si>
  <si>
    <t>*Rapid Response serves employers that have announced plant closings and mass layoffs.  Planning data is not applicable.</t>
  </si>
  <si>
    <t xml:space="preserve">**The Statewide All Offices total is not equal to the sum of the workforce area counts for the following reasons:  </t>
  </si>
  <si>
    <t xml:space="preserve">    a) Employers receiving services in more than one area are counted in each area but are counted only once in the statewide total.  </t>
  </si>
  <si>
    <t xml:space="preserve">    b) Employers receiving Rapid Response services are not included in the area counts.</t>
  </si>
  <si>
    <t xml:space="preserve">    c) Other Workforce Development Systems (CBO's, some DTA offices) are not included in the area counts.      </t>
  </si>
  <si>
    <t>Repeat Enhanced Employers</t>
  </si>
  <si>
    <t>% Repeat Served</t>
  </si>
  <si>
    <t>Received Referrals</t>
  </si>
  <si>
    <t>% Received Referrals</t>
  </si>
  <si>
    <t>Hired a
Referral</t>
  </si>
  <si>
    <t>% Hired a Referral</t>
  </si>
  <si>
    <t>Business Information &amp; Incentives</t>
  </si>
  <si>
    <t>Education &amp; Training Services</t>
  </si>
  <si>
    <t>Job Fairs &amp; Recruitments</t>
  </si>
  <si>
    <t>Labor Market Information</t>
  </si>
  <si>
    <t>Rapid Response</t>
  </si>
  <si>
    <t xml:space="preserve">    c) Other Workforce Development Systems (CBO's, some DTA offices) are not included in the area counts.     </t>
  </si>
  <si>
    <t xml:space="preserve">    </t>
  </si>
  <si>
    <t>Table 3 - Month to Month Trend Analysis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</si>
  <si>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</si>
  <si>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</si>
  <si>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</si>
  <si>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</si>
  <si>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</si>
  <si>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</si>
  <si>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</si>
  <si>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</si>
  <si>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</si>
  <si>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</si>
  <si>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</si>
  <si>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</si>
  <si>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Total Employers Served Cumulative</t>
  </si>
  <si>
    <t>Employers Served by Month</t>
  </si>
  <si>
    <t>Employers Receiving Enhanced Services Cumulative</t>
  </si>
  <si>
    <t>Employers Receining Enhanced Services by Month</t>
  </si>
  <si>
    <t>Employers Receiving Referrals Cumulative</t>
  </si>
  <si>
    <t>Employers Receiving Referrals by Month</t>
  </si>
  <si>
    <t>Employers who Hired a Referral Cumulative</t>
  </si>
  <si>
    <t>Employers who Hired a Referral by Month</t>
  </si>
  <si>
    <t>FY23 Quarter Ending June 30,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</si>
</sst>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2" x14ac:knownFonts="1">
    <font>
      <sz val="10"/>
      <name val="Arial"/>
    </font>
    <font>
      <sz val="8"/>
      <name val="Arial"/>
      <family val="2"/>
    </font>
    <font>
      <sz val="10"/>
      <color indexed="8"/>
      <name val="MS Sans Serif"/>
    </font>
    <font>
      <sz val="10"/>
      <name val="Arial"/>
      <family val="2"/>
    </font>
    <font>
      <u/>
      <sz val="8"/>
      <color indexed="12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8.5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</fills>
  <borders count="59">
    <border>
      <left/>
      <right/>
      <top/>
      <bottom/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double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/>
      <right style="thin">
        <color indexed="64"/>
      </right>
      <top style="thick">
        <color indexed="1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/>
      <top style="thin">
        <color indexed="64"/>
      </top>
      <bottom/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/>
      <diagonal/>
    </border>
    <border>
      <left style="thin">
        <color indexed="64"/>
      </left>
      <right style="thick">
        <color rgb="FF070BA5"/>
      </right>
      <top style="thin">
        <color indexed="64"/>
      </top>
      <bottom/>
      <diagonal/>
    </border>
    <border>
      <left style="thin">
        <color indexed="64"/>
      </left>
      <right style="double">
        <color rgb="FF0000FF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rgb="FF070BA5"/>
      </right>
      <top style="medium">
        <color indexed="64"/>
      </top>
      <bottom style="thick">
        <color indexed="12"/>
      </bottom>
      <diagonal/>
    </border>
    <border>
      <left/>
      <right/>
      <top style="medium">
        <color indexed="64"/>
      </top>
      <bottom style="thick">
        <color indexed="12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3" fillId="0" borderId="0" applyFont="0" applyFill="0" applyBorder="0" applyAlignment="0" applyProtection="0"/>
  </cellStyleXfs>
  <cellXfs count="147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3" fontId="9" fillId="0" borderId="3" xfId="0" applyNumberFormat="1" applyFont="1" applyBorder="1" applyAlignment="1">
      <alignment horizontal="center"/>
    </xf>
    <xf numFmtId="9" fontId="7" fillId="0" borderId="4" xfId="0" applyNumberFormat="1" applyFont="1" applyBorder="1" applyAlignment="1">
      <alignment horizontal="center"/>
    </xf>
    <xf numFmtId="1" fontId="9" fillId="0" borderId="3" xfId="0" applyNumberFormat="1" applyFont="1" applyBorder="1" applyAlignment="1">
      <alignment horizontal="center"/>
    </xf>
    <xf numFmtId="3" fontId="9" fillId="0" borderId="8" xfId="0" applyNumberFormat="1" applyFont="1" applyBorder="1" applyAlignment="1">
      <alignment horizontal="center"/>
    </xf>
    <xf numFmtId="9" fontId="7" fillId="0" borderId="49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9" fontId="7" fillId="0" borderId="9" xfId="0" applyNumberFormat="1" applyFont="1" applyBorder="1" applyAlignment="1">
      <alignment horizontal="center"/>
    </xf>
    <xf numFmtId="3" fontId="7" fillId="0" borderId="10" xfId="0" applyNumberFormat="1" applyFont="1" applyBorder="1" applyAlignment="1">
      <alignment horizontal="center"/>
    </xf>
    <xf numFmtId="9" fontId="7" fillId="0" borderId="11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9" fontId="7" fillId="0" borderId="13" xfId="0" applyNumberFormat="1" applyFont="1" applyBorder="1" applyAlignment="1">
      <alignment horizontal="center"/>
    </xf>
    <xf numFmtId="0" fontId="7" fillId="2" borderId="14" xfId="0" applyFont="1" applyFill="1" applyBorder="1"/>
    <xf numFmtId="0" fontId="7" fillId="2" borderId="15" xfId="0" applyFont="1" applyFill="1" applyBorder="1"/>
    <xf numFmtId="0" fontId="10" fillId="0" borderId="14" xfId="0" applyFont="1" applyBorder="1"/>
    <xf numFmtId="0" fontId="11" fillId="0" borderId="15" xfId="0" applyFont="1" applyBorder="1"/>
    <xf numFmtId="0" fontId="7" fillId="0" borderId="16" xfId="0" applyFont="1" applyBorder="1"/>
    <xf numFmtId="0" fontId="10" fillId="0" borderId="17" xfId="0" applyFont="1" applyBorder="1"/>
    <xf numFmtId="0" fontId="11" fillId="0" borderId="0" xfId="0" applyFont="1"/>
    <xf numFmtId="0" fontId="7" fillId="0" borderId="18" xfId="0" applyFont="1" applyBorder="1"/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8" fillId="0" borderId="18" xfId="0" applyFont="1" applyBorder="1"/>
    <xf numFmtId="0" fontId="11" fillId="0" borderId="0" xfId="0" applyFont="1" applyAlignment="1">
      <alignment horizontal="center"/>
    </xf>
    <xf numFmtId="0" fontId="13" fillId="0" borderId="0" xfId="0" applyFont="1"/>
    <xf numFmtId="0" fontId="7" fillId="0" borderId="0" xfId="0" applyFont="1" applyAlignment="1">
      <alignment wrapText="1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3" fillId="0" borderId="0" xfId="0" applyFont="1" applyAlignment="1">
      <alignment horizontal="left" indent="6"/>
    </xf>
    <xf numFmtId="0" fontId="11" fillId="0" borderId="0" xfId="0" applyFont="1" applyAlignment="1">
      <alignment horizontal="left" indent="11"/>
    </xf>
    <xf numFmtId="0" fontId="7" fillId="0" borderId="19" xfId="0" applyFont="1" applyBorder="1"/>
    <xf numFmtId="0" fontId="11" fillId="0" borderId="20" xfId="0" applyFont="1" applyBorder="1"/>
    <xf numFmtId="0" fontId="7" fillId="0" borderId="21" xfId="0" applyFont="1" applyBorder="1"/>
    <xf numFmtId="0" fontId="14" fillId="0" borderId="0" xfId="0" applyFont="1"/>
    <xf numFmtId="0" fontId="15" fillId="0" borderId="0" xfId="0" applyFont="1" applyAlignment="1">
      <alignment horizontal="center"/>
    </xf>
    <xf numFmtId="0" fontId="7" fillId="0" borderId="22" xfId="0" applyFont="1" applyBorder="1" applyAlignment="1">
      <alignment horizontal="center"/>
    </xf>
    <xf numFmtId="0" fontId="8" fillId="0" borderId="22" xfId="0" applyFont="1" applyBorder="1" applyAlignment="1">
      <alignment horizontal="center" wrapText="1"/>
    </xf>
    <xf numFmtId="3" fontId="9" fillId="0" borderId="22" xfId="0" applyNumberFormat="1" applyFont="1" applyBorder="1" applyAlignment="1">
      <alignment horizontal="center"/>
    </xf>
    <xf numFmtId="0" fontId="8" fillId="0" borderId="23" xfId="0" applyFont="1" applyBorder="1" applyAlignment="1">
      <alignment horizontal="center" wrapText="1"/>
    </xf>
    <xf numFmtId="0" fontId="7" fillId="0" borderId="23" xfId="0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0" fontId="8" fillId="0" borderId="25" xfId="0" applyFont="1" applyBorder="1" applyAlignment="1">
      <alignment horizontal="center" wrapText="1"/>
    </xf>
    <xf numFmtId="0" fontId="8" fillId="0" borderId="26" xfId="0" applyFont="1" applyBorder="1"/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27" xfId="0" applyFont="1" applyBorder="1"/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8" fillId="0" borderId="30" xfId="0" applyFont="1" applyBorder="1" applyAlignment="1">
      <alignment horizontal="center" wrapText="1"/>
    </xf>
    <xf numFmtId="0" fontId="8" fillId="0" borderId="51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30" xfId="0" applyFont="1" applyBorder="1"/>
    <xf numFmtId="1" fontId="9" fillId="0" borderId="51" xfId="0" applyNumberFormat="1" applyFont="1" applyBorder="1" applyAlignment="1">
      <alignment horizontal="center"/>
    </xf>
    <xf numFmtId="3" fontId="7" fillId="0" borderId="0" xfId="0" applyNumberFormat="1" applyFont="1"/>
    <xf numFmtId="0" fontId="16" fillId="0" borderId="28" xfId="0" applyFont="1" applyBorder="1" applyAlignment="1">
      <alignment horizontal="center" wrapText="1"/>
    </xf>
    <xf numFmtId="0" fontId="16" fillId="0" borderId="29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0" xfId="0" applyFont="1" applyAlignment="1">
      <alignment horizontal="center"/>
    </xf>
    <xf numFmtId="3" fontId="17" fillId="0" borderId="0" xfId="0" applyNumberFormat="1" applyFont="1" applyAlignment="1">
      <alignment horizontal="center"/>
    </xf>
    <xf numFmtId="0" fontId="13" fillId="0" borderId="0" xfId="0" applyFont="1" applyAlignment="1">
      <alignment horizontal="left" indent="2"/>
    </xf>
    <xf numFmtId="0" fontId="11" fillId="0" borderId="0" xfId="0" applyFont="1" applyAlignment="1">
      <alignment horizontal="left" indent="2"/>
    </xf>
    <xf numFmtId="0" fontId="7" fillId="0" borderId="32" xfId="0" applyFont="1" applyBorder="1" applyAlignment="1">
      <alignment horizontal="center"/>
    </xf>
    <xf numFmtId="3" fontId="9" fillId="0" borderId="33" xfId="0" applyNumberFormat="1" applyFont="1" applyBorder="1" applyAlignment="1">
      <alignment horizontal="center"/>
    </xf>
    <xf numFmtId="0" fontId="7" fillId="0" borderId="52" xfId="0" applyFont="1" applyBorder="1" applyAlignment="1">
      <alignment horizontal="center"/>
    </xf>
    <xf numFmtId="0" fontId="8" fillId="0" borderId="53" xfId="0" applyFont="1" applyBorder="1" applyAlignment="1">
      <alignment horizontal="center" wrapText="1"/>
    </xf>
    <xf numFmtId="9" fontId="7" fillId="0" borderId="53" xfId="0" applyNumberFormat="1" applyFont="1" applyBorder="1" applyAlignment="1">
      <alignment horizontal="center"/>
    </xf>
    <xf numFmtId="0" fontId="8" fillId="0" borderId="30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0" fontId="7" fillId="0" borderId="30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35" xfId="0" applyFont="1" applyBorder="1" applyAlignment="1">
      <alignment horizontal="left" vertical="center" wrapText="1"/>
    </xf>
    <xf numFmtId="3" fontId="7" fillId="0" borderId="10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0" fontId="8" fillId="0" borderId="36" xfId="0" applyFont="1" applyBorder="1"/>
    <xf numFmtId="3" fontId="7" fillId="0" borderId="37" xfId="0" applyNumberFormat="1" applyFont="1" applyBorder="1" applyAlignment="1">
      <alignment horizontal="center"/>
    </xf>
    <xf numFmtId="9" fontId="7" fillId="0" borderId="54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55" xfId="0" applyNumberFormat="1" applyFont="1" applyBorder="1" applyAlignment="1">
      <alignment horizontal="center"/>
    </xf>
    <xf numFmtId="0" fontId="8" fillId="0" borderId="39" xfId="0" applyFont="1" applyBorder="1"/>
    <xf numFmtId="3" fontId="7" fillId="0" borderId="40" xfId="0" applyNumberFormat="1" applyFont="1" applyBorder="1" applyAlignment="1">
      <alignment horizontal="center"/>
    </xf>
    <xf numFmtId="9" fontId="7" fillId="0" borderId="56" xfId="0" applyNumberFormat="1" applyFont="1" applyBorder="1" applyAlignment="1">
      <alignment horizontal="center"/>
    </xf>
    <xf numFmtId="3" fontId="7" fillId="0" borderId="41" xfId="0" applyNumberFormat="1" applyFont="1" applyBorder="1" applyAlignment="1">
      <alignment horizontal="center"/>
    </xf>
    <xf numFmtId="3" fontId="7" fillId="0" borderId="57" xfId="0" applyNumberFormat="1" applyFont="1" applyBorder="1" applyAlignment="1">
      <alignment horizontal="center"/>
    </xf>
    <xf numFmtId="3" fontId="9" fillId="0" borderId="42" xfId="0" applyNumberFormat="1" applyFont="1" applyBorder="1" applyAlignment="1">
      <alignment horizontal="center"/>
    </xf>
    <xf numFmtId="3" fontId="9" fillId="0" borderId="38" xfId="0" applyNumberFormat="1" applyFont="1" applyBorder="1" applyAlignment="1">
      <alignment horizontal="center"/>
    </xf>
    <xf numFmtId="3" fontId="9" fillId="0" borderId="3" xfId="4" applyNumberFormat="1" applyFont="1" applyBorder="1" applyAlignment="1">
      <alignment horizontal="center" vertical="center"/>
    </xf>
    <xf numFmtId="3" fontId="9" fillId="0" borderId="37" xfId="4" applyNumberFormat="1" applyFont="1" applyBorder="1" applyAlignment="1">
      <alignment horizontal="center" vertical="center"/>
    </xf>
    <xf numFmtId="3" fontId="9" fillId="0" borderId="40" xfId="4" applyNumberFormat="1" applyFont="1" applyBorder="1" applyAlignment="1">
      <alignment horizontal="center" vertical="center"/>
    </xf>
    <xf numFmtId="0" fontId="18" fillId="0" borderId="0" xfId="0" applyFont="1"/>
    <xf numFmtId="3" fontId="7" fillId="0" borderId="2" xfId="0" applyNumberFormat="1" applyFont="1" applyBorder="1" applyAlignment="1">
      <alignment horizontal="center"/>
    </xf>
    <xf numFmtId="3" fontId="7" fillId="0" borderId="43" xfId="0" applyNumberFormat="1" applyFont="1" applyBorder="1" applyAlignment="1">
      <alignment horizontal="center"/>
    </xf>
    <xf numFmtId="3" fontId="7" fillId="0" borderId="22" xfId="0" applyNumberFormat="1" applyFont="1" applyBorder="1" applyAlignment="1">
      <alignment horizontal="center"/>
    </xf>
    <xf numFmtId="3" fontId="9" fillId="0" borderId="58" xfId="0" applyNumberFormat="1" applyFont="1" applyBorder="1" applyAlignment="1">
      <alignment horizontal="center"/>
    </xf>
    <xf numFmtId="3" fontId="9" fillId="0" borderId="41" xfId="0" applyNumberFormat="1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13" fillId="0" borderId="17" xfId="0" applyFont="1" applyBorder="1" applyAlignment="1">
      <alignment horizontal="center" vertical="center"/>
    </xf>
    <xf numFmtId="0" fontId="11" fillId="0" borderId="0" xfId="0" applyFont="1"/>
    <xf numFmtId="0" fontId="11" fillId="0" borderId="18" xfId="0" applyFont="1" applyBorder="1"/>
    <xf numFmtId="0" fontId="7" fillId="0" borderId="0" xfId="0" applyFont="1"/>
    <xf numFmtId="0" fontId="7" fillId="0" borderId="18" xfId="0" applyFont="1" applyBorder="1"/>
    <xf numFmtId="0" fontId="13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8" fillId="0" borderId="4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7" fillId="0" borderId="15" xfId="0" applyFont="1" applyBorder="1"/>
    <xf numFmtId="0" fontId="7" fillId="0" borderId="0" xfId="0" applyFont="1" applyAlignment="1">
      <alignment horizontal="left"/>
    </xf>
    <xf numFmtId="0" fontId="8" fillId="0" borderId="44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15" xfId="0" applyFont="1" applyBorder="1" applyAlignment="1">
      <alignment vertical="top" wrapText="1"/>
    </xf>
    <xf numFmtId="0" fontId="7" fillId="0" borderId="15" xfId="0" applyFont="1" applyBorder="1" applyAlignment="1">
      <alignment vertical="top"/>
    </xf>
    <xf numFmtId="0" fontId="20" fillId="0" borderId="0" xfId="0" applyFont="1" applyAlignment="1">
      <alignment horizontal="left"/>
    </xf>
    <xf numFmtId="0" fontId="21" fillId="0" borderId="0" xfId="0" applyFont="1"/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6">
    <cellStyle name="Comma 2" xfId="1" xr:uid="{00000000-0005-0000-0000-000000000000}"/>
    <cellStyle name="Currency 2" xfId="2" xr:uid="{00000000-0005-0000-0000-000001000000}"/>
    <cellStyle name="Hyperlink 2" xfId="3" xr:uid="{00000000-0005-0000-0000-000002000000}"/>
    <cellStyle name="Normal" xfId="0" builtinId="0"/>
    <cellStyle name="Normal_Plan And Actual" xfId="4" xr:uid="{00000000-0005-0000-0000-000004000000}"/>
    <cellStyle name="Percent 2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30"/>
  <sheetViews>
    <sheetView tabSelected="1" workbookViewId="0">
      <selection activeCell="C30" sqref="C30"/>
    </sheetView>
  </sheetViews>
  <sheetFormatPr defaultColWidth="9.140625"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 x14ac:dyDescent="0.25"/>
    <row r="2" spans="2:20" ht="4.5" customHeight="1" thickTop="1" thickBot="1" x14ac:dyDescent="0.25">
      <c r="B2" s="33"/>
      <c r="C2" s="34"/>
      <c r="D2" s="34"/>
      <c r="E2" s="34"/>
      <c r="F2" s="34"/>
      <c r="G2" s="34"/>
    </row>
    <row r="3" spans="2:20" ht="18.75" customHeight="1" thickTop="1" thickBot="1" x14ac:dyDescent="0.35">
      <c r="B3" s="33"/>
      <c r="C3" s="35"/>
      <c r="D3" s="36"/>
      <c r="E3" s="36"/>
      <c r="F3" s="37"/>
      <c r="G3" s="34"/>
    </row>
    <row r="4" spans="2:20" ht="18.75" customHeight="1" thickTop="1" thickBot="1" x14ac:dyDescent="0.35">
      <c r="B4" s="33"/>
      <c r="C4" s="38"/>
      <c r="D4" s="39"/>
      <c r="E4" s="39"/>
      <c r="F4" s="40"/>
      <c r="G4" s="34"/>
    </row>
    <row r="5" spans="2:20" ht="18.75" customHeight="1" thickTop="1" thickBot="1" x14ac:dyDescent="0.35">
      <c r="B5" s="33"/>
      <c r="C5" s="38"/>
      <c r="D5" s="39"/>
      <c r="E5" s="39"/>
      <c r="F5" s="40"/>
      <c r="G5" s="34"/>
    </row>
    <row r="6" spans="2:20" ht="18.75" customHeight="1" thickTop="1" thickBot="1" x14ac:dyDescent="0.35">
      <c r="B6" s="33"/>
      <c r="C6" s="38"/>
      <c r="D6" s="39"/>
      <c r="E6" s="39"/>
      <c r="F6" s="40"/>
      <c r="G6" s="34"/>
    </row>
    <row r="7" spans="2:20" ht="18.75" customHeight="1" thickTop="1" thickBot="1" x14ac:dyDescent="0.35">
      <c r="B7" s="33"/>
      <c r="C7" s="121" t="s">
        <v>0</v>
      </c>
      <c r="D7" s="122"/>
      <c r="E7" s="122"/>
      <c r="F7" s="123"/>
      <c r="G7" s="34"/>
    </row>
    <row r="8" spans="2:20" ht="18.75" customHeight="1" thickTop="1" thickBot="1" x14ac:dyDescent="0.4">
      <c r="B8" s="33"/>
      <c r="C8" s="38"/>
      <c r="D8" s="41"/>
      <c r="E8" s="42"/>
      <c r="F8" s="40"/>
      <c r="G8" s="34"/>
    </row>
    <row r="9" spans="2:20" ht="18.75" customHeight="1" thickTop="1" thickBot="1" x14ac:dyDescent="0.25">
      <c r="B9" s="33"/>
      <c r="C9" s="121" t="s">
        <v>1</v>
      </c>
      <c r="D9" s="124"/>
      <c r="E9" s="124"/>
      <c r="F9" s="125"/>
      <c r="G9" s="34"/>
    </row>
    <row r="10" spans="2:20" ht="16.5" customHeight="1" thickTop="1" thickBot="1" x14ac:dyDescent="0.25">
      <c r="B10" s="33"/>
      <c r="C10" s="121" t="s">
        <v>94</v>
      </c>
      <c r="D10" s="124"/>
      <c r="E10" s="124"/>
      <c r="F10" s="125"/>
      <c r="G10" s="34"/>
    </row>
    <row r="11" spans="2:20" ht="16.5" customHeight="1" thickTop="1" thickBot="1" x14ac:dyDescent="0.35">
      <c r="B11" s="33"/>
      <c r="C11" s="38"/>
      <c r="D11" s="43"/>
      <c r="E11" s="39"/>
      <c r="F11" s="44"/>
      <c r="G11" s="34"/>
    </row>
    <row r="12" spans="2:20" ht="16.5" customHeight="1" thickTop="1" thickBot="1" x14ac:dyDescent="0.35">
      <c r="B12" s="33"/>
      <c r="C12" s="38"/>
      <c r="D12" s="43"/>
      <c r="E12" s="83" t="s">
        <v>2</v>
      </c>
      <c r="F12" s="44"/>
      <c r="G12" s="34"/>
    </row>
    <row r="13" spans="2:20" ht="9.75" customHeight="1" thickTop="1" thickBot="1" x14ac:dyDescent="0.35">
      <c r="B13" s="33"/>
      <c r="C13" s="38"/>
      <c r="D13" s="45"/>
      <c r="E13" s="84"/>
      <c r="F13" s="44"/>
      <c r="G13" s="34"/>
    </row>
    <row r="14" spans="2:20" ht="20.25" thickTop="1" thickBot="1" x14ac:dyDescent="0.35">
      <c r="B14" s="33"/>
      <c r="C14" s="38"/>
      <c r="D14" s="39"/>
      <c r="E14" s="83" t="s">
        <v>3</v>
      </c>
      <c r="F14" s="40"/>
      <c r="G14" s="34"/>
      <c r="S14" s="47"/>
      <c r="T14" s="47"/>
    </row>
    <row r="15" spans="2:20" ht="9" customHeight="1" thickTop="1" thickBot="1" x14ac:dyDescent="0.35">
      <c r="B15" s="33"/>
      <c r="C15" s="38"/>
      <c r="D15" s="48"/>
      <c r="E15" s="84"/>
      <c r="F15" s="40"/>
      <c r="G15" s="34"/>
    </row>
    <row r="16" spans="2:20" ht="20.25" thickTop="1" thickBot="1" x14ac:dyDescent="0.35">
      <c r="B16" s="33"/>
      <c r="C16" s="38"/>
      <c r="D16" s="39"/>
      <c r="E16" s="83" t="s">
        <v>4</v>
      </c>
      <c r="F16" s="40"/>
      <c r="G16" s="34"/>
    </row>
    <row r="17" spans="2:7" ht="20.25" thickTop="1" thickBot="1" x14ac:dyDescent="0.35">
      <c r="B17" s="33"/>
      <c r="C17" s="38"/>
      <c r="D17" s="39"/>
      <c r="E17" s="83"/>
      <c r="F17" s="40"/>
      <c r="G17" s="34"/>
    </row>
    <row r="18" spans="2:7" ht="19.5" customHeight="1" thickTop="1" thickBot="1" x14ac:dyDescent="0.35">
      <c r="B18" s="33"/>
      <c r="C18" s="38"/>
      <c r="D18" s="39"/>
      <c r="E18" s="83" t="s">
        <v>5</v>
      </c>
      <c r="F18" s="40"/>
      <c r="G18" s="34"/>
    </row>
    <row r="19" spans="2:7" ht="10.5" customHeight="1" thickTop="1" thickBot="1" x14ac:dyDescent="0.35">
      <c r="B19" s="33"/>
      <c r="C19" s="38"/>
      <c r="D19" s="39"/>
      <c r="E19" s="83"/>
      <c r="F19" s="40"/>
      <c r="G19" s="34"/>
    </row>
    <row r="20" spans="2:7" ht="20.25" thickTop="1" thickBot="1" x14ac:dyDescent="0.35">
      <c r="B20" s="33"/>
      <c r="C20" s="38"/>
      <c r="D20" s="49"/>
      <c r="E20" s="83" t="s">
        <v>6</v>
      </c>
      <c r="F20" s="40"/>
      <c r="G20" s="34"/>
    </row>
    <row r="21" spans="2:7" ht="20.25" thickTop="1" thickBot="1" x14ac:dyDescent="0.35">
      <c r="B21" s="33"/>
      <c r="C21" s="38"/>
      <c r="D21" s="49"/>
      <c r="E21" s="50"/>
      <c r="F21" s="40"/>
      <c r="G21" s="34"/>
    </row>
    <row r="22" spans="2:7" ht="20.25" thickTop="1" thickBot="1" x14ac:dyDescent="0.35">
      <c r="B22" s="33"/>
      <c r="C22" s="38"/>
      <c r="D22" s="49"/>
      <c r="E22" s="46"/>
      <c r="F22" s="40"/>
      <c r="G22" s="34"/>
    </row>
    <row r="23" spans="2:7" ht="20.25" thickTop="1" thickBot="1" x14ac:dyDescent="0.35">
      <c r="B23" s="33"/>
      <c r="C23" s="38"/>
      <c r="D23" s="49"/>
      <c r="E23" s="46"/>
      <c r="F23" s="40"/>
      <c r="G23" s="34"/>
    </row>
    <row r="24" spans="2:7" ht="20.25" thickTop="1" thickBot="1" x14ac:dyDescent="0.35">
      <c r="B24" s="33"/>
      <c r="C24" s="38"/>
      <c r="D24" s="49"/>
      <c r="E24" s="39"/>
      <c r="F24" s="40"/>
      <c r="G24" s="34"/>
    </row>
    <row r="25" spans="2:7" ht="20.25" thickTop="1" thickBot="1" x14ac:dyDescent="0.35">
      <c r="B25" s="33"/>
      <c r="C25" s="38"/>
      <c r="D25" s="39"/>
      <c r="E25" s="51"/>
      <c r="F25" s="40"/>
      <c r="G25" s="34"/>
    </row>
    <row r="26" spans="2:7" ht="20.25" thickTop="1" thickBot="1" x14ac:dyDescent="0.35">
      <c r="B26" s="33"/>
      <c r="C26" s="52"/>
      <c r="D26" s="53"/>
      <c r="E26" s="53"/>
      <c r="F26" s="54"/>
      <c r="G26" s="34"/>
    </row>
    <row r="27" spans="2:7" ht="4.5" customHeight="1" thickTop="1" x14ac:dyDescent="0.2">
      <c r="B27" s="33"/>
      <c r="C27" s="34" t="s">
        <v>7</v>
      </c>
      <c r="D27" s="34"/>
      <c r="E27" s="34"/>
      <c r="F27" s="34"/>
      <c r="G27" s="34"/>
    </row>
    <row r="28" spans="2:7" ht="12.75" customHeight="1" x14ac:dyDescent="0.2">
      <c r="C28" s="55" t="s">
        <v>8</v>
      </c>
    </row>
    <row r="29" spans="2:7" ht="25.5" customHeight="1" x14ac:dyDescent="0.2">
      <c r="C29" s="120" t="s">
        <v>9</v>
      </c>
      <c r="D29" s="120"/>
      <c r="E29" s="120"/>
      <c r="F29" s="120"/>
    </row>
    <row r="30" spans="2:7" x14ac:dyDescent="0.2">
      <c r="C30" s="114"/>
      <c r="F30" s="56"/>
    </row>
  </sheetData>
  <mergeCells count="4">
    <mergeCell ref="C29:F29"/>
    <mergeCell ref="C7:F7"/>
    <mergeCell ref="C9:F9"/>
    <mergeCell ref="C10:F10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3"/>
  <sheetViews>
    <sheetView zoomScaleNormal="100" workbookViewId="0">
      <selection activeCell="N12" sqref="N12"/>
    </sheetView>
  </sheetViews>
  <sheetFormatPr defaultColWidth="9.140625" defaultRowHeight="12.75" x14ac:dyDescent="0.2"/>
  <cols>
    <col min="1" max="1" width="19.42578125" style="1" customWidth="1"/>
    <col min="2" max="7" width="7.7109375" style="1" customWidth="1"/>
    <col min="8" max="8" width="11.140625" style="1" customWidth="1"/>
    <col min="9" max="10" width="7.7109375" style="1" customWidth="1"/>
    <col min="11" max="16384" width="9.140625" style="1"/>
  </cols>
  <sheetData>
    <row r="1" spans="1:14" ht="18.75" x14ac:dyDescent="0.3">
      <c r="A1" s="126" t="s">
        <v>10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2" spans="1:14" ht="15.75" x14ac:dyDescent="0.25">
      <c r="A2" s="127" t="s">
        <v>11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</row>
    <row r="3" spans="1:14" ht="15.75" x14ac:dyDescent="0.25">
      <c r="A3" s="127" t="s">
        <v>94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</row>
    <row r="4" spans="1:14" ht="18.75" x14ac:dyDescent="0.3">
      <c r="A4" s="126" t="s">
        <v>3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4" ht="6" customHeight="1" thickBot="1" x14ac:dyDescent="0.25"/>
    <row r="6" spans="1:14" ht="39" thickTop="1" x14ac:dyDescent="0.2">
      <c r="A6" s="65" t="s">
        <v>12</v>
      </c>
      <c r="B6" s="128" t="s">
        <v>13</v>
      </c>
      <c r="C6" s="129"/>
      <c r="D6" s="130"/>
      <c r="E6" s="128" t="s">
        <v>14</v>
      </c>
      <c r="F6" s="129"/>
      <c r="G6" s="130"/>
      <c r="H6" s="64" t="s">
        <v>15</v>
      </c>
      <c r="I6" s="133" t="s">
        <v>16</v>
      </c>
      <c r="J6" s="133"/>
      <c r="K6" s="134"/>
      <c r="L6" s="135" t="s">
        <v>17</v>
      </c>
      <c r="M6" s="133"/>
      <c r="N6" s="136"/>
    </row>
    <row r="7" spans="1:14" ht="16.5" customHeight="1" x14ac:dyDescent="0.2">
      <c r="A7" s="4" t="s">
        <v>18</v>
      </c>
      <c r="B7" s="5" t="s">
        <v>19</v>
      </c>
      <c r="C7" s="6" t="s">
        <v>20</v>
      </c>
      <c r="D7" s="7" t="s">
        <v>21</v>
      </c>
      <c r="E7" s="8" t="s">
        <v>22</v>
      </c>
      <c r="F7" s="9" t="s">
        <v>23</v>
      </c>
      <c r="G7" s="10" t="s">
        <v>24</v>
      </c>
      <c r="H7" s="61" t="s">
        <v>25</v>
      </c>
      <c r="I7" s="57" t="s">
        <v>26</v>
      </c>
      <c r="J7" s="11" t="s">
        <v>27</v>
      </c>
      <c r="K7" s="12" t="s">
        <v>28</v>
      </c>
      <c r="L7" s="5" t="s">
        <v>29</v>
      </c>
      <c r="M7" s="6" t="s">
        <v>30</v>
      </c>
      <c r="N7" s="12" t="s">
        <v>31</v>
      </c>
    </row>
    <row r="8" spans="1:14" ht="25.5" customHeight="1" x14ac:dyDescent="0.2">
      <c r="A8" s="3"/>
      <c r="B8" s="13" t="s">
        <v>32</v>
      </c>
      <c r="C8" s="14" t="s">
        <v>33</v>
      </c>
      <c r="D8" s="15" t="s">
        <v>34</v>
      </c>
      <c r="E8" s="16" t="s">
        <v>32</v>
      </c>
      <c r="F8" s="17" t="s">
        <v>33</v>
      </c>
      <c r="G8" s="18" t="s">
        <v>34</v>
      </c>
      <c r="H8" s="60" t="s">
        <v>35</v>
      </c>
      <c r="I8" s="58" t="s">
        <v>32</v>
      </c>
      <c r="J8" s="19" t="s">
        <v>35</v>
      </c>
      <c r="K8" s="20" t="s">
        <v>34</v>
      </c>
      <c r="L8" s="13" t="s">
        <v>32</v>
      </c>
      <c r="M8" s="14" t="s">
        <v>35</v>
      </c>
      <c r="N8" s="20" t="s">
        <v>34</v>
      </c>
    </row>
    <row r="9" spans="1:14" x14ac:dyDescent="0.2">
      <c r="A9" s="67" t="s">
        <v>36</v>
      </c>
      <c r="B9" s="115">
        <v>830</v>
      </c>
      <c r="C9" s="21">
        <v>686</v>
      </c>
      <c r="D9" s="22">
        <f>C9/B9</f>
        <v>0.82650602409638552</v>
      </c>
      <c r="E9" s="115">
        <v>600</v>
      </c>
      <c r="F9" s="23">
        <v>427</v>
      </c>
      <c r="G9" s="22">
        <f>F9/E9</f>
        <v>0.71166666666666667</v>
      </c>
      <c r="H9" s="62">
        <v>450</v>
      </c>
      <c r="I9" s="59">
        <v>150</v>
      </c>
      <c r="J9" s="24">
        <v>156</v>
      </c>
      <c r="K9" s="22">
        <f>J9/I9</f>
        <v>1.04</v>
      </c>
      <c r="L9" s="115">
        <v>55</v>
      </c>
      <c r="M9" s="21">
        <v>36</v>
      </c>
      <c r="N9" s="25">
        <f t="shared" ref="N9:N24" si="0">M9/L9</f>
        <v>0.65454545454545454</v>
      </c>
    </row>
    <row r="10" spans="1:14" x14ac:dyDescent="0.2">
      <c r="A10" s="67" t="s">
        <v>37</v>
      </c>
      <c r="B10" s="115">
        <v>750</v>
      </c>
      <c r="C10" s="21">
        <v>686</v>
      </c>
      <c r="D10" s="22">
        <f t="shared" ref="D10:D24" si="1">C10/B10</f>
        <v>0.91466666666666663</v>
      </c>
      <c r="E10" s="115">
        <v>340</v>
      </c>
      <c r="F10" s="23">
        <v>276</v>
      </c>
      <c r="G10" s="22">
        <f t="shared" ref="G10:G24" si="2">F10/E10</f>
        <v>0.81176470588235294</v>
      </c>
      <c r="H10" s="62">
        <v>406</v>
      </c>
      <c r="I10" s="59">
        <v>140</v>
      </c>
      <c r="J10" s="24">
        <v>123</v>
      </c>
      <c r="K10" s="22">
        <f t="shared" ref="K10:K24" si="3">J10/I10</f>
        <v>0.87857142857142856</v>
      </c>
      <c r="L10" s="115">
        <v>35</v>
      </c>
      <c r="M10" s="21">
        <v>11</v>
      </c>
      <c r="N10" s="25">
        <f t="shared" si="0"/>
        <v>0.31428571428571428</v>
      </c>
    </row>
    <row r="11" spans="1:14" x14ac:dyDescent="0.2">
      <c r="A11" s="67" t="s">
        <v>38</v>
      </c>
      <c r="B11" s="115">
        <v>1785</v>
      </c>
      <c r="C11" s="21">
        <v>1671</v>
      </c>
      <c r="D11" s="22">
        <f t="shared" si="1"/>
        <v>0.93613445378151261</v>
      </c>
      <c r="E11" s="115">
        <v>775</v>
      </c>
      <c r="F11" s="23">
        <v>793</v>
      </c>
      <c r="G11" s="22">
        <f t="shared" si="2"/>
        <v>1.0232258064516129</v>
      </c>
      <c r="H11" s="62">
        <v>1500</v>
      </c>
      <c r="I11" s="59">
        <v>1150</v>
      </c>
      <c r="J11" s="24">
        <v>1219</v>
      </c>
      <c r="K11" s="22">
        <f t="shared" si="3"/>
        <v>1.06</v>
      </c>
      <c r="L11" s="115">
        <v>150</v>
      </c>
      <c r="M11" s="21">
        <v>21</v>
      </c>
      <c r="N11" s="25">
        <f t="shared" si="0"/>
        <v>0.14000000000000001</v>
      </c>
    </row>
    <row r="12" spans="1:14" x14ac:dyDescent="0.2">
      <c r="A12" s="67" t="s">
        <v>39</v>
      </c>
      <c r="B12" s="115">
        <v>575</v>
      </c>
      <c r="C12" s="21">
        <v>700</v>
      </c>
      <c r="D12" s="22">
        <f t="shared" si="1"/>
        <v>1.2173913043478262</v>
      </c>
      <c r="E12" s="115">
        <v>365</v>
      </c>
      <c r="F12" s="23">
        <v>334</v>
      </c>
      <c r="G12" s="22">
        <f t="shared" si="2"/>
        <v>0.91506849315068495</v>
      </c>
      <c r="H12" s="62">
        <v>498</v>
      </c>
      <c r="I12" s="59">
        <v>150</v>
      </c>
      <c r="J12" s="24">
        <v>267</v>
      </c>
      <c r="K12" s="22">
        <f t="shared" si="3"/>
        <v>1.78</v>
      </c>
      <c r="L12" s="115">
        <v>60</v>
      </c>
      <c r="M12" s="21">
        <v>80</v>
      </c>
      <c r="N12" s="25">
        <f t="shared" si="0"/>
        <v>1.3333333333333333</v>
      </c>
    </row>
    <row r="13" spans="1:14" x14ac:dyDescent="0.2">
      <c r="A13" s="67" t="s">
        <v>40</v>
      </c>
      <c r="B13" s="115">
        <v>550</v>
      </c>
      <c r="C13" s="21">
        <v>660</v>
      </c>
      <c r="D13" s="22">
        <f t="shared" si="1"/>
        <v>1.2</v>
      </c>
      <c r="E13" s="115">
        <v>330</v>
      </c>
      <c r="F13" s="23">
        <v>410</v>
      </c>
      <c r="G13" s="22">
        <f t="shared" si="2"/>
        <v>1.2424242424242424</v>
      </c>
      <c r="H13" s="62">
        <v>576</v>
      </c>
      <c r="I13" s="59">
        <v>110</v>
      </c>
      <c r="J13" s="24">
        <v>87</v>
      </c>
      <c r="K13" s="22">
        <f t="shared" si="3"/>
        <v>0.79090909090909089</v>
      </c>
      <c r="L13" s="115">
        <v>55</v>
      </c>
      <c r="M13" s="21">
        <v>25</v>
      </c>
      <c r="N13" s="25">
        <f t="shared" si="0"/>
        <v>0.45454545454545453</v>
      </c>
    </row>
    <row r="14" spans="1:14" x14ac:dyDescent="0.2">
      <c r="A14" s="67" t="s">
        <v>41</v>
      </c>
      <c r="B14" s="115">
        <v>775</v>
      </c>
      <c r="C14" s="21">
        <v>1741</v>
      </c>
      <c r="D14" s="22">
        <f t="shared" si="1"/>
        <v>2.2464516129032259</v>
      </c>
      <c r="E14" s="115">
        <v>425</v>
      </c>
      <c r="F14" s="23">
        <v>856</v>
      </c>
      <c r="G14" s="22">
        <f t="shared" si="2"/>
        <v>2.0141176470588236</v>
      </c>
      <c r="H14" s="62">
        <v>563</v>
      </c>
      <c r="I14" s="59">
        <v>150</v>
      </c>
      <c r="J14" s="24">
        <v>145</v>
      </c>
      <c r="K14" s="22">
        <f t="shared" si="3"/>
        <v>0.96666666666666667</v>
      </c>
      <c r="L14" s="115">
        <v>25</v>
      </c>
      <c r="M14" s="21">
        <v>37</v>
      </c>
      <c r="N14" s="25">
        <f t="shared" si="0"/>
        <v>1.48</v>
      </c>
    </row>
    <row r="15" spans="1:14" x14ac:dyDescent="0.2">
      <c r="A15" s="67" t="s">
        <v>42</v>
      </c>
      <c r="B15" s="115">
        <v>535</v>
      </c>
      <c r="C15" s="21">
        <v>1478</v>
      </c>
      <c r="D15" s="22">
        <f t="shared" si="1"/>
        <v>2.7626168224299064</v>
      </c>
      <c r="E15" s="115">
        <v>375</v>
      </c>
      <c r="F15" s="23">
        <v>613</v>
      </c>
      <c r="G15" s="22">
        <f t="shared" si="2"/>
        <v>1.6346666666666667</v>
      </c>
      <c r="H15" s="62">
        <v>433</v>
      </c>
      <c r="I15" s="59">
        <v>130</v>
      </c>
      <c r="J15" s="24">
        <v>119</v>
      </c>
      <c r="K15" s="22">
        <f t="shared" si="3"/>
        <v>0.91538461538461535</v>
      </c>
      <c r="L15" s="115">
        <v>45</v>
      </c>
      <c r="M15" s="21">
        <v>19</v>
      </c>
      <c r="N15" s="25">
        <f t="shared" si="0"/>
        <v>0.42222222222222222</v>
      </c>
    </row>
    <row r="16" spans="1:14" x14ac:dyDescent="0.2">
      <c r="A16" s="67" t="s">
        <v>43</v>
      </c>
      <c r="B16" s="115">
        <v>900</v>
      </c>
      <c r="C16" s="21">
        <v>892</v>
      </c>
      <c r="D16" s="22">
        <f t="shared" si="1"/>
        <v>0.99111111111111116</v>
      </c>
      <c r="E16" s="115">
        <v>550</v>
      </c>
      <c r="F16" s="23">
        <v>632</v>
      </c>
      <c r="G16" s="22">
        <f t="shared" si="2"/>
        <v>1.1490909090909092</v>
      </c>
      <c r="H16" s="62">
        <v>373</v>
      </c>
      <c r="I16" s="59">
        <v>250</v>
      </c>
      <c r="J16" s="24">
        <v>192</v>
      </c>
      <c r="K16" s="22">
        <f t="shared" si="3"/>
        <v>0.76800000000000002</v>
      </c>
      <c r="L16" s="115">
        <v>100</v>
      </c>
      <c r="M16" s="21">
        <v>70</v>
      </c>
      <c r="N16" s="25">
        <f t="shared" si="0"/>
        <v>0.7</v>
      </c>
    </row>
    <row r="17" spans="1:14" x14ac:dyDescent="0.2">
      <c r="A17" s="67" t="s">
        <v>44</v>
      </c>
      <c r="B17" s="115">
        <v>515</v>
      </c>
      <c r="C17" s="21">
        <v>681</v>
      </c>
      <c r="D17" s="22">
        <f t="shared" si="1"/>
        <v>1.3223300970873786</v>
      </c>
      <c r="E17" s="115">
        <v>255</v>
      </c>
      <c r="F17" s="23">
        <v>342</v>
      </c>
      <c r="G17" s="22">
        <f t="shared" si="2"/>
        <v>1.3411764705882352</v>
      </c>
      <c r="H17" s="62">
        <v>350</v>
      </c>
      <c r="I17" s="59">
        <v>84</v>
      </c>
      <c r="J17" s="24">
        <v>98</v>
      </c>
      <c r="K17" s="22">
        <f t="shared" si="3"/>
        <v>1.1666666666666667</v>
      </c>
      <c r="L17" s="115">
        <v>20</v>
      </c>
      <c r="M17" s="21">
        <v>17</v>
      </c>
      <c r="N17" s="25">
        <f t="shared" si="0"/>
        <v>0.85</v>
      </c>
    </row>
    <row r="18" spans="1:14" x14ac:dyDescent="0.2">
      <c r="A18" s="67" t="s">
        <v>45</v>
      </c>
      <c r="B18" s="115">
        <v>1500</v>
      </c>
      <c r="C18" s="21">
        <v>3005</v>
      </c>
      <c r="D18" s="22">
        <f t="shared" si="1"/>
        <v>2.0033333333333334</v>
      </c>
      <c r="E18" s="115">
        <v>870</v>
      </c>
      <c r="F18" s="23">
        <v>1337</v>
      </c>
      <c r="G18" s="22">
        <f t="shared" si="2"/>
        <v>1.5367816091954023</v>
      </c>
      <c r="H18" s="62">
        <v>900</v>
      </c>
      <c r="I18" s="59">
        <v>400</v>
      </c>
      <c r="J18" s="24">
        <v>352</v>
      </c>
      <c r="K18" s="22">
        <f t="shared" si="3"/>
        <v>0.88</v>
      </c>
      <c r="L18" s="115">
        <v>55</v>
      </c>
      <c r="M18" s="21">
        <v>57</v>
      </c>
      <c r="N18" s="25">
        <f t="shared" si="0"/>
        <v>1.0363636363636364</v>
      </c>
    </row>
    <row r="19" spans="1:14" x14ac:dyDescent="0.2">
      <c r="A19" s="67" t="s">
        <v>46</v>
      </c>
      <c r="B19" s="115">
        <v>1010</v>
      </c>
      <c r="C19" s="21">
        <v>2446</v>
      </c>
      <c r="D19" s="22">
        <f t="shared" si="1"/>
        <v>2.4217821782178217</v>
      </c>
      <c r="E19" s="115">
        <v>535</v>
      </c>
      <c r="F19" s="23">
        <v>918</v>
      </c>
      <c r="G19" s="22">
        <f t="shared" si="2"/>
        <v>1.7158878504672896</v>
      </c>
      <c r="H19" s="62">
        <v>406</v>
      </c>
      <c r="I19" s="59">
        <v>250</v>
      </c>
      <c r="J19" s="24">
        <v>170</v>
      </c>
      <c r="K19" s="22">
        <f t="shared" si="3"/>
        <v>0.68</v>
      </c>
      <c r="L19" s="115">
        <v>50</v>
      </c>
      <c r="M19" s="21">
        <v>39</v>
      </c>
      <c r="N19" s="25">
        <f t="shared" si="0"/>
        <v>0.78</v>
      </c>
    </row>
    <row r="20" spans="1:14" x14ac:dyDescent="0.2">
      <c r="A20" s="67" t="s">
        <v>47</v>
      </c>
      <c r="B20" s="115">
        <v>600</v>
      </c>
      <c r="C20" s="21">
        <v>656</v>
      </c>
      <c r="D20" s="22">
        <f t="shared" si="1"/>
        <v>1.0933333333333333</v>
      </c>
      <c r="E20" s="115">
        <v>300</v>
      </c>
      <c r="F20" s="23">
        <v>277</v>
      </c>
      <c r="G20" s="22">
        <f t="shared" si="2"/>
        <v>0.92333333333333334</v>
      </c>
      <c r="H20" s="62">
        <v>408</v>
      </c>
      <c r="I20" s="59">
        <v>200</v>
      </c>
      <c r="J20" s="24">
        <v>84</v>
      </c>
      <c r="K20" s="22">
        <f t="shared" si="3"/>
        <v>0.42</v>
      </c>
      <c r="L20" s="115">
        <v>50</v>
      </c>
      <c r="M20" s="21">
        <v>19</v>
      </c>
      <c r="N20" s="25">
        <f t="shared" si="0"/>
        <v>0.38</v>
      </c>
    </row>
    <row r="21" spans="1:14" x14ac:dyDescent="0.2">
      <c r="A21" s="67" t="s">
        <v>48</v>
      </c>
      <c r="B21" s="115">
        <v>820</v>
      </c>
      <c r="C21" s="21">
        <v>843</v>
      </c>
      <c r="D21" s="22">
        <f t="shared" si="1"/>
        <v>1.0280487804878049</v>
      </c>
      <c r="E21" s="115">
        <v>460</v>
      </c>
      <c r="F21" s="23">
        <v>337</v>
      </c>
      <c r="G21" s="22">
        <f t="shared" si="2"/>
        <v>0.7326086956521739</v>
      </c>
      <c r="H21" s="62">
        <v>610</v>
      </c>
      <c r="I21" s="59">
        <v>250</v>
      </c>
      <c r="J21" s="24">
        <v>209</v>
      </c>
      <c r="K21" s="22">
        <f t="shared" si="3"/>
        <v>0.83599999999999997</v>
      </c>
      <c r="L21" s="115">
        <v>40</v>
      </c>
      <c r="M21" s="21">
        <v>26</v>
      </c>
      <c r="N21" s="25">
        <f t="shared" si="0"/>
        <v>0.65</v>
      </c>
    </row>
    <row r="22" spans="1:14" x14ac:dyDescent="0.2">
      <c r="A22" s="67" t="s">
        <v>49</v>
      </c>
      <c r="B22" s="115">
        <v>508</v>
      </c>
      <c r="C22" s="21">
        <v>423</v>
      </c>
      <c r="D22" s="22">
        <f t="shared" si="1"/>
        <v>0.83267716535433067</v>
      </c>
      <c r="E22" s="115">
        <v>350</v>
      </c>
      <c r="F22" s="23">
        <v>197</v>
      </c>
      <c r="G22" s="22">
        <f t="shared" si="2"/>
        <v>0.56285714285714283</v>
      </c>
      <c r="H22" s="62">
        <v>370</v>
      </c>
      <c r="I22" s="59">
        <v>200</v>
      </c>
      <c r="J22" s="24">
        <v>32</v>
      </c>
      <c r="K22" s="22">
        <f t="shared" si="3"/>
        <v>0.16</v>
      </c>
      <c r="L22" s="115">
        <v>47</v>
      </c>
      <c r="M22" s="21">
        <v>10</v>
      </c>
      <c r="N22" s="25">
        <f t="shared" si="0"/>
        <v>0.21276595744680851</v>
      </c>
    </row>
    <row r="23" spans="1:14" x14ac:dyDescent="0.2">
      <c r="A23" s="67" t="s">
        <v>50</v>
      </c>
      <c r="B23" s="115">
        <v>1950</v>
      </c>
      <c r="C23" s="21">
        <v>2030</v>
      </c>
      <c r="D23" s="22">
        <f t="shared" si="1"/>
        <v>1.0410256410256411</v>
      </c>
      <c r="E23" s="115">
        <v>1200</v>
      </c>
      <c r="F23" s="23">
        <v>1204</v>
      </c>
      <c r="G23" s="22">
        <f t="shared" si="2"/>
        <v>1.0033333333333334</v>
      </c>
      <c r="H23" s="62">
        <v>1969</v>
      </c>
      <c r="I23" s="59">
        <v>250</v>
      </c>
      <c r="J23" s="24">
        <v>204</v>
      </c>
      <c r="K23" s="22">
        <f t="shared" si="3"/>
        <v>0.81599999999999995</v>
      </c>
      <c r="L23" s="115">
        <v>200</v>
      </c>
      <c r="M23" s="21">
        <v>150</v>
      </c>
      <c r="N23" s="25">
        <f t="shared" si="0"/>
        <v>0.75</v>
      </c>
    </row>
    <row r="24" spans="1:14" x14ac:dyDescent="0.2">
      <c r="A24" s="67" t="s">
        <v>51</v>
      </c>
      <c r="B24" s="115">
        <v>600</v>
      </c>
      <c r="C24" s="21">
        <v>510</v>
      </c>
      <c r="D24" s="22">
        <f t="shared" si="1"/>
        <v>0.85</v>
      </c>
      <c r="E24" s="115">
        <v>400</v>
      </c>
      <c r="F24" s="23">
        <v>199</v>
      </c>
      <c r="G24" s="22">
        <f t="shared" si="2"/>
        <v>0.4975</v>
      </c>
      <c r="H24" s="62">
        <v>218</v>
      </c>
      <c r="I24" s="59">
        <v>200</v>
      </c>
      <c r="J24" s="24">
        <v>50</v>
      </c>
      <c r="K24" s="22">
        <f t="shared" si="3"/>
        <v>0.25</v>
      </c>
      <c r="L24" s="115">
        <v>75</v>
      </c>
      <c r="M24" s="21">
        <v>13</v>
      </c>
      <c r="N24" s="25">
        <f t="shared" si="0"/>
        <v>0.17333333333333334</v>
      </c>
    </row>
    <row r="25" spans="1:14" x14ac:dyDescent="0.2">
      <c r="A25" s="67" t="s">
        <v>52</v>
      </c>
      <c r="B25" s="115" t="s">
        <v>53</v>
      </c>
      <c r="C25" s="26">
        <v>4565</v>
      </c>
      <c r="D25" s="22" t="s">
        <v>53</v>
      </c>
      <c r="E25" s="115" t="s">
        <v>53</v>
      </c>
      <c r="F25" s="26">
        <v>1441</v>
      </c>
      <c r="G25" s="22" t="s">
        <v>53</v>
      </c>
      <c r="H25" s="62">
        <v>467</v>
      </c>
      <c r="I25" s="117" t="s">
        <v>53</v>
      </c>
      <c r="J25" s="27">
        <v>0</v>
      </c>
      <c r="K25" s="28" t="s">
        <v>53</v>
      </c>
      <c r="L25" s="115" t="s">
        <v>53</v>
      </c>
      <c r="M25" s="26">
        <v>0</v>
      </c>
      <c r="N25" s="28" t="s">
        <v>53</v>
      </c>
    </row>
    <row r="26" spans="1:14" ht="13.5" thickBot="1" x14ac:dyDescent="0.25">
      <c r="A26" s="68" t="s">
        <v>54</v>
      </c>
      <c r="B26" s="116">
        <f>SUM(B9:B25)</f>
        <v>14203</v>
      </c>
      <c r="C26" s="29">
        <v>21288</v>
      </c>
      <c r="D26" s="22">
        <f>C26/B26</f>
        <v>1.4988382736041681</v>
      </c>
      <c r="E26" s="116">
        <f>SUM(E9:E25)</f>
        <v>8130</v>
      </c>
      <c r="F26" s="29">
        <v>10652</v>
      </c>
      <c r="G26" s="30">
        <f>F26/E26</f>
        <v>1.3102091020910209</v>
      </c>
      <c r="H26" s="63">
        <v>9605</v>
      </c>
      <c r="I26" s="116">
        <f>SUM(I9:I25)</f>
        <v>4064</v>
      </c>
      <c r="J26" s="31">
        <v>3225</v>
      </c>
      <c r="K26" s="32">
        <f>J26/I26</f>
        <v>0.79355314960629919</v>
      </c>
      <c r="L26" s="116">
        <f>SUM(L9:L24)</f>
        <v>1062</v>
      </c>
      <c r="M26" s="29">
        <v>616</v>
      </c>
      <c r="N26" s="32">
        <f>M26/L26</f>
        <v>0.58003766478342744</v>
      </c>
    </row>
    <row r="27" spans="1:14" ht="13.5" thickTop="1" x14ac:dyDescent="0.2">
      <c r="A27" s="131" t="s">
        <v>55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</row>
    <row r="28" spans="1:14" x14ac:dyDescent="0.2">
      <c r="A28" s="1" t="s">
        <v>56</v>
      </c>
    </row>
    <row r="29" spans="1:14" x14ac:dyDescent="0.2">
      <c r="A29" s="132" t="s">
        <v>57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24"/>
      <c r="L29" s="124"/>
      <c r="M29" s="124"/>
    </row>
    <row r="30" spans="1:14" x14ac:dyDescent="0.2">
      <c r="A30" s="124" t="s">
        <v>58</v>
      </c>
      <c r="B30" s="124"/>
      <c r="C30" s="124"/>
      <c r="D30" s="124"/>
      <c r="E30" s="124"/>
      <c r="F30" s="124"/>
      <c r="G30" s="124"/>
      <c r="H30" s="124"/>
      <c r="I30" s="124"/>
      <c r="J30" s="124"/>
    </row>
    <row r="31" spans="1:14" x14ac:dyDescent="0.2">
      <c r="A31" s="124" t="s">
        <v>59</v>
      </c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</row>
    <row r="32" spans="1:14" x14ac:dyDescent="0.2">
      <c r="A32" s="124"/>
      <c r="B32" s="124"/>
      <c r="C32" s="124"/>
      <c r="D32" s="124"/>
      <c r="E32" s="124"/>
      <c r="F32" s="124"/>
      <c r="G32" s="124"/>
      <c r="H32" s="124"/>
      <c r="I32" s="124"/>
      <c r="J32" s="124"/>
    </row>
    <row r="33" spans="1:1" x14ac:dyDescent="0.2">
      <c r="A33" s="114"/>
    </row>
  </sheetData>
  <mergeCells count="13">
    <mergeCell ref="A1:N1"/>
    <mergeCell ref="A2:N2"/>
    <mergeCell ref="A3:N3"/>
    <mergeCell ref="A4:N4"/>
    <mergeCell ref="A32:J32"/>
    <mergeCell ref="A30:J30"/>
    <mergeCell ref="B6:D6"/>
    <mergeCell ref="E6:G6"/>
    <mergeCell ref="A27:M27"/>
    <mergeCell ref="A29:M29"/>
    <mergeCell ref="A31:M31"/>
    <mergeCell ref="I6:K6"/>
    <mergeCell ref="L6:N6"/>
  </mergeCells>
  <phoneticPr fontId="1" type="noConversion"/>
  <printOptions horizontalCentered="1" verticalCentered="1"/>
  <pageMargins left="0.5" right="0.5" top="0.75" bottom="0.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2"/>
  <sheetViews>
    <sheetView workbookViewId="0">
      <selection activeCell="A31" sqref="A31"/>
    </sheetView>
  </sheetViews>
  <sheetFormatPr defaultColWidth="9.140625" defaultRowHeight="12.75" x14ac:dyDescent="0.2"/>
  <cols>
    <col min="1" max="1" width="21.42578125" style="1" customWidth="1"/>
    <col min="2" max="2" width="11.140625" style="1" customWidth="1"/>
    <col min="3" max="3" width="9" style="1" customWidth="1"/>
    <col min="4" max="4" width="8.42578125" style="1" customWidth="1"/>
    <col min="5" max="5" width="11" style="1" customWidth="1"/>
    <col min="6" max="6" width="9" style="1" customWidth="1"/>
    <col min="7" max="7" width="7.28515625" style="1" customWidth="1"/>
    <col min="8" max="8" width="7.85546875" style="1" customWidth="1"/>
    <col min="9" max="9" width="11.140625" style="1" customWidth="1"/>
    <col min="10" max="10" width="10.140625" style="1" customWidth="1"/>
    <col min="11" max="11" width="12.28515625" style="1" customWidth="1"/>
    <col min="12" max="12" width="11.140625" style="1" customWidth="1"/>
    <col min="13" max="16384" width="9.140625" style="1"/>
  </cols>
  <sheetData>
    <row r="1" spans="1:12" ht="18" customHeight="1" x14ac:dyDescent="0.3">
      <c r="A1" s="126" t="s">
        <v>10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</row>
    <row r="2" spans="1:12" ht="16.5" customHeight="1" x14ac:dyDescent="0.25">
      <c r="A2" s="127" t="str">
        <f>'Plan vs Actual'!A2</f>
        <v>OSCCAR Summary by Workforce Area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ht="15.75" x14ac:dyDescent="0.25">
      <c r="A3" s="127" t="str">
        <f>'Plan vs Actual'!A3</f>
        <v>FY23 Quarter Ending June 30, 2023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1:12" ht="24" customHeight="1" x14ac:dyDescent="0.3">
      <c r="A4" s="126" t="s">
        <v>4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6" customHeight="1" thickBot="1" x14ac:dyDescent="0.25"/>
    <row r="6" spans="1:12" s="2" customFormat="1" ht="13.5" customHeight="1" thickTop="1" x14ac:dyDescent="0.2">
      <c r="A6" s="69" t="s">
        <v>18</v>
      </c>
      <c r="B6" s="70" t="s">
        <v>19</v>
      </c>
      <c r="C6" s="70" t="s">
        <v>20</v>
      </c>
      <c r="D6" s="87" t="s">
        <v>21</v>
      </c>
      <c r="E6" s="85" t="s">
        <v>22</v>
      </c>
      <c r="F6" s="87" t="s">
        <v>23</v>
      </c>
      <c r="G6" s="85" t="s">
        <v>24</v>
      </c>
      <c r="H6" s="87" t="s">
        <v>25</v>
      </c>
      <c r="I6" s="85" t="s">
        <v>26</v>
      </c>
      <c r="J6" s="70" t="s">
        <v>27</v>
      </c>
      <c r="K6" s="70" t="s">
        <v>28</v>
      </c>
      <c r="L6" s="71" t="s">
        <v>29</v>
      </c>
    </row>
    <row r="7" spans="1:12" s="74" customFormat="1" ht="39.75" customHeight="1" x14ac:dyDescent="0.2">
      <c r="A7" s="72" t="s">
        <v>12</v>
      </c>
      <c r="B7" s="14" t="s">
        <v>15</v>
      </c>
      <c r="C7" s="14" t="s">
        <v>60</v>
      </c>
      <c r="D7" s="88" t="s">
        <v>61</v>
      </c>
      <c r="E7" s="58" t="s">
        <v>62</v>
      </c>
      <c r="F7" s="88" t="s">
        <v>63</v>
      </c>
      <c r="G7" s="58" t="s">
        <v>64</v>
      </c>
      <c r="H7" s="88" t="s">
        <v>65</v>
      </c>
      <c r="I7" s="58" t="s">
        <v>66</v>
      </c>
      <c r="J7" s="14" t="s">
        <v>67</v>
      </c>
      <c r="K7" s="14" t="s">
        <v>68</v>
      </c>
      <c r="L7" s="73" t="s">
        <v>69</v>
      </c>
    </row>
    <row r="8" spans="1:12" x14ac:dyDescent="0.2">
      <c r="A8" s="75" t="s">
        <v>36</v>
      </c>
      <c r="B8" s="111">
        <f>'Plan vs Actual'!H9</f>
        <v>450</v>
      </c>
      <c r="C8" s="26">
        <v>271</v>
      </c>
      <c r="D8" s="89">
        <f>C8/B8</f>
        <v>0.60222222222222221</v>
      </c>
      <c r="E8" s="86">
        <f>'Plan vs Actual'!J9</f>
        <v>156</v>
      </c>
      <c r="F8" s="89">
        <f>E8/B8</f>
        <v>0.34666666666666668</v>
      </c>
      <c r="G8" s="59">
        <f>'Plan vs Actual'!M9</f>
        <v>36</v>
      </c>
      <c r="H8" s="89">
        <f>G8/E8</f>
        <v>0.23076923076923078</v>
      </c>
      <c r="I8" s="59">
        <v>50</v>
      </c>
      <c r="J8" s="21">
        <v>44</v>
      </c>
      <c r="K8" s="21">
        <v>105</v>
      </c>
      <c r="L8" s="76">
        <v>34</v>
      </c>
    </row>
    <row r="9" spans="1:12" x14ac:dyDescent="0.2">
      <c r="A9" s="75" t="s">
        <v>37</v>
      </c>
      <c r="B9" s="111">
        <f>'Plan vs Actual'!H10</f>
        <v>406</v>
      </c>
      <c r="C9" s="26">
        <v>193</v>
      </c>
      <c r="D9" s="89">
        <f t="shared" ref="D9:D24" si="0">C9/B9</f>
        <v>0.47536945812807879</v>
      </c>
      <c r="E9" s="86">
        <f>'Plan vs Actual'!J10</f>
        <v>123</v>
      </c>
      <c r="F9" s="89">
        <f t="shared" ref="F9:F25" si="1">E9/B9</f>
        <v>0.30295566502463056</v>
      </c>
      <c r="G9" s="59">
        <f>'Plan vs Actual'!M10</f>
        <v>11</v>
      </c>
      <c r="H9" s="89">
        <f t="shared" ref="H9:H25" si="2">G9/E9</f>
        <v>8.943089430894309E-2</v>
      </c>
      <c r="I9" s="59">
        <v>87</v>
      </c>
      <c r="J9" s="21">
        <v>0</v>
      </c>
      <c r="K9" s="21">
        <v>213</v>
      </c>
      <c r="L9" s="76">
        <v>15</v>
      </c>
    </row>
    <row r="10" spans="1:12" x14ac:dyDescent="0.2">
      <c r="A10" s="75" t="s">
        <v>38</v>
      </c>
      <c r="B10" s="111">
        <f>'Plan vs Actual'!H11</f>
        <v>1500</v>
      </c>
      <c r="C10" s="26">
        <v>679</v>
      </c>
      <c r="D10" s="89">
        <f t="shared" si="0"/>
        <v>0.45266666666666666</v>
      </c>
      <c r="E10" s="86">
        <f>'Plan vs Actual'!J11</f>
        <v>1219</v>
      </c>
      <c r="F10" s="89">
        <f t="shared" si="1"/>
        <v>0.81266666666666665</v>
      </c>
      <c r="G10" s="59">
        <f>'Plan vs Actual'!M11</f>
        <v>21</v>
      </c>
      <c r="H10" s="89">
        <f t="shared" si="2"/>
        <v>1.7227235438884332E-2</v>
      </c>
      <c r="I10" s="59">
        <v>8</v>
      </c>
      <c r="J10" s="21">
        <v>16</v>
      </c>
      <c r="K10" s="21">
        <v>136</v>
      </c>
      <c r="L10" s="76">
        <v>63</v>
      </c>
    </row>
    <row r="11" spans="1:12" x14ac:dyDescent="0.2">
      <c r="A11" s="75" t="s">
        <v>39</v>
      </c>
      <c r="B11" s="111">
        <f>'Plan vs Actual'!H12</f>
        <v>498</v>
      </c>
      <c r="C11" s="26">
        <v>153</v>
      </c>
      <c r="D11" s="89">
        <f t="shared" si="0"/>
        <v>0.30722891566265059</v>
      </c>
      <c r="E11" s="86">
        <f>'Plan vs Actual'!J12</f>
        <v>267</v>
      </c>
      <c r="F11" s="89">
        <f t="shared" si="1"/>
        <v>0.53614457831325302</v>
      </c>
      <c r="G11" s="59">
        <f>'Plan vs Actual'!M12</f>
        <v>80</v>
      </c>
      <c r="H11" s="89">
        <f t="shared" si="2"/>
        <v>0.29962546816479402</v>
      </c>
      <c r="I11" s="59">
        <v>125</v>
      </c>
      <c r="J11" s="21">
        <v>7</v>
      </c>
      <c r="K11" s="21">
        <v>80</v>
      </c>
      <c r="L11" s="76">
        <v>10</v>
      </c>
    </row>
    <row r="12" spans="1:12" x14ac:dyDescent="0.2">
      <c r="A12" s="75" t="s">
        <v>40</v>
      </c>
      <c r="B12" s="111">
        <f>'Plan vs Actual'!H13</f>
        <v>576</v>
      </c>
      <c r="C12" s="26">
        <v>324</v>
      </c>
      <c r="D12" s="89">
        <f t="shared" si="0"/>
        <v>0.5625</v>
      </c>
      <c r="E12" s="86">
        <f>'Plan vs Actual'!J13</f>
        <v>87</v>
      </c>
      <c r="F12" s="89">
        <f t="shared" si="1"/>
        <v>0.15104166666666666</v>
      </c>
      <c r="G12" s="59">
        <f>'Plan vs Actual'!M13</f>
        <v>25</v>
      </c>
      <c r="H12" s="89">
        <f t="shared" si="2"/>
        <v>0.28735632183908044</v>
      </c>
      <c r="I12" s="59">
        <v>31</v>
      </c>
      <c r="J12" s="21">
        <v>3</v>
      </c>
      <c r="K12" s="21">
        <v>239</v>
      </c>
      <c r="L12" s="76">
        <v>0</v>
      </c>
    </row>
    <row r="13" spans="1:12" x14ac:dyDescent="0.2">
      <c r="A13" s="75" t="s">
        <v>41</v>
      </c>
      <c r="B13" s="111">
        <f>'Plan vs Actual'!H14</f>
        <v>563</v>
      </c>
      <c r="C13" s="26">
        <v>290</v>
      </c>
      <c r="D13" s="89">
        <f t="shared" si="0"/>
        <v>0.51509769094138547</v>
      </c>
      <c r="E13" s="86">
        <f>'Plan vs Actual'!J14</f>
        <v>145</v>
      </c>
      <c r="F13" s="89">
        <f t="shared" si="1"/>
        <v>0.25754884547069273</v>
      </c>
      <c r="G13" s="59">
        <f>'Plan vs Actual'!M14</f>
        <v>37</v>
      </c>
      <c r="H13" s="89">
        <f t="shared" si="2"/>
        <v>0.25517241379310346</v>
      </c>
      <c r="I13" s="59">
        <v>191</v>
      </c>
      <c r="J13" s="21">
        <v>6</v>
      </c>
      <c r="K13" s="21">
        <v>346</v>
      </c>
      <c r="L13" s="76">
        <v>1</v>
      </c>
    </row>
    <row r="14" spans="1:12" x14ac:dyDescent="0.2">
      <c r="A14" s="75" t="s">
        <v>42</v>
      </c>
      <c r="B14" s="111">
        <f>'Plan vs Actual'!H15</f>
        <v>433</v>
      </c>
      <c r="C14" s="26">
        <v>247</v>
      </c>
      <c r="D14" s="89">
        <f t="shared" si="0"/>
        <v>0.57043879907621242</v>
      </c>
      <c r="E14" s="86">
        <f>'Plan vs Actual'!J15</f>
        <v>119</v>
      </c>
      <c r="F14" s="89">
        <f t="shared" si="1"/>
        <v>0.27482678983833719</v>
      </c>
      <c r="G14" s="59">
        <f>'Plan vs Actual'!M15</f>
        <v>19</v>
      </c>
      <c r="H14" s="89">
        <f t="shared" si="2"/>
        <v>0.15966386554621848</v>
      </c>
      <c r="I14" s="59">
        <v>55</v>
      </c>
      <c r="J14" s="21">
        <v>43</v>
      </c>
      <c r="K14" s="21">
        <v>99</v>
      </c>
      <c r="L14" s="76">
        <v>57</v>
      </c>
    </row>
    <row r="15" spans="1:12" x14ac:dyDescent="0.2">
      <c r="A15" s="75" t="s">
        <v>43</v>
      </c>
      <c r="B15" s="111">
        <f>'Plan vs Actual'!H16</f>
        <v>373</v>
      </c>
      <c r="C15" s="26">
        <v>187</v>
      </c>
      <c r="D15" s="89">
        <f t="shared" si="0"/>
        <v>0.50134048257372654</v>
      </c>
      <c r="E15" s="86">
        <f>'Plan vs Actual'!J16</f>
        <v>192</v>
      </c>
      <c r="F15" s="89">
        <f t="shared" si="1"/>
        <v>0.51474530831099197</v>
      </c>
      <c r="G15" s="59">
        <f>'Plan vs Actual'!M16</f>
        <v>70</v>
      </c>
      <c r="H15" s="89">
        <f t="shared" si="2"/>
        <v>0.36458333333333331</v>
      </c>
      <c r="I15" s="59">
        <v>81</v>
      </c>
      <c r="J15" s="21">
        <v>1</v>
      </c>
      <c r="K15" s="21">
        <v>114</v>
      </c>
      <c r="L15" s="76">
        <v>35</v>
      </c>
    </row>
    <row r="16" spans="1:12" x14ac:dyDescent="0.2">
      <c r="A16" s="75" t="s">
        <v>44</v>
      </c>
      <c r="B16" s="111">
        <f>'Plan vs Actual'!H17</f>
        <v>350</v>
      </c>
      <c r="C16" s="26">
        <v>148</v>
      </c>
      <c r="D16" s="89">
        <f t="shared" si="0"/>
        <v>0.42285714285714288</v>
      </c>
      <c r="E16" s="86">
        <f>'Plan vs Actual'!J17</f>
        <v>98</v>
      </c>
      <c r="F16" s="89">
        <f t="shared" si="1"/>
        <v>0.28000000000000003</v>
      </c>
      <c r="G16" s="59">
        <f>'Plan vs Actual'!M17</f>
        <v>17</v>
      </c>
      <c r="H16" s="89">
        <f t="shared" si="2"/>
        <v>0.17346938775510204</v>
      </c>
      <c r="I16" s="59">
        <v>26</v>
      </c>
      <c r="J16" s="21">
        <v>1</v>
      </c>
      <c r="K16" s="21">
        <v>158</v>
      </c>
      <c r="L16" s="76">
        <v>1</v>
      </c>
    </row>
    <row r="17" spans="1:12" x14ac:dyDescent="0.2">
      <c r="A17" s="75" t="s">
        <v>45</v>
      </c>
      <c r="B17" s="111">
        <f>'Plan vs Actual'!H18</f>
        <v>900</v>
      </c>
      <c r="C17" s="26">
        <v>428</v>
      </c>
      <c r="D17" s="89">
        <f t="shared" si="0"/>
        <v>0.47555555555555556</v>
      </c>
      <c r="E17" s="86">
        <f>'Plan vs Actual'!J18</f>
        <v>352</v>
      </c>
      <c r="F17" s="89">
        <f t="shared" si="1"/>
        <v>0.39111111111111113</v>
      </c>
      <c r="G17" s="59">
        <f>'Plan vs Actual'!M18</f>
        <v>57</v>
      </c>
      <c r="H17" s="89">
        <f t="shared" si="2"/>
        <v>0.16193181818181818</v>
      </c>
      <c r="I17" s="59">
        <v>66</v>
      </c>
      <c r="J17" s="21">
        <v>92</v>
      </c>
      <c r="K17" s="21">
        <v>242</v>
      </c>
      <c r="L17" s="76">
        <v>93</v>
      </c>
    </row>
    <row r="18" spans="1:12" x14ac:dyDescent="0.2">
      <c r="A18" s="75" t="s">
        <v>46</v>
      </c>
      <c r="B18" s="111">
        <f>'Plan vs Actual'!H19</f>
        <v>406</v>
      </c>
      <c r="C18" s="26">
        <v>188</v>
      </c>
      <c r="D18" s="89">
        <f t="shared" si="0"/>
        <v>0.46305418719211822</v>
      </c>
      <c r="E18" s="86">
        <f>'Plan vs Actual'!J19</f>
        <v>170</v>
      </c>
      <c r="F18" s="89">
        <f t="shared" si="1"/>
        <v>0.41871921182266009</v>
      </c>
      <c r="G18" s="59">
        <f>'Plan vs Actual'!M19</f>
        <v>39</v>
      </c>
      <c r="H18" s="89">
        <f t="shared" si="2"/>
        <v>0.22941176470588234</v>
      </c>
      <c r="I18" s="59">
        <v>15</v>
      </c>
      <c r="J18" s="21">
        <v>21</v>
      </c>
      <c r="K18" s="21">
        <v>174</v>
      </c>
      <c r="L18" s="76">
        <v>0</v>
      </c>
    </row>
    <row r="19" spans="1:12" x14ac:dyDescent="0.2">
      <c r="A19" s="75" t="s">
        <v>47</v>
      </c>
      <c r="B19" s="111">
        <f>'Plan vs Actual'!H20</f>
        <v>408</v>
      </c>
      <c r="C19" s="26">
        <v>183</v>
      </c>
      <c r="D19" s="89">
        <f t="shared" si="0"/>
        <v>0.4485294117647059</v>
      </c>
      <c r="E19" s="86">
        <f>'Plan vs Actual'!J20</f>
        <v>84</v>
      </c>
      <c r="F19" s="89">
        <f t="shared" si="1"/>
        <v>0.20588235294117646</v>
      </c>
      <c r="G19" s="59">
        <f>'Plan vs Actual'!M20</f>
        <v>19</v>
      </c>
      <c r="H19" s="89">
        <f t="shared" si="2"/>
        <v>0.22619047619047619</v>
      </c>
      <c r="I19" s="59">
        <v>50</v>
      </c>
      <c r="J19" s="21">
        <v>8</v>
      </c>
      <c r="K19" s="21">
        <v>86</v>
      </c>
      <c r="L19" s="76">
        <v>4</v>
      </c>
    </row>
    <row r="20" spans="1:12" x14ac:dyDescent="0.2">
      <c r="A20" s="75" t="s">
        <v>48</v>
      </c>
      <c r="B20" s="111">
        <f>'Plan vs Actual'!H21</f>
        <v>610</v>
      </c>
      <c r="C20" s="26">
        <v>217</v>
      </c>
      <c r="D20" s="89">
        <f t="shared" si="0"/>
        <v>0.3557377049180328</v>
      </c>
      <c r="E20" s="86">
        <f>'Plan vs Actual'!J21</f>
        <v>209</v>
      </c>
      <c r="F20" s="89">
        <f t="shared" si="1"/>
        <v>0.34262295081967215</v>
      </c>
      <c r="G20" s="59">
        <f>'Plan vs Actual'!M21</f>
        <v>26</v>
      </c>
      <c r="H20" s="89">
        <f t="shared" si="2"/>
        <v>0.12440191387559808</v>
      </c>
      <c r="I20" s="59">
        <v>157</v>
      </c>
      <c r="J20" s="21">
        <v>67</v>
      </c>
      <c r="K20" s="21">
        <v>241</v>
      </c>
      <c r="L20" s="76">
        <v>122</v>
      </c>
    </row>
    <row r="21" spans="1:12" x14ac:dyDescent="0.2">
      <c r="A21" s="75" t="s">
        <v>49</v>
      </c>
      <c r="B21" s="111">
        <f>'Plan vs Actual'!H22</f>
        <v>370</v>
      </c>
      <c r="C21" s="26">
        <v>165</v>
      </c>
      <c r="D21" s="89">
        <f t="shared" si="0"/>
        <v>0.44594594594594594</v>
      </c>
      <c r="E21" s="86">
        <f>'Plan vs Actual'!J22</f>
        <v>32</v>
      </c>
      <c r="F21" s="89">
        <f t="shared" si="1"/>
        <v>8.6486486486486491E-2</v>
      </c>
      <c r="G21" s="59">
        <f>'Plan vs Actual'!M22</f>
        <v>10</v>
      </c>
      <c r="H21" s="89">
        <f t="shared" si="2"/>
        <v>0.3125</v>
      </c>
      <c r="I21" s="59">
        <v>132</v>
      </c>
      <c r="J21" s="21">
        <v>100</v>
      </c>
      <c r="K21" s="21">
        <v>189</v>
      </c>
      <c r="L21" s="76">
        <v>63</v>
      </c>
    </row>
    <row r="22" spans="1:12" x14ac:dyDescent="0.2">
      <c r="A22" s="75" t="s">
        <v>50</v>
      </c>
      <c r="B22" s="111">
        <f>'Plan vs Actual'!H23</f>
        <v>1969</v>
      </c>
      <c r="C22" s="26">
        <v>1127</v>
      </c>
      <c r="D22" s="89">
        <f t="shared" si="0"/>
        <v>0.57237176231589637</v>
      </c>
      <c r="E22" s="86">
        <f>'Plan vs Actual'!J23</f>
        <v>204</v>
      </c>
      <c r="F22" s="89">
        <f t="shared" si="1"/>
        <v>0.10360589131538853</v>
      </c>
      <c r="G22" s="59">
        <f>'Plan vs Actual'!M23</f>
        <v>150</v>
      </c>
      <c r="H22" s="89">
        <f t="shared" si="2"/>
        <v>0.73529411764705888</v>
      </c>
      <c r="I22" s="59">
        <v>1154</v>
      </c>
      <c r="J22" s="21">
        <v>12</v>
      </c>
      <c r="K22" s="21">
        <v>216</v>
      </c>
      <c r="L22" s="76">
        <v>541</v>
      </c>
    </row>
    <row r="23" spans="1:12" x14ac:dyDescent="0.2">
      <c r="A23" s="75" t="s">
        <v>51</v>
      </c>
      <c r="B23" s="111">
        <f>'Plan vs Actual'!H24</f>
        <v>218</v>
      </c>
      <c r="C23" s="26">
        <v>71</v>
      </c>
      <c r="D23" s="89">
        <f t="shared" si="0"/>
        <v>0.3256880733944954</v>
      </c>
      <c r="E23" s="86">
        <f>'Plan vs Actual'!J24</f>
        <v>50</v>
      </c>
      <c r="F23" s="89">
        <f t="shared" si="1"/>
        <v>0.22935779816513763</v>
      </c>
      <c r="G23" s="59">
        <f>'Plan vs Actual'!M24</f>
        <v>13</v>
      </c>
      <c r="H23" s="89">
        <f t="shared" si="2"/>
        <v>0.26</v>
      </c>
      <c r="I23" s="59">
        <v>2</v>
      </c>
      <c r="J23" s="21">
        <v>50</v>
      </c>
      <c r="K23" s="21">
        <v>92</v>
      </c>
      <c r="L23" s="76">
        <v>0</v>
      </c>
    </row>
    <row r="24" spans="1:12" ht="13.5" thickBot="1" x14ac:dyDescent="0.25">
      <c r="A24" s="99" t="s">
        <v>70</v>
      </c>
      <c r="B24" s="112">
        <f>'Plan vs Actual'!H25</f>
        <v>467</v>
      </c>
      <c r="C24" s="100">
        <v>224</v>
      </c>
      <c r="D24" s="101">
        <f t="shared" si="0"/>
        <v>0.4796573875802998</v>
      </c>
      <c r="E24" s="109">
        <f>'Plan vs Actual'!J25</f>
        <v>0</v>
      </c>
      <c r="F24" s="101">
        <f t="shared" si="1"/>
        <v>0</v>
      </c>
      <c r="G24" s="110">
        <f>'Plan vs Actual'!M25</f>
        <v>0</v>
      </c>
      <c r="H24" s="101">
        <f>IF(E24&gt;0,G24/E24,0)</f>
        <v>0</v>
      </c>
      <c r="I24" s="102">
        <v>431</v>
      </c>
      <c r="J24" s="100">
        <v>56</v>
      </c>
      <c r="K24" s="100">
        <v>52</v>
      </c>
      <c r="L24" s="103">
        <v>2</v>
      </c>
    </row>
    <row r="25" spans="1:12" ht="13.5" thickBot="1" x14ac:dyDescent="0.25">
      <c r="A25" s="104" t="s">
        <v>54</v>
      </c>
      <c r="B25" s="113">
        <f>'Plan vs Actual'!H26</f>
        <v>9605</v>
      </c>
      <c r="C25" s="105">
        <v>6315</v>
      </c>
      <c r="D25" s="106">
        <f>C25/B25</f>
        <v>0.65747006767308691</v>
      </c>
      <c r="E25" s="118">
        <f>'Plan vs Actual'!J26</f>
        <v>3225</v>
      </c>
      <c r="F25" s="106">
        <f t="shared" si="1"/>
        <v>0.33576262363352422</v>
      </c>
      <c r="G25" s="119">
        <f>'Plan vs Actual'!M26</f>
        <v>616</v>
      </c>
      <c r="H25" s="106">
        <f t="shared" si="2"/>
        <v>0.1910077519379845</v>
      </c>
      <c r="I25" s="107">
        <v>2619</v>
      </c>
      <c r="J25" s="105">
        <v>515</v>
      </c>
      <c r="K25" s="105">
        <v>2562</v>
      </c>
      <c r="L25" s="108">
        <v>1034</v>
      </c>
    </row>
    <row r="26" spans="1:12" ht="13.5" thickTop="1" x14ac:dyDescent="0.2">
      <c r="A26" s="141" t="str">
        <f>'Plan vs Actual'!A28</f>
        <v xml:space="preserve">**The Statewide All Offices total is not equal to the sum of the workforce area counts for the following reasons:  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</row>
    <row r="27" spans="1:12" x14ac:dyDescent="0.2">
      <c r="A27" s="139" t="s">
        <v>57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</row>
    <row r="28" spans="1:12" x14ac:dyDescent="0.2">
      <c r="A28" s="139" t="s">
        <v>58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</row>
    <row r="29" spans="1:12" x14ac:dyDescent="0.2">
      <c r="A29" s="139" t="s">
        <v>71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</row>
    <row r="30" spans="1:12" x14ac:dyDescent="0.2">
      <c r="A30" s="139" t="s">
        <v>72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</row>
    <row r="31" spans="1:12" x14ac:dyDescent="0.2">
      <c r="A31" s="114"/>
    </row>
    <row r="32" spans="1:12" x14ac:dyDescent="0.2">
      <c r="C32" s="77"/>
    </row>
  </sheetData>
  <mergeCells count="9">
    <mergeCell ref="A1:L1"/>
    <mergeCell ref="A2:L2"/>
    <mergeCell ref="A3:L3"/>
    <mergeCell ref="A4:L4"/>
    <mergeCell ref="A30:L30"/>
    <mergeCell ref="A26:L26"/>
    <mergeCell ref="A27:L27"/>
    <mergeCell ref="A28:L28"/>
    <mergeCell ref="A29:L29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20"/>
  <sheetViews>
    <sheetView zoomScaleNormal="100" workbookViewId="0">
      <selection activeCell="A20" sqref="A20"/>
    </sheetView>
  </sheetViews>
  <sheetFormatPr defaultColWidth="9.140625" defaultRowHeight="12.75" x14ac:dyDescent="0.2"/>
  <cols>
    <col min="1" max="1" width="43.42578125" style="1" customWidth="1"/>
    <col min="2" max="13" width="7.5703125" style="1" customWidth="1"/>
    <col min="14" max="16384" width="9.140625" style="1"/>
  </cols>
  <sheetData>
    <row r="1" spans="1:17" ht="18.75" customHeight="1" x14ac:dyDescent="0.3">
      <c r="A1" s="126" t="s">
        <v>10</v>
      </c>
      <c r="B1" s="126"/>
      <c r="C1" s="126"/>
      <c r="D1" s="126"/>
      <c r="E1" s="126"/>
      <c r="F1" s="126"/>
      <c r="G1" s="126"/>
      <c r="H1" s="126"/>
      <c r="I1" s="126"/>
      <c r="J1" s="126"/>
      <c r="K1" s="138"/>
      <c r="L1" s="138"/>
      <c r="M1" s="138"/>
      <c r="N1" s="66"/>
      <c r="O1" s="66"/>
      <c r="P1" s="66"/>
      <c r="Q1" s="66"/>
    </row>
    <row r="2" spans="1:17" ht="18.75" customHeight="1" x14ac:dyDescent="0.25">
      <c r="A2" s="127" t="s">
        <v>11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66"/>
      <c r="O2" s="66"/>
      <c r="P2" s="66"/>
      <c r="Q2" s="66"/>
    </row>
    <row r="3" spans="1:17" ht="18.75" customHeight="1" x14ac:dyDescent="0.25">
      <c r="A3" s="127" t="str">
        <f>'Plan vs Actual'!A3</f>
        <v>FY23 Quarter Ending June 30, 2023</v>
      </c>
      <c r="B3" s="137"/>
      <c r="C3" s="137"/>
      <c r="D3" s="137"/>
      <c r="E3" s="137"/>
      <c r="F3" s="137"/>
      <c r="G3" s="137"/>
      <c r="H3" s="137"/>
      <c r="I3" s="137"/>
      <c r="J3" s="137"/>
      <c r="K3" s="138"/>
      <c r="L3" s="138"/>
      <c r="M3" s="138"/>
      <c r="N3" s="66"/>
      <c r="O3" s="66"/>
      <c r="P3" s="66"/>
      <c r="Q3" s="66"/>
    </row>
    <row r="4" spans="1:17" ht="30" customHeight="1" x14ac:dyDescent="0.2">
      <c r="A4" s="145" t="s">
        <v>73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</row>
    <row r="5" spans="1:17" ht="13.5" thickBot="1" x14ac:dyDescent="0.25"/>
    <row r="6" spans="1:17" s="81" customFormat="1" ht="15.75" customHeight="1" thickTop="1" x14ac:dyDescent="0.2">
      <c r="A6" s="78"/>
      <c r="B6" s="79" t="s">
        <v>74</v>
      </c>
      <c r="C6" s="79" t="s">
        <v>75</v>
      </c>
      <c r="D6" s="79" t="s">
        <v>76</v>
      </c>
      <c r="E6" s="79" t="s">
        <v>77</v>
      </c>
      <c r="F6" s="79" t="s">
        <v>78</v>
      </c>
      <c r="G6" s="79" t="s">
        <v>79</v>
      </c>
      <c r="H6" s="79" t="s">
        <v>80</v>
      </c>
      <c r="I6" s="79" t="s">
        <v>81</v>
      </c>
      <c r="J6" s="79" t="s">
        <v>82</v>
      </c>
      <c r="K6" s="79" t="s">
        <v>83</v>
      </c>
      <c r="L6" s="79" t="s">
        <v>84</v>
      </c>
      <c r="M6" s="80" t="s">
        <v>85</v>
      </c>
    </row>
    <row r="7" spans="1:17" ht="18" customHeight="1" x14ac:dyDescent="0.2">
      <c r="A7" s="90" t="s">
        <v>86</v>
      </c>
      <c r="B7" s="91">
        <v>1745</v>
      </c>
      <c r="C7" s="91">
        <v>3206</v>
      </c>
      <c r="D7" s="91">
        <v>4366</v>
      </c>
      <c r="E7" s="91">
        <v>11932</v>
      </c>
      <c r="F7" s="91">
        <v>13292</v>
      </c>
      <c r="G7" s="91">
        <v>14326</v>
      </c>
      <c r="H7" s="91">
        <v>15593</v>
      </c>
      <c r="I7" s="91">
        <v>16785</v>
      </c>
      <c r="J7" s="91">
        <v>18093</v>
      </c>
      <c r="K7" s="91">
        <v>19271</v>
      </c>
      <c r="L7" s="91">
        <v>20260</v>
      </c>
      <c r="M7" s="92">
        <v>21288</v>
      </c>
    </row>
    <row r="8" spans="1:17" ht="18" customHeight="1" x14ac:dyDescent="0.2">
      <c r="A8" s="93" t="s">
        <v>87</v>
      </c>
      <c r="B8" s="91">
        <v>1745</v>
      </c>
      <c r="C8" s="91">
        <v>2021</v>
      </c>
      <c r="D8" s="91">
        <v>1955</v>
      </c>
      <c r="E8" s="91">
        <v>9022</v>
      </c>
      <c r="F8" s="91">
        <v>2615</v>
      </c>
      <c r="G8" s="91">
        <v>2113</v>
      </c>
      <c r="H8" s="91">
        <v>2438</v>
      </c>
      <c r="I8" s="91">
        <v>2294</v>
      </c>
      <c r="J8" s="91">
        <v>2944</v>
      </c>
      <c r="K8" s="91">
        <v>2824</v>
      </c>
      <c r="L8" s="91">
        <v>2646</v>
      </c>
      <c r="M8" s="92">
        <v>2638</v>
      </c>
    </row>
    <row r="9" spans="1:17" ht="18" customHeight="1" x14ac:dyDescent="0.2">
      <c r="A9" s="93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5"/>
    </row>
    <row r="10" spans="1:17" ht="18" customHeight="1" x14ac:dyDescent="0.25">
      <c r="A10" s="90" t="s">
        <v>88</v>
      </c>
      <c r="B10" s="91">
        <v>1130</v>
      </c>
      <c r="C10" s="91">
        <v>2126</v>
      </c>
      <c r="D10" s="91">
        <v>3015</v>
      </c>
      <c r="E10" s="91">
        <v>3902</v>
      </c>
      <c r="F10" s="91">
        <v>4958</v>
      </c>
      <c r="G10" s="91">
        <v>5485</v>
      </c>
      <c r="H10" s="91">
        <v>6150</v>
      </c>
      <c r="I10" s="91">
        <v>6846</v>
      </c>
      <c r="J10" s="91">
        <v>7660</v>
      </c>
      <c r="K10" s="91">
        <v>8397</v>
      </c>
      <c r="L10" s="91">
        <v>9070</v>
      </c>
      <c r="M10" s="92">
        <v>9605</v>
      </c>
      <c r="N10" s="82"/>
    </row>
    <row r="11" spans="1:17" ht="18" customHeight="1" x14ac:dyDescent="0.2">
      <c r="A11" s="93" t="s">
        <v>89</v>
      </c>
      <c r="B11" s="91">
        <v>1130</v>
      </c>
      <c r="C11" s="91">
        <v>1318</v>
      </c>
      <c r="D11" s="91">
        <v>1352</v>
      </c>
      <c r="E11" s="91">
        <v>1417</v>
      </c>
      <c r="F11" s="91">
        <v>1814</v>
      </c>
      <c r="G11" s="91">
        <v>1155</v>
      </c>
      <c r="H11" s="91">
        <v>1301</v>
      </c>
      <c r="I11" s="91">
        <v>1360</v>
      </c>
      <c r="J11" s="91">
        <v>1691</v>
      </c>
      <c r="K11" s="91">
        <v>1642</v>
      </c>
      <c r="L11" s="91">
        <v>1610</v>
      </c>
      <c r="M11" s="92">
        <v>1419</v>
      </c>
    </row>
    <row r="12" spans="1:17" ht="18" customHeight="1" x14ac:dyDescent="0.2">
      <c r="A12" s="90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2"/>
    </row>
    <row r="13" spans="1:17" ht="18" customHeight="1" x14ac:dyDescent="0.2">
      <c r="A13" s="90" t="s">
        <v>90</v>
      </c>
      <c r="B13" s="91">
        <v>380</v>
      </c>
      <c r="C13" s="91">
        <v>688</v>
      </c>
      <c r="D13" s="91">
        <v>989</v>
      </c>
      <c r="E13" s="91">
        <v>1249</v>
      </c>
      <c r="F13" s="91">
        <v>1596</v>
      </c>
      <c r="G13" s="91">
        <v>1770</v>
      </c>
      <c r="H13" s="91">
        <v>1990</v>
      </c>
      <c r="I13" s="91">
        <v>2223</v>
      </c>
      <c r="J13" s="91">
        <v>2540</v>
      </c>
      <c r="K13" s="91">
        <v>2758</v>
      </c>
      <c r="L13" s="91">
        <v>3009</v>
      </c>
      <c r="M13" s="92">
        <v>3225</v>
      </c>
    </row>
    <row r="14" spans="1:17" ht="18" customHeight="1" x14ac:dyDescent="0.2">
      <c r="A14" s="93" t="s">
        <v>91</v>
      </c>
      <c r="B14" s="91">
        <v>380</v>
      </c>
      <c r="C14" s="91">
        <v>375</v>
      </c>
      <c r="D14" s="91">
        <v>398</v>
      </c>
      <c r="E14" s="91">
        <v>374</v>
      </c>
      <c r="F14" s="91">
        <v>480</v>
      </c>
      <c r="G14" s="91">
        <v>341</v>
      </c>
      <c r="H14" s="91">
        <v>398</v>
      </c>
      <c r="I14" s="91">
        <v>394</v>
      </c>
      <c r="J14" s="91">
        <v>532</v>
      </c>
      <c r="K14" s="91">
        <v>510</v>
      </c>
      <c r="L14" s="91">
        <v>565</v>
      </c>
      <c r="M14" s="92">
        <v>616</v>
      </c>
    </row>
    <row r="15" spans="1:17" ht="18" customHeight="1" x14ac:dyDescent="0.2">
      <c r="A15" s="90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2"/>
    </row>
    <row r="16" spans="1:17" ht="18" customHeight="1" x14ac:dyDescent="0.2">
      <c r="A16" s="90" t="s">
        <v>92</v>
      </c>
      <c r="B16" s="91">
        <v>59</v>
      </c>
      <c r="C16" s="91">
        <v>137</v>
      </c>
      <c r="D16" s="91">
        <v>199</v>
      </c>
      <c r="E16" s="91">
        <v>252</v>
      </c>
      <c r="F16" s="91">
        <v>290</v>
      </c>
      <c r="G16" s="91">
        <v>323</v>
      </c>
      <c r="H16" s="91">
        <v>376</v>
      </c>
      <c r="I16" s="91">
        <v>412</v>
      </c>
      <c r="J16" s="91">
        <v>468</v>
      </c>
      <c r="K16" s="91">
        <v>510</v>
      </c>
      <c r="L16" s="91">
        <v>565</v>
      </c>
      <c r="M16" s="92">
        <v>616</v>
      </c>
    </row>
    <row r="17" spans="1:13" ht="18" customHeight="1" x14ac:dyDescent="0.2">
      <c r="A17" s="93" t="s">
        <v>93</v>
      </c>
      <c r="B17" s="91">
        <v>59</v>
      </c>
      <c r="C17" s="91">
        <v>86</v>
      </c>
      <c r="D17" s="91">
        <v>78</v>
      </c>
      <c r="E17" s="91">
        <v>70</v>
      </c>
      <c r="F17" s="91">
        <v>52</v>
      </c>
      <c r="G17" s="91">
        <v>45</v>
      </c>
      <c r="H17" s="91">
        <v>64</v>
      </c>
      <c r="I17" s="91">
        <v>54</v>
      </c>
      <c r="J17" s="91">
        <v>76</v>
      </c>
      <c r="K17" s="91">
        <v>59</v>
      </c>
      <c r="L17" s="91">
        <v>70</v>
      </c>
      <c r="M17" s="92">
        <v>69</v>
      </c>
    </row>
    <row r="18" spans="1:13" ht="18" customHeight="1" thickBot="1" x14ac:dyDescent="0.25">
      <c r="A18" s="96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8"/>
    </row>
    <row r="19" spans="1:13" ht="15.75" thickTop="1" x14ac:dyDescent="0.2">
      <c r="A19" s="143"/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</row>
    <row r="20" spans="1:13" x14ac:dyDescent="0.2">
      <c r="A20" s="114"/>
    </row>
  </sheetData>
  <mergeCells count="5">
    <mergeCell ref="A19:M19"/>
    <mergeCell ref="A1:M1"/>
    <mergeCell ref="A3:M3"/>
    <mergeCell ref="A4:M4"/>
    <mergeCell ref="A2:M2"/>
  </mergeCells>
  <phoneticPr fontId="1" type="noConversion"/>
  <printOptions horizontalCentered="1" verticalCentered="1"/>
  <pageMargins left="0.5" right="0.5" top="0.75" bottom="0.75" header="0.5" footer="0.5"/>
  <pageSetup scale="9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4" ma:contentTypeDescription="Create a new document." ma:contentTypeScope="" ma:versionID="c29c7246051cd44b19f465aed225508f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ed947e1ea6f94eac5b803d60f74d7999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36F4C5-3AA9-4C80-84B9-AA0C9AD2B1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AF6A06-8CB0-4C2B-B32F-53C991BF00CC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B2CC89F3-EEED-4A1B-BF5F-D6D3906B6DFD}">
  <ds:schemaRefs>
    <ds:schemaRef ds:uri="http://schemas.microsoft.com/office/2006/metadata/properties"/>
    <ds:schemaRef ds:uri="b72976aa-e7d9-498e-b08a-d3d9e47e4056"/>
    <ds:schemaRef ds:uri="http://www.w3.org/XML/1998/namespace"/>
    <ds:schemaRef ds:uri="a543ae4e-6060-48c8-a421-709023b87e3c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14C1C687-6FC6-48A0-8A89-A82583BB36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Cover Sheet</vt:lpstr>
      <vt:lpstr>Plan vs Actual</vt:lpstr>
      <vt:lpstr>Employer Services</vt:lpstr>
      <vt:lpstr>Employers Month to Month</vt:lpstr>
      <vt:lpstr>'Cover Sheet'!Print_Area</vt:lpstr>
      <vt:lpstr>'Employer Services'!Print_Area</vt:lpstr>
      <vt:lpstr>'Employers Month to Month'!Print_Area</vt:lpstr>
      <vt:lpstr>'Plan vs Actual'!Print_Area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Employer Summary</dc:title>
  <dc:subject/>
  <dc:creator>TBruce</dc:creator>
  <cp:keywords/>
  <dc:description/>
  <cp:lastModifiedBy>Boucher, Joan (DWD)</cp:lastModifiedBy>
  <cp:revision/>
  <dcterms:created xsi:type="dcterms:W3CDTF">2005-11-08T14:55:14Z</dcterms:created>
  <dcterms:modified xsi:type="dcterms:W3CDTF">2023-10-13T21:09:09Z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18856600.0000000</vt:lpwstr>
  </property>
  <property fmtid="{D5CDD505-2E9C-101B-9397-08002B2CF9AE}" pid="4" name="display_urn:schemas-microsoft-com:office:office#Author">
    <vt:lpwstr>Burke, Matthew (EOL)</vt:lpwstr>
  </property>
  <property fmtid="{D5CDD505-2E9C-101B-9397-08002B2CF9AE}" pid="5" name="ContentTypeId">
    <vt:lpwstr>0x0101005739B83D9EC05746835EEFEAC1333386</vt:lpwstr>
  </property>
  <property fmtid="{D5CDD505-2E9C-101B-9397-08002B2CF9AE}" pid="6" name="MediaServiceImageTags">
    <vt:lpwstr/>
  </property>
</Properties>
</file>