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3 Reports/FY23 Q4 06302023/"/>
    </mc:Choice>
  </mc:AlternateContent>
  <xr:revisionPtr revIDLastSave="429" documentId="11_0AF0487787B1D6A6942B36392F02BFAF5E74A281" xr6:coauthVersionLast="47" xr6:coauthVersionMax="47" xr10:uidLastSave="{D7F1A35E-572B-49C7-A664-3A6A98344C64}"/>
  <bookViews>
    <workbookView xWindow="10725" yWindow="240" windowWidth="15495" windowHeight="14700" tabRatio="938" xr2:uid="{00000000-000D-0000-FFFF-FFFF00000000}"/>
  </bookViews>
  <sheets>
    <sheet name="Cover Sheet" sheetId="10" r:id="rId1"/>
    <sheet name="1. Plan vs Actual" sheetId="1" r:id="rId2"/>
    <sheet name="2.Populations" sheetId="2" r:id="rId3"/>
    <sheet name="3. Job Seeker Services" sheetId="3" r:id="rId4"/>
    <sheet name="4. Ethnicity" sheetId="4" r:id="rId5"/>
    <sheet name="5.Gender&amp;Age" sheetId="5" r:id="rId6"/>
    <sheet name="6. Education" sheetId="6" r:id="rId7"/>
    <sheet name="7. mnth to mnth" sheetId="7" r:id="rId8"/>
    <sheet name="8. yr to yr" sheetId="9" r:id="rId9"/>
  </sheets>
  <definedNames>
    <definedName name="_xlnm.Print_Area" localSheetId="1">'1. Plan vs Actual'!$A$1:$P$33</definedName>
    <definedName name="_xlnm.Print_Area" localSheetId="2">'2.Populations'!$A$1:$L$33</definedName>
    <definedName name="_xlnm.Print_Area" localSheetId="3">'3. Job Seeker Services'!$A$1:$J$32</definedName>
    <definedName name="_xlnm.Print_Area" localSheetId="4">'4. Ethnicity'!$A$1:$P$32</definedName>
    <definedName name="_xlnm.Print_Area" localSheetId="5">'5.Gender&amp;Age'!$A$1:$N$32</definedName>
    <definedName name="_xlnm.Print_Area" localSheetId="6">'6. Education'!$A$1:$P$31</definedName>
    <definedName name="_xlnm.Print_Area" localSheetId="7">'7. mnth to mnth'!$A$1:$M$29</definedName>
    <definedName name="_xlnm.Print_Area" localSheetId="8">'8. yr to yr'!$A$1:$G$39</definedName>
    <definedName name="_xlnm.Print_Area" localSheetId="0">'Cover Sheet'!$A$1:$G$29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3" i="7" l="1"/>
  <c r="L23" i="7"/>
  <c r="K23" i="7"/>
  <c r="M20" i="7"/>
  <c r="L20" i="7"/>
  <c r="K20" i="7"/>
  <c r="M17" i="7"/>
  <c r="L17" i="7"/>
  <c r="K17" i="7"/>
  <c r="M14" i="7"/>
  <c r="L14" i="7"/>
  <c r="K14" i="7"/>
  <c r="M26" i="7"/>
  <c r="L26" i="7"/>
  <c r="K26" i="7"/>
  <c r="H26" i="7"/>
  <c r="I26" i="7"/>
  <c r="J26" i="7"/>
  <c r="H23" i="7"/>
  <c r="I23" i="7"/>
  <c r="J23" i="7"/>
  <c r="H20" i="7"/>
  <c r="I20" i="7"/>
  <c r="J20" i="7"/>
  <c r="H17" i="7"/>
  <c r="I17" i="7"/>
  <c r="J17" i="7"/>
  <c r="H14" i="7"/>
  <c r="I14" i="7"/>
  <c r="J14" i="7"/>
  <c r="E26" i="7"/>
  <c r="F26" i="7"/>
  <c r="G26" i="7"/>
  <c r="E23" i="7"/>
  <c r="F23" i="7"/>
  <c r="G23" i="7"/>
  <c r="E20" i="7"/>
  <c r="F20" i="7"/>
  <c r="G20" i="7"/>
  <c r="E17" i="7"/>
  <c r="F17" i="7"/>
  <c r="G17" i="7"/>
  <c r="E14" i="7"/>
  <c r="F14" i="7"/>
  <c r="G14" i="7"/>
  <c r="K15" i="2"/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C26" i="7"/>
  <c r="D26" i="7"/>
  <c r="C23" i="7"/>
  <c r="D23" i="7"/>
  <c r="C20" i="7"/>
  <c r="D20" i="7"/>
  <c r="F30" i="9"/>
  <c r="G30" i="9" s="1"/>
  <c r="F31" i="9"/>
  <c r="G31" i="9" s="1"/>
  <c r="F32" i="9"/>
  <c r="G32" i="9" s="1"/>
  <c r="F33" i="9"/>
  <c r="G33" i="9" s="1"/>
  <c r="F34" i="9"/>
  <c r="G34" i="9" s="1"/>
  <c r="F35" i="9"/>
  <c r="G35" i="9" s="1"/>
  <c r="F29" i="9"/>
  <c r="G29" i="9" s="1"/>
  <c r="C17" i="7"/>
  <c r="D17" i="7"/>
  <c r="B17" i="7"/>
  <c r="A3" i="3"/>
  <c r="B26" i="7"/>
  <c r="D14" i="7"/>
  <c r="C14" i="7"/>
  <c r="B23" i="7"/>
  <c r="B20" i="7"/>
  <c r="B14" i="7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G11" i="1"/>
  <c r="G10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E27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10" i="2"/>
  <c r="A3" i="2"/>
  <c r="B26" i="4"/>
  <c r="J26" i="4" s="1"/>
  <c r="G27" i="2"/>
  <c r="G26" i="2"/>
  <c r="A4" i="9"/>
  <c r="K27" i="2"/>
  <c r="I27" i="2"/>
  <c r="F16" i="9"/>
  <c r="B25" i="5"/>
  <c r="H25" i="5" s="1"/>
  <c r="A3" i="7"/>
  <c r="A3" i="6"/>
  <c r="A3" i="9"/>
  <c r="A2" i="7"/>
  <c r="A2" i="6"/>
  <c r="A2" i="5"/>
  <c r="A3" i="5"/>
  <c r="A2" i="4"/>
  <c r="A3" i="4"/>
  <c r="A2" i="3"/>
  <c r="A2" i="2"/>
  <c r="B9" i="6"/>
  <c r="P9" i="6" s="1"/>
  <c r="B10" i="6"/>
  <c r="F10" i="6" s="1"/>
  <c r="B11" i="6"/>
  <c r="N11" i="6" s="1"/>
  <c r="B12" i="6"/>
  <c r="F12" i="6" s="1"/>
  <c r="B13" i="6"/>
  <c r="N13" i="6" s="1"/>
  <c r="B14" i="6"/>
  <c r="L14" i="6" s="1"/>
  <c r="B15" i="6"/>
  <c r="J15" i="6" s="1"/>
  <c r="B16" i="6"/>
  <c r="H16" i="6" s="1"/>
  <c r="B17" i="6"/>
  <c r="L17" i="6" s="1"/>
  <c r="B18" i="6"/>
  <c r="L18" i="6" s="1"/>
  <c r="B19" i="6"/>
  <c r="L19" i="6" s="1"/>
  <c r="B20" i="6"/>
  <c r="H20" i="6" s="1"/>
  <c r="B21" i="6"/>
  <c r="F21" i="6" s="1"/>
  <c r="B22" i="6"/>
  <c r="J22" i="6" s="1"/>
  <c r="B23" i="6"/>
  <c r="D23" i="6" s="1"/>
  <c r="B24" i="6"/>
  <c r="L24" i="6" s="1"/>
  <c r="B25" i="6"/>
  <c r="D25" i="6" s="1"/>
  <c r="B26" i="6"/>
  <c r="F26" i="6" s="1"/>
  <c r="B9" i="5"/>
  <c r="H9" i="5" s="1"/>
  <c r="B10" i="5"/>
  <c r="H10" i="5" s="1"/>
  <c r="B11" i="5"/>
  <c r="H11" i="5" s="1"/>
  <c r="B12" i="5"/>
  <c r="F12" i="5" s="1"/>
  <c r="B13" i="5"/>
  <c r="L13" i="5" s="1"/>
  <c r="B14" i="5"/>
  <c r="N14" i="5" s="1"/>
  <c r="B15" i="5"/>
  <c r="H15" i="5" s="1"/>
  <c r="B16" i="5"/>
  <c r="F16" i="5" s="1"/>
  <c r="B17" i="5"/>
  <c r="J17" i="5" s="1"/>
  <c r="B18" i="5"/>
  <c r="N18" i="5" s="1"/>
  <c r="B19" i="5"/>
  <c r="H19" i="5" s="1"/>
  <c r="B20" i="5"/>
  <c r="N20" i="5" s="1"/>
  <c r="B21" i="5"/>
  <c r="H21" i="5" s="1"/>
  <c r="B22" i="5"/>
  <c r="H22" i="5" s="1"/>
  <c r="B23" i="5"/>
  <c r="D23" i="5" s="1"/>
  <c r="B24" i="5"/>
  <c r="J24" i="5" s="1"/>
  <c r="B26" i="5"/>
  <c r="D26" i="5" s="1"/>
  <c r="B9" i="4"/>
  <c r="J9" i="4" s="1"/>
  <c r="B10" i="4"/>
  <c r="N10" i="4" s="1"/>
  <c r="B11" i="4"/>
  <c r="D11" i="4" s="1"/>
  <c r="B12" i="4"/>
  <c r="L12" i="4" s="1"/>
  <c r="B13" i="4"/>
  <c r="P13" i="4" s="1"/>
  <c r="B14" i="4"/>
  <c r="D14" i="4" s="1"/>
  <c r="B15" i="4"/>
  <c r="F15" i="4" s="1"/>
  <c r="B16" i="4"/>
  <c r="N16" i="4" s="1"/>
  <c r="B17" i="4"/>
  <c r="P17" i="4" s="1"/>
  <c r="B18" i="4"/>
  <c r="N18" i="4" s="1"/>
  <c r="B19" i="4"/>
  <c r="J19" i="4" s="1"/>
  <c r="B20" i="4"/>
  <c r="F20" i="4" s="1"/>
  <c r="B21" i="4"/>
  <c r="P21" i="4" s="1"/>
  <c r="B22" i="4"/>
  <c r="N22" i="4" s="1"/>
  <c r="B23" i="4"/>
  <c r="J23" i="4" s="1"/>
  <c r="B24" i="4"/>
  <c r="H24" i="4" s="1"/>
  <c r="B25" i="4"/>
  <c r="N25" i="4" s="1"/>
  <c r="B10" i="2"/>
  <c r="F10" i="2" s="1"/>
  <c r="B11" i="2"/>
  <c r="D11" i="2" s="1"/>
  <c r="B12" i="2"/>
  <c r="D12" i="2" s="1"/>
  <c r="B13" i="2"/>
  <c r="D13" i="2" s="1"/>
  <c r="B14" i="2"/>
  <c r="D14" i="2" s="1"/>
  <c r="B15" i="2"/>
  <c r="D15" i="2" s="1"/>
  <c r="B16" i="2"/>
  <c r="D16" i="2" s="1"/>
  <c r="B17" i="2"/>
  <c r="B18" i="2"/>
  <c r="D18" i="2" s="1"/>
  <c r="B19" i="2"/>
  <c r="B20" i="2"/>
  <c r="D20" i="2" s="1"/>
  <c r="B21" i="2"/>
  <c r="D21" i="2" s="1"/>
  <c r="B22" i="2"/>
  <c r="D22" i="2" s="1"/>
  <c r="B23" i="2"/>
  <c r="D23" i="2" s="1"/>
  <c r="B24" i="2"/>
  <c r="D24" i="2" s="1"/>
  <c r="B25" i="2"/>
  <c r="D25" i="2" s="1"/>
  <c r="B26" i="2"/>
  <c r="B27" i="2"/>
  <c r="E27" i="1"/>
  <c r="G27" i="1" s="1"/>
  <c r="H27" i="1"/>
  <c r="J27" i="1" s="1"/>
  <c r="N27" i="1"/>
  <c r="P27" i="1" s="1"/>
  <c r="K27" i="1"/>
  <c r="M27" i="1" s="1"/>
  <c r="B27" i="1"/>
  <c r="D27" i="1" s="1"/>
  <c r="K10" i="2"/>
  <c r="K11" i="2"/>
  <c r="K12" i="2"/>
  <c r="K13" i="2"/>
  <c r="K14" i="2"/>
  <c r="K16" i="2"/>
  <c r="K17" i="2"/>
  <c r="K18" i="2"/>
  <c r="L18" i="2" s="1"/>
  <c r="K19" i="2"/>
  <c r="K20" i="2"/>
  <c r="K21" i="2"/>
  <c r="L21" i="2" s="1"/>
  <c r="K22" i="2"/>
  <c r="K23" i="2"/>
  <c r="K24" i="2"/>
  <c r="K25" i="2"/>
  <c r="L25" i="2" s="1"/>
  <c r="K26" i="2"/>
  <c r="I10" i="2"/>
  <c r="I11" i="2"/>
  <c r="I12" i="2"/>
  <c r="I13" i="2"/>
  <c r="J13" i="2" s="1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G10" i="2"/>
  <c r="G11" i="2"/>
  <c r="G12" i="2"/>
  <c r="G13" i="2"/>
  <c r="H13" i="2" s="1"/>
  <c r="G14" i="2"/>
  <c r="G15" i="2"/>
  <c r="G16" i="2"/>
  <c r="G17" i="2"/>
  <c r="G18" i="2"/>
  <c r="G19" i="2"/>
  <c r="G20" i="2"/>
  <c r="G21" i="2"/>
  <c r="H21" i="2" s="1"/>
  <c r="G22" i="2"/>
  <c r="G23" i="2"/>
  <c r="G24" i="2"/>
  <c r="G25" i="2"/>
  <c r="F12" i="9"/>
  <c r="G12" i="9" s="1"/>
  <c r="F11" i="9"/>
  <c r="G11" i="9" s="1"/>
  <c r="C11" i="9"/>
  <c r="C12" i="9"/>
  <c r="C13" i="9"/>
  <c r="C14" i="9"/>
  <c r="C15" i="9"/>
  <c r="C17" i="9"/>
  <c r="C18" i="9"/>
  <c r="C20" i="9"/>
  <c r="C21" i="9"/>
  <c r="C22" i="9"/>
  <c r="C23" i="9"/>
  <c r="C24" i="9"/>
  <c r="C25" i="9"/>
  <c r="C26" i="9"/>
  <c r="C27" i="9"/>
  <c r="C29" i="9"/>
  <c r="C30" i="9"/>
  <c r="C31" i="9"/>
  <c r="C32" i="9"/>
  <c r="C33" i="9"/>
  <c r="C34" i="9"/>
  <c r="C35" i="9"/>
  <c r="C37" i="9"/>
  <c r="F37" i="9"/>
  <c r="G37" i="9" s="1"/>
  <c r="F27" i="9"/>
  <c r="G27" i="9" s="1"/>
  <c r="F26" i="9"/>
  <c r="G26" i="9" s="1"/>
  <c r="F25" i="9"/>
  <c r="G25" i="9" s="1"/>
  <c r="F23" i="9"/>
  <c r="G23" i="9" s="1"/>
  <c r="F24" i="9"/>
  <c r="G24" i="9" s="1"/>
  <c r="F21" i="9"/>
  <c r="G21" i="9" s="1"/>
  <c r="F22" i="9"/>
  <c r="G22" i="9" s="1"/>
  <c r="F20" i="9"/>
  <c r="G20" i="9" s="1"/>
  <c r="F18" i="9"/>
  <c r="G18" i="9" s="1"/>
  <c r="F17" i="9"/>
  <c r="G17" i="9" s="1"/>
  <c r="F13" i="9"/>
  <c r="G13" i="9" s="1"/>
  <c r="F14" i="9"/>
  <c r="G14" i="9" s="1"/>
  <c r="F15" i="9"/>
  <c r="G15" i="9" s="1"/>
  <c r="E37" i="9"/>
  <c r="E35" i="9"/>
  <c r="E34" i="9"/>
  <c r="E33" i="9"/>
  <c r="E32" i="9"/>
  <c r="E31" i="9"/>
  <c r="E30" i="9"/>
  <c r="E29" i="9"/>
  <c r="E27" i="9"/>
  <c r="E26" i="9"/>
  <c r="E25" i="9"/>
  <c r="E23" i="9"/>
  <c r="E24" i="9"/>
  <c r="E21" i="9"/>
  <c r="E22" i="9"/>
  <c r="E20" i="9"/>
  <c r="E18" i="9"/>
  <c r="E17" i="9"/>
  <c r="E15" i="9"/>
  <c r="E14" i="9"/>
  <c r="E13" i="9"/>
  <c r="E12" i="9"/>
  <c r="E11" i="9"/>
  <c r="D26" i="4"/>
  <c r="N19" i="5"/>
  <c r="F16" i="6"/>
  <c r="N16" i="6"/>
  <c r="P19" i="6"/>
  <c r="H9" i="4"/>
  <c r="P10" i="4"/>
  <c r="L17" i="4"/>
  <c r="H19" i="6"/>
  <c r="J18" i="5"/>
  <c r="F17" i="4"/>
  <c r="N17" i="4"/>
  <c r="J15" i="4"/>
  <c r="D11" i="6"/>
  <c r="L21" i="6"/>
  <c r="J22" i="5"/>
  <c r="J20" i="4"/>
  <c r="J24" i="6"/>
  <c r="F18" i="5"/>
  <c r="D12" i="6"/>
  <c r="L16" i="6"/>
  <c r="L12" i="6"/>
  <c r="L20" i="6"/>
  <c r="J16" i="6"/>
  <c r="N22" i="5"/>
  <c r="F23" i="4"/>
  <c r="J9" i="6"/>
  <c r="J13" i="4"/>
  <c r="D21" i="6"/>
  <c r="N9" i="6"/>
  <c r="F22" i="5"/>
  <c r="H13" i="4"/>
  <c r="D22" i="5"/>
  <c r="L25" i="6"/>
  <c r="F25" i="6"/>
  <c r="D20" i="4"/>
  <c r="H16" i="5"/>
  <c r="N13" i="4"/>
  <c r="D13" i="4"/>
  <c r="L13" i="4"/>
  <c r="L23" i="4"/>
  <c r="F13" i="4"/>
  <c r="N21" i="6"/>
  <c r="H24" i="6"/>
  <c r="L22" i="5"/>
  <c r="P22" i="4"/>
  <c r="P25" i="6" l="1"/>
  <c r="F17" i="5"/>
  <c r="L23" i="2"/>
  <c r="L15" i="2"/>
  <c r="L10" i="2"/>
  <c r="J15" i="5"/>
  <c r="D16" i="6"/>
  <c r="L22" i="2"/>
  <c r="L13" i="2"/>
  <c r="H25" i="6"/>
  <c r="P16" i="6"/>
  <c r="D15" i="5"/>
  <c r="J25" i="4"/>
  <c r="L26" i="4"/>
  <c r="J19" i="2"/>
  <c r="D23" i="4"/>
  <c r="D9" i="5"/>
  <c r="L11" i="4"/>
  <c r="P11" i="6"/>
  <c r="P15" i="6"/>
  <c r="N19" i="6"/>
  <c r="H11" i="6"/>
  <c r="J20" i="2"/>
  <c r="J11" i="4"/>
  <c r="F11" i="6"/>
  <c r="L11" i="6"/>
  <c r="F13" i="5"/>
  <c r="F19" i="6"/>
  <c r="H13" i="5"/>
  <c r="J13" i="5"/>
  <c r="D13" i="5"/>
  <c r="N13" i="5"/>
  <c r="N24" i="5"/>
  <c r="N15" i="6"/>
  <c r="J11" i="6"/>
  <c r="J19" i="6"/>
  <c r="D19" i="6"/>
  <c r="F26" i="2"/>
  <c r="H12" i="5"/>
  <c r="F15" i="5"/>
  <c r="L19" i="5"/>
  <c r="L9" i="6"/>
  <c r="D22" i="4"/>
  <c r="F18" i="6"/>
  <c r="L23" i="5"/>
  <c r="F22" i="4"/>
  <c r="F25" i="4"/>
  <c r="L15" i="5"/>
  <c r="D22" i="6"/>
  <c r="D19" i="5"/>
  <c r="N18" i="6"/>
  <c r="D10" i="2"/>
  <c r="H10" i="2"/>
  <c r="F19" i="5"/>
  <c r="N14" i="4"/>
  <c r="H10" i="4"/>
  <c r="N15" i="5"/>
  <c r="J19" i="5"/>
  <c r="J10" i="2"/>
  <c r="H27" i="2"/>
  <c r="P26" i="6"/>
  <c r="L26" i="6"/>
  <c r="L19" i="2"/>
  <c r="H18" i="6"/>
  <c r="D14" i="5"/>
  <c r="H24" i="5"/>
  <c r="F11" i="4"/>
  <c r="D15" i="4"/>
  <c r="N23" i="4"/>
  <c r="L17" i="5"/>
  <c r="F24" i="6"/>
  <c r="D17" i="5"/>
  <c r="D24" i="6"/>
  <c r="N17" i="5"/>
  <c r="N24" i="6"/>
  <c r="D10" i="5"/>
  <c r="P23" i="4"/>
  <c r="L18" i="4"/>
  <c r="H18" i="4"/>
  <c r="H11" i="4"/>
  <c r="H23" i="4"/>
  <c r="P11" i="4"/>
  <c r="H15" i="4"/>
  <c r="F21" i="5"/>
  <c r="D19" i="2"/>
  <c r="H14" i="6"/>
  <c r="D21" i="5"/>
  <c r="J21" i="5"/>
  <c r="F23" i="2"/>
  <c r="J11" i="5"/>
  <c r="D11" i="5"/>
  <c r="J18" i="6"/>
  <c r="H17" i="5"/>
  <c r="F11" i="5"/>
  <c r="D18" i="6"/>
  <c r="D14" i="6"/>
  <c r="P21" i="6"/>
  <c r="H21" i="6"/>
  <c r="J21" i="6"/>
  <c r="L21" i="5"/>
  <c r="N21" i="5"/>
  <c r="J22" i="4"/>
  <c r="D18" i="4"/>
  <c r="P18" i="6"/>
  <c r="L15" i="4"/>
  <c r="P24" i="6"/>
  <c r="L11" i="5"/>
  <c r="N11" i="4"/>
  <c r="N11" i="5"/>
  <c r="P15" i="4"/>
  <c r="J23" i="5"/>
  <c r="N15" i="4"/>
  <c r="J23" i="2"/>
  <c r="P20" i="4"/>
  <c r="L16" i="2"/>
  <c r="J18" i="2"/>
  <c r="J27" i="2"/>
  <c r="F23" i="5"/>
  <c r="N20" i="4"/>
  <c r="L20" i="5"/>
  <c r="H20" i="4"/>
  <c r="F9" i="4"/>
  <c r="N23" i="5"/>
  <c r="L20" i="4"/>
  <c r="H23" i="5"/>
  <c r="H16" i="4"/>
  <c r="F20" i="5"/>
  <c r="J24" i="2"/>
  <c r="J16" i="2"/>
  <c r="F18" i="2"/>
  <c r="H10" i="6"/>
  <c r="D10" i="6"/>
  <c r="L10" i="6"/>
  <c r="F9" i="5"/>
  <c r="J9" i="5"/>
  <c r="H13" i="6"/>
  <c r="N9" i="5"/>
  <c r="D17" i="4"/>
  <c r="J17" i="4"/>
  <c r="P12" i="4"/>
  <c r="D27" i="2"/>
  <c r="L26" i="2"/>
  <c r="L27" i="2"/>
  <c r="F25" i="2"/>
  <c r="F21" i="2"/>
  <c r="F17" i="2"/>
  <c r="F13" i="2"/>
  <c r="D24" i="4"/>
  <c r="J17" i="6"/>
  <c r="D9" i="4"/>
  <c r="P9" i="4"/>
  <c r="L21" i="4"/>
  <c r="P23" i="6"/>
  <c r="L9" i="5"/>
  <c r="F13" i="6"/>
  <c r="H17" i="4"/>
  <c r="P13" i="6"/>
  <c r="J13" i="6"/>
  <c r="H23" i="2"/>
  <c r="H19" i="2"/>
  <c r="H15" i="2"/>
  <c r="H11" i="2"/>
  <c r="J12" i="2"/>
  <c r="L14" i="2"/>
  <c r="L22" i="4"/>
  <c r="D24" i="5"/>
  <c r="J20" i="5"/>
  <c r="H18" i="5"/>
  <c r="N16" i="5"/>
  <c r="H14" i="5"/>
  <c r="L12" i="5"/>
  <c r="F20" i="2"/>
  <c r="F17" i="6"/>
  <c r="J14" i="4"/>
  <c r="J10" i="6"/>
  <c r="P10" i="6"/>
  <c r="N9" i="4"/>
  <c r="D13" i="6"/>
  <c r="N10" i="6"/>
  <c r="L13" i="6"/>
  <c r="L9" i="4"/>
  <c r="H22" i="2"/>
  <c r="H18" i="2"/>
  <c r="J11" i="2"/>
  <c r="F24" i="4"/>
  <c r="H17" i="6"/>
  <c r="L17" i="2"/>
  <c r="L19" i="4"/>
  <c r="N12" i="6"/>
  <c r="D26" i="6"/>
  <c r="H12" i="2"/>
  <c r="L23" i="6"/>
  <c r="F15" i="6"/>
  <c r="J23" i="6"/>
  <c r="J10" i="4"/>
  <c r="D12" i="4"/>
  <c r="L12" i="2"/>
  <c r="F12" i="4"/>
  <c r="F12" i="2"/>
  <c r="N22" i="6"/>
  <c r="N24" i="4"/>
  <c r="H19" i="4"/>
  <c r="H22" i="6"/>
  <c r="F22" i="6"/>
  <c r="N25" i="5"/>
  <c r="D16" i="5"/>
  <c r="N25" i="6"/>
  <c r="F14" i="5"/>
  <c r="F14" i="4"/>
  <c r="J14" i="6"/>
  <c r="J16" i="5"/>
  <c r="D9" i="6"/>
  <c r="H9" i="6"/>
  <c r="F26" i="4"/>
  <c r="D16" i="4"/>
  <c r="L16" i="5"/>
  <c r="D18" i="5"/>
  <c r="L14" i="5"/>
  <c r="P12" i="6"/>
  <c r="L18" i="5"/>
  <c r="F9" i="6"/>
  <c r="F18" i="4"/>
  <c r="L25" i="5"/>
  <c r="P18" i="4"/>
  <c r="N14" i="6"/>
  <c r="F14" i="2"/>
  <c r="J12" i="5"/>
  <c r="H16" i="2"/>
  <c r="N12" i="5"/>
  <c r="F14" i="6"/>
  <c r="H15" i="6"/>
  <c r="L15" i="6"/>
  <c r="F23" i="6"/>
  <c r="P17" i="6"/>
  <c r="H26" i="6"/>
  <c r="D10" i="4"/>
  <c r="N12" i="4"/>
  <c r="L10" i="4"/>
  <c r="J12" i="4"/>
  <c r="J14" i="2"/>
  <c r="H26" i="2"/>
  <c r="F15" i="2"/>
  <c r="F11" i="2"/>
  <c r="N10" i="5"/>
  <c r="P16" i="4"/>
  <c r="L10" i="5"/>
  <c r="P20" i="6"/>
  <c r="J12" i="6"/>
  <c r="J20" i="6"/>
  <c r="F10" i="5"/>
  <c r="L14" i="4"/>
  <c r="H25" i="2"/>
  <c r="H14" i="2"/>
  <c r="L16" i="4"/>
  <c r="D15" i="6"/>
  <c r="F16" i="2"/>
  <c r="J24" i="4"/>
  <c r="L22" i="6"/>
  <c r="H22" i="4"/>
  <c r="F20" i="6"/>
  <c r="P22" i="6"/>
  <c r="P24" i="4"/>
  <c r="P19" i="4"/>
  <c r="J10" i="5"/>
  <c r="N20" i="6"/>
  <c r="D20" i="6"/>
  <c r="H20" i="5"/>
  <c r="F16" i="4"/>
  <c r="J16" i="4"/>
  <c r="N17" i="6"/>
  <c r="D12" i="5"/>
  <c r="P14" i="4"/>
  <c r="D17" i="6"/>
  <c r="H12" i="6"/>
  <c r="J14" i="5"/>
  <c r="J18" i="4"/>
  <c r="F24" i="5"/>
  <c r="L24" i="5"/>
  <c r="H14" i="4"/>
  <c r="D20" i="5"/>
  <c r="J26" i="6"/>
  <c r="N26" i="6"/>
  <c r="P14" i="6"/>
  <c r="H23" i="6"/>
  <c r="J25" i="6"/>
  <c r="N23" i="6"/>
  <c r="F10" i="4"/>
  <c r="L24" i="4"/>
  <c r="H12" i="4"/>
  <c r="J25" i="2"/>
  <c r="J21" i="2"/>
  <c r="J17" i="2"/>
  <c r="F27" i="2"/>
  <c r="D25" i="5"/>
  <c r="P25" i="4"/>
  <c r="L25" i="4"/>
  <c r="D26" i="2"/>
  <c r="J26" i="2"/>
  <c r="D25" i="4"/>
  <c r="H25" i="4"/>
  <c r="F25" i="5"/>
  <c r="J25" i="5"/>
  <c r="H26" i="4"/>
  <c r="L26" i="5"/>
  <c r="F26" i="5"/>
  <c r="J26" i="5"/>
  <c r="P26" i="4"/>
  <c r="N26" i="5"/>
  <c r="H26" i="5"/>
  <c r="N26" i="4"/>
  <c r="J15" i="2"/>
  <c r="F19" i="2"/>
  <c r="L20" i="2"/>
  <c r="N19" i="4"/>
  <c r="F24" i="2"/>
  <c r="D17" i="2"/>
  <c r="J22" i="2"/>
  <c r="D21" i="4"/>
  <c r="F21" i="4"/>
  <c r="H24" i="2"/>
  <c r="F22" i="2"/>
  <c r="H17" i="2"/>
  <c r="J21" i="4"/>
  <c r="F19" i="4"/>
  <c r="H21" i="4"/>
  <c r="N21" i="4"/>
  <c r="H20" i="2"/>
  <c r="L24" i="2"/>
  <c r="D19" i="4"/>
  <c r="L11" i="2"/>
</calcChain>
</file>

<file path=xl/sharedStrings.xml><?xml version="1.0" encoding="utf-8"?>
<sst xmlns="http://schemas.openxmlformats.org/spreadsheetml/2006/main" count="416" uniqueCount="152">
  <si>
    <t>TAB 3 - JOB SEEKERS</t>
  </si>
  <si>
    <t>OSCCAR Summary by Workforce Area</t>
  </si>
  <si>
    <t>SUMMARY BY AREA</t>
  </si>
  <si>
    <t>Table 1 - Planned versus Actual Job Seekers Served</t>
  </si>
  <si>
    <t>Table 2 - Populations Served</t>
  </si>
  <si>
    <t>Table 3 - Services Provided</t>
  </si>
  <si>
    <t>Table 4 - Ethnicity</t>
  </si>
  <si>
    <t>Table 5 - Gender &amp; Age</t>
  </si>
  <si>
    <t>Table 6 - Education</t>
  </si>
  <si>
    <t>STATEWIDE TREND ANALYSIS</t>
  </si>
  <si>
    <t xml:space="preserve">Table 7: Month to Month </t>
  </si>
  <si>
    <t>Table 8: Year to Year</t>
  </si>
  <si>
    <t>Rev. 7/30/2004</t>
  </si>
  <si>
    <t>OSCCAR is the One-Stop Career Center Activity Report</t>
  </si>
  <si>
    <r>
      <t xml:space="preserve">Compiled by MassHire Department of Career Services from Workforce Board Plans; monthly </t>
    </r>
    <r>
      <rPr>
        <i/>
        <sz val="10"/>
        <rFont val="Calibri"/>
        <family val="2"/>
      </rPr>
      <t>OSCCARs,</t>
    </r>
    <r>
      <rPr>
        <sz val="10"/>
        <rFont val="Calibri"/>
        <family val="2"/>
      </rPr>
      <t xml:space="preserve"> </t>
    </r>
    <r>
      <rPr>
        <i/>
        <sz val="10"/>
        <rFont val="Calibri"/>
        <family val="2"/>
      </rPr>
      <t>Statewide All Offices OSCCAR</t>
    </r>
    <r>
      <rPr>
        <sz val="10"/>
        <rFont val="Calibri"/>
        <family val="2"/>
      </rPr>
      <t xml:space="preserve"> and </t>
    </r>
    <r>
      <rPr>
        <i/>
        <sz val="10"/>
        <rFont val="Calibri"/>
        <family val="2"/>
      </rPr>
      <t>Statewide Rapid Response OSCCAR</t>
    </r>
    <r>
      <rPr>
        <sz val="10"/>
        <rFont val="Calibri"/>
        <family val="2"/>
      </rPr>
      <t>.</t>
    </r>
  </si>
  <si>
    <t>Table 1 - Planned versus Actual</t>
  </si>
  <si>
    <t>a</t>
  </si>
  <si>
    <t>b</t>
  </si>
  <si>
    <t>c</t>
  </si>
  <si>
    <t>d</t>
  </si>
  <si>
    <t>e</t>
  </si>
  <si>
    <t>f</t>
  </si>
  <si>
    <t>Total Customers Served</t>
  </si>
  <si>
    <t>Unemployed</t>
  </si>
  <si>
    <t xml:space="preserve"> Self Identified Persons with Disabilities</t>
  </si>
  <si>
    <t>Unemployment Insurance Claimants</t>
  </si>
  <si>
    <t>Veterans</t>
  </si>
  <si>
    <t>Plan</t>
  </si>
  <si>
    <t>Actual</t>
  </si>
  <si>
    <t>% of Plan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</si>
  <si>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</si>
  <si>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</si>
  <si>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</si>
  <si>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</si>
  <si>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</si>
  <si>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</si>
  <si>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</si>
  <si>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</si>
  <si>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</si>
  <si>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</si>
  <si>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</si>
  <si>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</si>
  <si>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 West</t>
  </si>
  <si>
    <t>North Central</t>
  </si>
  <si>
    <t>North Shore</t>
  </si>
  <si>
    <t>South Shore</t>
  </si>
  <si>
    <t>Rapid Response</t>
  </si>
  <si>
    <t>*</t>
  </si>
  <si>
    <t>Statewide All Offices**</t>
  </si>
  <si>
    <t>* Rapid Response serves employees affected by plant closings and mass layoffs.  Planning data is not applicable.</t>
  </si>
  <si>
    <t xml:space="preserve">**The Statewide All Offices total is not equal to the sum of the WDB counts for the following reasons:  </t>
  </si>
  <si>
    <t xml:space="preserve">    a) Individuals receiving services in more than one area are counted in each area but are counted only once in the statewide total.  </t>
  </si>
  <si>
    <t xml:space="preserve">    b) Individuals receiving Rapid Response services are not included in the area counts.</t>
  </si>
  <si>
    <t xml:space="preserve">    c) Other Workforce Development Systems (e.g., CBO's) are not included in the area counts. </t>
  </si>
  <si>
    <t>Populations Served</t>
  </si>
  <si>
    <t>g</t>
  </si>
  <si>
    <t>New to Career Center</t>
  </si>
  <si>
    <t>% of Total Served</t>
  </si>
  <si>
    <t>Total Unemployed Customers</t>
  </si>
  <si>
    <t>Persons with Disabilities</t>
  </si>
  <si>
    <t>Claimants</t>
  </si>
  <si>
    <t>h</t>
  </si>
  <si>
    <t>i</t>
  </si>
  <si>
    <t>j</t>
  </si>
  <si>
    <t>Assessment/Testing</t>
  </si>
  <si>
    <t>Workshops</t>
  </si>
  <si>
    <t>Counseling</t>
  </si>
  <si>
    <t>Resource Room</t>
  </si>
  <si>
    <t>Job Search</t>
  </si>
  <si>
    <t>Job Development</t>
  </si>
  <si>
    <t>Job Referrals</t>
  </si>
  <si>
    <t>Training Services</t>
  </si>
  <si>
    <t>Referrals to Other Non CC Services</t>
  </si>
  <si>
    <t>k</t>
  </si>
  <si>
    <t>l</t>
  </si>
  <si>
    <t>m</t>
  </si>
  <si>
    <t>n</t>
  </si>
  <si>
    <t xml:space="preserve">o </t>
  </si>
  <si>
    <t>p</t>
  </si>
  <si>
    <t>White</t>
  </si>
  <si>
    <t>% of Area Total</t>
  </si>
  <si>
    <t>Black or African American</t>
  </si>
  <si>
    <t>Hispanic or Latino</t>
  </si>
  <si>
    <t>American Indian, Alaskan Native</t>
  </si>
  <si>
    <t>Asian</t>
  </si>
  <si>
    <t>Hawaiian Native, Pacific Islander</t>
  </si>
  <si>
    <t>Other</t>
  </si>
  <si>
    <t>% of  Area Total</t>
  </si>
  <si>
    <t xml:space="preserve">Table 5 - Gender and Age </t>
  </si>
  <si>
    <t>Female</t>
  </si>
  <si>
    <t>18 and under</t>
  </si>
  <si>
    <t>19-21</t>
  </si>
  <si>
    <t>22-45</t>
  </si>
  <si>
    <t>46-54</t>
  </si>
  <si>
    <t>55 and over</t>
  </si>
  <si>
    <t>o</t>
  </si>
  <si>
    <t>Less than High School</t>
  </si>
  <si>
    <t>High School Diploma or HiSET</t>
  </si>
  <si>
    <t>Some College/ Voc Degrees</t>
  </si>
  <si>
    <t>Associate Degree</t>
  </si>
  <si>
    <t>Bachelors Degree</t>
  </si>
  <si>
    <t>Advanced Degree</t>
  </si>
  <si>
    <t>Information Not Available</t>
  </si>
  <si>
    <t xml:space="preserve"> Table 7 - Month to Month Trend Analysis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</si>
  <si>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</si>
  <si>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</si>
  <si>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</si>
  <si>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</si>
  <si>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</si>
  <si>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</si>
  <si>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</si>
  <si>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</si>
  <si>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</si>
  <si>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</si>
  <si>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</si>
  <si>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</si>
  <si>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All Job Seekers Cumulative</t>
  </si>
  <si>
    <t>Total Job Seekers Served per Month</t>
  </si>
  <si>
    <t>Unemployed Job Seekers Cumulative</t>
  </si>
  <si>
    <t>As a Percent of Job Seekers Served</t>
  </si>
  <si>
    <t>Persons with Disabilities Cumulative</t>
  </si>
  <si>
    <t>UI Claimants Cumulative</t>
  </si>
  <si>
    <t>Veterans Cumulative</t>
  </si>
  <si>
    <t>Rapid Response Cumulative</t>
  </si>
  <si>
    <t>Data Source: OSCCAR Statewide All Offices and OSCCAR Statewide Rapid Response.</t>
  </si>
  <si>
    <t>Table 8 - Year to Year Trend Analysis</t>
  </si>
  <si>
    <t>Year to Year Change</t>
  </si>
  <si>
    <t>Percentage of
YTD Customers</t>
  </si>
  <si>
    <t>FY22 to FY23
Change by Category</t>
  </si>
  <si>
    <t>Percent Change
by Category</t>
  </si>
  <si>
    <t>Job Seekers Served</t>
  </si>
  <si>
    <t>Disabled</t>
  </si>
  <si>
    <t>Gender</t>
  </si>
  <si>
    <t>Male</t>
  </si>
  <si>
    <t>Ethnicity</t>
  </si>
  <si>
    <t>Black</t>
  </si>
  <si>
    <t>Hispanic</t>
  </si>
  <si>
    <t>Native Alaskan, American</t>
  </si>
  <si>
    <t>Pacific Islander</t>
  </si>
  <si>
    <t>Information not available</t>
  </si>
  <si>
    <t>Education</t>
  </si>
  <si>
    <t>Less than HS</t>
  </si>
  <si>
    <t>HS/GED</t>
  </si>
  <si>
    <t>Some Coll/Voc Degrees</t>
  </si>
  <si>
    <t>Associate</t>
  </si>
  <si>
    <t>Bachelors</t>
  </si>
  <si>
    <t>Advanced</t>
  </si>
  <si>
    <t>FY23 Quarter Ending June 30, 2023</t>
  </si>
  <si>
    <t>FY22 Qtr 4</t>
  </si>
  <si>
    <t>FY23 Qtr 4</t>
  </si>
  <si>
    <t>06/30/22
YTD Customers</t>
  </si>
  <si>
    <t>06/30/23
YTD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</si>
</sst>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25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name val="Calibri"/>
      <family val="2"/>
      <scheme val="minor"/>
    </font>
    <font>
      <sz val="10.5"/>
      <name val="Calibri"/>
      <family val="2"/>
      <scheme val="minor"/>
    </font>
    <font>
      <sz val="10.5"/>
      <color indexed="22"/>
      <name val="Calibri"/>
      <family val="2"/>
      <scheme val="minor"/>
    </font>
    <font>
      <i/>
      <sz val="8"/>
      <name val="Calibri"/>
      <family val="2"/>
      <scheme val="minor"/>
    </font>
    <font>
      <i/>
      <sz val="9"/>
      <name val="Calibri"/>
      <family val="2"/>
      <scheme val="minor"/>
    </font>
    <font>
      <sz val="10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</fills>
  <borders count="62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/>
      <top/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39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3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12"/>
      </top>
      <bottom style="thin">
        <color indexed="64"/>
      </bottom>
      <diagonal/>
    </border>
    <border>
      <left style="thick">
        <color indexed="12"/>
      </left>
      <right/>
      <top style="thick">
        <color indexed="12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n">
        <color indexed="64"/>
      </bottom>
      <diagonal/>
    </border>
    <border>
      <left/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ck">
        <color indexed="12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thick">
        <color indexed="12"/>
      </top>
      <bottom style="thin">
        <color indexed="8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12"/>
      </right>
      <top style="thin">
        <color indexed="8"/>
      </top>
      <bottom/>
      <diagonal/>
    </border>
    <border>
      <left style="thick">
        <color indexed="12"/>
      </left>
      <right/>
      <top style="medium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12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medium">
        <color indexed="64"/>
      </top>
      <bottom style="thin">
        <color indexed="8"/>
      </bottom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12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/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thin">
        <color indexed="8"/>
      </top>
      <bottom style="thin">
        <color indexed="8"/>
      </bottom>
      <diagonal/>
    </border>
    <border>
      <left style="thick">
        <color indexed="12"/>
      </left>
      <right/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 style="thin">
        <color indexed="8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/>
      <bottom style="thick">
        <color indexed="12"/>
      </bottom>
      <diagonal/>
    </border>
    <border>
      <left/>
      <right style="thin">
        <color indexed="8"/>
      </right>
      <top style="thin">
        <color indexed="8"/>
      </top>
      <bottom style="thick">
        <color indexed="12"/>
      </bottom>
      <diagonal/>
    </border>
    <border>
      <left style="thin">
        <color indexed="8"/>
      </left>
      <right style="thick">
        <color indexed="12"/>
      </right>
      <top/>
      <bottom style="thick">
        <color indexed="12"/>
      </bottom>
      <diagonal/>
    </border>
    <border>
      <left/>
      <right/>
      <top style="thick">
        <color indexed="1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00FF"/>
      </bottom>
      <diagonal/>
    </border>
    <border>
      <left style="thin">
        <color indexed="64"/>
      </left>
      <right style="thick">
        <color rgb="FF0000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00FF"/>
      </right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87">
    <xf numFmtId="0" fontId="0" fillId="0" borderId="0" xfId="0"/>
    <xf numFmtId="0" fontId="6" fillId="0" borderId="0" xfId="0" applyFont="1"/>
    <xf numFmtId="0" fontId="6" fillId="2" borderId="1" xfId="0" applyFont="1" applyFill="1" applyBorder="1"/>
    <xf numFmtId="0" fontId="6" fillId="2" borderId="2" xfId="0" applyFont="1" applyFill="1" applyBorder="1"/>
    <xf numFmtId="0" fontId="7" fillId="0" borderId="2" xfId="0" applyFont="1" applyBorder="1"/>
    <xf numFmtId="0" fontId="6" fillId="0" borderId="2" xfId="0" applyFont="1" applyBorder="1"/>
    <xf numFmtId="0" fontId="6" fillId="2" borderId="0" xfId="0" applyFont="1" applyFill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indent="11"/>
    </xf>
    <xf numFmtId="0" fontId="6" fillId="0" borderId="3" xfId="0" applyFont="1" applyBorder="1"/>
    <xf numFmtId="0" fontId="12" fillId="0" borderId="0" xfId="0" applyFont="1"/>
    <xf numFmtId="0" fontId="13" fillId="0" borderId="0" xfId="0" applyFont="1" applyAlignment="1">
      <alignment horizontal="right"/>
    </xf>
    <xf numFmtId="0" fontId="14" fillId="0" borderId="0" xfId="0" applyFont="1"/>
    <xf numFmtId="0" fontId="9" fillId="0" borderId="5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5" xfId="0" applyFont="1" applyBorder="1" applyAlignment="1">
      <alignment horizontal="left"/>
    </xf>
    <xf numFmtId="3" fontId="15" fillId="0" borderId="6" xfId="0" applyNumberFormat="1" applyFont="1" applyBorder="1" applyAlignment="1">
      <alignment horizontal="center"/>
    </xf>
    <xf numFmtId="9" fontId="6" fillId="0" borderId="6" xfId="0" applyNumberFormat="1" applyFont="1" applyBorder="1" applyAlignment="1">
      <alignment horizontal="center"/>
    </xf>
    <xf numFmtId="9" fontId="6" fillId="0" borderId="6" xfId="3" applyFont="1" applyBorder="1" applyAlignment="1">
      <alignment horizontal="center"/>
    </xf>
    <xf numFmtId="9" fontId="6" fillId="0" borderId="7" xfId="0" applyNumberFormat="1" applyFont="1" applyBorder="1" applyAlignment="1">
      <alignment horizontal="center"/>
    </xf>
    <xf numFmtId="0" fontId="9" fillId="0" borderId="8" xfId="0" applyFont="1" applyBorder="1" applyAlignment="1">
      <alignment horizontal="left"/>
    </xf>
    <xf numFmtId="9" fontId="6" fillId="0" borderId="9" xfId="0" applyNumberFormat="1" applyFont="1" applyBorder="1" applyAlignment="1">
      <alignment horizontal="center"/>
    </xf>
    <xf numFmtId="9" fontId="6" fillId="0" borderId="9" xfId="3" applyFont="1" applyBorder="1" applyAlignment="1">
      <alignment horizontal="center"/>
    </xf>
    <xf numFmtId="9" fontId="6" fillId="0" borderId="10" xfId="0" applyNumberFormat="1" applyFont="1" applyBorder="1" applyAlignment="1">
      <alignment horizontal="center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horizontal="center" wrapText="1"/>
    </xf>
    <xf numFmtId="3" fontId="15" fillId="0" borderId="6" xfId="0" applyNumberFormat="1" applyFont="1" applyBorder="1" applyAlignment="1">
      <alignment horizontal="center" vertical="top"/>
    </xf>
    <xf numFmtId="3" fontId="15" fillId="0" borderId="57" xfId="0" applyNumberFormat="1" applyFont="1" applyBorder="1" applyAlignment="1">
      <alignment horizontal="center"/>
    </xf>
    <xf numFmtId="3" fontId="15" fillId="0" borderId="7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9" fillId="0" borderId="22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9" fillId="0" borderId="25" xfId="0" applyFont="1" applyBorder="1" applyAlignment="1">
      <alignment horizontal="center" wrapText="1"/>
    </xf>
    <xf numFmtId="3" fontId="15" fillId="0" borderId="21" xfId="0" applyNumberFormat="1" applyFont="1" applyBorder="1" applyAlignment="1">
      <alignment horizontal="center" vertical="top"/>
    </xf>
    <xf numFmtId="3" fontId="15" fillId="0" borderId="5" xfId="0" applyNumberFormat="1" applyFont="1" applyBorder="1" applyAlignment="1">
      <alignment horizontal="center"/>
    </xf>
    <xf numFmtId="3" fontId="15" fillId="0" borderId="23" xfId="0" applyNumberFormat="1" applyFont="1" applyBorder="1" applyAlignment="1">
      <alignment horizontal="center"/>
    </xf>
    <xf numFmtId="9" fontId="6" fillId="0" borderId="21" xfId="0" applyNumberFormat="1" applyFont="1" applyBorder="1" applyAlignment="1">
      <alignment horizontal="center"/>
    </xf>
    <xf numFmtId="3" fontId="15" fillId="0" borderId="24" xfId="0" applyNumberFormat="1" applyFont="1" applyBorder="1" applyAlignment="1">
      <alignment horizontal="center"/>
    </xf>
    <xf numFmtId="9" fontId="6" fillId="0" borderId="25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21" xfId="0" applyNumberFormat="1" applyFont="1" applyBorder="1" applyAlignment="1">
      <alignment horizontal="center"/>
    </xf>
    <xf numFmtId="3" fontId="6" fillId="0" borderId="26" xfId="0" applyNumberFormat="1" applyFont="1" applyBorder="1" applyAlignment="1">
      <alignment horizontal="center"/>
    </xf>
    <xf numFmtId="9" fontId="6" fillId="0" borderId="26" xfId="0" applyNumberFormat="1" applyFont="1" applyBorder="1" applyAlignment="1">
      <alignment horizontal="center"/>
    </xf>
    <xf numFmtId="9" fontId="6" fillId="0" borderId="29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 wrapText="1"/>
    </xf>
    <xf numFmtId="3" fontId="9" fillId="0" borderId="6" xfId="0" applyNumberFormat="1" applyFont="1" applyBorder="1" applyAlignment="1">
      <alignment horizontal="center" wrapText="1"/>
    </xf>
    <xf numFmtId="3" fontId="9" fillId="0" borderId="7" xfId="0" applyNumberFormat="1" applyFont="1" applyBorder="1" applyAlignment="1">
      <alignment horizontal="center" wrapText="1"/>
    </xf>
    <xf numFmtId="3" fontId="9" fillId="0" borderId="0" xfId="0" applyNumberFormat="1" applyFont="1" applyAlignment="1">
      <alignment horizontal="center" wrapText="1"/>
    </xf>
    <xf numFmtId="3" fontId="9" fillId="0" borderId="5" xfId="0" applyNumberFormat="1" applyFont="1" applyBorder="1" applyAlignment="1">
      <alignment horizontal="left"/>
    </xf>
    <xf numFmtId="3" fontId="9" fillId="0" borderId="8" xfId="0" applyNumberFormat="1" applyFont="1" applyBorder="1" applyAlignment="1">
      <alignment horizontal="left"/>
    </xf>
    <xf numFmtId="0" fontId="16" fillId="0" borderId="0" xfId="0" applyFont="1"/>
    <xf numFmtId="0" fontId="6" fillId="0" borderId="4" xfId="0" applyFont="1" applyBorder="1" applyAlignment="1">
      <alignment horizontal="center" wrapText="1"/>
    </xf>
    <xf numFmtId="0" fontId="17" fillId="0" borderId="30" xfId="0" applyFont="1" applyBorder="1" applyAlignment="1">
      <alignment horizontal="center" wrapText="1"/>
    </xf>
    <xf numFmtId="0" fontId="17" fillId="0" borderId="6" xfId="0" applyFont="1" applyBorder="1" applyAlignment="1">
      <alignment horizontal="center"/>
    </xf>
    <xf numFmtId="0" fontId="17" fillId="0" borderId="58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5" xfId="0" applyFont="1" applyBorder="1" applyAlignment="1">
      <alignment horizontal="left" wrapText="1"/>
    </xf>
    <xf numFmtId="0" fontId="6" fillId="0" borderId="6" xfId="0" applyFont="1" applyBorder="1"/>
    <xf numFmtId="0" fontId="6" fillId="0" borderId="58" xfId="0" applyFont="1" applyBorder="1"/>
    <xf numFmtId="0" fontId="6" fillId="0" borderId="5" xfId="0" applyFont="1" applyBorder="1" applyAlignment="1">
      <alignment horizontal="left" wrapText="1"/>
    </xf>
    <xf numFmtId="3" fontId="6" fillId="0" borderId="58" xfId="0" applyNumberFormat="1" applyFont="1" applyBorder="1" applyAlignment="1">
      <alignment horizontal="center"/>
    </xf>
    <xf numFmtId="3" fontId="6" fillId="0" borderId="31" xfId="0" applyNumberFormat="1" applyFont="1" applyBorder="1" applyAlignment="1">
      <alignment horizontal="center"/>
    </xf>
    <xf numFmtId="3" fontId="6" fillId="0" borderId="0" xfId="0" applyNumberFormat="1" applyFont="1"/>
    <xf numFmtId="0" fontId="6" fillId="0" borderId="32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3" fontId="6" fillId="0" borderId="59" xfId="0" applyNumberFormat="1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2" xfId="0" applyFont="1" applyBorder="1" applyAlignment="1">
      <alignment horizontal="center" wrapText="1"/>
    </xf>
    <xf numFmtId="0" fontId="6" fillId="0" borderId="35" xfId="0" applyFont="1" applyBorder="1" applyAlignment="1">
      <alignment horizontal="center" wrapText="1"/>
    </xf>
    <xf numFmtId="0" fontId="6" fillId="0" borderId="36" xfId="0" applyFont="1" applyBorder="1" applyAlignment="1">
      <alignment horizontal="center" wrapText="1"/>
    </xf>
    <xf numFmtId="0" fontId="6" fillId="0" borderId="37" xfId="0" applyFont="1" applyBorder="1" applyAlignment="1">
      <alignment horizontal="center" wrapText="1"/>
    </xf>
    <xf numFmtId="0" fontId="19" fillId="0" borderId="38" xfId="0" applyFont="1" applyBorder="1"/>
    <xf numFmtId="164" fontId="19" fillId="0" borderId="40" xfId="0" applyNumberFormat="1" applyFont="1" applyBorder="1" applyAlignment="1">
      <alignment horizontal="center"/>
    </xf>
    <xf numFmtId="164" fontId="19" fillId="0" borderId="42" xfId="0" applyNumberFormat="1" applyFont="1" applyBorder="1" applyAlignment="1">
      <alignment horizontal="center"/>
    </xf>
    <xf numFmtId="3" fontId="19" fillId="0" borderId="43" xfId="0" applyNumberFormat="1" applyFont="1" applyBorder="1" applyAlignment="1">
      <alignment horizontal="center"/>
    </xf>
    <xf numFmtId="0" fontId="20" fillId="0" borderId="22" xfId="0" applyFont="1" applyBorder="1"/>
    <xf numFmtId="164" fontId="20" fillId="0" borderId="45" xfId="0" applyNumberFormat="1" applyFont="1" applyBorder="1" applyAlignment="1">
      <alignment horizontal="center"/>
    </xf>
    <xf numFmtId="164" fontId="20" fillId="0" borderId="47" xfId="0" applyNumberFormat="1" applyFont="1" applyBorder="1" applyAlignment="1">
      <alignment horizontal="center"/>
    </xf>
    <xf numFmtId="3" fontId="20" fillId="0" borderId="30" xfId="0" applyNumberFormat="1" applyFont="1" applyBorder="1" applyAlignment="1">
      <alignment horizontal="center"/>
    </xf>
    <xf numFmtId="0" fontId="19" fillId="3" borderId="22" xfId="0" applyFont="1" applyFill="1" applyBorder="1"/>
    <xf numFmtId="0" fontId="20" fillId="3" borderId="7" xfId="0" applyFont="1" applyFill="1" applyBorder="1" applyAlignment="1">
      <alignment horizontal="center"/>
    </xf>
    <xf numFmtId="3" fontId="20" fillId="3" borderId="46" xfId="0" applyNumberFormat="1" applyFont="1" applyFill="1" applyBorder="1" applyAlignment="1">
      <alignment horizontal="center"/>
    </xf>
    <xf numFmtId="0" fontId="20" fillId="3" borderId="48" xfId="0" applyFont="1" applyFill="1" applyBorder="1"/>
    <xf numFmtId="3" fontId="21" fillId="3" borderId="5" xfId="0" applyNumberFormat="1" applyFont="1" applyFill="1" applyBorder="1" applyAlignment="1">
      <alignment horizontal="center"/>
    </xf>
    <xf numFmtId="164" fontId="21" fillId="3" borderId="7" xfId="0" applyNumberFormat="1" applyFont="1" applyFill="1" applyBorder="1" applyAlignment="1">
      <alignment horizontal="center"/>
    </xf>
    <xf numFmtId="3" fontId="20" fillId="3" borderId="5" xfId="0" applyNumberFormat="1" applyFont="1" applyFill="1" applyBorder="1" applyAlignment="1">
      <alignment horizontal="center"/>
    </xf>
    <xf numFmtId="164" fontId="20" fillId="3" borderId="7" xfId="0" applyNumberFormat="1" applyFont="1" applyFill="1" applyBorder="1" applyAlignment="1">
      <alignment horizontal="center"/>
    </xf>
    <xf numFmtId="0" fontId="20" fillId="0" borderId="49" xfId="0" applyFont="1" applyBorder="1"/>
    <xf numFmtId="0" fontId="19" fillId="3" borderId="49" xfId="0" applyFont="1" applyFill="1" applyBorder="1"/>
    <xf numFmtId="164" fontId="20" fillId="0" borderId="51" xfId="0" applyNumberFormat="1" applyFont="1" applyBorder="1" applyAlignment="1">
      <alignment horizontal="center"/>
    </xf>
    <xf numFmtId="164" fontId="20" fillId="0" borderId="53" xfId="0" applyNumberFormat="1" applyFont="1" applyBorder="1" applyAlignment="1">
      <alignment horizontal="center"/>
    </xf>
    <xf numFmtId="3" fontId="20" fillId="0" borderId="8" xfId="0" applyNumberFormat="1" applyFont="1" applyBorder="1" applyAlignment="1">
      <alignment horizontal="center"/>
    </xf>
    <xf numFmtId="164" fontId="20" fillId="0" borderId="10" xfId="0" applyNumberFormat="1" applyFont="1" applyBorder="1" applyAlignment="1">
      <alignment horizontal="center"/>
    </xf>
    <xf numFmtId="9" fontId="6" fillId="0" borderId="0" xfId="3" applyFont="1"/>
    <xf numFmtId="3" fontId="6" fillId="0" borderId="6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7" fontId="6" fillId="0" borderId="6" xfId="1" applyNumberFormat="1" applyFont="1" applyFill="1" applyBorder="1" applyAlignment="1">
      <alignment horizontal="center"/>
    </xf>
    <xf numFmtId="37" fontId="6" fillId="0" borderId="6" xfId="1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6" fillId="0" borderId="10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3" fontId="6" fillId="0" borderId="23" xfId="0" applyNumberFormat="1" applyFont="1" applyBorder="1" applyAlignment="1">
      <alignment horizontal="center"/>
    </xf>
    <xf numFmtId="3" fontId="6" fillId="0" borderId="24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3" fontId="6" fillId="0" borderId="27" xfId="0" applyNumberFormat="1" applyFont="1" applyBorder="1" applyAlignment="1">
      <alignment horizontal="center"/>
    </xf>
    <xf numFmtId="3" fontId="6" fillId="0" borderId="28" xfId="0" applyNumberFormat="1" applyFont="1" applyBorder="1" applyAlignment="1">
      <alignment horizontal="center"/>
    </xf>
    <xf numFmtId="3" fontId="19" fillId="0" borderId="41" xfId="0" applyNumberFormat="1" applyFont="1" applyBorder="1" applyAlignment="1">
      <alignment horizontal="center"/>
    </xf>
    <xf numFmtId="3" fontId="20" fillId="0" borderId="46" xfId="0" applyNumberFormat="1" applyFont="1" applyBorder="1" applyAlignment="1">
      <alignment horizontal="center"/>
    </xf>
    <xf numFmtId="3" fontId="20" fillId="0" borderId="52" xfId="0" applyNumberFormat="1" applyFont="1" applyBorder="1" applyAlignment="1">
      <alignment horizontal="center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/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6" fillId="0" borderId="0" xfId="0" applyFont="1" applyAlignment="1">
      <alignment vertical="top"/>
    </xf>
    <xf numFmtId="0" fontId="11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3" fontId="24" fillId="4" borderId="60" xfId="0" applyNumberFormat="1" applyFont="1" applyFill="1" applyBorder="1" applyAlignment="1">
      <alignment horizontal="center" wrapText="1"/>
    </xf>
    <xf numFmtId="3" fontId="24" fillId="4" borderId="61" xfId="0" applyNumberFormat="1" applyFont="1" applyFill="1" applyBorder="1" applyAlignment="1">
      <alignment horizontal="center" wrapText="1"/>
    </xf>
    <xf numFmtId="3" fontId="19" fillId="0" borderId="39" xfId="0" applyNumberFormat="1" applyFont="1" applyBorder="1" applyAlignment="1">
      <alignment horizontal="center"/>
    </xf>
    <xf numFmtId="3" fontId="20" fillId="0" borderId="44" xfId="0" applyNumberFormat="1" applyFont="1" applyBorder="1" applyAlignment="1">
      <alignment horizontal="center"/>
    </xf>
    <xf numFmtId="3" fontId="20" fillId="3" borderId="44" xfId="0" applyNumberFormat="1" applyFont="1" applyFill="1" applyBorder="1" applyAlignment="1">
      <alignment horizontal="center"/>
    </xf>
    <xf numFmtId="3" fontId="20" fillId="0" borderId="50" xfId="0" applyNumberFormat="1" applyFont="1" applyBorder="1" applyAlignment="1">
      <alignment horizontal="center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/>
    <xf numFmtId="0" fontId="11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6" fillId="0" borderId="0" xfId="0" applyFont="1" applyAlignment="1">
      <alignment horizontal="left" vertical="top" wrapText="1"/>
    </xf>
    <xf numFmtId="0" fontId="9" fillId="0" borderId="21" xfId="0" applyFont="1" applyBorder="1" applyAlignment="1">
      <alignment horizontal="center" wrapText="1"/>
    </xf>
    <xf numFmtId="0" fontId="9" fillId="0" borderId="55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6" fillId="0" borderId="0" xfId="0" applyFont="1" applyAlignment="1">
      <alignment vertical="top"/>
    </xf>
    <xf numFmtId="0" fontId="9" fillId="0" borderId="7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/>
    <xf numFmtId="3" fontId="14" fillId="0" borderId="0" xfId="0" applyNumberFormat="1" applyFont="1" applyAlignment="1">
      <alignment horizontal="center"/>
    </xf>
    <xf numFmtId="0" fontId="2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/>
    <xf numFmtId="0" fontId="23" fillId="0" borderId="2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9" fillId="0" borderId="5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9" fillId="0" borderId="56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48" xfId="0" applyFont="1" applyBorder="1" applyAlignment="1">
      <alignment horizontal="center"/>
    </xf>
  </cellXfs>
  <cellStyles count="5">
    <cellStyle name="Comma" xfId="1" builtinId="3"/>
    <cellStyle name="Comma 2" xfId="2" xr:uid="{00000000-0005-0000-0000-000001000000}"/>
    <cellStyle name="Normal" xfId="0" builtinId="0"/>
    <cellStyle name="Percent" xfId="3" builtinId="5"/>
    <cellStyle name="Percent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48" name="Text Box 1">
          <a:extLst>
            <a:ext uri="{FF2B5EF4-FFF2-40B4-BE49-F238E27FC236}">
              <a16:creationId xmlns:a16="http://schemas.microsoft.com/office/drawing/2014/main" id="{3879AB46-54DA-433C-8DCA-0A55E7BAE617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49" name="Text Box 2">
          <a:extLst>
            <a:ext uri="{FF2B5EF4-FFF2-40B4-BE49-F238E27FC236}">
              <a16:creationId xmlns:a16="http://schemas.microsoft.com/office/drawing/2014/main" id="{62B6AF68-5EC0-40BE-97D8-30784532DCE4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0" name="Text Box 3">
          <a:extLst>
            <a:ext uri="{FF2B5EF4-FFF2-40B4-BE49-F238E27FC236}">
              <a16:creationId xmlns:a16="http://schemas.microsoft.com/office/drawing/2014/main" id="{7C9E4ED8-7FCF-4579-97D0-F15ADC3BBB0A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1" name="Text Box 4">
          <a:extLst>
            <a:ext uri="{FF2B5EF4-FFF2-40B4-BE49-F238E27FC236}">
              <a16:creationId xmlns:a16="http://schemas.microsoft.com/office/drawing/2014/main" id="{45E374B1-EF72-417E-846C-E0D08EEB8454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2" name="Text Box 5">
          <a:extLst>
            <a:ext uri="{FF2B5EF4-FFF2-40B4-BE49-F238E27FC236}">
              <a16:creationId xmlns:a16="http://schemas.microsoft.com/office/drawing/2014/main" id="{EB220104-8FD8-4D7A-9BBC-B934830127BD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3" name="Text Box 6">
          <a:extLst>
            <a:ext uri="{FF2B5EF4-FFF2-40B4-BE49-F238E27FC236}">
              <a16:creationId xmlns:a16="http://schemas.microsoft.com/office/drawing/2014/main" id="{5FAB47AE-5B6E-4B91-85EA-811867FDBEB4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4" name="Text Box 7">
          <a:extLst>
            <a:ext uri="{FF2B5EF4-FFF2-40B4-BE49-F238E27FC236}">
              <a16:creationId xmlns:a16="http://schemas.microsoft.com/office/drawing/2014/main" id="{214E30AC-6662-4BF3-BE2D-C962BC7A8BE1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5" name="Text Box 8">
          <a:extLst>
            <a:ext uri="{FF2B5EF4-FFF2-40B4-BE49-F238E27FC236}">
              <a16:creationId xmlns:a16="http://schemas.microsoft.com/office/drawing/2014/main" id="{9A133435-CED2-4D12-82C3-1FA8D5CCC77C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6" name="Text Box 9">
          <a:extLst>
            <a:ext uri="{FF2B5EF4-FFF2-40B4-BE49-F238E27FC236}">
              <a16:creationId xmlns:a16="http://schemas.microsoft.com/office/drawing/2014/main" id="{170F0FF0-0CF4-462F-B42F-8D21DCAAB581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7" name="Text Box 10">
          <a:extLst>
            <a:ext uri="{FF2B5EF4-FFF2-40B4-BE49-F238E27FC236}">
              <a16:creationId xmlns:a16="http://schemas.microsoft.com/office/drawing/2014/main" id="{8E4C69C5-401D-4093-A076-9DD3D9B25C3E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2" name="Text Box 1">
          <a:extLst>
            <a:ext uri="{FF2B5EF4-FFF2-40B4-BE49-F238E27FC236}">
              <a16:creationId xmlns:a16="http://schemas.microsoft.com/office/drawing/2014/main" id="{D654FFBC-1999-4AEA-91C5-9B6331F4A9A8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3" name="Text Box 2">
          <a:extLst>
            <a:ext uri="{FF2B5EF4-FFF2-40B4-BE49-F238E27FC236}">
              <a16:creationId xmlns:a16="http://schemas.microsoft.com/office/drawing/2014/main" id="{134B358B-561A-4CA5-A0A2-AED41CE4814A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4" name="Text Box 3">
          <a:extLst>
            <a:ext uri="{FF2B5EF4-FFF2-40B4-BE49-F238E27FC236}">
              <a16:creationId xmlns:a16="http://schemas.microsoft.com/office/drawing/2014/main" id="{A37EE437-C0EE-4249-93F1-A033C655FF0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5" name="Text Box 4">
          <a:extLst>
            <a:ext uri="{FF2B5EF4-FFF2-40B4-BE49-F238E27FC236}">
              <a16:creationId xmlns:a16="http://schemas.microsoft.com/office/drawing/2014/main" id="{4F86C528-7CB1-40D8-B851-C26FCF7A3BD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6" name="Text Box 5">
          <a:extLst>
            <a:ext uri="{FF2B5EF4-FFF2-40B4-BE49-F238E27FC236}">
              <a16:creationId xmlns:a16="http://schemas.microsoft.com/office/drawing/2014/main" id="{223C4BBD-E137-4977-99CC-923B37432288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7" name="Text Box 6">
          <a:extLst>
            <a:ext uri="{FF2B5EF4-FFF2-40B4-BE49-F238E27FC236}">
              <a16:creationId xmlns:a16="http://schemas.microsoft.com/office/drawing/2014/main" id="{60528676-9312-4382-A922-1D31F310172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8" name="Text Box 7">
          <a:extLst>
            <a:ext uri="{FF2B5EF4-FFF2-40B4-BE49-F238E27FC236}">
              <a16:creationId xmlns:a16="http://schemas.microsoft.com/office/drawing/2014/main" id="{CC60C116-3E2E-48D2-8054-A7C838395A7A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9" name="Text Box 8">
          <a:extLst>
            <a:ext uri="{FF2B5EF4-FFF2-40B4-BE49-F238E27FC236}">
              <a16:creationId xmlns:a16="http://schemas.microsoft.com/office/drawing/2014/main" id="{9E782A10-0B29-4DE4-9186-3E8EBE616F72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0" name="Text Box 9">
          <a:extLst>
            <a:ext uri="{FF2B5EF4-FFF2-40B4-BE49-F238E27FC236}">
              <a16:creationId xmlns:a16="http://schemas.microsoft.com/office/drawing/2014/main" id="{245D486C-F7A9-416F-8952-004FE0EA195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1" name="Text Box 10">
          <a:extLst>
            <a:ext uri="{FF2B5EF4-FFF2-40B4-BE49-F238E27FC236}">
              <a16:creationId xmlns:a16="http://schemas.microsoft.com/office/drawing/2014/main" id="{CB102133-FA7E-4E85-A2F9-A33142DB47CF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2" name="Text Box 11">
          <a:extLst>
            <a:ext uri="{FF2B5EF4-FFF2-40B4-BE49-F238E27FC236}">
              <a16:creationId xmlns:a16="http://schemas.microsoft.com/office/drawing/2014/main" id="{763216A7-E132-4C1C-810F-1424329157A4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3" name="Text Box 12">
          <a:extLst>
            <a:ext uri="{FF2B5EF4-FFF2-40B4-BE49-F238E27FC236}">
              <a16:creationId xmlns:a16="http://schemas.microsoft.com/office/drawing/2014/main" id="{2168D532-3219-44B5-AB6C-861EF730F563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4" name="Text Box 13">
          <a:extLst>
            <a:ext uri="{FF2B5EF4-FFF2-40B4-BE49-F238E27FC236}">
              <a16:creationId xmlns:a16="http://schemas.microsoft.com/office/drawing/2014/main" id="{85D88100-3C63-4F9B-8D49-EA3535769E0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5" name="Text Box 14">
          <a:extLst>
            <a:ext uri="{FF2B5EF4-FFF2-40B4-BE49-F238E27FC236}">
              <a16:creationId xmlns:a16="http://schemas.microsoft.com/office/drawing/2014/main" id="{DD2549EE-7149-42AF-9DE5-35877138CBC1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6" name="Text Box 15">
          <a:extLst>
            <a:ext uri="{FF2B5EF4-FFF2-40B4-BE49-F238E27FC236}">
              <a16:creationId xmlns:a16="http://schemas.microsoft.com/office/drawing/2014/main" id="{A2743036-57B2-41A3-ADF6-B8EB92CFE04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7" name="Text Box 16">
          <a:extLst>
            <a:ext uri="{FF2B5EF4-FFF2-40B4-BE49-F238E27FC236}">
              <a16:creationId xmlns:a16="http://schemas.microsoft.com/office/drawing/2014/main" id="{F4F3B2A0-5BE7-4669-97E5-499F5C6AC8A7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8" name="Text Box 17">
          <a:extLst>
            <a:ext uri="{FF2B5EF4-FFF2-40B4-BE49-F238E27FC236}">
              <a16:creationId xmlns:a16="http://schemas.microsoft.com/office/drawing/2014/main" id="{0B6E4B75-157E-4DCE-960D-89378063BA5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9" name="Text Box 18">
          <a:extLst>
            <a:ext uri="{FF2B5EF4-FFF2-40B4-BE49-F238E27FC236}">
              <a16:creationId xmlns:a16="http://schemas.microsoft.com/office/drawing/2014/main" id="{3D445290-0CA1-4F5E-95AB-790EE6588D93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0" name="Text Box 19">
          <a:extLst>
            <a:ext uri="{FF2B5EF4-FFF2-40B4-BE49-F238E27FC236}">
              <a16:creationId xmlns:a16="http://schemas.microsoft.com/office/drawing/2014/main" id="{D8E69C0C-3999-4B94-BD5B-7A662B62779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1" name="Text Box 20">
          <a:extLst>
            <a:ext uri="{FF2B5EF4-FFF2-40B4-BE49-F238E27FC236}">
              <a16:creationId xmlns:a16="http://schemas.microsoft.com/office/drawing/2014/main" id="{2F4305EC-2468-4DB2-BC42-BCDA63CDB400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2" name="Text Box 22">
          <a:extLst>
            <a:ext uri="{FF2B5EF4-FFF2-40B4-BE49-F238E27FC236}">
              <a16:creationId xmlns:a16="http://schemas.microsoft.com/office/drawing/2014/main" id="{14AC4EAE-4D26-415A-B83D-30A08D82EAF0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3" name="Text Box 23">
          <a:extLst>
            <a:ext uri="{FF2B5EF4-FFF2-40B4-BE49-F238E27FC236}">
              <a16:creationId xmlns:a16="http://schemas.microsoft.com/office/drawing/2014/main" id="{62CAC8C6-47BC-4486-9780-F9C9EF934D3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4" name="Text Box 24">
          <a:extLst>
            <a:ext uri="{FF2B5EF4-FFF2-40B4-BE49-F238E27FC236}">
              <a16:creationId xmlns:a16="http://schemas.microsoft.com/office/drawing/2014/main" id="{F8F8932A-3FA7-4165-8241-2732F24D718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5" name="Text Box 25">
          <a:extLst>
            <a:ext uri="{FF2B5EF4-FFF2-40B4-BE49-F238E27FC236}">
              <a16:creationId xmlns:a16="http://schemas.microsoft.com/office/drawing/2014/main" id="{BA6A06BC-D6A6-4007-98FB-16BBE2742F53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6" name="Text Box 26">
          <a:extLst>
            <a:ext uri="{FF2B5EF4-FFF2-40B4-BE49-F238E27FC236}">
              <a16:creationId xmlns:a16="http://schemas.microsoft.com/office/drawing/2014/main" id="{0455745F-1EF2-42E7-B452-C8DC63360DB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7" name="Text Box 27">
          <a:extLst>
            <a:ext uri="{FF2B5EF4-FFF2-40B4-BE49-F238E27FC236}">
              <a16:creationId xmlns:a16="http://schemas.microsoft.com/office/drawing/2014/main" id="{C2F3FBEE-B623-451A-9C24-FD2B7C6C982F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8" name="Text Box 28">
          <a:extLst>
            <a:ext uri="{FF2B5EF4-FFF2-40B4-BE49-F238E27FC236}">
              <a16:creationId xmlns:a16="http://schemas.microsoft.com/office/drawing/2014/main" id="{D7B714CA-2F17-40AC-B34E-E7876DA6A6D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9" name="Text Box 29">
          <a:extLst>
            <a:ext uri="{FF2B5EF4-FFF2-40B4-BE49-F238E27FC236}">
              <a16:creationId xmlns:a16="http://schemas.microsoft.com/office/drawing/2014/main" id="{8376FF32-5EA4-457B-BA8C-BFBF77873F3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60" name="Text Box 30">
          <a:extLst>
            <a:ext uri="{FF2B5EF4-FFF2-40B4-BE49-F238E27FC236}">
              <a16:creationId xmlns:a16="http://schemas.microsoft.com/office/drawing/2014/main" id="{374BF35B-F8D6-4C0F-9BB0-F8CCE496919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61" name="Text Box 31">
          <a:extLst>
            <a:ext uri="{FF2B5EF4-FFF2-40B4-BE49-F238E27FC236}">
              <a16:creationId xmlns:a16="http://schemas.microsoft.com/office/drawing/2014/main" id="{B8CADF16-C583-4105-989A-83D51E76CBD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2" name="Text Box 32">
          <a:extLst>
            <a:ext uri="{FF2B5EF4-FFF2-40B4-BE49-F238E27FC236}">
              <a16:creationId xmlns:a16="http://schemas.microsoft.com/office/drawing/2014/main" id="{9999E6F1-B0A3-4CAD-BF96-522774EAE6AE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3" name="Text Box 33">
          <a:extLst>
            <a:ext uri="{FF2B5EF4-FFF2-40B4-BE49-F238E27FC236}">
              <a16:creationId xmlns:a16="http://schemas.microsoft.com/office/drawing/2014/main" id="{43F51208-FA4F-4890-8458-7EB93A1877E5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4" name="Text Box 34">
          <a:extLst>
            <a:ext uri="{FF2B5EF4-FFF2-40B4-BE49-F238E27FC236}">
              <a16:creationId xmlns:a16="http://schemas.microsoft.com/office/drawing/2014/main" id="{A5AE90FB-3920-40AA-B709-B23FF9FEA175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5" name="Text Box 35">
          <a:extLst>
            <a:ext uri="{FF2B5EF4-FFF2-40B4-BE49-F238E27FC236}">
              <a16:creationId xmlns:a16="http://schemas.microsoft.com/office/drawing/2014/main" id="{7D44FB39-0885-4550-95D9-043E2751583C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6" name="Text Box 36">
          <a:extLst>
            <a:ext uri="{FF2B5EF4-FFF2-40B4-BE49-F238E27FC236}">
              <a16:creationId xmlns:a16="http://schemas.microsoft.com/office/drawing/2014/main" id="{7C8111CB-5790-498C-BB50-564789A034DF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7" name="Text Box 37">
          <a:extLst>
            <a:ext uri="{FF2B5EF4-FFF2-40B4-BE49-F238E27FC236}">
              <a16:creationId xmlns:a16="http://schemas.microsoft.com/office/drawing/2014/main" id="{4F614D82-48EA-4BE3-8AAC-EFDB23DC24F4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8" name="Text Box 38">
          <a:extLst>
            <a:ext uri="{FF2B5EF4-FFF2-40B4-BE49-F238E27FC236}">
              <a16:creationId xmlns:a16="http://schemas.microsoft.com/office/drawing/2014/main" id="{33412403-837C-4945-A198-9A7E92B832A8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9" name="Text Box 39">
          <a:extLst>
            <a:ext uri="{FF2B5EF4-FFF2-40B4-BE49-F238E27FC236}">
              <a16:creationId xmlns:a16="http://schemas.microsoft.com/office/drawing/2014/main" id="{01AABD80-7091-4796-B715-BC935636231F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70" name="Text Box 40">
          <a:extLst>
            <a:ext uri="{FF2B5EF4-FFF2-40B4-BE49-F238E27FC236}">
              <a16:creationId xmlns:a16="http://schemas.microsoft.com/office/drawing/2014/main" id="{4CD9AF8D-7FCB-41A6-BC87-1AAE2FC28DD7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71" name="Text Box 41">
          <a:extLst>
            <a:ext uri="{FF2B5EF4-FFF2-40B4-BE49-F238E27FC236}">
              <a16:creationId xmlns:a16="http://schemas.microsoft.com/office/drawing/2014/main" id="{16288CE1-2CEF-43DA-939D-33444132F2AA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2" name="Text Box 42">
          <a:extLst>
            <a:ext uri="{FF2B5EF4-FFF2-40B4-BE49-F238E27FC236}">
              <a16:creationId xmlns:a16="http://schemas.microsoft.com/office/drawing/2014/main" id="{787967B7-28AA-4912-84CE-738B068F6FD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3" name="Text Box 43">
          <a:extLst>
            <a:ext uri="{FF2B5EF4-FFF2-40B4-BE49-F238E27FC236}">
              <a16:creationId xmlns:a16="http://schemas.microsoft.com/office/drawing/2014/main" id="{6F511C7E-CF9C-4670-9791-539A1FEC34F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4" name="Text Box 44">
          <a:extLst>
            <a:ext uri="{FF2B5EF4-FFF2-40B4-BE49-F238E27FC236}">
              <a16:creationId xmlns:a16="http://schemas.microsoft.com/office/drawing/2014/main" id="{80B30D36-1340-4D84-90F5-62E90DFF319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5" name="Text Box 45">
          <a:extLst>
            <a:ext uri="{FF2B5EF4-FFF2-40B4-BE49-F238E27FC236}">
              <a16:creationId xmlns:a16="http://schemas.microsoft.com/office/drawing/2014/main" id="{F9A4E503-F364-4B1A-8CA6-F94777B2CA42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6" name="Text Box 46">
          <a:extLst>
            <a:ext uri="{FF2B5EF4-FFF2-40B4-BE49-F238E27FC236}">
              <a16:creationId xmlns:a16="http://schemas.microsoft.com/office/drawing/2014/main" id="{933FC57F-4679-4A5E-A34B-4ECAD956F272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7" name="Text Box 47">
          <a:extLst>
            <a:ext uri="{FF2B5EF4-FFF2-40B4-BE49-F238E27FC236}">
              <a16:creationId xmlns:a16="http://schemas.microsoft.com/office/drawing/2014/main" id="{B426EB99-4862-43DF-90FE-451AC5DB3374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8" name="Text Box 48">
          <a:extLst>
            <a:ext uri="{FF2B5EF4-FFF2-40B4-BE49-F238E27FC236}">
              <a16:creationId xmlns:a16="http://schemas.microsoft.com/office/drawing/2014/main" id="{74C8BC82-5699-4562-9D5B-3D6E0080311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9" name="Text Box 49">
          <a:extLst>
            <a:ext uri="{FF2B5EF4-FFF2-40B4-BE49-F238E27FC236}">
              <a16:creationId xmlns:a16="http://schemas.microsoft.com/office/drawing/2014/main" id="{774CFCDB-8331-4A22-B613-504408C85F4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0" name="Text Box 50">
          <a:extLst>
            <a:ext uri="{FF2B5EF4-FFF2-40B4-BE49-F238E27FC236}">
              <a16:creationId xmlns:a16="http://schemas.microsoft.com/office/drawing/2014/main" id="{A1F41A6D-43AF-47C9-8A07-F9B7D635AB01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1" name="Text Box 51">
          <a:extLst>
            <a:ext uri="{FF2B5EF4-FFF2-40B4-BE49-F238E27FC236}">
              <a16:creationId xmlns:a16="http://schemas.microsoft.com/office/drawing/2014/main" id="{03CDAC4C-BB7C-48D1-AAF7-0D7ABDC00887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2" name="Text Box 52">
          <a:extLst>
            <a:ext uri="{FF2B5EF4-FFF2-40B4-BE49-F238E27FC236}">
              <a16:creationId xmlns:a16="http://schemas.microsoft.com/office/drawing/2014/main" id="{F1C28402-049B-4462-B713-DFA69CE2DA1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3" name="Text Box 53">
          <a:extLst>
            <a:ext uri="{FF2B5EF4-FFF2-40B4-BE49-F238E27FC236}">
              <a16:creationId xmlns:a16="http://schemas.microsoft.com/office/drawing/2014/main" id="{F8B9BDB6-E071-42F4-8B73-8DFFE2442C7C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4" name="Text Box 54">
          <a:extLst>
            <a:ext uri="{FF2B5EF4-FFF2-40B4-BE49-F238E27FC236}">
              <a16:creationId xmlns:a16="http://schemas.microsoft.com/office/drawing/2014/main" id="{90C5D1DE-D484-410C-800B-17DAF53FAF44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5" name="Text Box 55">
          <a:extLst>
            <a:ext uri="{FF2B5EF4-FFF2-40B4-BE49-F238E27FC236}">
              <a16:creationId xmlns:a16="http://schemas.microsoft.com/office/drawing/2014/main" id="{74D51CDD-B3F1-4B33-9E60-BD40FC098670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6" name="Text Box 56">
          <a:extLst>
            <a:ext uri="{FF2B5EF4-FFF2-40B4-BE49-F238E27FC236}">
              <a16:creationId xmlns:a16="http://schemas.microsoft.com/office/drawing/2014/main" id="{C66281C6-9C8E-4D84-827D-ED4032305A67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7" name="Text Box 57">
          <a:extLst>
            <a:ext uri="{FF2B5EF4-FFF2-40B4-BE49-F238E27FC236}">
              <a16:creationId xmlns:a16="http://schemas.microsoft.com/office/drawing/2014/main" id="{28A1C117-CB0D-4C14-A336-39CB5D7F8E4C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8" name="Text Box 58">
          <a:extLst>
            <a:ext uri="{FF2B5EF4-FFF2-40B4-BE49-F238E27FC236}">
              <a16:creationId xmlns:a16="http://schemas.microsoft.com/office/drawing/2014/main" id="{8896CAD5-EE31-43E2-8C36-F7724258BE4D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9" name="Text Box 59">
          <a:extLst>
            <a:ext uri="{FF2B5EF4-FFF2-40B4-BE49-F238E27FC236}">
              <a16:creationId xmlns:a16="http://schemas.microsoft.com/office/drawing/2014/main" id="{B3551178-44E6-47E1-852A-5D160499651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90" name="Text Box 60">
          <a:extLst>
            <a:ext uri="{FF2B5EF4-FFF2-40B4-BE49-F238E27FC236}">
              <a16:creationId xmlns:a16="http://schemas.microsoft.com/office/drawing/2014/main" id="{D3AE6D22-B9D0-4E02-8A14-11C405B0E39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91" name="Text Box 61">
          <a:extLst>
            <a:ext uri="{FF2B5EF4-FFF2-40B4-BE49-F238E27FC236}">
              <a16:creationId xmlns:a16="http://schemas.microsoft.com/office/drawing/2014/main" id="{4033A9BB-B924-40D0-B925-C2737514298C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T28"/>
  <sheetViews>
    <sheetView tabSelected="1" workbookViewId="0">
      <selection activeCell="D7" sqref="D7:E7"/>
    </sheetView>
  </sheetViews>
  <sheetFormatPr defaultColWidth="9.140625" defaultRowHeight="12.75" x14ac:dyDescent="0.2"/>
  <cols>
    <col min="1" max="1" width="1.7109375" style="1" customWidth="1"/>
    <col min="2" max="2" width="0.85546875" style="1" customWidth="1"/>
    <col min="3" max="3" width="18.7109375" style="1" customWidth="1"/>
    <col min="4" max="4" width="20.7109375" style="1" customWidth="1"/>
    <col min="5" max="5" width="63.28515625" style="1" customWidth="1"/>
    <col min="6" max="6" width="20.7109375" style="1" customWidth="1"/>
    <col min="7" max="7" width="0.85546875" style="1" customWidth="1"/>
    <col min="8" max="8" width="1.7109375" style="1" customWidth="1"/>
    <col min="9" max="9" width="16.5703125" style="1" customWidth="1"/>
    <col min="10" max="10" width="21.42578125" style="1" customWidth="1"/>
    <col min="11" max="11" width="11.5703125" style="1" customWidth="1"/>
    <col min="12" max="12" width="10.42578125" style="1" customWidth="1"/>
    <col min="13" max="14" width="9.140625" style="1"/>
    <col min="15" max="15" width="11" style="1" customWidth="1"/>
    <col min="16" max="16384" width="9.140625" style="1"/>
  </cols>
  <sheetData>
    <row r="1" spans="2:20" ht="13.5" thickBot="1" x14ac:dyDescent="0.25"/>
    <row r="2" spans="2:20" ht="4.5" customHeight="1" thickTop="1" thickBot="1" x14ac:dyDescent="0.25">
      <c r="B2" s="2"/>
      <c r="C2" s="3"/>
      <c r="D2" s="3"/>
      <c r="E2" s="3"/>
      <c r="F2" s="3"/>
      <c r="G2" s="3"/>
    </row>
    <row r="3" spans="2:20" ht="15.95" customHeight="1" thickTop="1" thickBot="1" x14ac:dyDescent="0.3">
      <c r="B3" s="2"/>
      <c r="C3" s="4"/>
      <c r="D3" s="4"/>
      <c r="E3" s="4"/>
      <c r="F3" s="5"/>
      <c r="G3" s="6"/>
    </row>
    <row r="4" spans="2:20" ht="18" customHeight="1" thickTop="1" thickBot="1" x14ac:dyDescent="0.4">
      <c r="B4" s="2"/>
      <c r="C4" s="125"/>
      <c r="D4" s="125"/>
      <c r="E4" s="125"/>
      <c r="F4" s="125"/>
      <c r="G4" s="6"/>
    </row>
    <row r="5" spans="2:20" ht="22.5" thickTop="1" thickBot="1" x14ac:dyDescent="0.4">
      <c r="B5" s="2"/>
      <c r="C5" s="149" t="s">
        <v>0</v>
      </c>
      <c r="D5" s="149"/>
      <c r="E5" s="149"/>
      <c r="F5" s="149"/>
      <c r="G5" s="6"/>
    </row>
    <row r="6" spans="2:20" ht="23.25" customHeight="1" thickTop="1" thickBot="1" x14ac:dyDescent="0.3">
      <c r="B6" s="2"/>
      <c r="C6" s="127"/>
      <c r="D6" s="150" t="s">
        <v>1</v>
      </c>
      <c r="E6" s="151"/>
      <c r="F6" s="7"/>
      <c r="G6" s="6"/>
    </row>
    <row r="7" spans="2:20" ht="17.25" thickTop="1" thickBot="1" x14ac:dyDescent="0.3">
      <c r="B7" s="2"/>
      <c r="C7" s="127"/>
      <c r="D7" s="150" t="s">
        <v>147</v>
      </c>
      <c r="E7" s="151"/>
      <c r="F7" s="7"/>
      <c r="G7" s="6"/>
    </row>
    <row r="8" spans="2:20" ht="16.5" customHeight="1" thickTop="1" thickBot="1" x14ac:dyDescent="0.35">
      <c r="B8" s="2"/>
      <c r="C8" s="127"/>
      <c r="D8" s="140"/>
      <c r="E8" s="141"/>
      <c r="F8" s="7"/>
      <c r="G8" s="6"/>
    </row>
    <row r="9" spans="2:20" ht="20.25" thickTop="1" thickBot="1" x14ac:dyDescent="0.35">
      <c r="B9" s="2"/>
      <c r="C9" s="127"/>
      <c r="D9" s="140"/>
      <c r="E9" s="8" t="s">
        <v>2</v>
      </c>
      <c r="F9" s="7"/>
      <c r="G9" s="6"/>
    </row>
    <row r="10" spans="2:20" ht="20.25" thickTop="1" thickBot="1" x14ac:dyDescent="0.35">
      <c r="B10" s="2"/>
      <c r="C10" s="127"/>
      <c r="D10" s="140"/>
      <c r="E10" s="8"/>
      <c r="F10" s="7"/>
      <c r="G10" s="6"/>
    </row>
    <row r="11" spans="2:20" ht="20.25" thickTop="1" thickBot="1" x14ac:dyDescent="0.35">
      <c r="B11" s="2"/>
      <c r="C11" s="127"/>
      <c r="D11" s="141"/>
      <c r="E11" s="8" t="s">
        <v>3</v>
      </c>
      <c r="G11" s="6"/>
      <c r="S11" s="124"/>
      <c r="T11" s="124"/>
    </row>
    <row r="12" spans="2:20" ht="20.25" thickTop="1" thickBot="1" x14ac:dyDescent="0.35">
      <c r="B12" s="2"/>
      <c r="C12" s="127"/>
      <c r="D12" s="141"/>
      <c r="E12" s="8" t="s">
        <v>4</v>
      </c>
      <c r="G12" s="6"/>
    </row>
    <row r="13" spans="2:20" ht="20.25" thickTop="1" thickBot="1" x14ac:dyDescent="0.35">
      <c r="B13" s="2"/>
      <c r="C13" s="127"/>
      <c r="D13" s="9"/>
      <c r="E13" s="8" t="s">
        <v>5</v>
      </c>
      <c r="G13" s="6"/>
    </row>
    <row r="14" spans="2:20" ht="20.25" thickTop="1" thickBot="1" x14ac:dyDescent="0.35">
      <c r="B14" s="2"/>
      <c r="C14" s="127"/>
      <c r="D14" s="9"/>
      <c r="E14" s="8" t="s">
        <v>6</v>
      </c>
      <c r="G14" s="6"/>
    </row>
    <row r="15" spans="2:20" ht="20.25" thickTop="1" thickBot="1" x14ac:dyDescent="0.35">
      <c r="B15" s="2"/>
      <c r="C15" s="127"/>
      <c r="D15" s="9"/>
      <c r="E15" s="8" t="s">
        <v>7</v>
      </c>
      <c r="G15" s="6"/>
    </row>
    <row r="16" spans="2:20" ht="20.25" thickTop="1" thickBot="1" x14ac:dyDescent="0.35">
      <c r="B16" s="2"/>
      <c r="C16" s="127"/>
      <c r="D16" s="9"/>
      <c r="E16" s="8" t="s">
        <v>8</v>
      </c>
      <c r="G16" s="6"/>
    </row>
    <row r="17" spans="2:7" ht="20.25" thickTop="1" thickBot="1" x14ac:dyDescent="0.35">
      <c r="B17" s="2"/>
      <c r="C17" s="127"/>
      <c r="D17" s="9"/>
      <c r="E17" s="8"/>
      <c r="G17" s="6"/>
    </row>
    <row r="18" spans="2:7" ht="24.75" customHeight="1" thickTop="1" thickBot="1" x14ac:dyDescent="0.35">
      <c r="B18" s="2"/>
      <c r="D18" s="141"/>
      <c r="E18" s="10" t="s">
        <v>9</v>
      </c>
      <c r="F18" s="11"/>
      <c r="G18" s="6"/>
    </row>
    <row r="19" spans="2:7" ht="24.75" customHeight="1" thickTop="1" thickBot="1" x14ac:dyDescent="0.35">
      <c r="B19" s="2"/>
      <c r="D19" s="141"/>
      <c r="E19" s="10"/>
      <c r="F19" s="11"/>
      <c r="G19" s="6"/>
    </row>
    <row r="20" spans="2:7" ht="20.25" thickTop="1" thickBot="1" x14ac:dyDescent="0.35">
      <c r="B20" s="2"/>
      <c r="C20" s="127"/>
      <c r="D20" s="9"/>
      <c r="E20" s="8" t="s">
        <v>10</v>
      </c>
      <c r="G20" s="6"/>
    </row>
    <row r="21" spans="2:7" ht="20.25" thickTop="1" thickBot="1" x14ac:dyDescent="0.35">
      <c r="B21" s="2"/>
      <c r="C21" s="127"/>
      <c r="D21" s="9"/>
      <c r="E21" s="8" t="s">
        <v>11</v>
      </c>
      <c r="G21" s="6"/>
    </row>
    <row r="22" spans="2:7" ht="20.25" thickTop="1" thickBot="1" x14ac:dyDescent="0.35">
      <c r="B22" s="2"/>
      <c r="C22" s="127"/>
      <c r="D22" s="141"/>
      <c r="E22" s="8"/>
      <c r="G22" s="6"/>
    </row>
    <row r="23" spans="2:7" ht="14.25" thickTop="1" thickBot="1" x14ac:dyDescent="0.25">
      <c r="B23" s="2"/>
      <c r="E23" s="12"/>
      <c r="G23" s="6"/>
    </row>
    <row r="24" spans="2:7" ht="14.25" thickTop="1" thickBot="1" x14ac:dyDescent="0.25">
      <c r="B24" s="2"/>
      <c r="C24" s="13"/>
      <c r="D24" s="13"/>
      <c r="E24" s="13"/>
      <c r="F24" s="13"/>
      <c r="G24" s="6"/>
    </row>
    <row r="25" spans="2:7" ht="4.5" customHeight="1" thickTop="1" x14ac:dyDescent="0.2">
      <c r="B25" s="2"/>
      <c r="C25" s="3" t="s">
        <v>12</v>
      </c>
      <c r="D25" s="3"/>
      <c r="E25" s="3"/>
      <c r="F25" s="3"/>
      <c r="G25" s="6"/>
    </row>
    <row r="26" spans="2:7" ht="12.75" customHeight="1" x14ac:dyDescent="0.2">
      <c r="C26" s="14" t="s">
        <v>13</v>
      </c>
    </row>
    <row r="27" spans="2:7" ht="26.25" customHeight="1" x14ac:dyDescent="0.2">
      <c r="C27" s="148" t="s">
        <v>14</v>
      </c>
      <c r="D27" s="148"/>
      <c r="E27" s="148"/>
      <c r="F27" s="148"/>
    </row>
    <row r="28" spans="2:7" x14ac:dyDescent="0.2">
      <c r="F28" s="15"/>
    </row>
  </sheetData>
  <mergeCells count="4">
    <mergeCell ref="C27:F27"/>
    <mergeCell ref="C5:F5"/>
    <mergeCell ref="D6:E6"/>
    <mergeCell ref="D7:E7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32"/>
  <sheetViews>
    <sheetView topLeftCell="A5" zoomScaleNormal="100" workbookViewId="0">
      <selection activeCell="O26" sqref="O26"/>
    </sheetView>
  </sheetViews>
  <sheetFormatPr defaultColWidth="9.140625" defaultRowHeight="12.75" x14ac:dyDescent="0.2"/>
  <cols>
    <col min="1" max="1" width="18.7109375" style="11" customWidth="1"/>
    <col min="2" max="2" width="7.42578125" style="11" customWidth="1"/>
    <col min="3" max="3" width="7.28515625" style="11" customWidth="1"/>
    <col min="4" max="4" width="7" style="11" customWidth="1"/>
    <col min="5" max="6" width="7.28515625" style="11" customWidth="1"/>
    <col min="7" max="10" width="6.7109375" style="11" customWidth="1"/>
    <col min="11" max="12" width="7.28515625" style="11" customWidth="1"/>
    <col min="13" max="16" width="6.7109375" style="11" customWidth="1"/>
    <col min="17" max="16384" width="9.140625" style="11"/>
  </cols>
  <sheetData>
    <row r="1" spans="1:18" ht="18.75" x14ac:dyDescent="0.3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8" ht="15.75" x14ac:dyDescent="0.25">
      <c r="A2" s="150" t="s">
        <v>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27"/>
      <c r="R2" s="127"/>
    </row>
    <row r="3" spans="1:18" ht="15.75" x14ac:dyDescent="0.25">
      <c r="A3" s="150" t="s">
        <v>147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6"/>
      <c r="R3" s="16"/>
    </row>
    <row r="5" spans="1:18" ht="18.75" x14ac:dyDescent="0.3">
      <c r="A5" s="152" t="s">
        <v>15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8"/>
      <c r="R5" s="8"/>
    </row>
    <row r="6" spans="1:18" ht="6.75" customHeight="1" thickBot="1" x14ac:dyDescent="0.25"/>
    <row r="7" spans="1:18" ht="13.5" thickTop="1" x14ac:dyDescent="0.2">
      <c r="A7" s="138" t="s">
        <v>16</v>
      </c>
      <c r="B7" s="156" t="s">
        <v>17</v>
      </c>
      <c r="C7" s="156"/>
      <c r="D7" s="156"/>
      <c r="E7" s="153" t="s">
        <v>18</v>
      </c>
      <c r="F7" s="154"/>
      <c r="G7" s="155"/>
      <c r="H7" s="153" t="s">
        <v>19</v>
      </c>
      <c r="I7" s="154"/>
      <c r="J7" s="155"/>
      <c r="K7" s="153" t="s">
        <v>20</v>
      </c>
      <c r="L7" s="154"/>
      <c r="M7" s="155"/>
      <c r="N7" s="156" t="s">
        <v>21</v>
      </c>
      <c r="O7" s="156"/>
      <c r="P7" s="157"/>
    </row>
    <row r="8" spans="1:18" ht="25.5" customHeight="1" x14ac:dyDescent="0.2">
      <c r="A8" s="17"/>
      <c r="B8" s="158" t="s">
        <v>22</v>
      </c>
      <c r="C8" s="158"/>
      <c r="D8" s="158"/>
      <c r="E8" s="161" t="s">
        <v>23</v>
      </c>
      <c r="F8" s="162"/>
      <c r="G8" s="163"/>
      <c r="H8" s="159" t="s">
        <v>24</v>
      </c>
      <c r="I8" s="159"/>
      <c r="J8" s="159"/>
      <c r="K8" s="159" t="s">
        <v>25</v>
      </c>
      <c r="L8" s="159"/>
      <c r="M8" s="159"/>
      <c r="N8" s="158" t="s">
        <v>26</v>
      </c>
      <c r="O8" s="158"/>
      <c r="P8" s="165"/>
    </row>
    <row r="9" spans="1:18" ht="25.5" x14ac:dyDescent="0.2">
      <c r="A9" s="139"/>
      <c r="B9" s="128" t="s">
        <v>27</v>
      </c>
      <c r="C9" s="128" t="s">
        <v>28</v>
      </c>
      <c r="D9" s="129" t="s">
        <v>29</v>
      </c>
      <c r="E9" s="128" t="s">
        <v>27</v>
      </c>
      <c r="F9" s="128" t="s">
        <v>28</v>
      </c>
      <c r="G9" s="129" t="s">
        <v>29</v>
      </c>
      <c r="H9" s="128" t="s">
        <v>27</v>
      </c>
      <c r="I9" s="128" t="s">
        <v>28</v>
      </c>
      <c r="J9" s="129" t="s">
        <v>29</v>
      </c>
      <c r="K9" s="128" t="s">
        <v>27</v>
      </c>
      <c r="L9" s="128" t="s">
        <v>28</v>
      </c>
      <c r="M9" s="129" t="s">
        <v>29</v>
      </c>
      <c r="N9" s="128" t="s">
        <v>27</v>
      </c>
      <c r="O9" s="128" t="s">
        <v>28</v>
      </c>
      <c r="P9" s="18" t="s">
        <v>29</v>
      </c>
    </row>
    <row r="10" spans="1:18" ht="14.1" customHeight="1" x14ac:dyDescent="0.2">
      <c r="A10" s="19" t="s">
        <v>30</v>
      </c>
      <c r="B10" s="142">
        <v>3000</v>
      </c>
      <c r="C10" s="20">
        <v>3293</v>
      </c>
      <c r="D10" s="21">
        <f>C10/B10</f>
        <v>1.0976666666666666</v>
      </c>
      <c r="E10" s="110">
        <v>2700</v>
      </c>
      <c r="F10" s="20">
        <v>3103</v>
      </c>
      <c r="G10" s="22">
        <f>F10/E10</f>
        <v>1.1492592592592592</v>
      </c>
      <c r="H10" s="110">
        <v>175</v>
      </c>
      <c r="I10" s="20">
        <v>230</v>
      </c>
      <c r="J10" s="22">
        <f>I10/H10</f>
        <v>1.3142857142857143</v>
      </c>
      <c r="K10" s="108">
        <v>1750</v>
      </c>
      <c r="L10" s="20">
        <v>2010</v>
      </c>
      <c r="M10" s="21">
        <f>L10/K10</f>
        <v>1.1485714285714286</v>
      </c>
      <c r="N10" s="108">
        <v>150</v>
      </c>
      <c r="O10" s="20">
        <v>139</v>
      </c>
      <c r="P10" s="23">
        <f>O10/N10</f>
        <v>0.92666666666666664</v>
      </c>
    </row>
    <row r="11" spans="1:18" ht="14.1" customHeight="1" x14ac:dyDescent="0.2">
      <c r="A11" s="19" t="s">
        <v>31</v>
      </c>
      <c r="B11" s="142">
        <v>9158</v>
      </c>
      <c r="C11" s="20">
        <v>10711</v>
      </c>
      <c r="D11" s="21">
        <f t="shared" ref="D11:D25" si="0">C11/B11</f>
        <v>1.1695785105918324</v>
      </c>
      <c r="E11" s="110">
        <v>8115</v>
      </c>
      <c r="F11" s="20">
        <v>9749</v>
      </c>
      <c r="G11" s="22">
        <f t="shared" ref="G11:G25" si="1">F11/E11</f>
        <v>1.2013555144793593</v>
      </c>
      <c r="H11" s="110">
        <v>708</v>
      </c>
      <c r="I11" s="20">
        <v>777</v>
      </c>
      <c r="J11" s="22">
        <f t="shared" ref="J11:J25" si="2">I11/H11</f>
        <v>1.097457627118644</v>
      </c>
      <c r="K11" s="108">
        <v>4906</v>
      </c>
      <c r="L11" s="20">
        <v>6877</v>
      </c>
      <c r="M11" s="21">
        <f>L11/K11</f>
        <v>1.4017529555646147</v>
      </c>
      <c r="N11" s="108">
        <v>316</v>
      </c>
      <c r="O11" s="20">
        <v>282</v>
      </c>
      <c r="P11" s="23">
        <f t="shared" ref="P11:P25" si="3">O11/N11</f>
        <v>0.89240506329113922</v>
      </c>
    </row>
    <row r="12" spans="1:18" ht="14.1" customHeight="1" x14ac:dyDescent="0.2">
      <c r="A12" s="19" t="s">
        <v>32</v>
      </c>
      <c r="B12" s="142">
        <v>5100</v>
      </c>
      <c r="C12" s="20">
        <v>7137</v>
      </c>
      <c r="D12" s="21">
        <f t="shared" si="0"/>
        <v>1.3994117647058824</v>
      </c>
      <c r="E12" s="11">
        <v>4547</v>
      </c>
      <c r="F12" s="20">
        <v>6708</v>
      </c>
      <c r="G12" s="22">
        <f t="shared" si="1"/>
        <v>1.4752584121398724</v>
      </c>
      <c r="H12" s="110">
        <v>561</v>
      </c>
      <c r="I12" s="20">
        <v>691</v>
      </c>
      <c r="J12" s="22">
        <f t="shared" si="2"/>
        <v>1.231729055258467</v>
      </c>
      <c r="K12" s="108">
        <v>3060</v>
      </c>
      <c r="L12" s="20">
        <v>4940</v>
      </c>
      <c r="M12" s="21">
        <f t="shared" ref="M12:M25" si="4">L12/K12</f>
        <v>1.6143790849673203</v>
      </c>
      <c r="N12" s="108">
        <v>342</v>
      </c>
      <c r="O12" s="20">
        <v>238</v>
      </c>
      <c r="P12" s="23">
        <f t="shared" si="3"/>
        <v>0.69590643274853803</v>
      </c>
    </row>
    <row r="13" spans="1:18" ht="14.1" customHeight="1" x14ac:dyDescent="0.2">
      <c r="A13" s="19" t="s">
        <v>33</v>
      </c>
      <c r="B13" s="142">
        <v>4500</v>
      </c>
      <c r="C13" s="20">
        <v>5863</v>
      </c>
      <c r="D13" s="21">
        <f t="shared" si="0"/>
        <v>1.302888888888889</v>
      </c>
      <c r="E13" s="110">
        <v>4230</v>
      </c>
      <c r="F13" s="20">
        <v>5435</v>
      </c>
      <c r="G13" s="22">
        <f t="shared" si="1"/>
        <v>1.2848699763593381</v>
      </c>
      <c r="H13" s="110">
        <v>250</v>
      </c>
      <c r="I13" s="20">
        <v>326</v>
      </c>
      <c r="J13" s="22">
        <f t="shared" si="2"/>
        <v>1.304</v>
      </c>
      <c r="K13" s="108">
        <v>2997</v>
      </c>
      <c r="L13" s="20">
        <v>4450</v>
      </c>
      <c r="M13" s="21">
        <f t="shared" si="4"/>
        <v>1.4848181514848182</v>
      </c>
      <c r="N13" s="108">
        <v>200</v>
      </c>
      <c r="O13" s="20">
        <v>220</v>
      </c>
      <c r="P13" s="23">
        <f t="shared" si="3"/>
        <v>1.1000000000000001</v>
      </c>
    </row>
    <row r="14" spans="1:18" ht="14.1" customHeight="1" x14ac:dyDescent="0.2">
      <c r="A14" s="19" t="s">
        <v>34</v>
      </c>
      <c r="B14" s="142">
        <v>2900</v>
      </c>
      <c r="C14" s="20">
        <v>2976</v>
      </c>
      <c r="D14" s="21">
        <f t="shared" si="0"/>
        <v>1.0262068965517241</v>
      </c>
      <c r="E14" s="110">
        <v>2030</v>
      </c>
      <c r="F14" s="20">
        <v>2789</v>
      </c>
      <c r="G14" s="22">
        <f t="shared" si="1"/>
        <v>1.3738916256157636</v>
      </c>
      <c r="H14" s="110">
        <v>102</v>
      </c>
      <c r="I14" s="20">
        <v>226</v>
      </c>
      <c r="J14" s="22">
        <f t="shared" si="2"/>
        <v>2.215686274509804</v>
      </c>
      <c r="K14" s="108">
        <v>1653</v>
      </c>
      <c r="L14" s="20">
        <v>2258</v>
      </c>
      <c r="M14" s="21">
        <f t="shared" si="4"/>
        <v>1.3660012099213552</v>
      </c>
      <c r="N14" s="108">
        <v>116</v>
      </c>
      <c r="O14" s="20">
        <v>161</v>
      </c>
      <c r="P14" s="23">
        <f t="shared" si="3"/>
        <v>1.3879310344827587</v>
      </c>
    </row>
    <row r="15" spans="1:18" ht="14.1" customHeight="1" x14ac:dyDescent="0.2">
      <c r="A15" s="19" t="s">
        <v>35</v>
      </c>
      <c r="B15" s="142">
        <v>6500</v>
      </c>
      <c r="C15" s="20">
        <v>8320</v>
      </c>
      <c r="D15" s="21">
        <f t="shared" si="0"/>
        <v>1.28</v>
      </c>
      <c r="E15" s="110">
        <v>5900</v>
      </c>
      <c r="F15" s="20">
        <v>7875</v>
      </c>
      <c r="G15" s="22">
        <f t="shared" si="1"/>
        <v>1.3347457627118644</v>
      </c>
      <c r="H15" s="110">
        <v>400</v>
      </c>
      <c r="I15" s="20">
        <v>591</v>
      </c>
      <c r="J15" s="22">
        <f t="shared" si="2"/>
        <v>1.4775</v>
      </c>
      <c r="K15" s="108">
        <v>4000</v>
      </c>
      <c r="L15" s="20">
        <v>6226</v>
      </c>
      <c r="M15" s="21">
        <f t="shared" si="4"/>
        <v>1.5565</v>
      </c>
      <c r="N15" s="108">
        <v>300</v>
      </c>
      <c r="O15" s="20">
        <v>358</v>
      </c>
      <c r="P15" s="23">
        <f t="shared" si="3"/>
        <v>1.1933333333333334</v>
      </c>
    </row>
    <row r="16" spans="1:18" ht="14.1" customHeight="1" x14ac:dyDescent="0.2">
      <c r="A16" s="19" t="s">
        <v>36</v>
      </c>
      <c r="B16" s="142">
        <v>3200</v>
      </c>
      <c r="C16" s="20">
        <v>2995</v>
      </c>
      <c r="D16" s="21">
        <f t="shared" si="0"/>
        <v>0.93593749999999998</v>
      </c>
      <c r="E16" s="110">
        <v>3000</v>
      </c>
      <c r="F16" s="20">
        <v>2805</v>
      </c>
      <c r="G16" s="22">
        <f t="shared" si="1"/>
        <v>0.93500000000000005</v>
      </c>
      <c r="H16" s="110">
        <v>485</v>
      </c>
      <c r="I16" s="20">
        <v>412</v>
      </c>
      <c r="J16" s="22">
        <f t="shared" si="2"/>
        <v>0.84948453608247421</v>
      </c>
      <c r="K16" s="108">
        <v>1000</v>
      </c>
      <c r="L16" s="20">
        <v>1964</v>
      </c>
      <c r="M16" s="21">
        <f t="shared" si="4"/>
        <v>1.964</v>
      </c>
      <c r="N16" s="108">
        <v>175</v>
      </c>
      <c r="O16" s="20">
        <v>150</v>
      </c>
      <c r="P16" s="23">
        <f t="shared" si="3"/>
        <v>0.8571428571428571</v>
      </c>
    </row>
    <row r="17" spans="1:17" ht="14.1" customHeight="1" x14ac:dyDescent="0.2">
      <c r="A17" s="19" t="s">
        <v>37</v>
      </c>
      <c r="B17" s="142">
        <v>5355</v>
      </c>
      <c r="C17" s="20">
        <v>7465</v>
      </c>
      <c r="D17" s="21">
        <f t="shared" si="0"/>
        <v>1.3940242763772175</v>
      </c>
      <c r="E17" s="110">
        <v>4744</v>
      </c>
      <c r="F17" s="20">
        <v>6897</v>
      </c>
      <c r="G17" s="22">
        <f t="shared" si="1"/>
        <v>1.4538364249578415</v>
      </c>
      <c r="H17" s="110">
        <v>500</v>
      </c>
      <c r="I17" s="20">
        <v>622</v>
      </c>
      <c r="J17" s="22">
        <f t="shared" si="2"/>
        <v>1.244</v>
      </c>
      <c r="K17" s="108">
        <v>3054</v>
      </c>
      <c r="L17" s="20">
        <v>4628</v>
      </c>
      <c r="M17" s="21">
        <f t="shared" si="4"/>
        <v>1.5153896529142108</v>
      </c>
      <c r="N17" s="108">
        <v>186</v>
      </c>
      <c r="O17" s="20">
        <v>210</v>
      </c>
      <c r="P17" s="23">
        <f t="shared" si="3"/>
        <v>1.1290322580645162</v>
      </c>
    </row>
    <row r="18" spans="1:17" ht="14.1" customHeight="1" x14ac:dyDescent="0.2">
      <c r="A18" s="19" t="s">
        <v>38</v>
      </c>
      <c r="B18" s="142">
        <v>4037</v>
      </c>
      <c r="C18" s="20">
        <v>4461</v>
      </c>
      <c r="D18" s="21">
        <f t="shared" si="0"/>
        <v>1.1050284864998761</v>
      </c>
      <c r="E18" s="110">
        <v>3725</v>
      </c>
      <c r="F18" s="20">
        <v>4181</v>
      </c>
      <c r="G18" s="22">
        <f t="shared" si="1"/>
        <v>1.1224161073825503</v>
      </c>
      <c r="H18" s="110">
        <v>278</v>
      </c>
      <c r="I18" s="20">
        <v>417</v>
      </c>
      <c r="J18" s="22">
        <f t="shared" si="2"/>
        <v>1.5</v>
      </c>
      <c r="K18" s="108">
        <v>2185</v>
      </c>
      <c r="L18" s="20">
        <v>2924</v>
      </c>
      <c r="M18" s="21">
        <f t="shared" si="4"/>
        <v>1.3382151029748284</v>
      </c>
      <c r="N18" s="108">
        <v>200</v>
      </c>
      <c r="O18" s="20">
        <v>235</v>
      </c>
      <c r="P18" s="23">
        <f t="shared" si="3"/>
        <v>1.175</v>
      </c>
    </row>
    <row r="19" spans="1:17" ht="14.1" customHeight="1" x14ac:dyDescent="0.2">
      <c r="A19" s="19" t="s">
        <v>39</v>
      </c>
      <c r="B19" s="142">
        <v>14000</v>
      </c>
      <c r="C19" s="20">
        <v>16580</v>
      </c>
      <c r="D19" s="21">
        <f t="shared" si="0"/>
        <v>1.1842857142857144</v>
      </c>
      <c r="E19" s="110">
        <v>12880</v>
      </c>
      <c r="F19" s="20">
        <v>15175</v>
      </c>
      <c r="G19" s="22">
        <f t="shared" si="1"/>
        <v>1.1781832298136645</v>
      </c>
      <c r="H19" s="110">
        <v>1260</v>
      </c>
      <c r="I19" s="20">
        <v>1348</v>
      </c>
      <c r="J19" s="22">
        <f t="shared" si="2"/>
        <v>1.0698412698412698</v>
      </c>
      <c r="K19" s="108">
        <v>5840</v>
      </c>
      <c r="L19" s="20">
        <v>7728</v>
      </c>
      <c r="M19" s="21">
        <f t="shared" si="4"/>
        <v>1.3232876712328767</v>
      </c>
      <c r="N19" s="108">
        <v>441</v>
      </c>
      <c r="O19" s="20">
        <v>398</v>
      </c>
      <c r="P19" s="23">
        <f t="shared" si="3"/>
        <v>0.9024943310657596</v>
      </c>
    </row>
    <row r="20" spans="1:17" ht="14.1" customHeight="1" x14ac:dyDescent="0.2">
      <c r="A20" s="19" t="s">
        <v>40</v>
      </c>
      <c r="B20" s="142">
        <v>5800</v>
      </c>
      <c r="C20" s="20">
        <v>8316</v>
      </c>
      <c r="D20" s="21">
        <f t="shared" si="0"/>
        <v>1.4337931034482758</v>
      </c>
      <c r="E20" s="110">
        <v>5400</v>
      </c>
      <c r="F20" s="20">
        <v>7683</v>
      </c>
      <c r="G20" s="22">
        <f t="shared" si="1"/>
        <v>1.4227777777777777</v>
      </c>
      <c r="H20" s="110">
        <v>250</v>
      </c>
      <c r="I20" s="20">
        <v>340</v>
      </c>
      <c r="J20" s="22">
        <f t="shared" si="2"/>
        <v>1.36</v>
      </c>
      <c r="K20" s="108">
        <v>4200</v>
      </c>
      <c r="L20" s="20">
        <v>5953</v>
      </c>
      <c r="M20" s="21">
        <f t="shared" si="4"/>
        <v>1.4173809523809524</v>
      </c>
      <c r="N20" s="108">
        <v>215</v>
      </c>
      <c r="O20" s="20">
        <v>210</v>
      </c>
      <c r="P20" s="23">
        <f t="shared" si="3"/>
        <v>0.97674418604651159</v>
      </c>
    </row>
    <row r="21" spans="1:17" ht="14.1" customHeight="1" x14ac:dyDescent="0.2">
      <c r="A21" s="19" t="s">
        <v>41</v>
      </c>
      <c r="B21" s="142">
        <v>8000</v>
      </c>
      <c r="C21" s="20">
        <v>9265</v>
      </c>
      <c r="D21" s="21">
        <f t="shared" si="0"/>
        <v>1.1581250000000001</v>
      </c>
      <c r="E21" s="110">
        <v>6720</v>
      </c>
      <c r="F21" s="20">
        <v>8773</v>
      </c>
      <c r="G21" s="22">
        <f t="shared" si="1"/>
        <v>1.3055059523809525</v>
      </c>
      <c r="H21" s="110">
        <v>432</v>
      </c>
      <c r="I21" s="20">
        <v>575</v>
      </c>
      <c r="J21" s="22">
        <f t="shared" si="2"/>
        <v>1.3310185185185186</v>
      </c>
      <c r="K21" s="108">
        <v>6240</v>
      </c>
      <c r="L21" s="20">
        <v>7539</v>
      </c>
      <c r="M21" s="21">
        <f t="shared" si="4"/>
        <v>1.208173076923077</v>
      </c>
      <c r="N21" s="108">
        <v>400</v>
      </c>
      <c r="O21" s="20">
        <v>317</v>
      </c>
      <c r="P21" s="23">
        <f t="shared" si="3"/>
        <v>0.79249999999999998</v>
      </c>
    </row>
    <row r="22" spans="1:17" ht="14.1" customHeight="1" x14ac:dyDescent="0.2">
      <c r="A22" s="19" t="s">
        <v>42</v>
      </c>
      <c r="B22" s="142">
        <v>8250</v>
      </c>
      <c r="C22" s="20">
        <v>8622</v>
      </c>
      <c r="D22" s="21">
        <f t="shared" si="0"/>
        <v>1.0450909090909091</v>
      </c>
      <c r="E22" s="110">
        <v>7700</v>
      </c>
      <c r="F22" s="20">
        <v>8222</v>
      </c>
      <c r="G22" s="22">
        <f t="shared" si="1"/>
        <v>1.0677922077922077</v>
      </c>
      <c r="H22" s="110">
        <v>425</v>
      </c>
      <c r="I22" s="20">
        <v>541</v>
      </c>
      <c r="J22" s="22">
        <f t="shared" si="2"/>
        <v>1.2729411764705882</v>
      </c>
      <c r="K22" s="108">
        <v>6000</v>
      </c>
      <c r="L22" s="20">
        <v>7226</v>
      </c>
      <c r="M22" s="21">
        <f t="shared" si="4"/>
        <v>1.2043333333333333</v>
      </c>
      <c r="N22" s="108">
        <v>330</v>
      </c>
      <c r="O22" s="20">
        <v>313</v>
      </c>
      <c r="P22" s="23">
        <f t="shared" si="3"/>
        <v>0.94848484848484849</v>
      </c>
    </row>
    <row r="23" spans="1:17" ht="14.1" customHeight="1" x14ac:dyDescent="0.2">
      <c r="A23" s="19" t="s">
        <v>43</v>
      </c>
      <c r="B23" s="142">
        <v>3650</v>
      </c>
      <c r="C23" s="20">
        <v>3899</v>
      </c>
      <c r="D23" s="21">
        <f t="shared" si="0"/>
        <v>1.0682191780821917</v>
      </c>
      <c r="E23" s="110">
        <v>2700</v>
      </c>
      <c r="F23" s="20">
        <v>3614</v>
      </c>
      <c r="G23" s="22">
        <f t="shared" si="1"/>
        <v>1.3385185185185184</v>
      </c>
      <c r="H23" s="110">
        <v>180</v>
      </c>
      <c r="I23" s="20">
        <v>253</v>
      </c>
      <c r="J23" s="22">
        <f t="shared" si="2"/>
        <v>1.4055555555555554</v>
      </c>
      <c r="K23" s="108">
        <v>2235</v>
      </c>
      <c r="L23" s="20">
        <v>3120</v>
      </c>
      <c r="M23" s="21">
        <f t="shared" si="4"/>
        <v>1.3959731543624161</v>
      </c>
      <c r="N23" s="108">
        <v>184</v>
      </c>
      <c r="O23" s="20">
        <v>172</v>
      </c>
      <c r="P23" s="23">
        <f t="shared" si="3"/>
        <v>0.93478260869565222</v>
      </c>
    </row>
    <row r="24" spans="1:17" ht="14.1" customHeight="1" x14ac:dyDescent="0.2">
      <c r="A24" s="19" t="s">
        <v>44</v>
      </c>
      <c r="B24" s="142">
        <v>5000</v>
      </c>
      <c r="C24" s="20">
        <v>5740</v>
      </c>
      <c r="D24" s="21">
        <f t="shared" si="0"/>
        <v>1.1479999999999999</v>
      </c>
      <c r="E24" s="110">
        <v>3500</v>
      </c>
      <c r="F24" s="20">
        <v>5244</v>
      </c>
      <c r="G24" s="22">
        <f t="shared" si="1"/>
        <v>1.4982857142857142</v>
      </c>
      <c r="H24" s="110">
        <v>275</v>
      </c>
      <c r="I24" s="20">
        <v>349</v>
      </c>
      <c r="J24" s="22">
        <f t="shared" si="2"/>
        <v>1.269090909090909</v>
      </c>
      <c r="K24" s="108">
        <v>3000</v>
      </c>
      <c r="L24" s="20">
        <v>4229</v>
      </c>
      <c r="M24" s="21">
        <f t="shared" si="4"/>
        <v>1.4096666666666666</v>
      </c>
      <c r="N24" s="108">
        <v>300</v>
      </c>
      <c r="O24" s="20">
        <v>213</v>
      </c>
      <c r="P24" s="23">
        <f t="shared" si="3"/>
        <v>0.71</v>
      </c>
    </row>
    <row r="25" spans="1:17" ht="14.1" customHeight="1" x14ac:dyDescent="0.2">
      <c r="A25" s="19" t="s">
        <v>45</v>
      </c>
      <c r="B25" s="143">
        <v>5148</v>
      </c>
      <c r="C25" s="20">
        <v>6382</v>
      </c>
      <c r="D25" s="21">
        <f t="shared" si="0"/>
        <v>1.2397047397047396</v>
      </c>
      <c r="E25" s="110">
        <v>4920</v>
      </c>
      <c r="F25" s="20">
        <v>6034</v>
      </c>
      <c r="G25" s="22">
        <f t="shared" si="1"/>
        <v>1.2264227642276422</v>
      </c>
      <c r="H25" s="110">
        <v>275</v>
      </c>
      <c r="I25" s="20">
        <v>518</v>
      </c>
      <c r="J25" s="22">
        <f t="shared" si="2"/>
        <v>1.8836363636363636</v>
      </c>
      <c r="K25" s="108">
        <v>3500</v>
      </c>
      <c r="L25" s="20">
        <v>4920</v>
      </c>
      <c r="M25" s="21">
        <f t="shared" si="4"/>
        <v>1.4057142857142857</v>
      </c>
      <c r="N25" s="108">
        <v>200</v>
      </c>
      <c r="O25" s="20">
        <v>248</v>
      </c>
      <c r="P25" s="23">
        <f t="shared" si="3"/>
        <v>1.24</v>
      </c>
    </row>
    <row r="26" spans="1:17" x14ac:dyDescent="0.2">
      <c r="A26" s="19" t="s">
        <v>46</v>
      </c>
      <c r="B26" s="116" t="s">
        <v>47</v>
      </c>
      <c r="C26" s="108">
        <v>1077</v>
      </c>
      <c r="D26" s="21" t="s">
        <v>47</v>
      </c>
      <c r="E26" s="110" t="s">
        <v>47</v>
      </c>
      <c r="F26" s="111">
        <v>1053</v>
      </c>
      <c r="G26" s="22" t="s">
        <v>47</v>
      </c>
      <c r="H26" s="110" t="s">
        <v>47</v>
      </c>
      <c r="I26" s="111">
        <v>22</v>
      </c>
      <c r="J26" s="22" t="s">
        <v>47</v>
      </c>
      <c r="K26" s="108" t="s">
        <v>47</v>
      </c>
      <c r="L26" s="108">
        <v>534</v>
      </c>
      <c r="M26" s="21" t="s">
        <v>47</v>
      </c>
      <c r="N26" s="108" t="s">
        <v>47</v>
      </c>
      <c r="O26" s="108">
        <v>28</v>
      </c>
      <c r="P26" s="23" t="s">
        <v>47</v>
      </c>
    </row>
    <row r="27" spans="1:17" ht="13.5" thickBot="1" x14ac:dyDescent="0.25">
      <c r="A27" s="24" t="s">
        <v>48</v>
      </c>
      <c r="B27" s="119">
        <f>SUM(B10:B26)</f>
        <v>93598</v>
      </c>
      <c r="C27" s="109">
        <v>102734</v>
      </c>
      <c r="D27" s="25">
        <f>C27/B27</f>
        <v>1.0976089232675912</v>
      </c>
      <c r="E27" s="109">
        <f>SUM(E10:E26)</f>
        <v>82811</v>
      </c>
      <c r="F27" s="109">
        <v>94648</v>
      </c>
      <c r="G27" s="26">
        <f>F27/E27</f>
        <v>1.1429399475915036</v>
      </c>
      <c r="H27" s="109">
        <f>SUM(H10:H26)</f>
        <v>6556</v>
      </c>
      <c r="I27" s="109">
        <v>7904</v>
      </c>
      <c r="J27" s="26">
        <f>I27/H27</f>
        <v>1.2056131787675413</v>
      </c>
      <c r="K27" s="109">
        <f>SUM(K10:K26)</f>
        <v>55620</v>
      </c>
      <c r="L27" s="109">
        <v>66444</v>
      </c>
      <c r="M27" s="25">
        <f>L27/K27</f>
        <v>1.1946062567421791</v>
      </c>
      <c r="N27" s="109">
        <f>SUM(N10:N26)</f>
        <v>4055</v>
      </c>
      <c r="O27" s="109">
        <v>3479</v>
      </c>
      <c r="P27" s="27">
        <f>O27/N27</f>
        <v>0.85795314426633784</v>
      </c>
    </row>
    <row r="28" spans="1:17" ht="13.5" thickTop="1" x14ac:dyDescent="0.2">
      <c r="A28" s="1" t="s">
        <v>49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">
      <c r="A29" s="1" t="s">
        <v>50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2.75" customHeight="1" x14ac:dyDescent="0.2">
      <c r="A30" s="160" t="s">
        <v>51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32"/>
    </row>
    <row r="31" spans="1:17" ht="12.75" customHeight="1" x14ac:dyDescent="0.2">
      <c r="A31" s="160" t="s">
        <v>52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32"/>
    </row>
    <row r="32" spans="1:17" x14ac:dyDescent="0.2">
      <c r="A32" s="164" t="s">
        <v>53</v>
      </c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"/>
    </row>
  </sheetData>
  <mergeCells count="17">
    <mergeCell ref="B8:D8"/>
    <mergeCell ref="H8:J8"/>
    <mergeCell ref="A30:P30"/>
    <mergeCell ref="E8:G8"/>
    <mergeCell ref="A32:P32"/>
    <mergeCell ref="K8:M8"/>
    <mergeCell ref="A31:P31"/>
    <mergeCell ref="N8:P8"/>
    <mergeCell ref="A1:P1"/>
    <mergeCell ref="A2:P2"/>
    <mergeCell ref="A3:P3"/>
    <mergeCell ref="K7:M7"/>
    <mergeCell ref="N7:P7"/>
    <mergeCell ref="B7:D7"/>
    <mergeCell ref="H7:J7"/>
    <mergeCell ref="A5:P5"/>
    <mergeCell ref="E7:G7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32"/>
  <sheetViews>
    <sheetView topLeftCell="A3" workbookViewId="0">
      <selection activeCell="D27" sqref="D27"/>
    </sheetView>
  </sheetViews>
  <sheetFormatPr defaultColWidth="9.140625" defaultRowHeight="12.75" x14ac:dyDescent="0.2"/>
  <cols>
    <col min="1" max="1" width="21.85546875" style="11" customWidth="1"/>
    <col min="2" max="2" width="10.140625" style="11" customWidth="1"/>
    <col min="3" max="4" width="7.42578125" style="11" customWidth="1"/>
    <col min="5" max="5" width="11" style="11" customWidth="1"/>
    <col min="6" max="6" width="7.7109375" style="11" customWidth="1"/>
    <col min="7" max="7" width="10.85546875" style="11" customWidth="1"/>
    <col min="8" max="8" width="6.85546875" style="11" customWidth="1"/>
    <col min="9" max="9" width="9.5703125" style="11" customWidth="1"/>
    <col min="10" max="10" width="7" style="11" customWidth="1"/>
    <col min="11" max="11" width="8.140625" style="11" customWidth="1"/>
    <col min="12" max="12" width="6.85546875" style="11" customWidth="1"/>
    <col min="13" max="16384" width="9.140625" style="11"/>
  </cols>
  <sheetData>
    <row r="1" spans="1:16" ht="18.75" x14ac:dyDescent="0.3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6" ht="15.75" x14ac:dyDescent="0.25">
      <c r="A2" s="150" t="str">
        <f>'1. Plan vs Actual'!A2</f>
        <v>OSCCAR Summary by Workforce Area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26"/>
      <c r="N2" s="126"/>
      <c r="O2" s="126"/>
      <c r="P2" s="126"/>
    </row>
    <row r="3" spans="1:16" ht="15.75" x14ac:dyDescent="0.25">
      <c r="A3" s="150" t="str">
        <f>'1. Plan vs Actual'!A3</f>
        <v>FY23 Quarter Ending June 30, 2023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26"/>
      <c r="N3" s="126"/>
      <c r="O3" s="126"/>
      <c r="P3" s="126"/>
    </row>
    <row r="5" spans="1:16" ht="18.75" x14ac:dyDescent="0.3">
      <c r="A5" s="152" t="s">
        <v>4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8"/>
    </row>
    <row r="6" spans="1:16" ht="6.75" customHeight="1" thickBot="1" x14ac:dyDescent="0.25"/>
    <row r="7" spans="1:16" ht="13.5" thickTop="1" x14ac:dyDescent="0.2">
      <c r="A7" s="170" t="s">
        <v>16</v>
      </c>
      <c r="B7" s="156" t="s">
        <v>17</v>
      </c>
      <c r="C7" s="156" t="s">
        <v>18</v>
      </c>
      <c r="D7" s="156"/>
      <c r="E7" s="166" t="s">
        <v>54</v>
      </c>
      <c r="F7" s="166"/>
      <c r="G7" s="166"/>
      <c r="H7" s="166"/>
      <c r="I7" s="166"/>
      <c r="J7" s="166"/>
      <c r="K7" s="166"/>
      <c r="L7" s="167"/>
    </row>
    <row r="8" spans="1:16" x14ac:dyDescent="0.2">
      <c r="A8" s="171"/>
      <c r="B8" s="168"/>
      <c r="C8" s="168"/>
      <c r="D8" s="168"/>
      <c r="E8" s="168" t="s">
        <v>19</v>
      </c>
      <c r="F8" s="168"/>
      <c r="G8" s="168" t="s">
        <v>20</v>
      </c>
      <c r="H8" s="168"/>
      <c r="I8" s="168" t="s">
        <v>21</v>
      </c>
      <c r="J8" s="168"/>
      <c r="K8" s="168" t="s">
        <v>55</v>
      </c>
      <c r="L8" s="169"/>
    </row>
    <row r="9" spans="1:16" s="29" customFormat="1" ht="38.25" x14ac:dyDescent="0.2">
      <c r="A9" s="28"/>
      <c r="B9" s="129" t="s">
        <v>22</v>
      </c>
      <c r="C9" s="129" t="s">
        <v>56</v>
      </c>
      <c r="D9" s="129" t="s">
        <v>57</v>
      </c>
      <c r="E9" s="129" t="s">
        <v>58</v>
      </c>
      <c r="F9" s="129" t="s">
        <v>57</v>
      </c>
      <c r="G9" s="129" t="s">
        <v>59</v>
      </c>
      <c r="H9" s="129" t="s">
        <v>57</v>
      </c>
      <c r="I9" s="129" t="s">
        <v>60</v>
      </c>
      <c r="J9" s="129" t="s">
        <v>57</v>
      </c>
      <c r="K9" s="129" t="s">
        <v>26</v>
      </c>
      <c r="L9" s="18" t="s">
        <v>57</v>
      </c>
    </row>
    <row r="10" spans="1:16" ht="14.1" customHeight="1" x14ac:dyDescent="0.2">
      <c r="A10" s="19" t="s">
        <v>30</v>
      </c>
      <c r="B10" s="30">
        <f>'1. Plan vs Actual'!C10</f>
        <v>3293</v>
      </c>
      <c r="C10" s="20">
        <v>2151</v>
      </c>
      <c r="D10" s="21">
        <f>C10/B10</f>
        <v>0.65320376556331616</v>
      </c>
      <c r="E10" s="20">
        <f>'1. Plan vs Actual'!F10</f>
        <v>3103</v>
      </c>
      <c r="F10" s="21">
        <f>E10/B10</f>
        <v>0.94230185241421194</v>
      </c>
      <c r="G10" s="20">
        <f>'1. Plan vs Actual'!I10</f>
        <v>230</v>
      </c>
      <c r="H10" s="21">
        <f>G10/B10</f>
        <v>6.9845126024901311E-2</v>
      </c>
      <c r="I10" s="30">
        <f>'1. Plan vs Actual'!L10</f>
        <v>2010</v>
      </c>
      <c r="J10" s="21">
        <f>I10/B10</f>
        <v>0.6103856665654418</v>
      </c>
      <c r="K10" s="20">
        <f>'1. Plan vs Actual'!O10</f>
        <v>139</v>
      </c>
      <c r="L10" s="23">
        <f>K10/B10</f>
        <v>4.2210750075918617E-2</v>
      </c>
    </row>
    <row r="11" spans="1:16" ht="14.1" customHeight="1" x14ac:dyDescent="0.2">
      <c r="A11" s="19" t="s">
        <v>31</v>
      </c>
      <c r="B11" s="30">
        <f>'1. Plan vs Actual'!C11</f>
        <v>10711</v>
      </c>
      <c r="C11" s="20">
        <v>8337</v>
      </c>
      <c r="D11" s="21">
        <f t="shared" ref="D11:D27" si="0">C11/B11</f>
        <v>0.77835869666697788</v>
      </c>
      <c r="E11" s="20">
        <f>'1. Plan vs Actual'!F11</f>
        <v>9749</v>
      </c>
      <c r="F11" s="21">
        <f t="shared" ref="F11:F27" si="1">E11/B11</f>
        <v>0.91018579030902813</v>
      </c>
      <c r="G11" s="20">
        <f>'1. Plan vs Actual'!I11</f>
        <v>777</v>
      </c>
      <c r="H11" s="21">
        <f t="shared" ref="H11:H27" si="2">G11/B11</f>
        <v>7.2542246288861911E-2</v>
      </c>
      <c r="I11" s="30">
        <f>'1. Plan vs Actual'!L11</f>
        <v>6877</v>
      </c>
      <c r="J11" s="21">
        <f t="shared" ref="J11:J27" si="3">I11/B11</f>
        <v>0.64205022873681261</v>
      </c>
      <c r="K11" s="20">
        <f>'1. Plan vs Actual'!O11</f>
        <v>282</v>
      </c>
      <c r="L11" s="23">
        <f t="shared" ref="L11:L27" si="4">K11/B11</f>
        <v>2.6328073942675754E-2</v>
      </c>
    </row>
    <row r="12" spans="1:16" ht="14.1" customHeight="1" x14ac:dyDescent="0.2">
      <c r="A12" s="19" t="s">
        <v>32</v>
      </c>
      <c r="B12" s="30">
        <f>'1. Plan vs Actual'!C12</f>
        <v>7137</v>
      </c>
      <c r="C12" s="20">
        <v>5220</v>
      </c>
      <c r="D12" s="21">
        <f t="shared" si="0"/>
        <v>0.73139974779319039</v>
      </c>
      <c r="E12" s="20">
        <f>'1. Plan vs Actual'!F12</f>
        <v>6708</v>
      </c>
      <c r="F12" s="21">
        <f t="shared" si="1"/>
        <v>0.93989071038251371</v>
      </c>
      <c r="G12" s="20">
        <f>'1. Plan vs Actual'!I12</f>
        <v>691</v>
      </c>
      <c r="H12" s="21">
        <f t="shared" si="2"/>
        <v>9.6819391901359117E-2</v>
      </c>
      <c r="I12" s="30">
        <f>'1. Plan vs Actual'!L12</f>
        <v>4940</v>
      </c>
      <c r="J12" s="21">
        <f t="shared" si="3"/>
        <v>0.69216757741347901</v>
      </c>
      <c r="K12" s="20">
        <f>'1. Plan vs Actual'!O12</f>
        <v>238</v>
      </c>
      <c r="L12" s="23">
        <f t="shared" si="4"/>
        <v>3.3347344822754657E-2</v>
      </c>
    </row>
    <row r="13" spans="1:16" ht="14.1" customHeight="1" x14ac:dyDescent="0.2">
      <c r="A13" s="19" t="s">
        <v>33</v>
      </c>
      <c r="B13" s="30">
        <f>'1. Plan vs Actual'!C13</f>
        <v>5863</v>
      </c>
      <c r="C13" s="20">
        <v>4353</v>
      </c>
      <c r="D13" s="21">
        <f t="shared" si="0"/>
        <v>0.74245266928193754</v>
      </c>
      <c r="E13" s="20">
        <f>'1. Plan vs Actual'!F13</f>
        <v>5435</v>
      </c>
      <c r="F13" s="21">
        <f t="shared" si="1"/>
        <v>0.92699982943885384</v>
      </c>
      <c r="G13" s="20">
        <f>'1. Plan vs Actual'!I13</f>
        <v>326</v>
      </c>
      <c r="H13" s="21">
        <f t="shared" si="2"/>
        <v>5.5602933651714141E-2</v>
      </c>
      <c r="I13" s="30">
        <f>'1. Plan vs Actual'!L13</f>
        <v>4450</v>
      </c>
      <c r="J13" s="21">
        <f t="shared" si="3"/>
        <v>0.75899710046051505</v>
      </c>
      <c r="K13" s="20">
        <f>'1. Plan vs Actual'!O13</f>
        <v>220</v>
      </c>
      <c r="L13" s="23">
        <f t="shared" si="4"/>
        <v>3.7523452157598502E-2</v>
      </c>
    </row>
    <row r="14" spans="1:16" ht="14.1" customHeight="1" x14ac:dyDescent="0.2">
      <c r="A14" s="19" t="s">
        <v>34</v>
      </c>
      <c r="B14" s="30">
        <f>'1. Plan vs Actual'!C14</f>
        <v>2976</v>
      </c>
      <c r="C14" s="20">
        <v>2005</v>
      </c>
      <c r="D14" s="21">
        <f t="shared" si="0"/>
        <v>0.67372311827956988</v>
      </c>
      <c r="E14" s="20">
        <f>'1. Plan vs Actual'!F14</f>
        <v>2789</v>
      </c>
      <c r="F14" s="21">
        <f t="shared" si="1"/>
        <v>0.93716397849462363</v>
      </c>
      <c r="G14" s="20">
        <f>'1. Plan vs Actual'!I14</f>
        <v>226</v>
      </c>
      <c r="H14" s="21">
        <f t="shared" si="2"/>
        <v>7.5940860215053765E-2</v>
      </c>
      <c r="I14" s="30">
        <f>'1. Plan vs Actual'!L14</f>
        <v>2258</v>
      </c>
      <c r="J14" s="21">
        <f t="shared" si="3"/>
        <v>0.75873655913978499</v>
      </c>
      <c r="K14" s="20">
        <f>'1. Plan vs Actual'!O14</f>
        <v>161</v>
      </c>
      <c r="L14" s="23">
        <f t="shared" si="4"/>
        <v>5.4099462365591398E-2</v>
      </c>
    </row>
    <row r="15" spans="1:16" ht="14.1" customHeight="1" x14ac:dyDescent="0.2">
      <c r="A15" s="19" t="s">
        <v>35</v>
      </c>
      <c r="B15" s="30">
        <f>'1. Plan vs Actual'!C15</f>
        <v>8320</v>
      </c>
      <c r="C15" s="20">
        <v>6152</v>
      </c>
      <c r="D15" s="21">
        <f t="shared" si="0"/>
        <v>0.73942307692307696</v>
      </c>
      <c r="E15" s="20">
        <f>'1. Plan vs Actual'!F15</f>
        <v>7875</v>
      </c>
      <c r="F15" s="21">
        <f t="shared" si="1"/>
        <v>0.94651442307692313</v>
      </c>
      <c r="G15" s="20">
        <f>'1. Plan vs Actual'!I15</f>
        <v>591</v>
      </c>
      <c r="H15" s="21">
        <f t="shared" si="2"/>
        <v>7.1033653846153844E-2</v>
      </c>
      <c r="I15" s="30">
        <f>'1. Plan vs Actual'!L15</f>
        <v>6226</v>
      </c>
      <c r="J15" s="21">
        <f t="shared" si="3"/>
        <v>0.74831730769230764</v>
      </c>
      <c r="K15" s="20">
        <f>'1. Plan vs Actual'!O15</f>
        <v>358</v>
      </c>
      <c r="L15" s="23">
        <f t="shared" si="4"/>
        <v>4.3028846153846154E-2</v>
      </c>
    </row>
    <row r="16" spans="1:16" ht="14.1" customHeight="1" x14ac:dyDescent="0.2">
      <c r="A16" s="19" t="s">
        <v>36</v>
      </c>
      <c r="B16" s="30">
        <f>'1. Plan vs Actual'!C16</f>
        <v>2995</v>
      </c>
      <c r="C16" s="20">
        <v>2180</v>
      </c>
      <c r="D16" s="21">
        <f t="shared" si="0"/>
        <v>0.72787979966611016</v>
      </c>
      <c r="E16" s="20">
        <f>'1. Plan vs Actual'!F16</f>
        <v>2805</v>
      </c>
      <c r="F16" s="21">
        <f t="shared" si="1"/>
        <v>0.93656093489148584</v>
      </c>
      <c r="G16" s="20">
        <f>'1. Plan vs Actual'!I16</f>
        <v>412</v>
      </c>
      <c r="H16" s="21">
        <f t="shared" si="2"/>
        <v>0.13756260434056761</v>
      </c>
      <c r="I16" s="30">
        <f>'1. Plan vs Actual'!L16</f>
        <v>1964</v>
      </c>
      <c r="J16" s="21">
        <f t="shared" si="3"/>
        <v>0.65575959933222039</v>
      </c>
      <c r="K16" s="20">
        <f>'1. Plan vs Actual'!O16</f>
        <v>150</v>
      </c>
      <c r="L16" s="23">
        <f t="shared" si="4"/>
        <v>5.0083472454090151E-2</v>
      </c>
    </row>
    <row r="17" spans="1:16" ht="14.1" customHeight="1" x14ac:dyDescent="0.2">
      <c r="A17" s="19" t="s">
        <v>37</v>
      </c>
      <c r="B17" s="30">
        <f>'1. Plan vs Actual'!C17</f>
        <v>7465</v>
      </c>
      <c r="C17" s="20">
        <v>4981</v>
      </c>
      <c r="D17" s="21">
        <f t="shared" si="0"/>
        <v>0.66724715338245144</v>
      </c>
      <c r="E17" s="20">
        <f>'1. Plan vs Actual'!F17</f>
        <v>6897</v>
      </c>
      <c r="F17" s="21">
        <f t="shared" si="1"/>
        <v>0.92391158740790358</v>
      </c>
      <c r="G17" s="20">
        <f>'1. Plan vs Actual'!I17</f>
        <v>622</v>
      </c>
      <c r="H17" s="21">
        <f t="shared" si="2"/>
        <v>8.332217012726055E-2</v>
      </c>
      <c r="I17" s="30">
        <f>'1. Plan vs Actual'!L17</f>
        <v>4628</v>
      </c>
      <c r="J17" s="21">
        <f t="shared" si="3"/>
        <v>0.61995981245813803</v>
      </c>
      <c r="K17" s="20">
        <f>'1. Plan vs Actual'!O17</f>
        <v>210</v>
      </c>
      <c r="L17" s="23">
        <f t="shared" si="4"/>
        <v>2.813127930341594E-2</v>
      </c>
    </row>
    <row r="18" spans="1:16" ht="14.1" customHeight="1" x14ac:dyDescent="0.2">
      <c r="A18" s="19" t="s">
        <v>38</v>
      </c>
      <c r="B18" s="30">
        <f>'1. Plan vs Actual'!C18</f>
        <v>4461</v>
      </c>
      <c r="C18" s="20">
        <v>2985</v>
      </c>
      <c r="D18" s="21">
        <f t="shared" si="0"/>
        <v>0.66913248150638871</v>
      </c>
      <c r="E18" s="20">
        <f>'1. Plan vs Actual'!F18</f>
        <v>4181</v>
      </c>
      <c r="F18" s="21">
        <f t="shared" si="1"/>
        <v>0.93723380407980272</v>
      </c>
      <c r="G18" s="20">
        <f>'1. Plan vs Actual'!I18</f>
        <v>417</v>
      </c>
      <c r="H18" s="21">
        <f t="shared" si="2"/>
        <v>9.3476798924008064E-2</v>
      </c>
      <c r="I18" s="30">
        <f>'1. Plan vs Actual'!L18</f>
        <v>2924</v>
      </c>
      <c r="J18" s="21">
        <f t="shared" si="3"/>
        <v>0.65545841739520283</v>
      </c>
      <c r="K18" s="20">
        <f>'1. Plan vs Actual'!O18</f>
        <v>235</v>
      </c>
      <c r="L18" s="23">
        <f t="shared" si="4"/>
        <v>5.267877157587985E-2</v>
      </c>
    </row>
    <row r="19" spans="1:16" ht="14.1" customHeight="1" x14ac:dyDescent="0.2">
      <c r="A19" s="19" t="s">
        <v>39</v>
      </c>
      <c r="B19" s="30">
        <f>'1. Plan vs Actual'!C19</f>
        <v>16580</v>
      </c>
      <c r="C19" s="20">
        <v>10046</v>
      </c>
      <c r="D19" s="21">
        <f t="shared" si="0"/>
        <v>0.60591073582629673</v>
      </c>
      <c r="E19" s="20">
        <f>'1. Plan vs Actual'!F19</f>
        <v>15175</v>
      </c>
      <c r="F19" s="21">
        <f t="shared" si="1"/>
        <v>0.91525934861278646</v>
      </c>
      <c r="G19" s="20">
        <f>'1. Plan vs Actual'!I19</f>
        <v>1348</v>
      </c>
      <c r="H19" s="21">
        <f t="shared" si="2"/>
        <v>8.130277442702051E-2</v>
      </c>
      <c r="I19" s="30">
        <f>'1. Plan vs Actual'!L19</f>
        <v>7728</v>
      </c>
      <c r="J19" s="21">
        <f t="shared" si="3"/>
        <v>0.46610373944511457</v>
      </c>
      <c r="K19" s="20">
        <f>'1. Plan vs Actual'!O19</f>
        <v>398</v>
      </c>
      <c r="L19" s="23">
        <f t="shared" si="4"/>
        <v>2.4004825090470448E-2</v>
      </c>
    </row>
    <row r="20" spans="1:16" ht="14.1" customHeight="1" x14ac:dyDescent="0.2">
      <c r="A20" s="19" t="s">
        <v>40</v>
      </c>
      <c r="B20" s="30">
        <f>'1. Plan vs Actual'!C20</f>
        <v>8316</v>
      </c>
      <c r="C20" s="20">
        <v>6174</v>
      </c>
      <c r="D20" s="21">
        <f t="shared" si="0"/>
        <v>0.74242424242424243</v>
      </c>
      <c r="E20" s="20">
        <f>'1. Plan vs Actual'!F20</f>
        <v>7683</v>
      </c>
      <c r="F20" s="21">
        <f t="shared" si="1"/>
        <v>0.92388167388167386</v>
      </c>
      <c r="G20" s="20">
        <f>'1. Plan vs Actual'!I20</f>
        <v>340</v>
      </c>
      <c r="H20" s="21">
        <f t="shared" si="2"/>
        <v>4.0885040885040885E-2</v>
      </c>
      <c r="I20" s="30">
        <f>'1. Plan vs Actual'!L20</f>
        <v>5953</v>
      </c>
      <c r="J20" s="21">
        <f t="shared" si="3"/>
        <v>0.71584896584896585</v>
      </c>
      <c r="K20" s="20">
        <f>'1. Plan vs Actual'!O20</f>
        <v>210</v>
      </c>
      <c r="L20" s="23">
        <f t="shared" si="4"/>
        <v>2.5252525252525252E-2</v>
      </c>
    </row>
    <row r="21" spans="1:16" ht="14.1" customHeight="1" x14ac:dyDescent="0.2">
      <c r="A21" s="19" t="s">
        <v>41</v>
      </c>
      <c r="B21" s="30">
        <f>'1. Plan vs Actual'!C21</f>
        <v>9265</v>
      </c>
      <c r="C21" s="20">
        <v>7885</v>
      </c>
      <c r="D21" s="21">
        <f t="shared" si="0"/>
        <v>0.85105234754452241</v>
      </c>
      <c r="E21" s="20">
        <f>'1. Plan vs Actual'!F21</f>
        <v>8773</v>
      </c>
      <c r="F21" s="21">
        <f t="shared" si="1"/>
        <v>0.9468969239071775</v>
      </c>
      <c r="G21" s="20">
        <f>'1. Plan vs Actual'!I21</f>
        <v>575</v>
      </c>
      <c r="H21" s="21">
        <f t="shared" si="2"/>
        <v>6.2061521856449003E-2</v>
      </c>
      <c r="I21" s="30">
        <f>'1. Plan vs Actual'!L21</f>
        <v>7539</v>
      </c>
      <c r="J21" s="21">
        <f t="shared" si="3"/>
        <v>0.81370750134916348</v>
      </c>
      <c r="K21" s="20">
        <f>'1. Plan vs Actual'!O21</f>
        <v>317</v>
      </c>
      <c r="L21" s="23">
        <f t="shared" si="4"/>
        <v>3.4214786832164057E-2</v>
      </c>
    </row>
    <row r="22" spans="1:16" ht="14.1" customHeight="1" x14ac:dyDescent="0.2">
      <c r="A22" s="19" t="s">
        <v>42</v>
      </c>
      <c r="B22" s="30">
        <f>'1. Plan vs Actual'!C22</f>
        <v>8622</v>
      </c>
      <c r="C22" s="20">
        <v>7419</v>
      </c>
      <c r="D22" s="21">
        <f t="shared" si="0"/>
        <v>0.86047320807237304</v>
      </c>
      <c r="E22" s="20">
        <f>'1. Plan vs Actual'!F22</f>
        <v>8222</v>
      </c>
      <c r="F22" s="21">
        <f t="shared" si="1"/>
        <v>0.95360705172813731</v>
      </c>
      <c r="G22" s="20">
        <f>'1. Plan vs Actual'!I22</f>
        <v>541</v>
      </c>
      <c r="H22" s="21">
        <f t="shared" si="2"/>
        <v>6.2746462537694267E-2</v>
      </c>
      <c r="I22" s="30">
        <f>'1. Plan vs Actual'!L22</f>
        <v>7226</v>
      </c>
      <c r="J22" s="21">
        <f t="shared" si="3"/>
        <v>0.83808861053119921</v>
      </c>
      <c r="K22" s="20">
        <f>'1. Plan vs Actual'!O22</f>
        <v>313</v>
      </c>
      <c r="L22" s="23">
        <f t="shared" si="4"/>
        <v>3.6302482022732542E-2</v>
      </c>
    </row>
    <row r="23" spans="1:16" ht="14.1" customHeight="1" x14ac:dyDescent="0.2">
      <c r="A23" s="19" t="s">
        <v>43</v>
      </c>
      <c r="B23" s="30">
        <f>'1. Plan vs Actual'!C23</f>
        <v>3899</v>
      </c>
      <c r="C23" s="20">
        <v>2735</v>
      </c>
      <c r="D23" s="21">
        <f t="shared" si="0"/>
        <v>0.70146191331110541</v>
      </c>
      <c r="E23" s="20">
        <f>'1. Plan vs Actual'!F23</f>
        <v>3614</v>
      </c>
      <c r="F23" s="21">
        <f t="shared" si="1"/>
        <v>0.92690433444472942</v>
      </c>
      <c r="G23" s="20">
        <f>'1. Plan vs Actual'!I23</f>
        <v>253</v>
      </c>
      <c r="H23" s="21">
        <f t="shared" si="2"/>
        <v>6.4888432931520898E-2</v>
      </c>
      <c r="I23" s="30">
        <f>'1. Plan vs Actual'!L23</f>
        <v>3120</v>
      </c>
      <c r="J23" s="21">
        <f t="shared" si="3"/>
        <v>0.80020518081559378</v>
      </c>
      <c r="K23" s="20">
        <f>'1. Plan vs Actual'!O23</f>
        <v>172</v>
      </c>
      <c r="L23" s="23">
        <f t="shared" si="4"/>
        <v>4.4113875352654527E-2</v>
      </c>
    </row>
    <row r="24" spans="1:16" ht="14.1" customHeight="1" x14ac:dyDescent="0.2">
      <c r="A24" s="19" t="s">
        <v>44</v>
      </c>
      <c r="B24" s="30">
        <f>'1. Plan vs Actual'!C24</f>
        <v>5740</v>
      </c>
      <c r="C24" s="20">
        <v>4350</v>
      </c>
      <c r="D24" s="21">
        <f t="shared" si="0"/>
        <v>0.75783972125435539</v>
      </c>
      <c r="E24" s="20">
        <f>'1. Plan vs Actual'!F24</f>
        <v>5244</v>
      </c>
      <c r="F24" s="21">
        <f t="shared" si="1"/>
        <v>0.91358885017421598</v>
      </c>
      <c r="G24" s="20">
        <f>'1. Plan vs Actual'!I24</f>
        <v>349</v>
      </c>
      <c r="H24" s="21">
        <f t="shared" si="2"/>
        <v>6.0801393728222998E-2</v>
      </c>
      <c r="I24" s="30">
        <f>'1. Plan vs Actual'!L24</f>
        <v>4229</v>
      </c>
      <c r="J24" s="21">
        <f t="shared" si="3"/>
        <v>0.73675958188153312</v>
      </c>
      <c r="K24" s="20">
        <f>'1. Plan vs Actual'!O24</f>
        <v>213</v>
      </c>
      <c r="L24" s="23">
        <f t="shared" si="4"/>
        <v>3.7108013937282233E-2</v>
      </c>
    </row>
    <row r="25" spans="1:16" ht="14.1" customHeight="1" x14ac:dyDescent="0.2">
      <c r="A25" s="19" t="s">
        <v>45</v>
      </c>
      <c r="B25" s="30">
        <f>'1. Plan vs Actual'!C25</f>
        <v>6382</v>
      </c>
      <c r="C25" s="20">
        <v>4680</v>
      </c>
      <c r="D25" s="21">
        <f t="shared" si="0"/>
        <v>0.73331244124099026</v>
      </c>
      <c r="E25" s="20">
        <f>'1. Plan vs Actual'!F25</f>
        <v>6034</v>
      </c>
      <c r="F25" s="21">
        <f t="shared" si="1"/>
        <v>0.94547163898464426</v>
      </c>
      <c r="G25" s="20">
        <f>'1. Plan vs Actual'!I25</f>
        <v>518</v>
      </c>
      <c r="H25" s="21">
        <f t="shared" si="2"/>
        <v>8.1165778752742085E-2</v>
      </c>
      <c r="I25" s="30">
        <f>'1. Plan vs Actual'!L25</f>
        <v>4920</v>
      </c>
      <c r="J25" s="21">
        <f t="shared" si="3"/>
        <v>0.77091820745847695</v>
      </c>
      <c r="K25" s="20">
        <f>'1. Plan vs Actual'!O25</f>
        <v>248</v>
      </c>
      <c r="L25" s="23">
        <f t="shared" si="4"/>
        <v>3.885929175806957E-2</v>
      </c>
    </row>
    <row r="26" spans="1:16" x14ac:dyDescent="0.2">
      <c r="A26" s="19" t="s">
        <v>46</v>
      </c>
      <c r="B26" s="108">
        <f>'1. Plan vs Actual'!C26</f>
        <v>1077</v>
      </c>
      <c r="C26" s="108">
        <v>999</v>
      </c>
      <c r="D26" s="21">
        <f t="shared" si="0"/>
        <v>0.92757660167130918</v>
      </c>
      <c r="E26" s="20">
        <f>'1. Plan vs Actual'!F26</f>
        <v>1053</v>
      </c>
      <c r="F26" s="21">
        <f t="shared" si="1"/>
        <v>0.97771587743732591</v>
      </c>
      <c r="G26" s="20">
        <f>'1. Plan vs Actual'!I26</f>
        <v>22</v>
      </c>
      <c r="H26" s="21">
        <f t="shared" si="2"/>
        <v>2.0427112349117919E-2</v>
      </c>
      <c r="I26" s="108">
        <f>'1. Plan vs Actual'!L26</f>
        <v>534</v>
      </c>
      <c r="J26" s="21">
        <f t="shared" si="3"/>
        <v>0.49582172701949861</v>
      </c>
      <c r="K26" s="108">
        <f>'1. Plan vs Actual'!O26</f>
        <v>28</v>
      </c>
      <c r="L26" s="23">
        <f t="shared" si="4"/>
        <v>2.5998142989786442E-2</v>
      </c>
    </row>
    <row r="27" spans="1:16" ht="13.5" thickBot="1" x14ac:dyDescent="0.25">
      <c r="A27" s="24" t="s">
        <v>48</v>
      </c>
      <c r="B27" s="109">
        <f>'1. Plan vs Actual'!C27</f>
        <v>102734</v>
      </c>
      <c r="C27" s="109">
        <v>79324</v>
      </c>
      <c r="D27" s="25">
        <f t="shared" si="0"/>
        <v>0.77212996671014467</v>
      </c>
      <c r="E27" s="31">
        <f>'1. Plan vs Actual'!F27</f>
        <v>94648</v>
      </c>
      <c r="F27" s="25">
        <f t="shared" si="1"/>
        <v>0.92129188000077866</v>
      </c>
      <c r="G27" s="31">
        <f>'1. Plan vs Actual'!I27</f>
        <v>7904</v>
      </c>
      <c r="H27" s="25">
        <f t="shared" si="2"/>
        <v>7.6936554597309553E-2</v>
      </c>
      <c r="I27" s="109">
        <f>+'1. Plan vs Actual'!L27</f>
        <v>66444</v>
      </c>
      <c r="J27" s="25">
        <f t="shared" si="3"/>
        <v>0.64675764595946816</v>
      </c>
      <c r="K27" s="109">
        <f>+'1. Plan vs Actual'!O27</f>
        <v>3479</v>
      </c>
      <c r="L27" s="27">
        <f t="shared" si="4"/>
        <v>3.3864154028851207E-2</v>
      </c>
    </row>
    <row r="28" spans="1:16" ht="13.5" thickTop="1" x14ac:dyDescent="0.2">
      <c r="A28" s="1" t="s">
        <v>49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">
      <c r="A29" s="1" t="s">
        <v>50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2.75" customHeight="1" x14ac:dyDescent="0.2">
      <c r="A30" s="160" t="s">
        <v>51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</row>
    <row r="31" spans="1:16" ht="12.75" customHeight="1" x14ac:dyDescent="0.2">
      <c r="A31" s="160" t="s">
        <v>52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</row>
    <row r="32" spans="1:16" x14ac:dyDescent="0.2">
      <c r="A32" s="164" t="s">
        <v>53</v>
      </c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</row>
  </sheetData>
  <mergeCells count="15">
    <mergeCell ref="A1:L1"/>
    <mergeCell ref="A2:L2"/>
    <mergeCell ref="A3:L3"/>
    <mergeCell ref="A5:L5"/>
    <mergeCell ref="A32:P32"/>
    <mergeCell ref="E7:L7"/>
    <mergeCell ref="K8:L8"/>
    <mergeCell ref="A30:P30"/>
    <mergeCell ref="A7:A8"/>
    <mergeCell ref="B7:B8"/>
    <mergeCell ref="C7:D8"/>
    <mergeCell ref="E8:F8"/>
    <mergeCell ref="G8:H8"/>
    <mergeCell ref="I8:J8"/>
    <mergeCell ref="A31:P31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31"/>
  <sheetViews>
    <sheetView topLeftCell="A5" workbookViewId="0">
      <selection activeCell="J25" sqref="J25"/>
    </sheetView>
  </sheetViews>
  <sheetFormatPr defaultColWidth="9.140625" defaultRowHeight="12.75" x14ac:dyDescent="0.2"/>
  <cols>
    <col min="1" max="1" width="20.85546875" style="11" customWidth="1"/>
    <col min="2" max="2" width="10.7109375" style="11" customWidth="1"/>
    <col min="3" max="3" width="10.42578125" style="11" customWidth="1"/>
    <col min="4" max="4" width="10.7109375" style="11" customWidth="1"/>
    <col min="5" max="5" width="9.85546875" style="11" customWidth="1"/>
    <col min="6" max="6" width="9.140625" style="11"/>
    <col min="7" max="7" width="11.7109375" style="11" customWidth="1"/>
    <col min="8" max="8" width="10" style="11" customWidth="1"/>
    <col min="9" max="9" width="9.140625" style="11"/>
    <col min="10" max="10" width="11.85546875" style="11" customWidth="1"/>
    <col min="11" max="16384" width="9.140625" style="11"/>
  </cols>
  <sheetData>
    <row r="1" spans="1:10" ht="18.75" x14ac:dyDescent="0.3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</row>
    <row r="2" spans="1:10" ht="15.75" x14ac:dyDescent="0.25">
      <c r="A2" s="150" t="str">
        <f>'1. Plan vs Actual'!A2</f>
        <v>OSCCAR Summary by Workforce Area</v>
      </c>
      <c r="B2" s="172"/>
      <c r="C2" s="172"/>
      <c r="D2" s="172"/>
      <c r="E2" s="172"/>
      <c r="F2" s="172"/>
      <c r="G2" s="172"/>
      <c r="H2" s="172"/>
      <c r="I2" s="172"/>
      <c r="J2" s="172"/>
    </row>
    <row r="3" spans="1:10" ht="15.75" x14ac:dyDescent="0.25">
      <c r="A3" s="150" t="str">
        <f>'1. Plan vs Actual'!A3</f>
        <v>FY23 Quarter Ending June 30, 2023</v>
      </c>
      <c r="B3" s="172"/>
      <c r="C3" s="172"/>
      <c r="D3" s="172"/>
      <c r="E3" s="172"/>
      <c r="F3" s="172"/>
      <c r="G3" s="172"/>
      <c r="H3" s="172"/>
      <c r="I3" s="172"/>
      <c r="J3" s="172"/>
    </row>
    <row r="5" spans="1:10" ht="18.75" x14ac:dyDescent="0.3">
      <c r="A5" s="152" t="s">
        <v>5</v>
      </c>
      <c r="B5" s="152"/>
      <c r="C5" s="152"/>
      <c r="D5" s="152"/>
      <c r="E5" s="152"/>
      <c r="F5" s="152"/>
      <c r="G5" s="152"/>
      <c r="H5" s="152"/>
      <c r="I5" s="152"/>
      <c r="J5" s="152"/>
    </row>
    <row r="6" spans="1:10" ht="6.75" customHeight="1" thickBot="1" x14ac:dyDescent="0.25"/>
    <row r="7" spans="1:10" ht="13.5" thickTop="1" x14ac:dyDescent="0.2">
      <c r="A7" s="138" t="s">
        <v>16</v>
      </c>
      <c r="B7" s="136" t="s">
        <v>17</v>
      </c>
      <c r="C7" s="136" t="s">
        <v>18</v>
      </c>
      <c r="D7" s="136" t="s">
        <v>19</v>
      </c>
      <c r="E7" s="136" t="s">
        <v>20</v>
      </c>
      <c r="F7" s="136" t="s">
        <v>21</v>
      </c>
      <c r="G7" s="136" t="s">
        <v>55</v>
      </c>
      <c r="H7" s="136" t="s">
        <v>61</v>
      </c>
      <c r="I7" s="136" t="s">
        <v>62</v>
      </c>
      <c r="J7" s="137" t="s">
        <v>63</v>
      </c>
    </row>
    <row r="8" spans="1:10" s="29" customFormat="1" ht="38.25" x14ac:dyDescent="0.2">
      <c r="A8" s="17"/>
      <c r="B8" s="129" t="s">
        <v>64</v>
      </c>
      <c r="C8" s="129" t="s">
        <v>65</v>
      </c>
      <c r="D8" s="129" t="s">
        <v>66</v>
      </c>
      <c r="E8" s="129" t="s">
        <v>67</v>
      </c>
      <c r="F8" s="129" t="s">
        <v>68</v>
      </c>
      <c r="G8" s="129" t="s">
        <v>69</v>
      </c>
      <c r="H8" s="129" t="s">
        <v>70</v>
      </c>
      <c r="I8" s="129" t="s">
        <v>71</v>
      </c>
      <c r="J8" s="18" t="s">
        <v>72</v>
      </c>
    </row>
    <row r="9" spans="1:10" ht="14.1" customHeight="1" x14ac:dyDescent="0.2">
      <c r="A9" s="19" t="s">
        <v>30</v>
      </c>
      <c r="B9" s="20">
        <v>1571</v>
      </c>
      <c r="C9" s="20">
        <v>1903</v>
      </c>
      <c r="D9" s="20">
        <v>1518</v>
      </c>
      <c r="E9" s="20">
        <v>773</v>
      </c>
      <c r="F9" s="20">
        <v>1844</v>
      </c>
      <c r="G9" s="20">
        <v>364</v>
      </c>
      <c r="H9" s="20">
        <v>343</v>
      </c>
      <c r="I9" s="20">
        <v>87</v>
      </c>
      <c r="J9" s="32">
        <v>6</v>
      </c>
    </row>
    <row r="10" spans="1:10" ht="14.1" customHeight="1" x14ac:dyDescent="0.2">
      <c r="A10" s="19" t="s">
        <v>31</v>
      </c>
      <c r="B10" s="20">
        <v>4474</v>
      </c>
      <c r="C10" s="20">
        <v>8475</v>
      </c>
      <c r="D10" s="20">
        <v>7016</v>
      </c>
      <c r="E10" s="20">
        <v>1597</v>
      </c>
      <c r="F10" s="20">
        <v>6658</v>
      </c>
      <c r="G10" s="20">
        <v>2893</v>
      </c>
      <c r="H10" s="20">
        <v>349</v>
      </c>
      <c r="I10" s="20">
        <v>315</v>
      </c>
      <c r="J10" s="32">
        <v>36</v>
      </c>
    </row>
    <row r="11" spans="1:10" ht="14.1" customHeight="1" x14ac:dyDescent="0.2">
      <c r="A11" s="19" t="s">
        <v>32</v>
      </c>
      <c r="B11" s="20">
        <v>4365</v>
      </c>
      <c r="C11" s="20">
        <v>5297</v>
      </c>
      <c r="D11" s="20">
        <v>4176</v>
      </c>
      <c r="E11" s="20">
        <v>960</v>
      </c>
      <c r="F11" s="20">
        <v>5072</v>
      </c>
      <c r="G11" s="20">
        <v>95</v>
      </c>
      <c r="H11" s="20">
        <v>776</v>
      </c>
      <c r="I11" s="20">
        <v>509</v>
      </c>
      <c r="J11" s="32">
        <v>13</v>
      </c>
    </row>
    <row r="12" spans="1:10" ht="14.1" customHeight="1" x14ac:dyDescent="0.2">
      <c r="A12" s="19" t="s">
        <v>33</v>
      </c>
      <c r="B12" s="20">
        <v>3644</v>
      </c>
      <c r="C12" s="20">
        <v>4657</v>
      </c>
      <c r="D12" s="20">
        <v>3664</v>
      </c>
      <c r="E12" s="20">
        <v>877</v>
      </c>
      <c r="F12" s="20">
        <v>4306</v>
      </c>
      <c r="G12" s="20">
        <v>91</v>
      </c>
      <c r="H12" s="20">
        <v>404</v>
      </c>
      <c r="I12" s="20">
        <v>212</v>
      </c>
      <c r="J12" s="32">
        <v>14</v>
      </c>
    </row>
    <row r="13" spans="1:10" ht="14.1" customHeight="1" x14ac:dyDescent="0.2">
      <c r="A13" s="19" t="s">
        <v>34</v>
      </c>
      <c r="B13" s="20">
        <v>1471</v>
      </c>
      <c r="C13" s="20">
        <v>1872</v>
      </c>
      <c r="D13" s="20">
        <v>1790</v>
      </c>
      <c r="E13" s="20">
        <v>1069</v>
      </c>
      <c r="F13" s="20">
        <v>1945</v>
      </c>
      <c r="G13" s="20">
        <v>21</v>
      </c>
      <c r="H13" s="20">
        <v>82</v>
      </c>
      <c r="I13" s="20">
        <v>49</v>
      </c>
      <c r="J13" s="32">
        <v>25</v>
      </c>
    </row>
    <row r="14" spans="1:10" ht="14.1" customHeight="1" x14ac:dyDescent="0.2">
      <c r="A14" s="19" t="s">
        <v>35</v>
      </c>
      <c r="B14" s="20">
        <v>5627</v>
      </c>
      <c r="C14" s="20">
        <v>5812</v>
      </c>
      <c r="D14" s="20">
        <v>5258</v>
      </c>
      <c r="E14" s="20">
        <v>596</v>
      </c>
      <c r="F14" s="20">
        <v>7478</v>
      </c>
      <c r="G14" s="20">
        <v>751</v>
      </c>
      <c r="H14" s="20">
        <v>588</v>
      </c>
      <c r="I14" s="20">
        <v>378</v>
      </c>
      <c r="J14" s="32">
        <v>40</v>
      </c>
    </row>
    <row r="15" spans="1:10" ht="14.1" customHeight="1" x14ac:dyDescent="0.2">
      <c r="A15" s="19" t="s">
        <v>36</v>
      </c>
      <c r="B15" s="20">
        <v>1378</v>
      </c>
      <c r="C15" s="20">
        <v>1661</v>
      </c>
      <c r="D15" s="20">
        <v>1919</v>
      </c>
      <c r="E15" s="20">
        <v>742</v>
      </c>
      <c r="F15" s="20">
        <v>1691</v>
      </c>
      <c r="G15" s="20">
        <v>22</v>
      </c>
      <c r="H15" s="20">
        <v>159</v>
      </c>
      <c r="I15" s="20">
        <v>182</v>
      </c>
      <c r="J15" s="32">
        <v>6</v>
      </c>
    </row>
    <row r="16" spans="1:10" ht="14.1" customHeight="1" x14ac:dyDescent="0.2">
      <c r="A16" s="19" t="s">
        <v>37</v>
      </c>
      <c r="B16" s="20">
        <v>4123</v>
      </c>
      <c r="C16" s="20">
        <v>5133</v>
      </c>
      <c r="D16" s="20">
        <v>3851</v>
      </c>
      <c r="E16" s="20">
        <v>2003</v>
      </c>
      <c r="F16" s="20">
        <v>5004</v>
      </c>
      <c r="G16" s="20">
        <v>267</v>
      </c>
      <c r="H16" s="20">
        <v>451</v>
      </c>
      <c r="I16" s="20">
        <v>329</v>
      </c>
      <c r="J16" s="32">
        <v>92</v>
      </c>
    </row>
    <row r="17" spans="1:16" ht="14.1" customHeight="1" x14ac:dyDescent="0.2">
      <c r="A17" s="19" t="s">
        <v>38</v>
      </c>
      <c r="B17" s="20">
        <v>3027</v>
      </c>
      <c r="C17" s="20">
        <v>3615</v>
      </c>
      <c r="D17" s="20">
        <v>2618</v>
      </c>
      <c r="E17" s="20">
        <v>411</v>
      </c>
      <c r="F17" s="20">
        <v>3338</v>
      </c>
      <c r="G17" s="20">
        <v>575</v>
      </c>
      <c r="H17" s="20">
        <v>181</v>
      </c>
      <c r="I17" s="20">
        <v>279</v>
      </c>
      <c r="J17" s="32">
        <v>0</v>
      </c>
    </row>
    <row r="18" spans="1:16" ht="14.1" customHeight="1" x14ac:dyDescent="0.2">
      <c r="A18" s="19" t="s">
        <v>39</v>
      </c>
      <c r="B18" s="20">
        <v>7450</v>
      </c>
      <c r="C18" s="20">
        <v>10443</v>
      </c>
      <c r="D18" s="20">
        <v>11400</v>
      </c>
      <c r="E18" s="20">
        <v>4786</v>
      </c>
      <c r="F18" s="20">
        <v>10606</v>
      </c>
      <c r="G18" s="20">
        <v>808</v>
      </c>
      <c r="H18" s="20">
        <v>350</v>
      </c>
      <c r="I18" s="20">
        <v>844</v>
      </c>
      <c r="J18" s="32">
        <v>291</v>
      </c>
    </row>
    <row r="19" spans="1:16" ht="14.1" customHeight="1" x14ac:dyDescent="0.2">
      <c r="A19" s="19" t="s">
        <v>40</v>
      </c>
      <c r="B19" s="20">
        <v>4737</v>
      </c>
      <c r="C19" s="20">
        <v>5997</v>
      </c>
      <c r="D19" s="20">
        <v>5922</v>
      </c>
      <c r="E19" s="20">
        <v>3733</v>
      </c>
      <c r="F19" s="20">
        <v>6606</v>
      </c>
      <c r="G19" s="20">
        <v>2222</v>
      </c>
      <c r="H19" s="20">
        <v>648</v>
      </c>
      <c r="I19" s="20">
        <v>347</v>
      </c>
      <c r="J19" s="32">
        <v>6</v>
      </c>
    </row>
    <row r="20" spans="1:16" ht="14.1" customHeight="1" x14ac:dyDescent="0.2">
      <c r="A20" s="19" t="s">
        <v>41</v>
      </c>
      <c r="B20" s="20">
        <v>5397</v>
      </c>
      <c r="C20" s="20">
        <v>6161</v>
      </c>
      <c r="D20" s="20">
        <v>7432</v>
      </c>
      <c r="E20" s="20">
        <v>1009</v>
      </c>
      <c r="F20" s="20">
        <v>6902</v>
      </c>
      <c r="G20" s="20">
        <v>285</v>
      </c>
      <c r="H20" s="20">
        <v>329</v>
      </c>
      <c r="I20" s="20">
        <v>167</v>
      </c>
      <c r="J20" s="32">
        <v>2</v>
      </c>
    </row>
    <row r="21" spans="1:16" ht="14.1" customHeight="1" x14ac:dyDescent="0.2">
      <c r="A21" s="19" t="s">
        <v>42</v>
      </c>
      <c r="B21" s="20">
        <v>5022</v>
      </c>
      <c r="C21" s="20">
        <v>5888</v>
      </c>
      <c r="D21" s="20">
        <v>6482</v>
      </c>
      <c r="E21" s="20">
        <v>424</v>
      </c>
      <c r="F21" s="20">
        <v>6454</v>
      </c>
      <c r="G21" s="20">
        <v>199</v>
      </c>
      <c r="H21" s="20">
        <v>787</v>
      </c>
      <c r="I21" s="20">
        <v>284</v>
      </c>
      <c r="J21" s="32">
        <v>5</v>
      </c>
    </row>
    <row r="22" spans="1:16" ht="14.1" customHeight="1" x14ac:dyDescent="0.2">
      <c r="A22" s="19" t="s">
        <v>43</v>
      </c>
      <c r="B22" s="20">
        <v>2633</v>
      </c>
      <c r="C22" s="20">
        <v>2988</v>
      </c>
      <c r="D22" s="20">
        <v>2776</v>
      </c>
      <c r="E22" s="20">
        <v>273</v>
      </c>
      <c r="F22" s="20">
        <v>3134</v>
      </c>
      <c r="G22" s="20">
        <v>167</v>
      </c>
      <c r="H22" s="20">
        <v>38</v>
      </c>
      <c r="I22" s="20">
        <v>281</v>
      </c>
      <c r="J22" s="32">
        <v>0</v>
      </c>
    </row>
    <row r="23" spans="1:16" ht="14.1" customHeight="1" x14ac:dyDescent="0.2">
      <c r="A23" s="19" t="s">
        <v>44</v>
      </c>
      <c r="B23" s="20">
        <v>2436</v>
      </c>
      <c r="C23" s="20">
        <v>3740</v>
      </c>
      <c r="D23" s="20">
        <v>3829</v>
      </c>
      <c r="E23" s="20">
        <v>589</v>
      </c>
      <c r="F23" s="20">
        <v>3545</v>
      </c>
      <c r="G23" s="20">
        <v>145</v>
      </c>
      <c r="H23" s="20">
        <v>379</v>
      </c>
      <c r="I23" s="20">
        <v>396</v>
      </c>
      <c r="J23" s="32">
        <v>14</v>
      </c>
    </row>
    <row r="24" spans="1:16" ht="14.1" customHeight="1" x14ac:dyDescent="0.2">
      <c r="A24" s="19" t="s">
        <v>45</v>
      </c>
      <c r="B24" s="20">
        <v>3884</v>
      </c>
      <c r="C24" s="20">
        <v>4542</v>
      </c>
      <c r="D24" s="20">
        <v>4441</v>
      </c>
      <c r="E24" s="20">
        <v>1139</v>
      </c>
      <c r="F24" s="20">
        <v>5114</v>
      </c>
      <c r="G24" s="20">
        <v>759</v>
      </c>
      <c r="H24" s="20">
        <v>246</v>
      </c>
      <c r="I24" s="20">
        <v>316</v>
      </c>
      <c r="J24" s="32">
        <v>19</v>
      </c>
    </row>
    <row r="25" spans="1:16" x14ac:dyDescent="0.2">
      <c r="A25" s="19" t="s">
        <v>46</v>
      </c>
      <c r="B25" s="108">
        <v>405</v>
      </c>
      <c r="C25" s="108">
        <v>1019</v>
      </c>
      <c r="D25" s="108">
        <v>267</v>
      </c>
      <c r="E25" s="108">
        <v>26</v>
      </c>
      <c r="F25" s="108">
        <v>833</v>
      </c>
      <c r="G25" s="108">
        <v>0</v>
      </c>
      <c r="H25" s="108">
        <v>0</v>
      </c>
      <c r="I25" s="108">
        <v>0</v>
      </c>
      <c r="J25" s="112">
        <v>0</v>
      </c>
    </row>
    <row r="26" spans="1:16" ht="13.5" thickBot="1" x14ac:dyDescent="0.25">
      <c r="A26" s="24" t="s">
        <v>48</v>
      </c>
      <c r="B26" s="109">
        <v>59882</v>
      </c>
      <c r="C26" s="109">
        <v>74767</v>
      </c>
      <c r="D26" s="109">
        <v>72060</v>
      </c>
      <c r="E26" s="109">
        <v>20768</v>
      </c>
      <c r="F26" s="109">
        <v>79614</v>
      </c>
      <c r="G26" s="109">
        <v>9385</v>
      </c>
      <c r="H26" s="109">
        <v>5807</v>
      </c>
      <c r="I26" s="109">
        <v>5002</v>
      </c>
      <c r="J26" s="113">
        <v>569</v>
      </c>
    </row>
    <row r="27" spans="1:16" ht="13.5" thickTop="1" x14ac:dyDescent="0.2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75"/>
      <c r="L27" s="1"/>
      <c r="M27" s="1"/>
      <c r="N27" s="1"/>
      <c r="O27" s="1"/>
      <c r="P27" s="1"/>
    </row>
    <row r="28" spans="1:16" x14ac:dyDescent="0.2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2.75" customHeight="1" x14ac:dyDescent="0.2">
      <c r="A29" s="160" t="s">
        <v>51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</row>
    <row r="30" spans="1:16" ht="12.75" customHeight="1" x14ac:dyDescent="0.2">
      <c r="A30" s="160" t="s">
        <v>52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</row>
    <row r="31" spans="1:16" x14ac:dyDescent="0.2">
      <c r="A31" s="164" t="s">
        <v>53</v>
      </c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</row>
  </sheetData>
  <mergeCells count="7">
    <mergeCell ref="A31:P31"/>
    <mergeCell ref="A1:J1"/>
    <mergeCell ref="A2:J2"/>
    <mergeCell ref="A3:J3"/>
    <mergeCell ref="A5:J5"/>
    <mergeCell ref="A29:P29"/>
    <mergeCell ref="A30:P30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P31"/>
  <sheetViews>
    <sheetView topLeftCell="A3" workbookViewId="0">
      <selection activeCell="O25" sqref="O25"/>
    </sheetView>
  </sheetViews>
  <sheetFormatPr defaultColWidth="9.140625" defaultRowHeight="12.75" x14ac:dyDescent="0.2"/>
  <cols>
    <col min="1" max="1" width="21" style="11" customWidth="1"/>
    <col min="2" max="2" width="9.85546875" style="11" customWidth="1"/>
    <col min="3" max="3" width="7.85546875" style="11" customWidth="1"/>
    <col min="4" max="4" width="6.42578125" style="11" customWidth="1"/>
    <col min="5" max="5" width="9.5703125" style="11" customWidth="1"/>
    <col min="6" max="6" width="6.42578125" style="11" customWidth="1"/>
    <col min="7" max="7" width="9.140625" style="11"/>
    <col min="8" max="8" width="6.42578125" style="11" customWidth="1"/>
    <col min="9" max="9" width="9.140625" style="11"/>
    <col min="10" max="10" width="6.42578125" style="11" customWidth="1"/>
    <col min="11" max="11" width="7" style="11" customWidth="1"/>
    <col min="12" max="12" width="6.42578125" style="11" customWidth="1"/>
    <col min="13" max="13" width="9.140625" style="11"/>
    <col min="14" max="14" width="6.42578125" style="11" customWidth="1"/>
    <col min="15" max="15" width="7" style="11" customWidth="1"/>
    <col min="16" max="16" width="6.42578125" style="11" customWidth="1"/>
    <col min="17" max="16384" width="9.140625" style="11"/>
  </cols>
  <sheetData>
    <row r="1" spans="1:16" ht="18.75" x14ac:dyDescent="0.3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6" ht="15.75" x14ac:dyDescent="0.25">
      <c r="A2" s="150" t="str">
        <f>'1. Plan vs Actual'!A2</f>
        <v>OSCCAR Summary by Workforce Area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</row>
    <row r="3" spans="1:16" ht="15.75" x14ac:dyDescent="0.25">
      <c r="A3" s="150" t="str">
        <f>'1. Plan vs Actual'!A3</f>
        <v>FY23 Quarter Ending June 30, 2023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</row>
    <row r="4" spans="1:16" ht="8.25" customHeight="1" x14ac:dyDescent="0.2"/>
    <row r="5" spans="1:16" ht="18.75" x14ac:dyDescent="0.3">
      <c r="A5" s="152" t="s">
        <v>6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</row>
    <row r="6" spans="1:16" ht="6.75" customHeight="1" thickBot="1" x14ac:dyDescent="0.25"/>
    <row r="7" spans="1:16" ht="13.5" thickTop="1" x14ac:dyDescent="0.2">
      <c r="A7" s="138" t="s">
        <v>16</v>
      </c>
      <c r="B7" s="136" t="s">
        <v>17</v>
      </c>
      <c r="C7" s="136" t="s">
        <v>18</v>
      </c>
      <c r="D7" s="136" t="s">
        <v>19</v>
      </c>
      <c r="E7" s="136" t="s">
        <v>20</v>
      </c>
      <c r="F7" s="136" t="s">
        <v>21</v>
      </c>
      <c r="G7" s="136" t="s">
        <v>55</v>
      </c>
      <c r="H7" s="136" t="s">
        <v>61</v>
      </c>
      <c r="I7" s="136" t="s">
        <v>62</v>
      </c>
      <c r="J7" s="136" t="s">
        <v>63</v>
      </c>
      <c r="K7" s="136" t="s">
        <v>73</v>
      </c>
      <c r="L7" s="136" t="s">
        <v>74</v>
      </c>
      <c r="M7" s="136" t="s">
        <v>75</v>
      </c>
      <c r="N7" s="136" t="s">
        <v>76</v>
      </c>
      <c r="O7" s="136" t="s">
        <v>77</v>
      </c>
      <c r="P7" s="33" t="s">
        <v>78</v>
      </c>
    </row>
    <row r="8" spans="1:16" s="29" customFormat="1" ht="51" x14ac:dyDescent="0.2">
      <c r="A8" s="17"/>
      <c r="B8" s="129" t="s">
        <v>22</v>
      </c>
      <c r="C8" s="129" t="s">
        <v>79</v>
      </c>
      <c r="D8" s="129" t="s">
        <v>80</v>
      </c>
      <c r="E8" s="129" t="s">
        <v>81</v>
      </c>
      <c r="F8" s="129" t="s">
        <v>80</v>
      </c>
      <c r="G8" s="129" t="s">
        <v>82</v>
      </c>
      <c r="H8" s="129" t="s">
        <v>80</v>
      </c>
      <c r="I8" s="129" t="s">
        <v>83</v>
      </c>
      <c r="J8" s="129" t="s">
        <v>80</v>
      </c>
      <c r="K8" s="129" t="s">
        <v>84</v>
      </c>
      <c r="L8" s="129" t="s">
        <v>80</v>
      </c>
      <c r="M8" s="129" t="s">
        <v>85</v>
      </c>
      <c r="N8" s="129" t="s">
        <v>80</v>
      </c>
      <c r="O8" s="129" t="s">
        <v>86</v>
      </c>
      <c r="P8" s="34" t="s">
        <v>87</v>
      </c>
    </row>
    <row r="9" spans="1:16" ht="14.1" customHeight="1" x14ac:dyDescent="0.2">
      <c r="A9" s="19" t="s">
        <v>30</v>
      </c>
      <c r="B9" s="30">
        <f>'1. Plan vs Actual'!C10</f>
        <v>3293</v>
      </c>
      <c r="C9" s="20">
        <v>2458</v>
      </c>
      <c r="D9" s="21">
        <f>C9/B9</f>
        <v>0.74643182508351047</v>
      </c>
      <c r="E9" s="20">
        <v>438</v>
      </c>
      <c r="F9" s="21">
        <f>E9/B9</f>
        <v>0.13300941390829032</v>
      </c>
      <c r="G9" s="20">
        <v>385</v>
      </c>
      <c r="H9" s="21">
        <f>G9/B9</f>
        <v>0.11691466747646523</v>
      </c>
      <c r="I9" s="20">
        <v>49</v>
      </c>
      <c r="J9" s="114">
        <f>I9/B9</f>
        <v>1.4880048587913756E-2</v>
      </c>
      <c r="K9" s="20">
        <v>110</v>
      </c>
      <c r="L9" s="114">
        <f>K9/B9</f>
        <v>3.3404190707561496E-2</v>
      </c>
      <c r="M9" s="20">
        <v>13</v>
      </c>
      <c r="N9" s="114">
        <f>M9/B9</f>
        <v>3.9477679927118125E-3</v>
      </c>
      <c r="O9" s="20">
        <v>195</v>
      </c>
      <c r="P9" s="23">
        <f>O9/B9</f>
        <v>5.9216519890677194E-2</v>
      </c>
    </row>
    <row r="10" spans="1:16" ht="14.1" customHeight="1" x14ac:dyDescent="0.2">
      <c r="A10" s="19" t="s">
        <v>31</v>
      </c>
      <c r="B10" s="30">
        <f>'1. Plan vs Actual'!C11</f>
        <v>10711</v>
      </c>
      <c r="C10" s="20">
        <v>5135</v>
      </c>
      <c r="D10" s="21">
        <f t="shared" ref="D10:D26" si="0">C10/B10</f>
        <v>0.47941368686397162</v>
      </c>
      <c r="E10" s="20">
        <v>3318</v>
      </c>
      <c r="F10" s="21">
        <f t="shared" ref="F10:F26" si="1">E10/B10</f>
        <v>0.3097749976659509</v>
      </c>
      <c r="G10" s="20">
        <v>1720</v>
      </c>
      <c r="H10" s="21">
        <f t="shared" ref="H10:H26" si="2">G10/B10</f>
        <v>0.16058257865745496</v>
      </c>
      <c r="I10" s="20">
        <v>168</v>
      </c>
      <c r="J10" s="114">
        <f t="shared" ref="J10:J26" si="3">I10/B10</f>
        <v>1.5684810008402578E-2</v>
      </c>
      <c r="K10" s="20">
        <v>861</v>
      </c>
      <c r="L10" s="21">
        <f t="shared" ref="L10:L26" si="4">K10/B10</f>
        <v>8.03846512930632E-2</v>
      </c>
      <c r="M10" s="20">
        <v>50</v>
      </c>
      <c r="N10" s="114">
        <f t="shared" ref="N10:N26" si="5">M10/B10</f>
        <v>4.668098216786481E-3</v>
      </c>
      <c r="O10" s="20">
        <v>1113</v>
      </c>
      <c r="P10" s="23">
        <f t="shared" ref="P10:P26" si="6">O10/B10</f>
        <v>0.10391186630566707</v>
      </c>
    </row>
    <row r="11" spans="1:16" ht="14.1" customHeight="1" x14ac:dyDescent="0.2">
      <c r="A11" s="19" t="s">
        <v>32</v>
      </c>
      <c r="B11" s="30">
        <f>'1. Plan vs Actual'!C12</f>
        <v>7137</v>
      </c>
      <c r="C11" s="20">
        <v>4955</v>
      </c>
      <c r="D11" s="21">
        <f t="shared" si="0"/>
        <v>0.69426930082667793</v>
      </c>
      <c r="E11" s="20">
        <v>1226</v>
      </c>
      <c r="F11" s="21">
        <f t="shared" si="1"/>
        <v>0.17178086030545048</v>
      </c>
      <c r="G11" s="20">
        <v>1105</v>
      </c>
      <c r="H11" s="21">
        <f t="shared" si="2"/>
        <v>0.15482695810564662</v>
      </c>
      <c r="I11" s="20">
        <v>105</v>
      </c>
      <c r="J11" s="114">
        <f t="shared" si="3"/>
        <v>1.4712063892391762E-2</v>
      </c>
      <c r="K11" s="20">
        <v>274</v>
      </c>
      <c r="L11" s="21">
        <f t="shared" si="4"/>
        <v>3.8391481014431836E-2</v>
      </c>
      <c r="M11" s="20">
        <v>32</v>
      </c>
      <c r="N11" s="114">
        <f t="shared" si="5"/>
        <v>4.4836766148241558E-3</v>
      </c>
      <c r="O11" s="20">
        <v>622</v>
      </c>
      <c r="P11" s="23">
        <f t="shared" si="6"/>
        <v>8.7151464200644527E-2</v>
      </c>
    </row>
    <row r="12" spans="1:16" ht="14.1" customHeight="1" x14ac:dyDescent="0.2">
      <c r="A12" s="19" t="s">
        <v>33</v>
      </c>
      <c r="B12" s="30">
        <f>'1. Plan vs Actual'!C13</f>
        <v>5863</v>
      </c>
      <c r="C12" s="20">
        <v>3442</v>
      </c>
      <c r="D12" s="21">
        <f t="shared" si="0"/>
        <v>0.58707146512024566</v>
      </c>
      <c r="E12" s="20">
        <v>1657</v>
      </c>
      <c r="F12" s="21">
        <f t="shared" si="1"/>
        <v>0.28261981920518509</v>
      </c>
      <c r="G12" s="20">
        <v>556</v>
      </c>
      <c r="H12" s="21">
        <f t="shared" si="2"/>
        <v>9.4831997271021665E-2</v>
      </c>
      <c r="I12" s="20">
        <v>88</v>
      </c>
      <c r="J12" s="114">
        <f t="shared" si="3"/>
        <v>1.50093808630394E-2</v>
      </c>
      <c r="K12" s="20">
        <v>187</v>
      </c>
      <c r="L12" s="21">
        <f t="shared" si="4"/>
        <v>3.1894934333958722E-2</v>
      </c>
      <c r="M12" s="20">
        <v>19</v>
      </c>
      <c r="N12" s="114">
        <f t="shared" si="5"/>
        <v>3.2406617772471431E-3</v>
      </c>
      <c r="O12" s="20">
        <v>461</v>
      </c>
      <c r="P12" s="23">
        <f t="shared" si="6"/>
        <v>7.8628688384785941E-2</v>
      </c>
    </row>
    <row r="13" spans="1:16" ht="14.1" customHeight="1" x14ac:dyDescent="0.2">
      <c r="A13" s="19" t="s">
        <v>34</v>
      </c>
      <c r="B13" s="30">
        <f>'1. Plan vs Actual'!C14</f>
        <v>2976</v>
      </c>
      <c r="C13" s="20">
        <v>2369</v>
      </c>
      <c r="D13" s="21">
        <f t="shared" si="0"/>
        <v>0.79603494623655913</v>
      </c>
      <c r="E13" s="20">
        <v>304</v>
      </c>
      <c r="F13" s="21">
        <f t="shared" si="1"/>
        <v>0.10215053763440861</v>
      </c>
      <c r="G13" s="20">
        <v>232</v>
      </c>
      <c r="H13" s="21">
        <f t="shared" si="2"/>
        <v>7.7956989247311828E-2</v>
      </c>
      <c r="I13" s="20">
        <v>56</v>
      </c>
      <c r="J13" s="114">
        <f t="shared" si="3"/>
        <v>1.8817204301075269E-2</v>
      </c>
      <c r="K13" s="20">
        <v>90</v>
      </c>
      <c r="L13" s="21">
        <f t="shared" si="4"/>
        <v>3.0241935483870969E-2</v>
      </c>
      <c r="M13" s="20">
        <v>11</v>
      </c>
      <c r="N13" s="114">
        <f t="shared" si="5"/>
        <v>3.6962365591397851E-3</v>
      </c>
      <c r="O13" s="20">
        <v>180</v>
      </c>
      <c r="P13" s="23">
        <f t="shared" si="6"/>
        <v>6.0483870967741937E-2</v>
      </c>
    </row>
    <row r="14" spans="1:16" ht="14.1" customHeight="1" x14ac:dyDescent="0.2">
      <c r="A14" s="19" t="s">
        <v>35</v>
      </c>
      <c r="B14" s="30">
        <f>'1. Plan vs Actual'!C15</f>
        <v>8320</v>
      </c>
      <c r="C14" s="20">
        <v>5799</v>
      </c>
      <c r="D14" s="21">
        <f t="shared" si="0"/>
        <v>0.69699519230769236</v>
      </c>
      <c r="E14" s="20">
        <v>1088</v>
      </c>
      <c r="F14" s="21">
        <f t="shared" si="1"/>
        <v>0.13076923076923078</v>
      </c>
      <c r="G14" s="20">
        <v>1462</v>
      </c>
      <c r="H14" s="21">
        <f t="shared" si="2"/>
        <v>0.17572115384615383</v>
      </c>
      <c r="I14" s="20">
        <v>89</v>
      </c>
      <c r="J14" s="114">
        <f t="shared" si="3"/>
        <v>1.0697115384615385E-2</v>
      </c>
      <c r="K14" s="20">
        <v>455</v>
      </c>
      <c r="L14" s="21">
        <f t="shared" si="4"/>
        <v>5.46875E-2</v>
      </c>
      <c r="M14" s="20">
        <v>32</v>
      </c>
      <c r="N14" s="114">
        <f t="shared" si="5"/>
        <v>3.8461538461538464E-3</v>
      </c>
      <c r="O14" s="20">
        <v>752</v>
      </c>
      <c r="P14" s="23">
        <f t="shared" si="6"/>
        <v>9.0384615384615383E-2</v>
      </c>
    </row>
    <row r="15" spans="1:16" ht="14.1" customHeight="1" x14ac:dyDescent="0.2">
      <c r="A15" s="19" t="s">
        <v>36</v>
      </c>
      <c r="B15" s="30">
        <f>'1. Plan vs Actual'!C16</f>
        <v>2995</v>
      </c>
      <c r="C15" s="20">
        <v>2402</v>
      </c>
      <c r="D15" s="21">
        <f t="shared" si="0"/>
        <v>0.80200333889816355</v>
      </c>
      <c r="E15" s="20">
        <v>255</v>
      </c>
      <c r="F15" s="21">
        <f t="shared" si="1"/>
        <v>8.5141903171953262E-2</v>
      </c>
      <c r="G15" s="20">
        <v>317</v>
      </c>
      <c r="H15" s="21">
        <f t="shared" si="2"/>
        <v>0.10584307178631051</v>
      </c>
      <c r="I15" s="20">
        <v>56</v>
      </c>
      <c r="J15" s="114">
        <f t="shared" si="3"/>
        <v>1.8697829716193656E-2</v>
      </c>
      <c r="K15" s="20">
        <v>121</v>
      </c>
      <c r="L15" s="21">
        <f t="shared" si="4"/>
        <v>4.0400667779632721E-2</v>
      </c>
      <c r="M15" s="20">
        <v>11</v>
      </c>
      <c r="N15" s="114">
        <f t="shared" si="5"/>
        <v>3.6727879799666112E-3</v>
      </c>
      <c r="O15" s="20">
        <v>153</v>
      </c>
      <c r="P15" s="23">
        <f t="shared" si="6"/>
        <v>5.1085141903171954E-2</v>
      </c>
    </row>
    <row r="16" spans="1:16" ht="14.1" customHeight="1" x14ac:dyDescent="0.2">
      <c r="A16" s="19" t="s">
        <v>37</v>
      </c>
      <c r="B16" s="30">
        <f>'1. Plan vs Actual'!C17</f>
        <v>7465</v>
      </c>
      <c r="C16" s="20">
        <v>4539</v>
      </c>
      <c r="D16" s="21">
        <f t="shared" si="0"/>
        <v>0.60803750837240456</v>
      </c>
      <c r="E16" s="20">
        <v>856</v>
      </c>
      <c r="F16" s="21">
        <f t="shared" si="1"/>
        <v>0.11466845277963832</v>
      </c>
      <c r="G16" s="20">
        <v>1611</v>
      </c>
      <c r="H16" s="21">
        <f t="shared" si="2"/>
        <v>0.21580709979906229</v>
      </c>
      <c r="I16" s="20">
        <v>83</v>
      </c>
      <c r="J16" s="114">
        <f t="shared" si="3"/>
        <v>1.1118553248492967E-2</v>
      </c>
      <c r="K16" s="20">
        <v>1048</v>
      </c>
      <c r="L16" s="21">
        <f t="shared" si="4"/>
        <v>0.14038847957133288</v>
      </c>
      <c r="M16" s="20">
        <v>27</v>
      </c>
      <c r="N16" s="114">
        <f t="shared" si="5"/>
        <v>3.6168787675820496E-3</v>
      </c>
      <c r="O16" s="20">
        <v>662</v>
      </c>
      <c r="P16" s="23">
        <f t="shared" si="6"/>
        <v>8.8680509042196917E-2</v>
      </c>
    </row>
    <row r="17" spans="1:16" ht="14.1" customHeight="1" x14ac:dyDescent="0.2">
      <c r="A17" s="19" t="s">
        <v>38</v>
      </c>
      <c r="B17" s="30">
        <f>'1. Plan vs Actual'!C18</f>
        <v>4461</v>
      </c>
      <c r="C17" s="20">
        <v>2954</v>
      </c>
      <c r="D17" s="21">
        <f t="shared" si="0"/>
        <v>0.66218336695808111</v>
      </c>
      <c r="E17" s="20">
        <v>794</v>
      </c>
      <c r="F17" s="21">
        <f t="shared" si="1"/>
        <v>0.17798699843084509</v>
      </c>
      <c r="G17" s="20">
        <v>799</v>
      </c>
      <c r="H17" s="21">
        <f t="shared" si="2"/>
        <v>0.17910782335799147</v>
      </c>
      <c r="I17" s="20">
        <v>119</v>
      </c>
      <c r="J17" s="114">
        <f t="shared" si="3"/>
        <v>2.6675633266083836E-2</v>
      </c>
      <c r="K17" s="20">
        <v>111</v>
      </c>
      <c r="L17" s="21">
        <f t="shared" si="4"/>
        <v>2.488231338264963E-2</v>
      </c>
      <c r="M17" s="20">
        <v>29</v>
      </c>
      <c r="N17" s="114">
        <f t="shared" si="5"/>
        <v>6.5007845774490026E-3</v>
      </c>
      <c r="O17" s="20">
        <v>626</v>
      </c>
      <c r="P17" s="23">
        <f t="shared" si="6"/>
        <v>0.14032728087872676</v>
      </c>
    </row>
    <row r="18" spans="1:16" ht="14.1" customHeight="1" x14ac:dyDescent="0.2">
      <c r="A18" s="19" t="s">
        <v>39</v>
      </c>
      <c r="B18" s="30">
        <f>'1. Plan vs Actual'!C19</f>
        <v>16580</v>
      </c>
      <c r="C18" s="20">
        <v>7801</v>
      </c>
      <c r="D18" s="21">
        <f t="shared" si="0"/>
        <v>0.47050663449939684</v>
      </c>
      <c r="E18" s="20">
        <v>2969</v>
      </c>
      <c r="F18" s="21">
        <f t="shared" si="1"/>
        <v>0.1790711700844391</v>
      </c>
      <c r="G18" s="20">
        <v>6700</v>
      </c>
      <c r="H18" s="21">
        <f t="shared" si="2"/>
        <v>0.40410132689987938</v>
      </c>
      <c r="I18" s="20">
        <v>299</v>
      </c>
      <c r="J18" s="114">
        <f t="shared" si="3"/>
        <v>1.8033775633293125E-2</v>
      </c>
      <c r="K18" s="20">
        <v>405</v>
      </c>
      <c r="L18" s="21">
        <f t="shared" si="4"/>
        <v>2.4427020506634499E-2</v>
      </c>
      <c r="M18" s="20">
        <v>111</v>
      </c>
      <c r="N18" s="114">
        <f t="shared" si="5"/>
        <v>6.6948130277442704E-3</v>
      </c>
      <c r="O18" s="20">
        <v>2472</v>
      </c>
      <c r="P18" s="23">
        <f t="shared" si="6"/>
        <v>0.14909529553679132</v>
      </c>
    </row>
    <row r="19" spans="1:16" ht="14.1" customHeight="1" x14ac:dyDescent="0.2">
      <c r="A19" s="19" t="s">
        <v>40</v>
      </c>
      <c r="B19" s="30">
        <f>'1. Plan vs Actual'!C20</f>
        <v>8316</v>
      </c>
      <c r="C19" s="20">
        <v>4400</v>
      </c>
      <c r="D19" s="21">
        <f t="shared" si="0"/>
        <v>0.52910052910052907</v>
      </c>
      <c r="E19" s="20">
        <v>736</v>
      </c>
      <c r="F19" s="21">
        <f t="shared" si="1"/>
        <v>8.8504088504088502E-2</v>
      </c>
      <c r="G19" s="20">
        <v>3398</v>
      </c>
      <c r="H19" s="21">
        <f t="shared" si="2"/>
        <v>0.40860990860990859</v>
      </c>
      <c r="I19" s="20">
        <v>101</v>
      </c>
      <c r="J19" s="114">
        <f t="shared" si="3"/>
        <v>1.2145262145262145E-2</v>
      </c>
      <c r="K19" s="20">
        <v>390</v>
      </c>
      <c r="L19" s="21">
        <f t="shared" si="4"/>
        <v>4.6897546897546896E-2</v>
      </c>
      <c r="M19" s="20">
        <v>42</v>
      </c>
      <c r="N19" s="114">
        <f t="shared" si="5"/>
        <v>5.0505050505050509E-3</v>
      </c>
      <c r="O19" s="20">
        <v>1331</v>
      </c>
      <c r="P19" s="23">
        <f t="shared" si="6"/>
        <v>0.16005291005291006</v>
      </c>
    </row>
    <row r="20" spans="1:16" ht="14.1" customHeight="1" x14ac:dyDescent="0.2">
      <c r="A20" s="19" t="s">
        <v>41</v>
      </c>
      <c r="B20" s="30">
        <f>'1. Plan vs Actual'!C21</f>
        <v>9265</v>
      </c>
      <c r="C20" s="20">
        <v>6269</v>
      </c>
      <c r="D20" s="21">
        <f t="shared" si="0"/>
        <v>0.67663248785752839</v>
      </c>
      <c r="E20" s="20">
        <v>1117</v>
      </c>
      <c r="F20" s="21">
        <f t="shared" si="1"/>
        <v>0.12056125202374528</v>
      </c>
      <c r="G20" s="20">
        <v>1201</v>
      </c>
      <c r="H20" s="21">
        <f t="shared" si="2"/>
        <v>0.12962763086886131</v>
      </c>
      <c r="I20" s="20">
        <v>112</v>
      </c>
      <c r="J20" s="114">
        <f t="shared" si="3"/>
        <v>1.2088505126821371E-2</v>
      </c>
      <c r="K20" s="20">
        <v>938</v>
      </c>
      <c r="L20" s="21">
        <f t="shared" si="4"/>
        <v>0.10124123043712897</v>
      </c>
      <c r="M20" s="20">
        <v>33</v>
      </c>
      <c r="N20" s="114">
        <f t="shared" si="5"/>
        <v>3.5617916891527253E-3</v>
      </c>
      <c r="O20" s="20">
        <v>797</v>
      </c>
      <c r="P20" s="23">
        <f t="shared" si="6"/>
        <v>8.6022665947112789E-2</v>
      </c>
    </row>
    <row r="21" spans="1:16" ht="14.1" customHeight="1" x14ac:dyDescent="0.2">
      <c r="A21" s="19" t="s">
        <v>42</v>
      </c>
      <c r="B21" s="30">
        <f>'1. Plan vs Actual'!C22</f>
        <v>8622</v>
      </c>
      <c r="C21" s="20">
        <v>6381</v>
      </c>
      <c r="D21" s="21">
        <f t="shared" si="0"/>
        <v>0.74008350730688932</v>
      </c>
      <c r="E21" s="20">
        <v>945</v>
      </c>
      <c r="F21" s="21">
        <f t="shared" si="1"/>
        <v>0.10960334029227557</v>
      </c>
      <c r="G21" s="20">
        <v>837</v>
      </c>
      <c r="H21" s="21">
        <f t="shared" si="2"/>
        <v>9.7077244258872653E-2</v>
      </c>
      <c r="I21" s="20">
        <v>87</v>
      </c>
      <c r="J21" s="114">
        <f t="shared" si="3"/>
        <v>1.0090466249130133E-2</v>
      </c>
      <c r="K21" s="20">
        <v>701</v>
      </c>
      <c r="L21" s="21">
        <f t="shared" si="4"/>
        <v>8.1303641846439345E-2</v>
      </c>
      <c r="M21" s="20">
        <v>29</v>
      </c>
      <c r="N21" s="114">
        <f t="shared" si="5"/>
        <v>3.363488749710044E-3</v>
      </c>
      <c r="O21" s="20">
        <v>476</v>
      </c>
      <c r="P21" s="23">
        <f t="shared" si="6"/>
        <v>5.5207608443516583E-2</v>
      </c>
    </row>
    <row r="22" spans="1:16" ht="14.1" customHeight="1" x14ac:dyDescent="0.2">
      <c r="A22" s="19" t="s">
        <v>43</v>
      </c>
      <c r="B22" s="30">
        <f>'1. Plan vs Actual'!C23</f>
        <v>3899</v>
      </c>
      <c r="C22" s="20">
        <v>2931</v>
      </c>
      <c r="D22" s="21">
        <f t="shared" si="0"/>
        <v>0.75173121313157221</v>
      </c>
      <c r="E22" s="20">
        <v>343</v>
      </c>
      <c r="F22" s="21">
        <f t="shared" si="1"/>
        <v>8.7971274685816878E-2</v>
      </c>
      <c r="G22" s="20">
        <v>624</v>
      </c>
      <c r="H22" s="21">
        <f t="shared" si="2"/>
        <v>0.16004103616311874</v>
      </c>
      <c r="I22" s="20">
        <v>43</v>
      </c>
      <c r="J22" s="114">
        <f t="shared" si="3"/>
        <v>1.1028468838163632E-2</v>
      </c>
      <c r="K22" s="20">
        <v>194</v>
      </c>
      <c r="L22" s="21">
        <f t="shared" si="4"/>
        <v>4.9756347781482434E-2</v>
      </c>
      <c r="M22" s="20">
        <v>7</v>
      </c>
      <c r="N22" s="114">
        <f t="shared" si="5"/>
        <v>1.7953321364452424E-3</v>
      </c>
      <c r="O22" s="20">
        <v>316</v>
      </c>
      <c r="P22" s="23">
        <f t="shared" si="6"/>
        <v>8.1046422159528078E-2</v>
      </c>
    </row>
    <row r="23" spans="1:16" ht="14.1" customHeight="1" x14ac:dyDescent="0.2">
      <c r="A23" s="19" t="s">
        <v>44</v>
      </c>
      <c r="B23" s="30">
        <f>'1. Plan vs Actual'!C24</f>
        <v>5740</v>
      </c>
      <c r="C23" s="20">
        <v>4179</v>
      </c>
      <c r="D23" s="21">
        <f t="shared" si="0"/>
        <v>0.72804878048780486</v>
      </c>
      <c r="E23" s="20">
        <v>692</v>
      </c>
      <c r="F23" s="21">
        <f t="shared" si="1"/>
        <v>0.12055749128919861</v>
      </c>
      <c r="G23" s="20">
        <v>1054</v>
      </c>
      <c r="H23" s="21">
        <f t="shared" si="2"/>
        <v>0.18362369337979095</v>
      </c>
      <c r="I23" s="20">
        <v>77</v>
      </c>
      <c r="J23" s="114">
        <f t="shared" si="3"/>
        <v>1.3414634146341463E-2</v>
      </c>
      <c r="K23" s="20">
        <v>308</v>
      </c>
      <c r="L23" s="21">
        <f t="shared" si="4"/>
        <v>5.3658536585365853E-2</v>
      </c>
      <c r="M23" s="20">
        <v>27</v>
      </c>
      <c r="N23" s="114">
        <f t="shared" si="5"/>
        <v>4.7038327526132406E-3</v>
      </c>
      <c r="O23" s="20">
        <v>483</v>
      </c>
      <c r="P23" s="23">
        <f t="shared" si="6"/>
        <v>8.4146341463414639E-2</v>
      </c>
    </row>
    <row r="24" spans="1:16" ht="14.1" customHeight="1" x14ac:dyDescent="0.2">
      <c r="A24" s="19" t="s">
        <v>45</v>
      </c>
      <c r="B24" s="30">
        <f>'1. Plan vs Actual'!C25</f>
        <v>6382</v>
      </c>
      <c r="C24" s="20">
        <v>4237</v>
      </c>
      <c r="D24" s="21">
        <f t="shared" si="0"/>
        <v>0.66389846443121281</v>
      </c>
      <c r="E24" s="20">
        <v>1220</v>
      </c>
      <c r="F24" s="21">
        <f t="shared" si="1"/>
        <v>0.19116264493889062</v>
      </c>
      <c r="G24" s="20">
        <v>491</v>
      </c>
      <c r="H24" s="21">
        <f t="shared" si="2"/>
        <v>7.6935130053274833E-2</v>
      </c>
      <c r="I24" s="20">
        <v>85</v>
      </c>
      <c r="J24" s="114">
        <f t="shared" si="3"/>
        <v>1.3318708868693199E-2</v>
      </c>
      <c r="K24" s="20">
        <v>502</v>
      </c>
      <c r="L24" s="21">
        <f t="shared" si="4"/>
        <v>7.8658727671576306E-2</v>
      </c>
      <c r="M24" s="20">
        <v>21</v>
      </c>
      <c r="N24" s="114">
        <f t="shared" si="5"/>
        <v>3.2905045440300845E-3</v>
      </c>
      <c r="O24" s="20">
        <v>364</v>
      </c>
      <c r="P24" s="23">
        <f t="shared" si="6"/>
        <v>5.7035412096521465E-2</v>
      </c>
    </row>
    <row r="25" spans="1:16" x14ac:dyDescent="0.2">
      <c r="A25" s="19" t="s">
        <v>46</v>
      </c>
      <c r="B25" s="30">
        <f>'1. Plan vs Actual'!C26</f>
        <v>1077</v>
      </c>
      <c r="C25" s="108">
        <v>640</v>
      </c>
      <c r="D25" s="21">
        <f t="shared" si="0"/>
        <v>0.59424326833797581</v>
      </c>
      <c r="E25" s="108">
        <v>120</v>
      </c>
      <c r="F25" s="21">
        <f t="shared" si="1"/>
        <v>0.11142061281337047</v>
      </c>
      <c r="G25" s="108">
        <v>241</v>
      </c>
      <c r="H25" s="21">
        <f t="shared" si="2"/>
        <v>0.22376973073351902</v>
      </c>
      <c r="I25" s="108">
        <v>10</v>
      </c>
      <c r="J25" s="114">
        <f t="shared" si="3"/>
        <v>9.285051067780872E-3</v>
      </c>
      <c r="K25" s="108">
        <v>130</v>
      </c>
      <c r="L25" s="21">
        <f t="shared" si="4"/>
        <v>0.12070566388115135</v>
      </c>
      <c r="M25" s="108">
        <v>3</v>
      </c>
      <c r="N25" s="114">
        <f t="shared" si="5"/>
        <v>2.7855153203342618E-3</v>
      </c>
      <c r="O25" s="108">
        <v>100</v>
      </c>
      <c r="P25" s="23">
        <f t="shared" si="6"/>
        <v>9.2850510677808723E-2</v>
      </c>
    </row>
    <row r="26" spans="1:16" ht="13.5" thickBot="1" x14ac:dyDescent="0.25">
      <c r="A26" s="24" t="s">
        <v>48</v>
      </c>
      <c r="B26" s="109">
        <f>'1. Plan vs Actual'!C27</f>
        <v>102734</v>
      </c>
      <c r="C26" s="109">
        <v>62743</v>
      </c>
      <c r="D26" s="25">
        <f t="shared" si="0"/>
        <v>0.61073257149531801</v>
      </c>
      <c r="E26" s="109">
        <v>17390</v>
      </c>
      <c r="F26" s="25">
        <f t="shared" si="1"/>
        <v>0.16927210076508264</v>
      </c>
      <c r="G26" s="109">
        <v>22360</v>
      </c>
      <c r="H26" s="25">
        <f t="shared" si="2"/>
        <v>0.21764946366344151</v>
      </c>
      <c r="I26" s="109">
        <v>1552</v>
      </c>
      <c r="J26" s="35">
        <f t="shared" si="3"/>
        <v>1.5106975295423132E-2</v>
      </c>
      <c r="K26" s="109">
        <v>5689</v>
      </c>
      <c r="L26" s="25">
        <f t="shared" si="4"/>
        <v>5.5376019623493686E-2</v>
      </c>
      <c r="M26" s="109">
        <v>466</v>
      </c>
      <c r="N26" s="35">
        <f t="shared" si="5"/>
        <v>4.5359861389608113E-3</v>
      </c>
      <c r="O26" s="109">
        <v>10822</v>
      </c>
      <c r="P26" s="27">
        <f t="shared" si="6"/>
        <v>0.10534000428290537</v>
      </c>
    </row>
    <row r="27" spans="1:16" ht="13.5" thickTop="1" x14ac:dyDescent="0.2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2.75" customHeight="1" x14ac:dyDescent="0.2">
      <c r="A29" s="160" t="s">
        <v>51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</row>
    <row r="30" spans="1:16" ht="12.75" customHeight="1" x14ac:dyDescent="0.2">
      <c r="A30" s="160" t="s">
        <v>52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</row>
    <row r="31" spans="1:16" x14ac:dyDescent="0.2">
      <c r="A31" s="164" t="s">
        <v>53</v>
      </c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</row>
  </sheetData>
  <mergeCells count="7">
    <mergeCell ref="A31:P31"/>
    <mergeCell ref="A1:P1"/>
    <mergeCell ref="A2:P2"/>
    <mergeCell ref="A3:P3"/>
    <mergeCell ref="A5:P5"/>
    <mergeCell ref="A29:P29"/>
    <mergeCell ref="A30:P30"/>
  </mergeCells>
  <phoneticPr fontId="2" type="noConversion"/>
  <printOptions horizontalCentered="1" verticalCentered="1"/>
  <pageMargins left="0.25" right="0.2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Q31"/>
  <sheetViews>
    <sheetView topLeftCell="A5" workbookViewId="0">
      <selection activeCell="M25" sqref="M25"/>
    </sheetView>
  </sheetViews>
  <sheetFormatPr defaultColWidth="9.140625" defaultRowHeight="12.75" x14ac:dyDescent="0.2"/>
  <cols>
    <col min="1" max="1" width="21.28515625" style="11" customWidth="1"/>
    <col min="2" max="2" width="10.140625" style="11" customWidth="1"/>
    <col min="3" max="3" width="8.28515625" style="11" customWidth="1"/>
    <col min="4" max="4" width="7.42578125" style="11" customWidth="1"/>
    <col min="5" max="5" width="8.7109375" style="11" customWidth="1"/>
    <col min="6" max="6" width="6.28515625" style="11" customWidth="1"/>
    <col min="7" max="7" width="8.7109375" style="11" customWidth="1"/>
    <col min="8" max="8" width="6.42578125" style="11" customWidth="1"/>
    <col min="9" max="9" width="8.7109375" style="11" customWidth="1"/>
    <col min="10" max="10" width="6.42578125" style="11" customWidth="1"/>
    <col min="11" max="11" width="8.7109375" style="11" customWidth="1"/>
    <col min="12" max="12" width="6.42578125" style="11" customWidth="1"/>
    <col min="13" max="13" width="8.7109375" style="11" customWidth="1"/>
    <col min="14" max="14" width="6.42578125" style="11" customWidth="1"/>
    <col min="15" max="16384" width="9.140625" style="11"/>
  </cols>
  <sheetData>
    <row r="1" spans="1:15" ht="18.75" x14ac:dyDescent="0.3">
      <c r="A1" s="152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</row>
    <row r="2" spans="1:15" ht="15.75" x14ac:dyDescent="0.25">
      <c r="A2" s="150" t="str">
        <f>'1. Plan vs Actual'!A2</f>
        <v>OSCCAR Summary by Workforce Area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</row>
    <row r="3" spans="1:15" ht="15.75" x14ac:dyDescent="0.25">
      <c r="A3" s="150" t="str">
        <f>'1. Plan vs Actual'!A3</f>
        <v>FY23 Quarter Ending June 30, 2023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</row>
    <row r="5" spans="1:15" ht="18.75" x14ac:dyDescent="0.3">
      <c r="A5" s="152" t="s">
        <v>88</v>
      </c>
      <c r="B5" s="152"/>
      <c r="C5" s="152"/>
      <c r="D5" s="152"/>
      <c r="E5" s="174"/>
      <c r="F5" s="174"/>
      <c r="G5" s="174"/>
      <c r="H5" s="174"/>
      <c r="I5" s="174"/>
      <c r="J5" s="174"/>
      <c r="K5" s="174"/>
      <c r="L5" s="174"/>
      <c r="M5" s="174"/>
      <c r="N5" s="174"/>
    </row>
    <row r="6" spans="1:15" ht="6.75" customHeight="1" thickBot="1" x14ac:dyDescent="0.25"/>
    <row r="7" spans="1:15" ht="13.5" thickTop="1" x14ac:dyDescent="0.2">
      <c r="A7" s="138" t="s">
        <v>16</v>
      </c>
      <c r="B7" s="134" t="s">
        <v>17</v>
      </c>
      <c r="C7" s="36" t="s">
        <v>18</v>
      </c>
      <c r="D7" s="37" t="s">
        <v>19</v>
      </c>
      <c r="E7" s="135" t="s">
        <v>20</v>
      </c>
      <c r="F7" s="134" t="s">
        <v>21</v>
      </c>
      <c r="G7" s="38" t="s">
        <v>55</v>
      </c>
      <c r="H7" s="39" t="s">
        <v>61</v>
      </c>
      <c r="I7" s="135" t="s">
        <v>62</v>
      </c>
      <c r="J7" s="134" t="s">
        <v>63</v>
      </c>
      <c r="K7" s="38" t="s">
        <v>73</v>
      </c>
      <c r="L7" s="39" t="s">
        <v>74</v>
      </c>
      <c r="M7" s="135" t="s">
        <v>75</v>
      </c>
      <c r="N7" s="137" t="s">
        <v>76</v>
      </c>
    </row>
    <row r="8" spans="1:15" s="29" customFormat="1" ht="38.25" x14ac:dyDescent="0.2">
      <c r="A8" s="17"/>
      <c r="B8" s="130" t="s">
        <v>22</v>
      </c>
      <c r="C8" s="40" t="s">
        <v>89</v>
      </c>
      <c r="D8" s="18" t="s">
        <v>80</v>
      </c>
      <c r="E8" s="131" t="s">
        <v>90</v>
      </c>
      <c r="F8" s="130" t="s">
        <v>80</v>
      </c>
      <c r="G8" s="41" t="s">
        <v>91</v>
      </c>
      <c r="H8" s="42" t="s">
        <v>80</v>
      </c>
      <c r="I8" s="131" t="s">
        <v>92</v>
      </c>
      <c r="J8" s="130" t="s">
        <v>80</v>
      </c>
      <c r="K8" s="41" t="s">
        <v>93</v>
      </c>
      <c r="L8" s="42" t="s">
        <v>80</v>
      </c>
      <c r="M8" s="131" t="s">
        <v>94</v>
      </c>
      <c r="N8" s="18" t="s">
        <v>80</v>
      </c>
    </row>
    <row r="9" spans="1:15" ht="14.1" customHeight="1" x14ac:dyDescent="0.2">
      <c r="A9" s="19" t="s">
        <v>30</v>
      </c>
      <c r="B9" s="43">
        <f>'1. Plan vs Actual'!C10</f>
        <v>3293</v>
      </c>
      <c r="C9" s="44">
        <v>1582</v>
      </c>
      <c r="D9" s="23">
        <f>C9/B9</f>
        <v>0.48041299726692988</v>
      </c>
      <c r="E9" s="45">
        <v>181</v>
      </c>
      <c r="F9" s="46">
        <f>E9/B9</f>
        <v>5.4965077436987551E-2</v>
      </c>
      <c r="G9" s="47">
        <v>162</v>
      </c>
      <c r="H9" s="48">
        <f t="shared" ref="H9:H26" si="0">G9/B9</f>
        <v>4.9195262678408742E-2</v>
      </c>
      <c r="I9" s="45">
        <v>1661</v>
      </c>
      <c r="J9" s="46">
        <f>I9/B9</f>
        <v>0.50440327968417853</v>
      </c>
      <c r="K9" s="47">
        <v>496</v>
      </c>
      <c r="L9" s="48">
        <f>K9/B9</f>
        <v>0.15062253264500455</v>
      </c>
      <c r="M9" s="45">
        <v>793</v>
      </c>
      <c r="N9" s="23">
        <f>M9/B9</f>
        <v>0.2408138475554206</v>
      </c>
      <c r="O9" s="49"/>
    </row>
    <row r="10" spans="1:15" ht="14.1" customHeight="1" x14ac:dyDescent="0.2">
      <c r="A10" s="19" t="s">
        <v>31</v>
      </c>
      <c r="B10" s="43">
        <f>'1. Plan vs Actual'!C11</f>
        <v>10711</v>
      </c>
      <c r="C10" s="44">
        <v>5467</v>
      </c>
      <c r="D10" s="23">
        <f t="shared" ref="D10:D24" si="1">C10/B10</f>
        <v>0.51040985902343383</v>
      </c>
      <c r="E10" s="45">
        <v>79</v>
      </c>
      <c r="F10" s="46">
        <f t="shared" ref="F10:F26" si="2">E10/B10</f>
        <v>7.3755951825226406E-3</v>
      </c>
      <c r="G10" s="47">
        <v>292</v>
      </c>
      <c r="H10" s="48">
        <f t="shared" si="0"/>
        <v>2.7261693586033049E-2</v>
      </c>
      <c r="I10" s="45">
        <v>6354</v>
      </c>
      <c r="J10" s="46">
        <f t="shared" ref="J10:J26" si="3">I10/B10</f>
        <v>0.59322192138922603</v>
      </c>
      <c r="K10" s="47">
        <v>1729</v>
      </c>
      <c r="L10" s="48">
        <f t="shared" ref="L10:L26" si="4">K10/B10</f>
        <v>0.16142283633647653</v>
      </c>
      <c r="M10" s="45">
        <v>2257</v>
      </c>
      <c r="N10" s="23">
        <f t="shared" ref="N10:N26" si="5">M10/B10</f>
        <v>0.21071795350574177</v>
      </c>
      <c r="O10" s="49"/>
    </row>
    <row r="11" spans="1:15" ht="14.1" customHeight="1" x14ac:dyDescent="0.2">
      <c r="A11" s="19" t="s">
        <v>32</v>
      </c>
      <c r="B11" s="43">
        <f>'1. Plan vs Actual'!C12</f>
        <v>7137</v>
      </c>
      <c r="C11" s="44">
        <v>3413</v>
      </c>
      <c r="D11" s="23">
        <f t="shared" si="1"/>
        <v>0.47821213394983886</v>
      </c>
      <c r="E11" s="45">
        <v>601</v>
      </c>
      <c r="F11" s="46">
        <f t="shared" si="2"/>
        <v>8.420905142216617E-2</v>
      </c>
      <c r="G11" s="47">
        <v>235</v>
      </c>
      <c r="H11" s="48">
        <f t="shared" si="0"/>
        <v>3.2927000140114897E-2</v>
      </c>
      <c r="I11" s="45">
        <v>3676</v>
      </c>
      <c r="J11" s="46">
        <f t="shared" si="3"/>
        <v>0.51506235112792487</v>
      </c>
      <c r="K11" s="47">
        <v>1130</v>
      </c>
      <c r="L11" s="48">
        <f t="shared" si="4"/>
        <v>0.15832983046097801</v>
      </c>
      <c r="M11" s="45">
        <v>1495</v>
      </c>
      <c r="N11" s="23">
        <f t="shared" si="5"/>
        <v>0.20947176684881602</v>
      </c>
      <c r="O11" s="49"/>
    </row>
    <row r="12" spans="1:15" ht="14.1" customHeight="1" x14ac:dyDescent="0.2">
      <c r="A12" s="19" t="s">
        <v>33</v>
      </c>
      <c r="B12" s="43">
        <f>'1. Plan vs Actual'!C13</f>
        <v>5863</v>
      </c>
      <c r="C12" s="44">
        <v>3116</v>
      </c>
      <c r="D12" s="23">
        <f t="shared" si="1"/>
        <v>0.53146853146853146</v>
      </c>
      <c r="E12" s="45">
        <v>99</v>
      </c>
      <c r="F12" s="46">
        <f t="shared" si="2"/>
        <v>1.6885553470919325E-2</v>
      </c>
      <c r="G12" s="47">
        <v>142</v>
      </c>
      <c r="H12" s="48">
        <f t="shared" si="0"/>
        <v>2.4219682756268124E-2</v>
      </c>
      <c r="I12" s="45">
        <v>3000</v>
      </c>
      <c r="J12" s="46">
        <f t="shared" si="3"/>
        <v>0.51168343851270681</v>
      </c>
      <c r="K12" s="47">
        <v>1058</v>
      </c>
      <c r="L12" s="48">
        <f t="shared" si="4"/>
        <v>0.18045369264881461</v>
      </c>
      <c r="M12" s="45">
        <v>1564</v>
      </c>
      <c r="N12" s="23">
        <f t="shared" si="5"/>
        <v>0.26675763261129115</v>
      </c>
      <c r="O12" s="49"/>
    </row>
    <row r="13" spans="1:15" ht="14.1" customHeight="1" x14ac:dyDescent="0.2">
      <c r="A13" s="19" t="s">
        <v>34</v>
      </c>
      <c r="B13" s="43">
        <f>'1. Plan vs Actual'!C14</f>
        <v>2976</v>
      </c>
      <c r="C13" s="44">
        <v>1532</v>
      </c>
      <c r="D13" s="23">
        <f t="shared" si="1"/>
        <v>0.51478494623655913</v>
      </c>
      <c r="E13" s="45">
        <v>50</v>
      </c>
      <c r="F13" s="46">
        <f t="shared" si="2"/>
        <v>1.6801075268817203E-2</v>
      </c>
      <c r="G13" s="47">
        <v>64</v>
      </c>
      <c r="H13" s="48">
        <f t="shared" si="0"/>
        <v>2.1505376344086023E-2</v>
      </c>
      <c r="I13" s="45">
        <v>1209</v>
      </c>
      <c r="J13" s="46">
        <f t="shared" si="3"/>
        <v>0.40625</v>
      </c>
      <c r="K13" s="47">
        <v>502</v>
      </c>
      <c r="L13" s="48">
        <f t="shared" si="4"/>
        <v>0.16868279569892472</v>
      </c>
      <c r="M13" s="45">
        <v>1151</v>
      </c>
      <c r="N13" s="23">
        <f t="shared" si="5"/>
        <v>0.38676075268817206</v>
      </c>
      <c r="O13" s="49"/>
    </row>
    <row r="14" spans="1:15" ht="14.1" customHeight="1" x14ac:dyDescent="0.2">
      <c r="A14" s="19" t="s">
        <v>35</v>
      </c>
      <c r="B14" s="43">
        <f>'1. Plan vs Actual'!C15</f>
        <v>8320</v>
      </c>
      <c r="C14" s="44">
        <v>3808</v>
      </c>
      <c r="D14" s="23">
        <f t="shared" si="1"/>
        <v>0.45769230769230768</v>
      </c>
      <c r="E14" s="45">
        <v>146</v>
      </c>
      <c r="F14" s="46">
        <f t="shared" si="2"/>
        <v>1.7548076923076923E-2</v>
      </c>
      <c r="G14" s="47">
        <v>261</v>
      </c>
      <c r="H14" s="48">
        <f t="shared" si="0"/>
        <v>3.1370192307692307E-2</v>
      </c>
      <c r="I14" s="45">
        <v>4229</v>
      </c>
      <c r="J14" s="46">
        <f t="shared" si="3"/>
        <v>0.50829326923076923</v>
      </c>
      <c r="K14" s="47">
        <v>1546</v>
      </c>
      <c r="L14" s="48">
        <f t="shared" si="4"/>
        <v>0.1858173076923077</v>
      </c>
      <c r="M14" s="45">
        <v>2138</v>
      </c>
      <c r="N14" s="23">
        <f t="shared" si="5"/>
        <v>0.25697115384615382</v>
      </c>
      <c r="O14" s="49"/>
    </row>
    <row r="15" spans="1:15" ht="14.1" customHeight="1" x14ac:dyDescent="0.2">
      <c r="A15" s="19" t="s">
        <v>36</v>
      </c>
      <c r="B15" s="43">
        <f>'1. Plan vs Actual'!C16</f>
        <v>2995</v>
      </c>
      <c r="C15" s="44">
        <v>1436</v>
      </c>
      <c r="D15" s="23">
        <f t="shared" si="1"/>
        <v>0.47946577629382303</v>
      </c>
      <c r="E15" s="45">
        <v>38</v>
      </c>
      <c r="F15" s="46">
        <f t="shared" si="2"/>
        <v>1.2687813021702838E-2</v>
      </c>
      <c r="G15" s="47">
        <v>81</v>
      </c>
      <c r="H15" s="48">
        <f t="shared" si="0"/>
        <v>2.7045075125208682E-2</v>
      </c>
      <c r="I15" s="45">
        <v>1598</v>
      </c>
      <c r="J15" s="46">
        <f t="shared" si="3"/>
        <v>0.53355592654424044</v>
      </c>
      <c r="K15" s="47">
        <v>492</v>
      </c>
      <c r="L15" s="48">
        <f t="shared" si="4"/>
        <v>0.16427378964941569</v>
      </c>
      <c r="M15" s="45">
        <v>786</v>
      </c>
      <c r="N15" s="23">
        <f t="shared" si="5"/>
        <v>0.26243739565943236</v>
      </c>
      <c r="O15" s="49"/>
    </row>
    <row r="16" spans="1:15" ht="14.1" customHeight="1" x14ac:dyDescent="0.2">
      <c r="A16" s="19" t="s">
        <v>37</v>
      </c>
      <c r="B16" s="43">
        <f>'1. Plan vs Actual'!C17</f>
        <v>7465</v>
      </c>
      <c r="C16" s="44">
        <v>3749</v>
      </c>
      <c r="D16" s="23">
        <f t="shared" si="1"/>
        <v>0.5022103148024113</v>
      </c>
      <c r="E16" s="45">
        <v>482</v>
      </c>
      <c r="F16" s="46">
        <f t="shared" si="2"/>
        <v>6.4567983924983252E-2</v>
      </c>
      <c r="G16" s="47">
        <v>310</v>
      </c>
      <c r="H16" s="48">
        <f t="shared" si="0"/>
        <v>4.1527126590756865E-2</v>
      </c>
      <c r="I16" s="45">
        <v>3701</v>
      </c>
      <c r="J16" s="46">
        <f t="shared" si="3"/>
        <v>0.49578030810448759</v>
      </c>
      <c r="K16" s="47">
        <v>1183</v>
      </c>
      <c r="L16" s="48">
        <f t="shared" si="4"/>
        <v>0.15847287340924313</v>
      </c>
      <c r="M16" s="45">
        <v>1789</v>
      </c>
      <c r="N16" s="23">
        <f t="shared" si="5"/>
        <v>0.23965170797052915</v>
      </c>
      <c r="O16" s="49"/>
    </row>
    <row r="17" spans="1:17" ht="14.1" customHeight="1" x14ac:dyDescent="0.2">
      <c r="A17" s="19" t="s">
        <v>38</v>
      </c>
      <c r="B17" s="43">
        <f>'1. Plan vs Actual'!C18</f>
        <v>4461</v>
      </c>
      <c r="C17" s="44">
        <v>2354</v>
      </c>
      <c r="D17" s="23">
        <f t="shared" si="1"/>
        <v>0.52768437570051563</v>
      </c>
      <c r="E17" s="45">
        <v>356</v>
      </c>
      <c r="F17" s="46">
        <f t="shared" si="2"/>
        <v>7.980273481282224E-2</v>
      </c>
      <c r="G17" s="47">
        <v>143</v>
      </c>
      <c r="H17" s="48">
        <f t="shared" si="0"/>
        <v>3.2055592916386461E-2</v>
      </c>
      <c r="I17" s="45">
        <v>2306</v>
      </c>
      <c r="J17" s="46">
        <f t="shared" si="3"/>
        <v>0.51692445639991036</v>
      </c>
      <c r="K17" s="47">
        <v>692</v>
      </c>
      <c r="L17" s="48">
        <f t="shared" si="4"/>
        <v>0.15512216991705896</v>
      </c>
      <c r="M17" s="45">
        <v>964</v>
      </c>
      <c r="N17" s="23">
        <f t="shared" si="5"/>
        <v>0.21609504595382201</v>
      </c>
      <c r="O17" s="49"/>
    </row>
    <row r="18" spans="1:17" ht="14.1" customHeight="1" x14ac:dyDescent="0.2">
      <c r="A18" s="19" t="s">
        <v>39</v>
      </c>
      <c r="B18" s="43">
        <f>'1. Plan vs Actual'!C19</f>
        <v>16580</v>
      </c>
      <c r="C18" s="44">
        <v>8153</v>
      </c>
      <c r="D18" s="23">
        <f t="shared" si="1"/>
        <v>0.49173703256936069</v>
      </c>
      <c r="E18" s="45">
        <v>1189</v>
      </c>
      <c r="F18" s="46">
        <f t="shared" si="2"/>
        <v>7.1712907117008437E-2</v>
      </c>
      <c r="G18" s="47">
        <v>864</v>
      </c>
      <c r="H18" s="48">
        <f t="shared" si="0"/>
        <v>5.2110977080820263E-2</v>
      </c>
      <c r="I18" s="45">
        <v>9373</v>
      </c>
      <c r="J18" s="46">
        <f t="shared" si="3"/>
        <v>0.56531966224366703</v>
      </c>
      <c r="K18" s="47">
        <v>2441</v>
      </c>
      <c r="L18" s="48">
        <f t="shared" si="4"/>
        <v>0.14722557297949337</v>
      </c>
      <c r="M18" s="45">
        <v>2712</v>
      </c>
      <c r="N18" s="23">
        <f t="shared" si="5"/>
        <v>0.16357056694813027</v>
      </c>
      <c r="O18" s="49"/>
    </row>
    <row r="19" spans="1:17" ht="14.1" customHeight="1" x14ac:dyDescent="0.2">
      <c r="A19" s="19" t="s">
        <v>40</v>
      </c>
      <c r="B19" s="43">
        <f>'1. Plan vs Actual'!C20</f>
        <v>8316</v>
      </c>
      <c r="C19" s="44">
        <v>4271</v>
      </c>
      <c r="D19" s="23">
        <f t="shared" si="1"/>
        <v>0.51358826358826359</v>
      </c>
      <c r="E19" s="45">
        <v>187</v>
      </c>
      <c r="F19" s="46">
        <f t="shared" si="2"/>
        <v>2.2486772486772486E-2</v>
      </c>
      <c r="G19" s="47">
        <v>317</v>
      </c>
      <c r="H19" s="48">
        <f t="shared" si="0"/>
        <v>3.8119288119288122E-2</v>
      </c>
      <c r="I19" s="45">
        <v>4128</v>
      </c>
      <c r="J19" s="46">
        <f t="shared" si="3"/>
        <v>0.49639249639249639</v>
      </c>
      <c r="K19" s="47">
        <v>1495</v>
      </c>
      <c r="L19" s="48">
        <f t="shared" si="4"/>
        <v>0.17977392977392978</v>
      </c>
      <c r="M19" s="45">
        <v>2189</v>
      </c>
      <c r="N19" s="23">
        <f t="shared" si="5"/>
        <v>0.26322751322751325</v>
      </c>
      <c r="O19" s="49"/>
    </row>
    <row r="20" spans="1:17" ht="14.1" customHeight="1" x14ac:dyDescent="0.2">
      <c r="A20" s="19" t="s">
        <v>41</v>
      </c>
      <c r="B20" s="43">
        <f>'1. Plan vs Actual'!C21</f>
        <v>9265</v>
      </c>
      <c r="C20" s="44">
        <v>4425</v>
      </c>
      <c r="D20" s="23">
        <f t="shared" si="1"/>
        <v>0.47760388559093364</v>
      </c>
      <c r="E20" s="45">
        <v>85</v>
      </c>
      <c r="F20" s="46">
        <f t="shared" si="2"/>
        <v>9.1743119266055051E-3</v>
      </c>
      <c r="G20" s="47">
        <v>148</v>
      </c>
      <c r="H20" s="48">
        <f t="shared" si="0"/>
        <v>1.5974096060442526E-2</v>
      </c>
      <c r="I20" s="45">
        <v>4906</v>
      </c>
      <c r="J20" s="46">
        <f t="shared" si="3"/>
        <v>0.52951969778737185</v>
      </c>
      <c r="K20" s="47">
        <v>1619</v>
      </c>
      <c r="L20" s="48">
        <f t="shared" si="4"/>
        <v>0.17474365893146249</v>
      </c>
      <c r="M20" s="45">
        <v>2507</v>
      </c>
      <c r="N20" s="23">
        <f t="shared" si="5"/>
        <v>0.27058823529411763</v>
      </c>
      <c r="O20" s="49"/>
    </row>
    <row r="21" spans="1:17" ht="14.1" customHeight="1" x14ac:dyDescent="0.2">
      <c r="A21" s="19" t="s">
        <v>42</v>
      </c>
      <c r="B21" s="43">
        <f>'1. Plan vs Actual'!C22</f>
        <v>8622</v>
      </c>
      <c r="C21" s="44">
        <v>3982</v>
      </c>
      <c r="D21" s="23">
        <f t="shared" si="1"/>
        <v>0.46184180004639297</v>
      </c>
      <c r="E21" s="45">
        <v>96</v>
      </c>
      <c r="F21" s="46">
        <f t="shared" si="2"/>
        <v>1.1134307585247043E-2</v>
      </c>
      <c r="G21" s="47">
        <v>177</v>
      </c>
      <c r="H21" s="48">
        <f t="shared" si="0"/>
        <v>2.0528879610299235E-2</v>
      </c>
      <c r="I21" s="45">
        <v>3950</v>
      </c>
      <c r="J21" s="46">
        <f t="shared" si="3"/>
        <v>0.45813036418464392</v>
      </c>
      <c r="K21" s="47">
        <v>1716</v>
      </c>
      <c r="L21" s="48">
        <f t="shared" si="4"/>
        <v>0.19902574808629089</v>
      </c>
      <c r="M21" s="45">
        <v>2683</v>
      </c>
      <c r="N21" s="23">
        <f t="shared" si="5"/>
        <v>0.31118070053351893</v>
      </c>
      <c r="O21" s="49"/>
    </row>
    <row r="22" spans="1:17" ht="14.1" customHeight="1" x14ac:dyDescent="0.2">
      <c r="A22" s="19" t="s">
        <v>43</v>
      </c>
      <c r="B22" s="43">
        <f>'1. Plan vs Actual'!C23</f>
        <v>3899</v>
      </c>
      <c r="C22" s="44">
        <v>1742</v>
      </c>
      <c r="D22" s="23">
        <f t="shared" si="1"/>
        <v>0.44678122595537317</v>
      </c>
      <c r="E22" s="45">
        <v>41</v>
      </c>
      <c r="F22" s="46">
        <f t="shared" si="2"/>
        <v>1.0515516799179277E-2</v>
      </c>
      <c r="G22" s="47">
        <v>111</v>
      </c>
      <c r="H22" s="48">
        <f t="shared" si="0"/>
        <v>2.8468838163631702E-2</v>
      </c>
      <c r="I22" s="45">
        <v>1971</v>
      </c>
      <c r="J22" s="46">
        <f t="shared" si="3"/>
        <v>0.50551423441908183</v>
      </c>
      <c r="K22" s="47">
        <v>674</v>
      </c>
      <c r="L22" s="48">
        <f t="shared" si="4"/>
        <v>0.17286483713772763</v>
      </c>
      <c r="M22" s="45">
        <v>1102</v>
      </c>
      <c r="N22" s="23">
        <f t="shared" si="5"/>
        <v>0.28263657348037957</v>
      </c>
      <c r="O22" s="49"/>
    </row>
    <row r="23" spans="1:17" ht="14.1" customHeight="1" x14ac:dyDescent="0.2">
      <c r="A23" s="19" t="s">
        <v>44</v>
      </c>
      <c r="B23" s="43">
        <f>'1. Plan vs Actual'!C24</f>
        <v>5740</v>
      </c>
      <c r="C23" s="44">
        <v>2814</v>
      </c>
      <c r="D23" s="23">
        <f t="shared" si="1"/>
        <v>0.49024390243902438</v>
      </c>
      <c r="E23" s="45">
        <v>84</v>
      </c>
      <c r="F23" s="46">
        <f t="shared" si="2"/>
        <v>1.4634146341463415E-2</v>
      </c>
      <c r="G23" s="47">
        <v>160</v>
      </c>
      <c r="H23" s="48">
        <f t="shared" si="0"/>
        <v>2.7874564459930314E-2</v>
      </c>
      <c r="I23" s="45">
        <v>2941</v>
      </c>
      <c r="J23" s="46">
        <f t="shared" si="3"/>
        <v>0.51236933797909412</v>
      </c>
      <c r="K23" s="47">
        <v>994</v>
      </c>
      <c r="L23" s="48">
        <f t="shared" si="4"/>
        <v>0.17317073170731706</v>
      </c>
      <c r="M23" s="45">
        <v>1561</v>
      </c>
      <c r="N23" s="23">
        <f t="shared" si="5"/>
        <v>0.27195121951219514</v>
      </c>
      <c r="O23" s="49"/>
    </row>
    <row r="24" spans="1:17" ht="14.1" customHeight="1" x14ac:dyDescent="0.2">
      <c r="A24" s="19" t="s">
        <v>45</v>
      </c>
      <c r="B24" s="43">
        <f>'1. Plan vs Actual'!C25</f>
        <v>6382</v>
      </c>
      <c r="C24" s="44">
        <v>3062</v>
      </c>
      <c r="D24" s="23">
        <f t="shared" si="1"/>
        <v>0.47978690065810092</v>
      </c>
      <c r="E24" s="45">
        <v>192</v>
      </c>
      <c r="F24" s="46">
        <f t="shared" si="2"/>
        <v>3.0084612973989344E-2</v>
      </c>
      <c r="G24" s="47">
        <v>137</v>
      </c>
      <c r="H24" s="48">
        <f t="shared" si="0"/>
        <v>2.146662488248198E-2</v>
      </c>
      <c r="I24" s="45">
        <v>3097</v>
      </c>
      <c r="J24" s="46">
        <f t="shared" si="3"/>
        <v>0.48527107489815102</v>
      </c>
      <c r="K24" s="47">
        <v>1138</v>
      </c>
      <c r="L24" s="48">
        <f t="shared" si="4"/>
        <v>0.17831400814791601</v>
      </c>
      <c r="M24" s="45">
        <v>1817</v>
      </c>
      <c r="N24" s="23">
        <f t="shared" si="5"/>
        <v>0.28470698840488873</v>
      </c>
      <c r="O24" s="49"/>
      <c r="Q24" s="49"/>
    </row>
    <row r="25" spans="1:17" x14ac:dyDescent="0.2">
      <c r="A25" s="19" t="s">
        <v>46</v>
      </c>
      <c r="B25" s="50">
        <f>'1. Plan vs Actual'!C26</f>
        <v>1077</v>
      </c>
      <c r="C25" s="115">
        <v>550</v>
      </c>
      <c r="D25" s="23">
        <f>C25/B25</f>
        <v>0.51067780872794799</v>
      </c>
      <c r="E25" s="116">
        <v>2</v>
      </c>
      <c r="F25" s="46">
        <f>E25/B25</f>
        <v>1.8570102135561746E-3</v>
      </c>
      <c r="G25" s="117">
        <v>11</v>
      </c>
      <c r="H25" s="48">
        <f t="shared" si="0"/>
        <v>1.021355617455896E-2</v>
      </c>
      <c r="I25" s="116">
        <v>369</v>
      </c>
      <c r="J25" s="46">
        <f t="shared" si="3"/>
        <v>0.3426183844011142</v>
      </c>
      <c r="K25" s="117">
        <v>259</v>
      </c>
      <c r="L25" s="48">
        <f t="shared" si="4"/>
        <v>0.24048282265552459</v>
      </c>
      <c r="M25" s="116">
        <v>436</v>
      </c>
      <c r="N25" s="23">
        <f t="shared" si="5"/>
        <v>0.40482822655524603</v>
      </c>
      <c r="O25" s="49"/>
    </row>
    <row r="26" spans="1:17" ht="13.5" thickBot="1" x14ac:dyDescent="0.25">
      <c r="A26" s="24" t="s">
        <v>48</v>
      </c>
      <c r="B26" s="51">
        <f>'1. Plan vs Actual'!C27</f>
        <v>102734</v>
      </c>
      <c r="C26" s="118">
        <v>49763</v>
      </c>
      <c r="D26" s="27">
        <f>C26/B26</f>
        <v>0.48438686316117352</v>
      </c>
      <c r="E26" s="119">
        <v>4056</v>
      </c>
      <c r="F26" s="52">
        <f t="shared" si="2"/>
        <v>3.948060038546148E-2</v>
      </c>
      <c r="G26" s="120">
        <v>3857</v>
      </c>
      <c r="H26" s="53">
        <f t="shared" si="0"/>
        <v>3.754355909436019E-2</v>
      </c>
      <c r="I26" s="119">
        <v>55125</v>
      </c>
      <c r="J26" s="52">
        <f t="shared" si="3"/>
        <v>0.53657990538672684</v>
      </c>
      <c r="K26" s="120">
        <v>16646</v>
      </c>
      <c r="L26" s="53">
        <f t="shared" si="4"/>
        <v>0.16203009714408084</v>
      </c>
      <c r="M26" s="119">
        <v>23048</v>
      </c>
      <c r="N26" s="27">
        <f t="shared" si="5"/>
        <v>0.22434637023770124</v>
      </c>
      <c r="O26" s="49"/>
      <c r="P26" s="49"/>
    </row>
    <row r="27" spans="1:17" ht="13.5" thickTop="1" x14ac:dyDescent="0.2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7" x14ac:dyDescent="0.2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7" ht="12.75" customHeight="1" x14ac:dyDescent="0.2">
      <c r="A29" s="160" t="s">
        <v>51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</row>
    <row r="30" spans="1:17" ht="12.75" customHeight="1" x14ac:dyDescent="0.2">
      <c r="A30" s="160" t="s">
        <v>52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</row>
    <row r="31" spans="1:17" x14ac:dyDescent="0.2">
      <c r="A31" s="164" t="s">
        <v>53</v>
      </c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</row>
  </sheetData>
  <mergeCells count="7">
    <mergeCell ref="A31:P31"/>
    <mergeCell ref="A1:N1"/>
    <mergeCell ref="A2:N2"/>
    <mergeCell ref="A3:N3"/>
    <mergeCell ref="A5:N5"/>
    <mergeCell ref="A29:P29"/>
    <mergeCell ref="A30:P30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31"/>
  <sheetViews>
    <sheetView workbookViewId="0">
      <selection activeCell="O25" sqref="O25"/>
    </sheetView>
  </sheetViews>
  <sheetFormatPr defaultColWidth="9.140625" defaultRowHeight="12.75" x14ac:dyDescent="0.2"/>
  <cols>
    <col min="1" max="1" width="21.28515625" style="49" customWidth="1"/>
    <col min="2" max="2" width="9.42578125" style="49" customWidth="1"/>
    <col min="3" max="3" width="8.28515625" style="49" customWidth="1"/>
    <col min="4" max="4" width="5.140625" style="49" customWidth="1"/>
    <col min="5" max="5" width="8.7109375" style="49" customWidth="1"/>
    <col min="6" max="6" width="5.140625" style="49" customWidth="1"/>
    <col min="7" max="7" width="9.42578125" style="49" customWidth="1"/>
    <col min="8" max="8" width="5.140625" style="49" customWidth="1"/>
    <col min="9" max="9" width="8.7109375" style="49" customWidth="1"/>
    <col min="10" max="10" width="5.140625" style="49" customWidth="1"/>
    <col min="11" max="11" width="9.140625" style="49" customWidth="1"/>
    <col min="12" max="12" width="5.140625" style="49" customWidth="1"/>
    <col min="13" max="13" width="8.7109375" style="49" customWidth="1"/>
    <col min="14" max="14" width="5.140625" style="49" customWidth="1"/>
    <col min="15" max="15" width="10.7109375" style="49" customWidth="1"/>
    <col min="16" max="16" width="5.140625" style="49" customWidth="1"/>
    <col min="17" max="16384" width="9.140625" style="49"/>
  </cols>
  <sheetData>
    <row r="1" spans="1:16" ht="18.75" x14ac:dyDescent="0.3">
      <c r="A1" s="152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</row>
    <row r="2" spans="1:16" ht="15.75" x14ac:dyDescent="0.25">
      <c r="A2" s="150" t="str">
        <f>'1. Plan vs Actual'!A2</f>
        <v>OSCCAR Summary by Workforce Area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</row>
    <row r="3" spans="1:16" ht="15.75" x14ac:dyDescent="0.25">
      <c r="A3" s="176" t="str">
        <f>'1. Plan vs Actual'!A3</f>
        <v>FY23 Quarter Ending June 30, 2023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51"/>
    </row>
    <row r="5" spans="1:16" ht="18.75" x14ac:dyDescent="0.3">
      <c r="A5" s="152" t="s">
        <v>8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</row>
    <row r="6" spans="1:16" ht="6.75" customHeight="1" thickBot="1" x14ac:dyDescent="0.25"/>
    <row r="7" spans="1:16" ht="13.5" thickTop="1" x14ac:dyDescent="0.2">
      <c r="A7" s="54" t="s">
        <v>16</v>
      </c>
      <c r="B7" s="136" t="s">
        <v>17</v>
      </c>
      <c r="C7" s="55" t="s">
        <v>18</v>
      </c>
      <c r="D7" s="55" t="s">
        <v>19</v>
      </c>
      <c r="E7" s="55" t="s">
        <v>20</v>
      </c>
      <c r="F7" s="55" t="s">
        <v>21</v>
      </c>
      <c r="G7" s="55" t="s">
        <v>55</v>
      </c>
      <c r="H7" s="55" t="s">
        <v>61</v>
      </c>
      <c r="I7" s="55" t="s">
        <v>62</v>
      </c>
      <c r="J7" s="55" t="s">
        <v>63</v>
      </c>
      <c r="K7" s="55" t="s">
        <v>73</v>
      </c>
      <c r="L7" s="55" t="s">
        <v>74</v>
      </c>
      <c r="M7" s="55" t="s">
        <v>75</v>
      </c>
      <c r="N7" s="55" t="s">
        <v>76</v>
      </c>
      <c r="O7" s="55" t="s">
        <v>95</v>
      </c>
      <c r="P7" s="56" t="s">
        <v>78</v>
      </c>
    </row>
    <row r="8" spans="1:16" s="60" customFormat="1" ht="51" x14ac:dyDescent="0.2">
      <c r="A8" s="57"/>
      <c r="B8" s="129" t="s">
        <v>22</v>
      </c>
      <c r="C8" s="58" t="s">
        <v>96</v>
      </c>
      <c r="D8" s="58" t="s">
        <v>80</v>
      </c>
      <c r="E8" s="58" t="s">
        <v>97</v>
      </c>
      <c r="F8" s="58" t="s">
        <v>80</v>
      </c>
      <c r="G8" s="58" t="s">
        <v>98</v>
      </c>
      <c r="H8" s="58" t="s">
        <v>80</v>
      </c>
      <c r="I8" s="58" t="s">
        <v>99</v>
      </c>
      <c r="J8" s="58" t="s">
        <v>80</v>
      </c>
      <c r="K8" s="58" t="s">
        <v>100</v>
      </c>
      <c r="L8" s="58" t="s">
        <v>80</v>
      </c>
      <c r="M8" s="58" t="s">
        <v>101</v>
      </c>
      <c r="N8" s="58" t="s">
        <v>80</v>
      </c>
      <c r="O8" s="58" t="s">
        <v>102</v>
      </c>
      <c r="P8" s="59" t="s">
        <v>80</v>
      </c>
    </row>
    <row r="9" spans="1:16" ht="14.1" customHeight="1" x14ac:dyDescent="0.2">
      <c r="A9" s="61" t="s">
        <v>30</v>
      </c>
      <c r="B9" s="30">
        <f>'1. Plan vs Actual'!C10</f>
        <v>3293</v>
      </c>
      <c r="C9" s="20">
        <v>235</v>
      </c>
      <c r="D9" s="21">
        <f>C9/B9</f>
        <v>7.136349832979047E-2</v>
      </c>
      <c r="E9" s="20">
        <v>1047</v>
      </c>
      <c r="F9" s="21">
        <f>E9/B9</f>
        <v>0.31794716064378986</v>
      </c>
      <c r="G9" s="20">
        <v>430</v>
      </c>
      <c r="H9" s="21">
        <f>G9/B9</f>
        <v>0.13058001822046766</v>
      </c>
      <c r="I9" s="20">
        <v>256</v>
      </c>
      <c r="J9" s="21">
        <f>I9/B9</f>
        <v>7.7740662010324937E-2</v>
      </c>
      <c r="K9" s="20">
        <v>663</v>
      </c>
      <c r="L9" s="21">
        <f>K9/B9</f>
        <v>0.20133616762830245</v>
      </c>
      <c r="M9" s="20">
        <v>326</v>
      </c>
      <c r="N9" s="21">
        <f>M9/B9</f>
        <v>9.8997874278773157E-2</v>
      </c>
      <c r="O9" s="20">
        <v>336</v>
      </c>
      <c r="P9" s="23">
        <f>O9/B9</f>
        <v>0.10203461888855148</v>
      </c>
    </row>
    <row r="10" spans="1:16" ht="14.1" customHeight="1" x14ac:dyDescent="0.2">
      <c r="A10" s="61" t="s">
        <v>31</v>
      </c>
      <c r="B10" s="30">
        <f>'1. Plan vs Actual'!C11</f>
        <v>10711</v>
      </c>
      <c r="C10" s="20">
        <v>509</v>
      </c>
      <c r="D10" s="21">
        <f t="shared" ref="D10:D26" si="0">C10/B10</f>
        <v>4.752123984688638E-2</v>
      </c>
      <c r="E10" s="20">
        <v>2689</v>
      </c>
      <c r="F10" s="21">
        <f t="shared" ref="F10:F26" si="1">E10/B10</f>
        <v>0.25105032209877698</v>
      </c>
      <c r="G10" s="20">
        <v>1458</v>
      </c>
      <c r="H10" s="21">
        <f t="shared" ref="H10:H26" si="2">G10/B10</f>
        <v>0.13612174400149379</v>
      </c>
      <c r="I10" s="20">
        <v>689</v>
      </c>
      <c r="J10" s="21">
        <f t="shared" ref="J10:J26" si="3">I10/B10</f>
        <v>6.4326393427317705E-2</v>
      </c>
      <c r="K10" s="20">
        <v>3205</v>
      </c>
      <c r="L10" s="21">
        <f t="shared" ref="L10:L26" si="4">K10/B10</f>
        <v>0.29922509569601347</v>
      </c>
      <c r="M10" s="20">
        <v>1808</v>
      </c>
      <c r="N10" s="21">
        <f t="shared" ref="N10:N26" si="5">M10/B10</f>
        <v>0.16879843151899915</v>
      </c>
      <c r="O10" s="20">
        <v>353</v>
      </c>
      <c r="P10" s="23">
        <f t="shared" ref="P10:P26" si="6">O10/B10</f>
        <v>3.2956773410512556E-2</v>
      </c>
    </row>
    <row r="11" spans="1:16" ht="14.1" customHeight="1" x14ac:dyDescent="0.2">
      <c r="A11" s="61" t="s">
        <v>32</v>
      </c>
      <c r="B11" s="30">
        <f>'1. Plan vs Actual'!C12</f>
        <v>7137</v>
      </c>
      <c r="C11" s="20">
        <v>1111</v>
      </c>
      <c r="D11" s="21">
        <f t="shared" si="0"/>
        <v>0.15566764747092615</v>
      </c>
      <c r="E11" s="20">
        <v>2387</v>
      </c>
      <c r="F11" s="21">
        <f t="shared" si="1"/>
        <v>0.33445425248703936</v>
      </c>
      <c r="G11" s="20">
        <v>971</v>
      </c>
      <c r="H11" s="21">
        <f t="shared" si="2"/>
        <v>0.13605156228107049</v>
      </c>
      <c r="I11" s="20">
        <v>593</v>
      </c>
      <c r="J11" s="21">
        <f t="shared" si="3"/>
        <v>8.3088132268460138E-2</v>
      </c>
      <c r="K11" s="20">
        <v>1379</v>
      </c>
      <c r="L11" s="21">
        <f t="shared" si="4"/>
        <v>0.19321843912007847</v>
      </c>
      <c r="M11" s="20">
        <v>619</v>
      </c>
      <c r="N11" s="21">
        <f t="shared" si="5"/>
        <v>8.6731119518004759E-2</v>
      </c>
      <c r="O11" s="20">
        <v>77</v>
      </c>
      <c r="P11" s="23">
        <f t="shared" si="6"/>
        <v>1.0788846854420626E-2</v>
      </c>
    </row>
    <row r="12" spans="1:16" ht="14.1" customHeight="1" x14ac:dyDescent="0.2">
      <c r="A12" s="61" t="s">
        <v>33</v>
      </c>
      <c r="B12" s="30">
        <f>'1. Plan vs Actual'!C13</f>
        <v>5863</v>
      </c>
      <c r="C12" s="20">
        <v>323</v>
      </c>
      <c r="D12" s="21">
        <f t="shared" si="0"/>
        <v>5.509125021320143E-2</v>
      </c>
      <c r="E12" s="20">
        <v>1776</v>
      </c>
      <c r="F12" s="21">
        <f t="shared" si="1"/>
        <v>0.30291659559952244</v>
      </c>
      <c r="G12" s="20">
        <v>931</v>
      </c>
      <c r="H12" s="21">
        <f t="shared" si="2"/>
        <v>0.15879242708511002</v>
      </c>
      <c r="I12" s="20">
        <v>551</v>
      </c>
      <c r="J12" s="21">
        <f t="shared" si="3"/>
        <v>9.3979191540167151E-2</v>
      </c>
      <c r="K12" s="20">
        <v>1534</v>
      </c>
      <c r="L12" s="21">
        <f t="shared" si="4"/>
        <v>0.2616407982261641</v>
      </c>
      <c r="M12" s="20">
        <v>710</v>
      </c>
      <c r="N12" s="21">
        <f t="shared" si="5"/>
        <v>0.12109841378134061</v>
      </c>
      <c r="O12" s="20">
        <v>38</v>
      </c>
      <c r="P12" s="23">
        <f t="shared" si="6"/>
        <v>6.4813235544942862E-3</v>
      </c>
    </row>
    <row r="13" spans="1:16" ht="14.1" customHeight="1" x14ac:dyDescent="0.2">
      <c r="A13" s="61" t="s">
        <v>34</v>
      </c>
      <c r="B13" s="30">
        <f>'1. Plan vs Actual'!C14</f>
        <v>2976</v>
      </c>
      <c r="C13" s="20">
        <v>177</v>
      </c>
      <c r="D13" s="21">
        <f t="shared" si="0"/>
        <v>5.9475806451612906E-2</v>
      </c>
      <c r="E13" s="20">
        <v>685</v>
      </c>
      <c r="F13" s="21">
        <f t="shared" si="1"/>
        <v>0.23017473118279569</v>
      </c>
      <c r="G13" s="20">
        <v>445</v>
      </c>
      <c r="H13" s="21">
        <f t="shared" si="2"/>
        <v>0.14952956989247312</v>
      </c>
      <c r="I13" s="20">
        <v>304</v>
      </c>
      <c r="J13" s="21">
        <f t="shared" si="3"/>
        <v>0.10215053763440861</v>
      </c>
      <c r="K13" s="20">
        <v>925</v>
      </c>
      <c r="L13" s="21">
        <f t="shared" si="4"/>
        <v>0.31081989247311825</v>
      </c>
      <c r="M13" s="20">
        <v>434</v>
      </c>
      <c r="N13" s="21">
        <f t="shared" si="5"/>
        <v>0.14583333333333334</v>
      </c>
      <c r="O13" s="20">
        <v>6</v>
      </c>
      <c r="P13" s="23">
        <f t="shared" si="6"/>
        <v>2.0161290322580645E-3</v>
      </c>
    </row>
    <row r="14" spans="1:16" ht="14.1" customHeight="1" x14ac:dyDescent="0.2">
      <c r="A14" s="61" t="s">
        <v>35</v>
      </c>
      <c r="B14" s="30">
        <f>'1. Plan vs Actual'!C15</f>
        <v>8320</v>
      </c>
      <c r="C14" s="20">
        <v>493</v>
      </c>
      <c r="D14" s="21">
        <f t="shared" si="0"/>
        <v>5.925480769230769E-2</v>
      </c>
      <c r="E14" s="20">
        <v>2513</v>
      </c>
      <c r="F14" s="21">
        <f t="shared" si="1"/>
        <v>0.30204326923076924</v>
      </c>
      <c r="G14" s="20">
        <v>1249</v>
      </c>
      <c r="H14" s="21">
        <f t="shared" si="2"/>
        <v>0.1501201923076923</v>
      </c>
      <c r="I14" s="20">
        <v>777</v>
      </c>
      <c r="J14" s="21">
        <f t="shared" si="3"/>
        <v>9.3389423076923078E-2</v>
      </c>
      <c r="K14" s="20">
        <v>2134</v>
      </c>
      <c r="L14" s="21">
        <f t="shared" si="4"/>
        <v>0.25649038461538459</v>
      </c>
      <c r="M14" s="20">
        <v>1006</v>
      </c>
      <c r="N14" s="21">
        <f t="shared" si="5"/>
        <v>0.12091346153846154</v>
      </c>
      <c r="O14" s="20">
        <v>148</v>
      </c>
      <c r="P14" s="23">
        <f t="shared" si="6"/>
        <v>1.7788461538461538E-2</v>
      </c>
    </row>
    <row r="15" spans="1:16" ht="14.1" customHeight="1" x14ac:dyDescent="0.2">
      <c r="A15" s="61" t="s">
        <v>36</v>
      </c>
      <c r="B15" s="30">
        <f>'1. Plan vs Actual'!C16</f>
        <v>2995</v>
      </c>
      <c r="C15" s="20">
        <v>160</v>
      </c>
      <c r="D15" s="21">
        <f t="shared" si="0"/>
        <v>5.3422370617696162E-2</v>
      </c>
      <c r="E15" s="20">
        <v>874</v>
      </c>
      <c r="F15" s="21">
        <f t="shared" si="1"/>
        <v>0.29181969949916525</v>
      </c>
      <c r="G15" s="20">
        <v>468</v>
      </c>
      <c r="H15" s="21">
        <f t="shared" si="2"/>
        <v>0.15626043405676127</v>
      </c>
      <c r="I15" s="20">
        <v>255</v>
      </c>
      <c r="J15" s="21">
        <f t="shared" si="3"/>
        <v>8.5141903171953262E-2</v>
      </c>
      <c r="K15" s="20">
        <v>695</v>
      </c>
      <c r="L15" s="21">
        <f t="shared" si="4"/>
        <v>0.23205342237061768</v>
      </c>
      <c r="M15" s="20">
        <v>395</v>
      </c>
      <c r="N15" s="21">
        <f t="shared" si="5"/>
        <v>0.1318864774624374</v>
      </c>
      <c r="O15" s="20">
        <v>148</v>
      </c>
      <c r="P15" s="23">
        <f t="shared" si="6"/>
        <v>4.9415692821368949E-2</v>
      </c>
    </row>
    <row r="16" spans="1:16" ht="14.1" customHeight="1" x14ac:dyDescent="0.2">
      <c r="A16" s="61" t="s">
        <v>37</v>
      </c>
      <c r="B16" s="30">
        <f>'1. Plan vs Actual'!C17</f>
        <v>7465</v>
      </c>
      <c r="C16" s="20">
        <v>917</v>
      </c>
      <c r="D16" s="21">
        <f t="shared" si="0"/>
        <v>0.12283991962491628</v>
      </c>
      <c r="E16" s="20">
        <v>2101</v>
      </c>
      <c r="F16" s="21">
        <f t="shared" si="1"/>
        <v>0.2814467515070328</v>
      </c>
      <c r="G16" s="20">
        <v>904</v>
      </c>
      <c r="H16" s="21">
        <f t="shared" si="2"/>
        <v>0.12109845947756195</v>
      </c>
      <c r="I16" s="20">
        <v>511</v>
      </c>
      <c r="J16" s="21">
        <f t="shared" si="3"/>
        <v>6.8452779638312117E-2</v>
      </c>
      <c r="K16" s="20">
        <v>1714</v>
      </c>
      <c r="L16" s="21">
        <f t="shared" si="4"/>
        <v>0.22960482250502345</v>
      </c>
      <c r="M16" s="20">
        <v>899</v>
      </c>
      <c r="N16" s="21">
        <f t="shared" si="5"/>
        <v>0.12042866711319491</v>
      </c>
      <c r="O16" s="20">
        <v>419</v>
      </c>
      <c r="P16" s="23">
        <f t="shared" si="6"/>
        <v>5.612860013395847E-2</v>
      </c>
    </row>
    <row r="17" spans="1:16" ht="14.1" customHeight="1" x14ac:dyDescent="0.2">
      <c r="A17" s="61" t="s">
        <v>38</v>
      </c>
      <c r="B17" s="30">
        <f>'1. Plan vs Actual'!C18</f>
        <v>4461</v>
      </c>
      <c r="C17" s="20">
        <v>715</v>
      </c>
      <c r="D17" s="21">
        <f t="shared" si="0"/>
        <v>0.1602779645819323</v>
      </c>
      <c r="E17" s="20">
        <v>1574</v>
      </c>
      <c r="F17" s="21">
        <f t="shared" si="1"/>
        <v>0.35283568706568036</v>
      </c>
      <c r="G17" s="20">
        <v>603</v>
      </c>
      <c r="H17" s="21">
        <f t="shared" si="2"/>
        <v>0.13517148621385339</v>
      </c>
      <c r="I17" s="20">
        <v>363</v>
      </c>
      <c r="J17" s="21">
        <f t="shared" si="3"/>
        <v>8.1371889710827164E-2</v>
      </c>
      <c r="K17" s="20">
        <v>847</v>
      </c>
      <c r="L17" s="21">
        <f t="shared" si="4"/>
        <v>0.18986774265859674</v>
      </c>
      <c r="M17" s="20">
        <v>336</v>
      </c>
      <c r="N17" s="21">
        <f t="shared" si="5"/>
        <v>7.5319435104236721E-2</v>
      </c>
      <c r="O17" s="20">
        <v>23</v>
      </c>
      <c r="P17" s="23">
        <f t="shared" si="6"/>
        <v>5.1557946648733465E-3</v>
      </c>
    </row>
    <row r="18" spans="1:16" ht="14.1" customHeight="1" x14ac:dyDescent="0.2">
      <c r="A18" s="61" t="s">
        <v>39</v>
      </c>
      <c r="B18" s="30">
        <f>'1. Plan vs Actual'!C19</f>
        <v>16580</v>
      </c>
      <c r="C18" s="20">
        <v>2875</v>
      </c>
      <c r="D18" s="21">
        <f t="shared" si="0"/>
        <v>0.17340168878166465</v>
      </c>
      <c r="E18" s="20">
        <v>5716</v>
      </c>
      <c r="F18" s="21">
        <f t="shared" si="1"/>
        <v>0.34475271411338965</v>
      </c>
      <c r="G18" s="20">
        <v>2365</v>
      </c>
      <c r="H18" s="21">
        <f t="shared" si="2"/>
        <v>0.14264173703256935</v>
      </c>
      <c r="I18" s="20">
        <v>1078</v>
      </c>
      <c r="J18" s="21">
        <f t="shared" si="3"/>
        <v>6.5018094089264178E-2</v>
      </c>
      <c r="K18" s="20">
        <v>2033</v>
      </c>
      <c r="L18" s="21">
        <f t="shared" si="4"/>
        <v>0.12261761158021713</v>
      </c>
      <c r="M18" s="20">
        <v>1014</v>
      </c>
      <c r="N18" s="21">
        <f t="shared" si="5"/>
        <v>6.1158021712907115E-2</v>
      </c>
      <c r="O18" s="20">
        <v>1499</v>
      </c>
      <c r="P18" s="23">
        <f t="shared" si="6"/>
        <v>9.0410132689987932E-2</v>
      </c>
    </row>
    <row r="19" spans="1:16" ht="14.1" customHeight="1" x14ac:dyDescent="0.2">
      <c r="A19" s="61" t="s">
        <v>40</v>
      </c>
      <c r="B19" s="30">
        <f>'1. Plan vs Actual'!C20</f>
        <v>8316</v>
      </c>
      <c r="C19" s="20">
        <v>773</v>
      </c>
      <c r="D19" s="21">
        <f t="shared" si="0"/>
        <v>9.2953342953342954E-2</v>
      </c>
      <c r="E19" s="20">
        <v>2586</v>
      </c>
      <c r="F19" s="21">
        <f t="shared" si="1"/>
        <v>0.31096681096681095</v>
      </c>
      <c r="G19" s="20">
        <v>1002</v>
      </c>
      <c r="H19" s="21">
        <f t="shared" si="2"/>
        <v>0.1204906204906205</v>
      </c>
      <c r="I19" s="20">
        <v>650</v>
      </c>
      <c r="J19" s="21">
        <f t="shared" si="3"/>
        <v>7.8162578162578156E-2</v>
      </c>
      <c r="K19" s="20">
        <v>2037</v>
      </c>
      <c r="L19" s="21">
        <f t="shared" si="4"/>
        <v>0.24494949494949494</v>
      </c>
      <c r="M19" s="20">
        <v>993</v>
      </c>
      <c r="N19" s="21">
        <f t="shared" si="5"/>
        <v>0.11940836940836941</v>
      </c>
      <c r="O19" s="20">
        <v>275</v>
      </c>
      <c r="P19" s="23">
        <f t="shared" si="6"/>
        <v>3.3068783068783067E-2</v>
      </c>
    </row>
    <row r="20" spans="1:16" ht="14.1" customHeight="1" x14ac:dyDescent="0.2">
      <c r="A20" s="61" t="s">
        <v>41</v>
      </c>
      <c r="B20" s="30">
        <f>'1. Plan vs Actual'!C21</f>
        <v>9265</v>
      </c>
      <c r="C20" s="20">
        <v>323</v>
      </c>
      <c r="D20" s="21">
        <f t="shared" si="0"/>
        <v>3.4862385321100919E-2</v>
      </c>
      <c r="E20" s="20">
        <v>1789</v>
      </c>
      <c r="F20" s="21">
        <f t="shared" si="1"/>
        <v>0.1930922827846735</v>
      </c>
      <c r="G20" s="20">
        <v>1045</v>
      </c>
      <c r="H20" s="21">
        <f t="shared" si="2"/>
        <v>0.11279007015650297</v>
      </c>
      <c r="I20" s="20">
        <v>626</v>
      </c>
      <c r="J20" s="21">
        <f t="shared" si="3"/>
        <v>6.7566109012412306E-2</v>
      </c>
      <c r="K20" s="20">
        <v>3363</v>
      </c>
      <c r="L20" s="21">
        <f t="shared" si="4"/>
        <v>0.36297895304910954</v>
      </c>
      <c r="M20" s="20">
        <v>2093</v>
      </c>
      <c r="N20" s="21">
        <f t="shared" si="5"/>
        <v>0.22590393955747437</v>
      </c>
      <c r="O20" s="20">
        <v>26</v>
      </c>
      <c r="P20" s="23">
        <f t="shared" si="6"/>
        <v>2.8062601187263895E-3</v>
      </c>
    </row>
    <row r="21" spans="1:16" ht="14.1" customHeight="1" x14ac:dyDescent="0.2">
      <c r="A21" s="61" t="s">
        <v>42</v>
      </c>
      <c r="B21" s="30">
        <f>'1. Plan vs Actual'!C22</f>
        <v>8622</v>
      </c>
      <c r="C21" s="20">
        <v>276</v>
      </c>
      <c r="D21" s="21">
        <f t="shared" si="0"/>
        <v>3.2011134307585246E-2</v>
      </c>
      <c r="E21" s="20">
        <v>1666</v>
      </c>
      <c r="F21" s="21">
        <f t="shared" si="1"/>
        <v>0.19322662955230804</v>
      </c>
      <c r="G21" s="20">
        <v>944</v>
      </c>
      <c r="H21" s="21">
        <f t="shared" si="2"/>
        <v>0.10948735792159592</v>
      </c>
      <c r="I21" s="20">
        <v>631</v>
      </c>
      <c r="J21" s="21">
        <f t="shared" si="3"/>
        <v>7.3184875898863369E-2</v>
      </c>
      <c r="K21" s="20">
        <v>3074</v>
      </c>
      <c r="L21" s="21">
        <f t="shared" si="4"/>
        <v>0.35652980746926466</v>
      </c>
      <c r="M21" s="20">
        <v>2003</v>
      </c>
      <c r="N21" s="21">
        <f t="shared" si="5"/>
        <v>0.23231268847135236</v>
      </c>
      <c r="O21" s="20">
        <v>28</v>
      </c>
      <c r="P21" s="23">
        <f t="shared" si="6"/>
        <v>3.2475063790303872E-3</v>
      </c>
    </row>
    <row r="22" spans="1:16" ht="14.1" customHeight="1" x14ac:dyDescent="0.2">
      <c r="A22" s="61" t="s">
        <v>43</v>
      </c>
      <c r="B22" s="30">
        <f>'1. Plan vs Actual'!C23</f>
        <v>3899</v>
      </c>
      <c r="C22" s="20">
        <v>191</v>
      </c>
      <c r="D22" s="21">
        <f t="shared" si="0"/>
        <v>4.8986919723005902E-2</v>
      </c>
      <c r="E22" s="20">
        <v>1223</v>
      </c>
      <c r="F22" s="21">
        <f t="shared" si="1"/>
        <v>0.31367017183893309</v>
      </c>
      <c r="G22" s="20">
        <v>554</v>
      </c>
      <c r="H22" s="21">
        <f t="shared" si="2"/>
        <v>0.14208771479866633</v>
      </c>
      <c r="I22" s="20">
        <v>375</v>
      </c>
      <c r="J22" s="21">
        <f t="shared" si="3"/>
        <v>9.6178507309566549E-2</v>
      </c>
      <c r="K22" s="20">
        <v>1020</v>
      </c>
      <c r="L22" s="21">
        <f t="shared" si="4"/>
        <v>0.26160553988202101</v>
      </c>
      <c r="M22" s="20">
        <v>525</v>
      </c>
      <c r="N22" s="21">
        <f t="shared" si="5"/>
        <v>0.13464991023339318</v>
      </c>
      <c r="O22" s="20">
        <v>11</v>
      </c>
      <c r="P22" s="23">
        <f t="shared" si="6"/>
        <v>2.8212362144139523E-3</v>
      </c>
    </row>
    <row r="23" spans="1:16" ht="14.1" customHeight="1" x14ac:dyDescent="0.2">
      <c r="A23" s="61" t="s">
        <v>44</v>
      </c>
      <c r="B23" s="30">
        <f>'1. Plan vs Actual'!C24</f>
        <v>5740</v>
      </c>
      <c r="C23" s="20">
        <v>364</v>
      </c>
      <c r="D23" s="21">
        <f t="shared" si="0"/>
        <v>6.3414634146341464E-2</v>
      </c>
      <c r="E23" s="20">
        <v>1678</v>
      </c>
      <c r="F23" s="21">
        <f t="shared" si="1"/>
        <v>0.29233449477351914</v>
      </c>
      <c r="G23" s="20">
        <v>696</v>
      </c>
      <c r="H23" s="21">
        <f t="shared" si="2"/>
        <v>0.12125435540069686</v>
      </c>
      <c r="I23" s="20">
        <v>460</v>
      </c>
      <c r="J23" s="21">
        <f t="shared" si="3"/>
        <v>8.0139372822299645E-2</v>
      </c>
      <c r="K23" s="20">
        <v>1686</v>
      </c>
      <c r="L23" s="21">
        <f t="shared" si="4"/>
        <v>0.29372822299651569</v>
      </c>
      <c r="M23" s="20">
        <v>758</v>
      </c>
      <c r="N23" s="21">
        <f t="shared" si="5"/>
        <v>0.13205574912891985</v>
      </c>
      <c r="O23" s="20">
        <v>98</v>
      </c>
      <c r="P23" s="23">
        <f t="shared" si="6"/>
        <v>1.7073170731707318E-2</v>
      </c>
    </row>
    <row r="24" spans="1:16" ht="14.1" customHeight="1" x14ac:dyDescent="0.2">
      <c r="A24" s="61" t="s">
        <v>45</v>
      </c>
      <c r="B24" s="30">
        <f>'1. Plan vs Actual'!C25</f>
        <v>6382</v>
      </c>
      <c r="C24" s="20">
        <v>359</v>
      </c>
      <c r="D24" s="21">
        <f t="shared" si="0"/>
        <v>5.6251958633657159E-2</v>
      </c>
      <c r="E24" s="20">
        <v>1666</v>
      </c>
      <c r="F24" s="21">
        <f t="shared" si="1"/>
        <v>0.26104669382638673</v>
      </c>
      <c r="G24" s="20">
        <v>854</v>
      </c>
      <c r="H24" s="21">
        <f t="shared" si="2"/>
        <v>0.13381385145722344</v>
      </c>
      <c r="I24" s="20">
        <v>513</v>
      </c>
      <c r="J24" s="21">
        <f t="shared" si="3"/>
        <v>8.0382325289877779E-2</v>
      </c>
      <c r="K24" s="20">
        <v>2072</v>
      </c>
      <c r="L24" s="21">
        <f t="shared" si="4"/>
        <v>0.32466311501096834</v>
      </c>
      <c r="M24" s="20">
        <v>871</v>
      </c>
      <c r="N24" s="21">
        <f t="shared" si="5"/>
        <v>0.13647759323096209</v>
      </c>
      <c r="O24" s="20">
        <v>47</v>
      </c>
      <c r="P24" s="23">
        <f t="shared" si="6"/>
        <v>7.3644625509244749E-3</v>
      </c>
    </row>
    <row r="25" spans="1:16" x14ac:dyDescent="0.2">
      <c r="A25" s="61" t="s">
        <v>46</v>
      </c>
      <c r="B25" s="108">
        <f>'1. Plan vs Actual'!C26</f>
        <v>1077</v>
      </c>
      <c r="C25" s="108">
        <v>112</v>
      </c>
      <c r="D25" s="21">
        <f t="shared" si="0"/>
        <v>0.10399257195914577</v>
      </c>
      <c r="E25" s="108">
        <v>447</v>
      </c>
      <c r="F25" s="21">
        <f t="shared" si="1"/>
        <v>0.41504178272980502</v>
      </c>
      <c r="G25" s="108">
        <v>104</v>
      </c>
      <c r="H25" s="21">
        <f t="shared" si="2"/>
        <v>9.6564531104921081E-2</v>
      </c>
      <c r="I25" s="108">
        <v>112</v>
      </c>
      <c r="J25" s="21">
        <f t="shared" si="3"/>
        <v>0.10399257195914577</v>
      </c>
      <c r="K25" s="108">
        <v>170</v>
      </c>
      <c r="L25" s="21">
        <f t="shared" si="4"/>
        <v>0.15784586815227483</v>
      </c>
      <c r="M25" s="108">
        <v>87</v>
      </c>
      <c r="N25" s="21">
        <f t="shared" si="5"/>
        <v>8.0779944289693595E-2</v>
      </c>
      <c r="O25" s="108">
        <v>45</v>
      </c>
      <c r="P25" s="23">
        <f t="shared" si="6"/>
        <v>4.1782729805013928E-2</v>
      </c>
    </row>
    <row r="26" spans="1:16" ht="13.5" thickBot="1" x14ac:dyDescent="0.25">
      <c r="A26" s="62" t="s">
        <v>48</v>
      </c>
      <c r="B26" s="109">
        <f>'1. Plan vs Actual'!C27</f>
        <v>102734</v>
      </c>
      <c r="C26" s="109">
        <v>10299</v>
      </c>
      <c r="D26" s="25">
        <f t="shared" si="0"/>
        <v>0.1002491872213678</v>
      </c>
      <c r="E26" s="109">
        <v>32615</v>
      </c>
      <c r="F26" s="25">
        <f t="shared" si="1"/>
        <v>0.3174703603480834</v>
      </c>
      <c r="G26" s="109">
        <v>14077</v>
      </c>
      <c r="H26" s="25">
        <f t="shared" si="2"/>
        <v>0.13702377012478828</v>
      </c>
      <c r="I26" s="109">
        <v>7799</v>
      </c>
      <c r="J26" s="25">
        <f t="shared" si="3"/>
        <v>7.5914497634668177E-2</v>
      </c>
      <c r="K26" s="109">
        <v>22912</v>
      </c>
      <c r="L26" s="25">
        <f t="shared" si="4"/>
        <v>0.22302256312418478</v>
      </c>
      <c r="M26" s="109">
        <v>11503</v>
      </c>
      <c r="N26" s="25">
        <f t="shared" si="5"/>
        <v>0.11196877372632234</v>
      </c>
      <c r="O26" s="109">
        <v>3529</v>
      </c>
      <c r="P26" s="27">
        <f t="shared" si="6"/>
        <v>3.4350847820585201E-2</v>
      </c>
    </row>
    <row r="27" spans="1:16" s="11" customFormat="1" ht="13.5" thickTop="1" x14ac:dyDescent="0.2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s="11" customFormat="1" x14ac:dyDescent="0.2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s="11" customFormat="1" ht="12.75" customHeight="1" x14ac:dyDescent="0.2">
      <c r="A29" s="160" t="s">
        <v>51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</row>
    <row r="30" spans="1:16" s="11" customFormat="1" ht="12.75" customHeight="1" x14ac:dyDescent="0.2">
      <c r="A30" s="160" t="s">
        <v>52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</row>
    <row r="31" spans="1:16" s="11" customFormat="1" x14ac:dyDescent="0.2">
      <c r="A31" s="164" t="s">
        <v>53</v>
      </c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</row>
  </sheetData>
  <mergeCells count="7">
    <mergeCell ref="A31:P31"/>
    <mergeCell ref="A1:P1"/>
    <mergeCell ref="A2:P2"/>
    <mergeCell ref="A3:P3"/>
    <mergeCell ref="A5:P5"/>
    <mergeCell ref="A29:P29"/>
    <mergeCell ref="A30:P30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O29"/>
  <sheetViews>
    <sheetView topLeftCell="A3" workbookViewId="0">
      <selection activeCell="M23" sqref="M23"/>
    </sheetView>
  </sheetViews>
  <sheetFormatPr defaultColWidth="9.140625" defaultRowHeight="12.75" x14ac:dyDescent="0.2"/>
  <cols>
    <col min="1" max="1" width="29.85546875" style="1" customWidth="1"/>
    <col min="2" max="13" width="8.28515625" style="1" customWidth="1"/>
    <col min="14" max="16384" width="9.140625" style="1"/>
  </cols>
  <sheetData>
    <row r="1" spans="1:15" ht="18.75" x14ac:dyDescent="0.3">
      <c r="A1" s="152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</row>
    <row r="2" spans="1:15" ht="15.75" x14ac:dyDescent="0.25">
      <c r="A2" s="150" t="str">
        <f>'1. Plan vs Actual'!A2</f>
        <v>OSCCAR Summary by Workforce Area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1:15" ht="15.75" x14ac:dyDescent="0.25">
      <c r="A3" s="150" t="str">
        <f>'1. Plan vs Actual'!A3</f>
        <v>FY23 Quarter Ending June 30, 2023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</row>
    <row r="4" spans="1:15" ht="15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</row>
    <row r="5" spans="1:15" ht="18.75" x14ac:dyDescent="0.3">
      <c r="A5" s="152" t="s">
        <v>103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</row>
    <row r="6" spans="1:15" ht="6.75" customHeight="1" thickBot="1" x14ac:dyDescent="0.25"/>
    <row r="7" spans="1:15" s="11" customFormat="1" ht="13.5" thickTop="1" x14ac:dyDescent="0.2">
      <c r="A7" s="64" t="s">
        <v>16</v>
      </c>
      <c r="B7" s="136" t="s">
        <v>17</v>
      </c>
      <c r="C7" s="136" t="s">
        <v>18</v>
      </c>
      <c r="D7" s="136" t="s">
        <v>19</v>
      </c>
      <c r="E7" s="136" t="s">
        <v>20</v>
      </c>
      <c r="F7" s="136" t="s">
        <v>21</v>
      </c>
      <c r="G7" s="136" t="s">
        <v>55</v>
      </c>
      <c r="H7" s="136" t="s">
        <v>61</v>
      </c>
      <c r="I7" s="136" t="s">
        <v>62</v>
      </c>
      <c r="J7" s="136" t="s">
        <v>63</v>
      </c>
      <c r="K7" s="136" t="s">
        <v>73</v>
      </c>
      <c r="L7" s="136" t="s">
        <v>74</v>
      </c>
      <c r="M7" s="137" t="s">
        <v>75</v>
      </c>
    </row>
    <row r="8" spans="1:15" s="68" customFormat="1" ht="11.25" x14ac:dyDescent="0.2">
      <c r="A8" s="65"/>
      <c r="B8" s="66" t="s">
        <v>104</v>
      </c>
      <c r="C8" s="66" t="s">
        <v>105</v>
      </c>
      <c r="D8" s="66" t="s">
        <v>106</v>
      </c>
      <c r="E8" s="66" t="s">
        <v>107</v>
      </c>
      <c r="F8" s="66" t="s">
        <v>108</v>
      </c>
      <c r="G8" s="66" t="s">
        <v>109</v>
      </c>
      <c r="H8" s="66" t="s">
        <v>110</v>
      </c>
      <c r="I8" s="66" t="s">
        <v>111</v>
      </c>
      <c r="J8" s="66" t="s">
        <v>112</v>
      </c>
      <c r="K8" s="66" t="s">
        <v>113</v>
      </c>
      <c r="L8" s="66" t="s">
        <v>114</v>
      </c>
      <c r="M8" s="67" t="s">
        <v>115</v>
      </c>
    </row>
    <row r="9" spans="1:15" ht="15" x14ac:dyDescent="0.25">
      <c r="A9" s="69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1"/>
    </row>
    <row r="10" spans="1:15" x14ac:dyDescent="0.2">
      <c r="A10" s="72" t="s">
        <v>116</v>
      </c>
      <c r="B10" s="108">
        <v>13326</v>
      </c>
      <c r="C10" s="108">
        <v>22624</v>
      </c>
      <c r="D10" s="108">
        <v>29533</v>
      </c>
      <c r="E10" s="108">
        <v>36394</v>
      </c>
      <c r="F10" s="108">
        <v>43420</v>
      </c>
      <c r="G10" s="108">
        <v>50324</v>
      </c>
      <c r="H10" s="108">
        <v>58163</v>
      </c>
      <c r="I10" s="108">
        <v>65467</v>
      </c>
      <c r="J10" s="108">
        <v>77508</v>
      </c>
      <c r="K10" s="108">
        <v>85547</v>
      </c>
      <c r="L10" s="108">
        <v>94004</v>
      </c>
      <c r="M10" s="73">
        <v>102734</v>
      </c>
    </row>
    <row r="11" spans="1:15" x14ac:dyDescent="0.2">
      <c r="A11" s="72" t="s">
        <v>117</v>
      </c>
      <c r="B11" s="108">
        <v>13326</v>
      </c>
      <c r="C11" s="108">
        <v>15457</v>
      </c>
      <c r="D11" s="108">
        <v>14620</v>
      </c>
      <c r="E11" s="108">
        <v>14732</v>
      </c>
      <c r="F11" s="108">
        <v>15181</v>
      </c>
      <c r="G11" s="108">
        <v>15417</v>
      </c>
      <c r="H11" s="108">
        <v>17245</v>
      </c>
      <c r="I11" s="108">
        <v>17084</v>
      </c>
      <c r="J11" s="108">
        <v>20155</v>
      </c>
      <c r="K11" s="74">
        <v>19112</v>
      </c>
      <c r="L11" s="108">
        <v>20571</v>
      </c>
      <c r="M11" s="73">
        <v>20714</v>
      </c>
      <c r="O11" s="75"/>
    </row>
    <row r="12" spans="1:15" x14ac:dyDescent="0.2">
      <c r="A12" s="72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73"/>
    </row>
    <row r="13" spans="1:15" ht="15" customHeight="1" x14ac:dyDescent="0.2">
      <c r="A13" s="72" t="s">
        <v>118</v>
      </c>
      <c r="B13" s="108">
        <v>12252</v>
      </c>
      <c r="C13" s="108">
        <v>20735</v>
      </c>
      <c r="D13" s="108">
        <v>27098</v>
      </c>
      <c r="E13" s="108">
        <v>33411</v>
      </c>
      <c r="F13" s="108">
        <v>39920</v>
      </c>
      <c r="G13" s="108">
        <v>46321</v>
      </c>
      <c r="H13" s="108">
        <v>53621</v>
      </c>
      <c r="I13" s="108">
        <v>60305</v>
      </c>
      <c r="J13" s="108">
        <v>71232</v>
      </c>
      <c r="K13" s="108">
        <v>78782</v>
      </c>
      <c r="L13" s="108">
        <v>86596</v>
      </c>
      <c r="M13" s="73">
        <v>94648</v>
      </c>
    </row>
    <row r="14" spans="1:15" x14ac:dyDescent="0.2">
      <c r="A14" s="72" t="s">
        <v>119</v>
      </c>
      <c r="B14" s="114">
        <f t="shared" ref="B14:M14" si="0">B13/B10</f>
        <v>0.91940567312021615</v>
      </c>
      <c r="C14" s="114">
        <f t="shared" si="0"/>
        <v>0.91650459688826025</v>
      </c>
      <c r="D14" s="114">
        <f t="shared" si="0"/>
        <v>0.91754985947922663</v>
      </c>
      <c r="E14" s="114">
        <f t="shared" si="0"/>
        <v>0.91803593999010824</v>
      </c>
      <c r="F14" s="114">
        <f t="shared" si="0"/>
        <v>0.91939198526024868</v>
      </c>
      <c r="G14" s="114">
        <f t="shared" si="0"/>
        <v>0.92045544869247276</v>
      </c>
      <c r="H14" s="114">
        <f t="shared" si="0"/>
        <v>0.921909117480185</v>
      </c>
      <c r="I14" s="114">
        <f t="shared" si="0"/>
        <v>0.92115111430186203</v>
      </c>
      <c r="J14" s="114">
        <f t="shared" si="0"/>
        <v>0.91902771326830779</v>
      </c>
      <c r="K14" s="114">
        <f t="shared" si="0"/>
        <v>0.92092066349492097</v>
      </c>
      <c r="L14" s="114">
        <f t="shared" si="0"/>
        <v>0.92119484277264796</v>
      </c>
      <c r="M14" s="114">
        <f t="shared" si="0"/>
        <v>0.92129188000077866</v>
      </c>
      <c r="N14" s="68"/>
    </row>
    <row r="15" spans="1:15" x14ac:dyDescent="0.2">
      <c r="A15" s="72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73"/>
    </row>
    <row r="16" spans="1:15" ht="15" customHeight="1" x14ac:dyDescent="0.2">
      <c r="A16" s="72" t="s">
        <v>120</v>
      </c>
      <c r="B16" s="108">
        <v>1383</v>
      </c>
      <c r="C16" s="108">
        <v>2056</v>
      </c>
      <c r="D16" s="108">
        <v>2577</v>
      </c>
      <c r="E16" s="108">
        <v>3075</v>
      </c>
      <c r="F16" s="108">
        <v>3588</v>
      </c>
      <c r="G16" s="108">
        <v>4041</v>
      </c>
      <c r="H16" s="108">
        <v>4562</v>
      </c>
      <c r="I16" s="108">
        <v>5097</v>
      </c>
      <c r="J16" s="108">
        <v>5431</v>
      </c>
      <c r="K16" s="108">
        <v>6648</v>
      </c>
      <c r="L16" s="108">
        <v>7229</v>
      </c>
      <c r="M16" s="73">
        <v>7904</v>
      </c>
    </row>
    <row r="17" spans="1:13" x14ac:dyDescent="0.2">
      <c r="A17" s="72" t="s">
        <v>119</v>
      </c>
      <c r="B17" s="114">
        <f t="shared" ref="B17:M17" si="1">B16/B10</f>
        <v>0.10378208014407925</v>
      </c>
      <c r="C17" s="114">
        <f t="shared" si="1"/>
        <v>9.0876944837340878E-2</v>
      </c>
      <c r="D17" s="114">
        <f t="shared" si="1"/>
        <v>8.7258321200013547E-2</v>
      </c>
      <c r="E17" s="114">
        <f t="shared" si="1"/>
        <v>8.449194922239929E-2</v>
      </c>
      <c r="F17" s="114">
        <f t="shared" si="1"/>
        <v>8.263473053892216E-2</v>
      </c>
      <c r="G17" s="114">
        <f t="shared" si="1"/>
        <v>8.0299658214768296E-2</v>
      </c>
      <c r="H17" s="114">
        <f t="shared" si="1"/>
        <v>7.8434743737427579E-2</v>
      </c>
      <c r="I17" s="114">
        <f t="shared" si="1"/>
        <v>7.7856019063039392E-2</v>
      </c>
      <c r="J17" s="114">
        <f t="shared" si="1"/>
        <v>7.0070186303349338E-2</v>
      </c>
      <c r="K17" s="114">
        <f t="shared" si="1"/>
        <v>7.7711667270623161E-2</v>
      </c>
      <c r="L17" s="114">
        <f t="shared" si="1"/>
        <v>7.6900982936896303E-2</v>
      </c>
      <c r="M17" s="114">
        <f t="shared" si="1"/>
        <v>7.6936554597309553E-2</v>
      </c>
    </row>
    <row r="18" spans="1:13" x14ac:dyDescent="0.2">
      <c r="A18" s="72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73"/>
    </row>
    <row r="19" spans="1:13" x14ac:dyDescent="0.2">
      <c r="A19" s="72" t="s">
        <v>121</v>
      </c>
      <c r="B19" s="108">
        <v>6884</v>
      </c>
      <c r="C19" s="108">
        <v>12703</v>
      </c>
      <c r="D19" s="108">
        <v>17230</v>
      </c>
      <c r="E19" s="108">
        <v>21495</v>
      </c>
      <c r="F19" s="108">
        <v>26127</v>
      </c>
      <c r="G19" s="108">
        <v>30659</v>
      </c>
      <c r="H19" s="108">
        <v>36149</v>
      </c>
      <c r="I19" s="108">
        <v>41207</v>
      </c>
      <c r="J19" s="108">
        <v>48954</v>
      </c>
      <c r="K19" s="108">
        <v>54791</v>
      </c>
      <c r="L19" s="108">
        <v>60691</v>
      </c>
      <c r="M19" s="73">
        <v>66444</v>
      </c>
    </row>
    <row r="20" spans="1:13" x14ac:dyDescent="0.2">
      <c r="A20" s="72" t="s">
        <v>119</v>
      </c>
      <c r="B20" s="114">
        <f t="shared" ref="B20:M20" si="2">B19/B10</f>
        <v>0.51658412126669673</v>
      </c>
      <c r="C20" s="114">
        <f t="shared" si="2"/>
        <v>0.56148338048090518</v>
      </c>
      <c r="D20" s="114">
        <f t="shared" si="2"/>
        <v>0.58341516269935323</v>
      </c>
      <c r="E20" s="114">
        <f t="shared" si="2"/>
        <v>0.59061933285706436</v>
      </c>
      <c r="F20" s="114">
        <f t="shared" si="2"/>
        <v>0.60172731460156614</v>
      </c>
      <c r="G20" s="114">
        <f t="shared" si="2"/>
        <v>0.60923217550274222</v>
      </c>
      <c r="H20" s="114">
        <f t="shared" si="2"/>
        <v>0.62151195777384249</v>
      </c>
      <c r="I20" s="114">
        <f t="shared" si="2"/>
        <v>0.62943162203858427</v>
      </c>
      <c r="J20" s="114">
        <f t="shared" si="2"/>
        <v>0.63159931877999687</v>
      </c>
      <c r="K20" s="114">
        <f t="shared" si="2"/>
        <v>0.6404783335476405</v>
      </c>
      <c r="L20" s="114">
        <f t="shared" si="2"/>
        <v>0.6456214629164716</v>
      </c>
      <c r="M20" s="114">
        <f t="shared" si="2"/>
        <v>0.64675764595946816</v>
      </c>
    </row>
    <row r="21" spans="1:13" x14ac:dyDescent="0.2">
      <c r="A21" s="72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73"/>
    </row>
    <row r="22" spans="1:13" x14ac:dyDescent="0.2">
      <c r="A22" s="72" t="s">
        <v>122</v>
      </c>
      <c r="B22" s="108">
        <v>593</v>
      </c>
      <c r="C22" s="108">
        <v>910</v>
      </c>
      <c r="D22" s="108">
        <v>1165</v>
      </c>
      <c r="E22" s="108">
        <v>1382</v>
      </c>
      <c r="F22" s="108">
        <v>1651</v>
      </c>
      <c r="G22" s="108">
        <v>1923</v>
      </c>
      <c r="H22" s="108">
        <v>2194</v>
      </c>
      <c r="I22" s="108">
        <v>2457</v>
      </c>
      <c r="J22" s="108">
        <v>2578</v>
      </c>
      <c r="K22" s="108">
        <v>3022</v>
      </c>
      <c r="L22" s="108">
        <v>3261</v>
      </c>
      <c r="M22" s="73">
        <v>3479</v>
      </c>
    </row>
    <row r="23" spans="1:13" x14ac:dyDescent="0.2">
      <c r="A23" s="72" t="s">
        <v>119</v>
      </c>
      <c r="B23" s="114">
        <f t="shared" ref="B23:M23" si="3">B22/B10</f>
        <v>4.44994747110911E-2</v>
      </c>
      <c r="C23" s="114">
        <f t="shared" si="3"/>
        <v>4.0222772277227724E-2</v>
      </c>
      <c r="D23" s="114">
        <f t="shared" si="3"/>
        <v>3.9447397826160566E-2</v>
      </c>
      <c r="E23" s="114">
        <f t="shared" si="3"/>
        <v>3.7973292300928725E-2</v>
      </c>
      <c r="F23" s="114">
        <f t="shared" si="3"/>
        <v>3.8023952095808382E-2</v>
      </c>
      <c r="G23" s="114">
        <f t="shared" si="3"/>
        <v>3.8212383753278754E-2</v>
      </c>
      <c r="H23" s="114">
        <f t="shared" si="3"/>
        <v>3.7721575572099098E-2</v>
      </c>
      <c r="I23" s="114">
        <f t="shared" si="3"/>
        <v>3.7530358806727053E-2</v>
      </c>
      <c r="J23" s="114">
        <f t="shared" si="3"/>
        <v>3.3261082726944315E-2</v>
      </c>
      <c r="K23" s="114">
        <f t="shared" si="3"/>
        <v>3.5325610483126234E-2</v>
      </c>
      <c r="L23" s="114">
        <f t="shared" si="3"/>
        <v>3.4690013190928043E-2</v>
      </c>
      <c r="M23" s="114">
        <f t="shared" si="3"/>
        <v>3.3864154028851207E-2</v>
      </c>
    </row>
    <row r="24" spans="1:13" x14ac:dyDescent="0.2">
      <c r="A24" s="76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73"/>
    </row>
    <row r="25" spans="1:13" x14ac:dyDescent="0.2">
      <c r="A25" s="76" t="s">
        <v>123</v>
      </c>
      <c r="B25" s="108">
        <v>135</v>
      </c>
      <c r="C25" s="108">
        <v>204</v>
      </c>
      <c r="D25" s="108">
        <v>293</v>
      </c>
      <c r="E25" s="108">
        <v>331</v>
      </c>
      <c r="F25" s="108">
        <v>341</v>
      </c>
      <c r="G25" s="108">
        <v>464</v>
      </c>
      <c r="H25" s="108">
        <v>537</v>
      </c>
      <c r="I25" s="108">
        <v>612</v>
      </c>
      <c r="J25" s="108">
        <v>780</v>
      </c>
      <c r="K25" s="108">
        <v>963</v>
      </c>
      <c r="L25" s="108">
        <v>1017</v>
      </c>
      <c r="M25" s="73">
        <v>1077</v>
      </c>
    </row>
    <row r="26" spans="1:13" x14ac:dyDescent="0.2">
      <c r="A26" s="72" t="s">
        <v>119</v>
      </c>
      <c r="B26" s="114">
        <f t="shared" ref="B26:M26" si="4">B25/B10</f>
        <v>1.0130571814497974E-2</v>
      </c>
      <c r="C26" s="114">
        <f t="shared" si="4"/>
        <v>9.0169731258840178E-3</v>
      </c>
      <c r="D26" s="114">
        <f t="shared" si="4"/>
        <v>9.9211052043476789E-3</v>
      </c>
      <c r="E26" s="114">
        <f t="shared" si="4"/>
        <v>9.0949057536956635E-3</v>
      </c>
      <c r="F26" s="114">
        <f t="shared" si="4"/>
        <v>7.8535237217871954E-3</v>
      </c>
      <c r="G26" s="114">
        <f t="shared" si="4"/>
        <v>9.2202527621015815E-3</v>
      </c>
      <c r="H26" s="114">
        <f t="shared" si="4"/>
        <v>9.2326736928975469E-3</v>
      </c>
      <c r="I26" s="114">
        <f t="shared" si="4"/>
        <v>9.3482212412360419E-3</v>
      </c>
      <c r="J26" s="114">
        <f t="shared" si="4"/>
        <v>1.0063477318470352E-2</v>
      </c>
      <c r="K26" s="114">
        <f t="shared" si="4"/>
        <v>1.1256969852829439E-2</v>
      </c>
      <c r="L26" s="114">
        <f t="shared" si="4"/>
        <v>1.0818688566443982E-2</v>
      </c>
      <c r="M26" s="114">
        <f t="shared" si="4"/>
        <v>1.0483384273950201E-2</v>
      </c>
    </row>
    <row r="27" spans="1:13" ht="13.5" thickBot="1" x14ac:dyDescent="0.25">
      <c r="A27" s="77"/>
      <c r="B27" s="109"/>
      <c r="C27" s="109"/>
      <c r="D27" s="25"/>
      <c r="E27" s="109"/>
      <c r="F27" s="109"/>
      <c r="G27" s="109"/>
      <c r="H27" s="109"/>
      <c r="I27" s="109"/>
      <c r="J27" s="109"/>
      <c r="K27" s="109"/>
      <c r="L27" s="109"/>
      <c r="M27" s="78"/>
    </row>
    <row r="28" spans="1:13" ht="13.5" thickTop="1" x14ac:dyDescent="0.2"/>
    <row r="29" spans="1:13" x14ac:dyDescent="0.2">
      <c r="A29" s="177" t="s">
        <v>124</v>
      </c>
      <c r="B29" s="178"/>
      <c r="C29" s="175"/>
      <c r="D29" s="175"/>
      <c r="E29" s="175"/>
    </row>
  </sheetData>
  <mergeCells count="5">
    <mergeCell ref="A29:E29"/>
    <mergeCell ref="A1:M1"/>
    <mergeCell ref="A2:M2"/>
    <mergeCell ref="A3:M3"/>
    <mergeCell ref="A5:M5"/>
  </mergeCells>
  <phoneticPr fontId="2" type="noConversion"/>
  <printOptions horizontalCentered="1" verticalCentered="1"/>
  <pageMargins left="0.5" right="0.5" top="0.5" bottom="0.5" header="0.5" footer="0.5"/>
  <pageSetup orientation="landscape" errors="blank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P39"/>
  <sheetViews>
    <sheetView topLeftCell="A15" workbookViewId="0">
      <selection activeCell="E37" sqref="E37"/>
    </sheetView>
  </sheetViews>
  <sheetFormatPr defaultColWidth="9.140625" defaultRowHeight="12.75" x14ac:dyDescent="0.2"/>
  <cols>
    <col min="1" max="1" width="24.28515625" style="1" customWidth="1"/>
    <col min="2" max="5" width="15.5703125" style="1" customWidth="1"/>
    <col min="6" max="6" width="19.140625" style="1" customWidth="1"/>
    <col min="7" max="7" width="17" style="1" customWidth="1"/>
    <col min="8" max="16384" width="9.140625" style="1"/>
  </cols>
  <sheetData>
    <row r="1" spans="1:16" ht="18.75" customHeight="1" x14ac:dyDescent="0.2"/>
    <row r="2" spans="1:16" ht="15.75" customHeight="1" x14ac:dyDescent="0.3">
      <c r="A2" s="152" t="s">
        <v>0</v>
      </c>
      <c r="B2" s="179"/>
      <c r="C2" s="179"/>
      <c r="D2" s="179"/>
      <c r="E2" s="179"/>
      <c r="F2" s="179"/>
      <c r="G2" s="179"/>
    </row>
    <row r="3" spans="1:16" ht="15.75" customHeight="1" x14ac:dyDescent="0.25">
      <c r="A3" s="150" t="str">
        <f>'1. Plan vs Actual'!A2</f>
        <v>OSCCAR Summary by Workforce Area</v>
      </c>
      <c r="B3" s="172"/>
      <c r="C3" s="172"/>
      <c r="D3" s="172"/>
      <c r="E3" s="172"/>
      <c r="F3" s="172"/>
      <c r="G3" s="172"/>
    </row>
    <row r="4" spans="1:16" ht="15.75" customHeight="1" x14ac:dyDescent="0.25">
      <c r="A4" s="176" t="str">
        <f>'1. Plan vs Actual'!A3</f>
        <v>FY23 Quarter Ending June 30, 2023</v>
      </c>
      <c r="B4" s="176"/>
      <c r="C4" s="176"/>
      <c r="D4" s="176"/>
      <c r="E4" s="176"/>
      <c r="F4" s="176"/>
      <c r="G4" s="176"/>
      <c r="H4" s="127"/>
      <c r="I4" s="127"/>
      <c r="J4" s="127"/>
      <c r="K4" s="127"/>
      <c r="L4" s="127"/>
      <c r="M4" s="127"/>
      <c r="N4" s="127"/>
      <c r="O4" s="127"/>
      <c r="P4" s="127"/>
    </row>
    <row r="5" spans="1:16" ht="6.75" customHeight="1" x14ac:dyDescent="0.2"/>
    <row r="6" spans="1:16" ht="18.75" x14ac:dyDescent="0.3">
      <c r="A6" s="152" t="s">
        <v>125</v>
      </c>
      <c r="B6" s="174"/>
      <c r="C6" s="174"/>
      <c r="D6" s="174"/>
      <c r="E6" s="174"/>
      <c r="F6" s="174"/>
      <c r="G6" s="174"/>
    </row>
    <row r="7" spans="1:16" ht="6.75" customHeight="1" thickBot="1" x14ac:dyDescent="0.35">
      <c r="A7" s="133"/>
      <c r="B7" s="140"/>
      <c r="C7" s="140"/>
      <c r="D7" s="140"/>
      <c r="E7" s="140"/>
      <c r="F7" s="140"/>
      <c r="G7" s="140"/>
    </row>
    <row r="8" spans="1:16" s="11" customFormat="1" ht="13.5" thickTop="1" x14ac:dyDescent="0.2">
      <c r="A8" s="36" t="s">
        <v>16</v>
      </c>
      <c r="B8" s="138" t="s">
        <v>17</v>
      </c>
      <c r="C8" s="137" t="s">
        <v>18</v>
      </c>
      <c r="D8" s="79" t="s">
        <v>19</v>
      </c>
      <c r="E8" s="80" t="s">
        <v>20</v>
      </c>
      <c r="F8" s="138" t="s">
        <v>21</v>
      </c>
      <c r="G8" s="137" t="s">
        <v>55</v>
      </c>
    </row>
    <row r="9" spans="1:16" ht="15.75" customHeight="1" x14ac:dyDescent="0.2">
      <c r="A9" s="183"/>
      <c r="B9" s="182" t="s">
        <v>148</v>
      </c>
      <c r="C9" s="165"/>
      <c r="D9" s="185" t="s">
        <v>149</v>
      </c>
      <c r="E9" s="186"/>
      <c r="F9" s="182" t="s">
        <v>126</v>
      </c>
      <c r="G9" s="165"/>
    </row>
    <row r="10" spans="1:16" ht="30.75" customHeight="1" thickBot="1" x14ac:dyDescent="0.25">
      <c r="A10" s="184"/>
      <c r="B10" s="81" t="s">
        <v>150</v>
      </c>
      <c r="C10" s="82" t="s">
        <v>127</v>
      </c>
      <c r="D10" s="83" t="s">
        <v>151</v>
      </c>
      <c r="E10" s="84" t="s">
        <v>127</v>
      </c>
      <c r="F10" s="81" t="s">
        <v>128</v>
      </c>
      <c r="G10" s="82" t="s">
        <v>129</v>
      </c>
    </row>
    <row r="11" spans="1:16" ht="17.25" customHeight="1" x14ac:dyDescent="0.25">
      <c r="A11" s="85" t="s">
        <v>130</v>
      </c>
      <c r="B11" s="144">
        <v>72445</v>
      </c>
      <c r="C11" s="86">
        <f t="shared" ref="C11:C18" si="0">B11/$B$11</f>
        <v>1</v>
      </c>
      <c r="D11" s="121">
        <v>102734</v>
      </c>
      <c r="E11" s="87">
        <f>D11/$D$11</f>
        <v>1</v>
      </c>
      <c r="F11" s="88">
        <f t="shared" ref="F11:F18" si="1">D11-B11</f>
        <v>30289</v>
      </c>
      <c r="G11" s="86">
        <f t="shared" ref="G11:G18" si="2">F11/B11</f>
        <v>0.41809648699013047</v>
      </c>
    </row>
    <row r="12" spans="1:16" ht="14.25" x14ac:dyDescent="0.25">
      <c r="A12" s="89" t="s">
        <v>131</v>
      </c>
      <c r="B12" s="145">
        <v>5814</v>
      </c>
      <c r="C12" s="90">
        <f t="shared" si="0"/>
        <v>8.0253985782317613E-2</v>
      </c>
      <c r="D12" s="122">
        <v>7904</v>
      </c>
      <c r="E12" s="91">
        <f>D12/$D$11</f>
        <v>7.6936554597309553E-2</v>
      </c>
      <c r="F12" s="92">
        <f t="shared" si="1"/>
        <v>2090</v>
      </c>
      <c r="G12" s="90">
        <f t="shared" si="2"/>
        <v>0.35947712418300654</v>
      </c>
    </row>
    <row r="13" spans="1:16" ht="14.25" x14ac:dyDescent="0.25">
      <c r="A13" s="89" t="s">
        <v>60</v>
      </c>
      <c r="B13" s="145">
        <v>43509</v>
      </c>
      <c r="C13" s="90">
        <f t="shared" si="0"/>
        <v>0.60057975015529019</v>
      </c>
      <c r="D13" s="122">
        <v>66444</v>
      </c>
      <c r="E13" s="91">
        <f>D13/$D$11</f>
        <v>0.64675764595946816</v>
      </c>
      <c r="F13" s="92">
        <f t="shared" si="1"/>
        <v>22935</v>
      </c>
      <c r="G13" s="90">
        <f t="shared" si="2"/>
        <v>0.52713231745156175</v>
      </c>
    </row>
    <row r="14" spans="1:16" ht="14.25" x14ac:dyDescent="0.25">
      <c r="A14" s="89" t="s">
        <v>26</v>
      </c>
      <c r="B14" s="145">
        <v>3112</v>
      </c>
      <c r="C14" s="90">
        <f t="shared" si="0"/>
        <v>4.2956725791980122E-2</v>
      </c>
      <c r="D14" s="122">
        <v>3479</v>
      </c>
      <c r="E14" s="91">
        <f>D14/$D$11</f>
        <v>3.3864154028851207E-2</v>
      </c>
      <c r="F14" s="92">
        <f t="shared" si="1"/>
        <v>367</v>
      </c>
      <c r="G14" s="90">
        <f t="shared" si="2"/>
        <v>0.1179305912596401</v>
      </c>
    </row>
    <row r="15" spans="1:16" ht="14.25" x14ac:dyDescent="0.25">
      <c r="A15" s="89" t="s">
        <v>23</v>
      </c>
      <c r="B15" s="145">
        <v>66834</v>
      </c>
      <c r="C15" s="90">
        <f t="shared" si="0"/>
        <v>0.9225481399682518</v>
      </c>
      <c r="D15" s="122">
        <v>94648</v>
      </c>
      <c r="E15" s="91">
        <f>D15/$D$11</f>
        <v>0.92129188000077866</v>
      </c>
      <c r="F15" s="92">
        <f t="shared" si="1"/>
        <v>27814</v>
      </c>
      <c r="G15" s="90">
        <f t="shared" si="2"/>
        <v>0.4161654247837927</v>
      </c>
    </row>
    <row r="16" spans="1:16" ht="14.25" x14ac:dyDescent="0.25">
      <c r="A16" s="93" t="s">
        <v>132</v>
      </c>
      <c r="B16" s="146"/>
      <c r="C16" s="94"/>
      <c r="D16" s="95"/>
      <c r="E16" s="96"/>
      <c r="F16" s="97">
        <f t="shared" si="1"/>
        <v>0</v>
      </c>
      <c r="G16" s="98"/>
    </row>
    <row r="17" spans="1:8" ht="14.25" x14ac:dyDescent="0.25">
      <c r="A17" s="89" t="s">
        <v>133</v>
      </c>
      <c r="B17" s="145">
        <v>35188</v>
      </c>
      <c r="C17" s="90">
        <f t="shared" si="0"/>
        <v>0.48572020153219686</v>
      </c>
      <c r="D17" s="122">
        <v>52073</v>
      </c>
      <c r="E17" s="91">
        <f>D17/$D$11</f>
        <v>0.50687211633928397</v>
      </c>
      <c r="F17" s="92">
        <f t="shared" si="1"/>
        <v>16885</v>
      </c>
      <c r="G17" s="90">
        <f t="shared" si="2"/>
        <v>0.47985108559736273</v>
      </c>
      <c r="H17" s="75"/>
    </row>
    <row r="18" spans="1:8" ht="14.25" x14ac:dyDescent="0.25">
      <c r="A18" s="89" t="s">
        <v>89</v>
      </c>
      <c r="B18" s="145">
        <v>36766</v>
      </c>
      <c r="C18" s="90">
        <f t="shared" si="0"/>
        <v>0.50750224308095793</v>
      </c>
      <c r="D18" s="122">
        <v>49763</v>
      </c>
      <c r="E18" s="91">
        <f>D18/$D$11</f>
        <v>0.48438686316117352</v>
      </c>
      <c r="F18" s="92">
        <f t="shared" si="1"/>
        <v>12997</v>
      </c>
      <c r="G18" s="90">
        <f t="shared" si="2"/>
        <v>0.35350595659032802</v>
      </c>
      <c r="H18" s="75"/>
    </row>
    <row r="19" spans="1:8" ht="14.25" x14ac:dyDescent="0.25">
      <c r="A19" s="93" t="s">
        <v>134</v>
      </c>
      <c r="B19" s="146"/>
      <c r="C19" s="94"/>
      <c r="D19" s="95"/>
      <c r="E19" s="96"/>
      <c r="F19" s="99"/>
      <c r="G19" s="100"/>
    </row>
    <row r="20" spans="1:8" ht="14.25" x14ac:dyDescent="0.25">
      <c r="A20" s="89" t="s">
        <v>79</v>
      </c>
      <c r="B20" s="145">
        <v>44548</v>
      </c>
      <c r="C20" s="90">
        <f t="shared" ref="C20:C27" si="3">B20/$B$11</f>
        <v>0.61492166471116017</v>
      </c>
      <c r="D20" s="122">
        <v>62743</v>
      </c>
      <c r="E20" s="91">
        <f t="shared" ref="E20:E27" si="4">D20/$D$11</f>
        <v>0.61073257149531801</v>
      </c>
      <c r="F20" s="92">
        <f t="shared" ref="F20:F35" si="5">D20-B20</f>
        <v>18195</v>
      </c>
      <c r="G20" s="90">
        <f t="shared" ref="G20:G27" si="6">F20/B20</f>
        <v>0.40843584448235609</v>
      </c>
    </row>
    <row r="21" spans="1:8" ht="14.25" x14ac:dyDescent="0.25">
      <c r="A21" s="89" t="s">
        <v>135</v>
      </c>
      <c r="B21" s="145">
        <v>11887</v>
      </c>
      <c r="C21" s="90">
        <f t="shared" si="3"/>
        <v>0.16408309752225828</v>
      </c>
      <c r="D21" s="122">
        <v>17390</v>
      </c>
      <c r="E21" s="91">
        <f t="shared" si="4"/>
        <v>0.16927210076508264</v>
      </c>
      <c r="F21" s="92">
        <f t="shared" si="5"/>
        <v>5503</v>
      </c>
      <c r="G21" s="90">
        <f t="shared" si="6"/>
        <v>0.46294271052410196</v>
      </c>
    </row>
    <row r="22" spans="1:8" ht="14.25" x14ac:dyDescent="0.25">
      <c r="A22" s="89" t="s">
        <v>136</v>
      </c>
      <c r="B22" s="145">
        <v>15263</v>
      </c>
      <c r="C22" s="90">
        <f t="shared" si="3"/>
        <v>0.21068396714749121</v>
      </c>
      <c r="D22" s="122">
        <v>22360</v>
      </c>
      <c r="E22" s="91">
        <f t="shared" si="4"/>
        <v>0.21764946366344151</v>
      </c>
      <c r="F22" s="92">
        <f t="shared" si="5"/>
        <v>7097</v>
      </c>
      <c r="G22" s="90">
        <f t="shared" si="6"/>
        <v>0.46498067221385048</v>
      </c>
    </row>
    <row r="23" spans="1:8" ht="14.25" x14ac:dyDescent="0.25">
      <c r="A23" s="89" t="s">
        <v>137</v>
      </c>
      <c r="B23" s="145">
        <v>969</v>
      </c>
      <c r="C23" s="90">
        <f t="shared" si="3"/>
        <v>1.3375664297052937E-2</v>
      </c>
      <c r="D23" s="122">
        <v>1552</v>
      </c>
      <c r="E23" s="91">
        <f t="shared" si="4"/>
        <v>1.5106975295423132E-2</v>
      </c>
      <c r="F23" s="92">
        <f t="shared" si="5"/>
        <v>583</v>
      </c>
      <c r="G23" s="90">
        <f t="shared" si="6"/>
        <v>0.60165118679050567</v>
      </c>
    </row>
    <row r="24" spans="1:8" ht="14.25" x14ac:dyDescent="0.25">
      <c r="A24" s="89" t="s">
        <v>84</v>
      </c>
      <c r="B24" s="145">
        <v>3302</v>
      </c>
      <c r="C24" s="90">
        <f t="shared" si="3"/>
        <v>4.5579405065912071E-2</v>
      </c>
      <c r="D24" s="122">
        <v>5689</v>
      </c>
      <c r="E24" s="91">
        <f t="shared" si="4"/>
        <v>5.5376019623493686E-2</v>
      </c>
      <c r="F24" s="92">
        <f t="shared" si="5"/>
        <v>2387</v>
      </c>
      <c r="G24" s="90">
        <f t="shared" si="6"/>
        <v>0.72289521502119924</v>
      </c>
    </row>
    <row r="25" spans="1:8" ht="14.25" x14ac:dyDescent="0.25">
      <c r="A25" s="89" t="s">
        <v>138</v>
      </c>
      <c r="B25" s="145">
        <v>273</v>
      </c>
      <c r="C25" s="90">
        <f t="shared" si="3"/>
        <v>3.7683760093864312E-3</v>
      </c>
      <c r="D25" s="122">
        <v>466</v>
      </c>
      <c r="E25" s="91">
        <f t="shared" si="4"/>
        <v>4.5359861389608113E-3</v>
      </c>
      <c r="F25" s="92">
        <f t="shared" si="5"/>
        <v>193</v>
      </c>
      <c r="G25" s="90">
        <f t="shared" si="6"/>
        <v>0.706959706959707</v>
      </c>
      <c r="H25" s="107"/>
    </row>
    <row r="26" spans="1:8" ht="14.25" x14ac:dyDescent="0.25">
      <c r="A26" s="89" t="s">
        <v>86</v>
      </c>
      <c r="B26" s="145">
        <v>5972</v>
      </c>
      <c r="C26" s="90">
        <f t="shared" si="3"/>
        <v>8.2434950652218925E-2</v>
      </c>
      <c r="D26" s="122">
        <v>10822</v>
      </c>
      <c r="E26" s="91">
        <f t="shared" si="4"/>
        <v>0.10534000428290537</v>
      </c>
      <c r="F26" s="92">
        <f t="shared" si="5"/>
        <v>4850</v>
      </c>
      <c r="G26" s="90">
        <f t="shared" si="6"/>
        <v>0.81212324179504358</v>
      </c>
    </row>
    <row r="27" spans="1:8" ht="14.25" x14ac:dyDescent="0.25">
      <c r="A27" s="89" t="s">
        <v>139</v>
      </c>
      <c r="B27" s="145">
        <v>10959</v>
      </c>
      <c r="C27" s="90">
        <f t="shared" si="3"/>
        <v>0.15127337980536959</v>
      </c>
      <c r="D27" s="122">
        <v>8409</v>
      </c>
      <c r="E27" s="91">
        <f t="shared" si="4"/>
        <v>8.1852161893822883E-2</v>
      </c>
      <c r="F27" s="92">
        <f t="shared" si="5"/>
        <v>-2550</v>
      </c>
      <c r="G27" s="90">
        <f t="shared" si="6"/>
        <v>-0.23268546400218998</v>
      </c>
    </row>
    <row r="28" spans="1:8" ht="14.25" x14ac:dyDescent="0.25">
      <c r="A28" s="93" t="s">
        <v>140</v>
      </c>
      <c r="B28" s="146"/>
      <c r="C28" s="94"/>
      <c r="D28" s="95"/>
      <c r="E28" s="96"/>
      <c r="F28" s="99"/>
      <c r="G28" s="100"/>
    </row>
    <row r="29" spans="1:8" ht="14.25" x14ac:dyDescent="0.25">
      <c r="A29" s="89" t="s">
        <v>141</v>
      </c>
      <c r="B29" s="145">
        <v>7153</v>
      </c>
      <c r="C29" s="90">
        <f t="shared" ref="C29:C35" si="7">B29/$B$11</f>
        <v>9.8736972875974882E-2</v>
      </c>
      <c r="D29" s="122">
        <v>10299</v>
      </c>
      <c r="E29" s="91">
        <f t="shared" ref="E29:E35" si="8">D29/$D$11</f>
        <v>0.1002491872213678</v>
      </c>
      <c r="F29" s="92">
        <f t="shared" si="5"/>
        <v>3146</v>
      </c>
      <c r="G29" s="90">
        <f t="shared" ref="G29:G35" si="9">F29/B29</f>
        <v>0.43981546204389765</v>
      </c>
    </row>
    <row r="30" spans="1:8" ht="14.25" x14ac:dyDescent="0.25">
      <c r="A30" s="89" t="s">
        <v>142</v>
      </c>
      <c r="B30" s="145">
        <v>22666</v>
      </c>
      <c r="C30" s="90">
        <f t="shared" si="7"/>
        <v>0.31287183380495548</v>
      </c>
      <c r="D30" s="122">
        <v>32615</v>
      </c>
      <c r="E30" s="91">
        <f t="shared" si="8"/>
        <v>0.3174703603480834</v>
      </c>
      <c r="F30" s="92">
        <f t="shared" si="5"/>
        <v>9949</v>
      </c>
      <c r="G30" s="90">
        <f t="shared" si="9"/>
        <v>0.43893938057001675</v>
      </c>
    </row>
    <row r="31" spans="1:8" ht="14.25" x14ac:dyDescent="0.25">
      <c r="A31" s="89" t="s">
        <v>143</v>
      </c>
      <c r="B31" s="145">
        <v>10494</v>
      </c>
      <c r="C31" s="90">
        <f t="shared" si="7"/>
        <v>0.14485471737179931</v>
      </c>
      <c r="D31" s="122">
        <v>14077</v>
      </c>
      <c r="E31" s="91">
        <f t="shared" si="8"/>
        <v>0.13702377012478828</v>
      </c>
      <c r="F31" s="92">
        <f t="shared" si="5"/>
        <v>3583</v>
      </c>
      <c r="G31" s="90">
        <f t="shared" si="9"/>
        <v>0.34143319992376597</v>
      </c>
    </row>
    <row r="32" spans="1:8" ht="14.25" x14ac:dyDescent="0.25">
      <c r="A32" s="89" t="s">
        <v>144</v>
      </c>
      <c r="B32" s="145">
        <v>6383</v>
      </c>
      <c r="C32" s="90">
        <f t="shared" si="7"/>
        <v>8.8108220028987508E-2</v>
      </c>
      <c r="D32" s="122">
        <v>7799</v>
      </c>
      <c r="E32" s="91">
        <f t="shared" si="8"/>
        <v>7.5914497634668177E-2</v>
      </c>
      <c r="F32" s="92">
        <f t="shared" si="5"/>
        <v>1416</v>
      </c>
      <c r="G32" s="90">
        <f t="shared" si="9"/>
        <v>0.22183926053579822</v>
      </c>
    </row>
    <row r="33" spans="1:7" ht="14.25" x14ac:dyDescent="0.25">
      <c r="A33" s="89" t="s">
        <v>145</v>
      </c>
      <c r="B33" s="145">
        <v>15201</v>
      </c>
      <c r="C33" s="90">
        <f t="shared" si="7"/>
        <v>0.20982814548968182</v>
      </c>
      <c r="D33" s="122">
        <v>22912</v>
      </c>
      <c r="E33" s="91">
        <f t="shared" si="8"/>
        <v>0.22302256312418478</v>
      </c>
      <c r="F33" s="92">
        <f t="shared" si="5"/>
        <v>7711</v>
      </c>
      <c r="G33" s="90">
        <f t="shared" si="9"/>
        <v>0.50726925860140781</v>
      </c>
    </row>
    <row r="34" spans="1:7" ht="14.25" x14ac:dyDescent="0.25">
      <c r="A34" s="89" t="s">
        <v>146</v>
      </c>
      <c r="B34" s="145">
        <v>7679</v>
      </c>
      <c r="C34" s="90">
        <f t="shared" si="7"/>
        <v>0.10599765339222859</v>
      </c>
      <c r="D34" s="122">
        <v>11503</v>
      </c>
      <c r="E34" s="91">
        <f t="shared" si="8"/>
        <v>0.11196877372632234</v>
      </c>
      <c r="F34" s="92">
        <f t="shared" si="5"/>
        <v>3824</v>
      </c>
      <c r="G34" s="90">
        <f t="shared" si="9"/>
        <v>0.49798150800885532</v>
      </c>
    </row>
    <row r="35" spans="1:7" ht="14.25" x14ac:dyDescent="0.25">
      <c r="A35" s="101" t="s">
        <v>139</v>
      </c>
      <c r="B35" s="145">
        <v>2869</v>
      </c>
      <c r="C35" s="90">
        <f t="shared" si="7"/>
        <v>3.960245703637242E-2</v>
      </c>
      <c r="D35" s="122">
        <v>3529</v>
      </c>
      <c r="E35" s="91">
        <f t="shared" si="8"/>
        <v>3.4350847820585201E-2</v>
      </c>
      <c r="F35" s="92">
        <f t="shared" si="5"/>
        <v>660</v>
      </c>
      <c r="G35" s="90">
        <f t="shared" si="9"/>
        <v>0.23004531195538516</v>
      </c>
    </row>
    <row r="36" spans="1:7" ht="14.25" x14ac:dyDescent="0.25">
      <c r="A36" s="102" t="s">
        <v>46</v>
      </c>
      <c r="B36" s="146"/>
      <c r="C36" s="94"/>
      <c r="D36" s="95"/>
      <c r="E36" s="96"/>
      <c r="F36" s="99"/>
      <c r="G36" s="100"/>
    </row>
    <row r="37" spans="1:7" ht="15" thickBot="1" x14ac:dyDescent="0.3">
      <c r="A37" s="62"/>
      <c r="B37" s="147">
        <v>646</v>
      </c>
      <c r="C37" s="103">
        <f>B37/$B$11</f>
        <v>8.9171095313686239E-3</v>
      </c>
      <c r="D37" s="123">
        <v>1077</v>
      </c>
      <c r="E37" s="104">
        <f>D37/$D$11</f>
        <v>1.0483384273950201E-2</v>
      </c>
      <c r="F37" s="105">
        <f>D37-B37</f>
        <v>431</v>
      </c>
      <c r="G37" s="106">
        <f>F37/B37</f>
        <v>0.66718266253869973</v>
      </c>
    </row>
    <row r="38" spans="1:7" ht="15.75" customHeight="1" thickTop="1" x14ac:dyDescent="0.2">
      <c r="A38" s="180"/>
      <c r="B38" s="181"/>
      <c r="C38" s="181"/>
      <c r="D38" s="181"/>
      <c r="E38" s="181"/>
      <c r="F38" s="181"/>
      <c r="G38" s="181"/>
    </row>
    <row r="39" spans="1:7" x14ac:dyDescent="0.2">
      <c r="A39" s="177" t="s">
        <v>124</v>
      </c>
      <c r="B39" s="178"/>
      <c r="C39" s="175"/>
      <c r="D39" s="175"/>
    </row>
  </sheetData>
  <mergeCells count="10">
    <mergeCell ref="A39:D39"/>
    <mergeCell ref="A2:G2"/>
    <mergeCell ref="A3:G3"/>
    <mergeCell ref="A4:G4"/>
    <mergeCell ref="A6:G6"/>
    <mergeCell ref="A38:G38"/>
    <mergeCell ref="B9:C9"/>
    <mergeCell ref="A9:A10"/>
    <mergeCell ref="D9:E9"/>
    <mergeCell ref="F9:G9"/>
  </mergeCells>
  <phoneticPr fontId="2" type="noConversion"/>
  <printOptions horizontalCentered="1" verticalCentered="1"/>
  <pageMargins left="0.5" right="0.5" top="0.5" bottom="0.5" header="0.5" footer="0.5"/>
  <pageSetup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4" ma:contentTypeDescription="Create a new document." ma:contentTypeScope="" ma:versionID="c29c7246051cd44b19f465aed225508f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ed947e1ea6f94eac5b803d60f74d7999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F3E63C-EF1A-42CD-A06A-D3F29AD0FE63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6E5FA622-5400-47B9-B4F6-A36ED3AB77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52362A-5213-4FFB-AF3E-EC905BEC2F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Cover Sheet</vt:lpstr>
      <vt:lpstr>1. Plan vs Actual</vt:lpstr>
      <vt:lpstr>2.Populations</vt:lpstr>
      <vt:lpstr>3. Job Seeker Services</vt:lpstr>
      <vt:lpstr>4. Ethnicity</vt:lpstr>
      <vt:lpstr>5.Gender&amp;Age</vt:lpstr>
      <vt:lpstr>6. Education</vt:lpstr>
      <vt:lpstr>7. mnth to mnth</vt:lpstr>
      <vt:lpstr>8. yr to yr</vt:lpstr>
      <vt:lpstr>'1. Plan vs Actual'!Print_Area</vt:lpstr>
      <vt:lpstr>'2.Populations'!Print_Area</vt:lpstr>
      <vt:lpstr>'3. Job Seeker Services'!Print_Area</vt:lpstr>
      <vt:lpstr>'4. Ethnicity'!Print_Area</vt:lpstr>
      <vt:lpstr>'5.Gender&amp;Age'!Print_Area</vt:lpstr>
      <vt:lpstr>'6. Education'!Print_Area</vt:lpstr>
      <vt:lpstr>'7. mnth to mnth'!Print_Area</vt:lpstr>
      <vt:lpstr>'8. yr to yr'!Print_Area</vt:lpstr>
      <vt:lpstr>'Cover Sheet'!Print_Area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Job Seeker Summary</dc:title>
  <dc:subject/>
  <dc:creator>TBruce</dc:creator>
  <cp:keywords/>
  <dc:description/>
  <cp:lastModifiedBy>Burke, Matthew (EOL)</cp:lastModifiedBy>
  <cp:revision/>
  <dcterms:created xsi:type="dcterms:W3CDTF">2005-11-01T20:57:08Z</dcterms:created>
  <dcterms:modified xsi:type="dcterms:W3CDTF">2023-10-13T20:41:36Z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Burke, Matthew (EOL)</vt:lpwstr>
  </property>
  <property fmtid="{D5CDD505-2E9C-101B-9397-08002B2CF9AE}" pid="3" name="Order">
    <vt:lpwstr>18856800.0000000</vt:lpwstr>
  </property>
  <property fmtid="{D5CDD505-2E9C-101B-9397-08002B2CF9AE}" pid="4" name="display_urn:schemas-microsoft-com:office:office#Author">
    <vt:lpwstr>Burke, Matthew (EOL)</vt:lpwstr>
  </property>
</Properties>
</file>