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4 Reports/FY24 Q2 12312023/"/>
    </mc:Choice>
  </mc:AlternateContent>
  <xr:revisionPtr revIDLastSave="39" documentId="11_E5A6BDDB7FECDDEB47AF19B9BB33ABC409671109" xr6:coauthVersionLast="47" xr6:coauthVersionMax="47" xr10:uidLastSave="{FDB1490D-E8B6-4895-98CC-1CDE29CE68A4}"/>
  <bookViews>
    <workbookView xWindow="-120" yWindow="-120" windowWidth="19410" windowHeight="9705" tabRatio="862" xr2:uid="{00000000-000D-0000-FFFF-FFFF00000000}"/>
  </bookViews>
  <sheets>
    <sheet name="Cover Sheet" sheetId="1" r:id="rId1"/>
    <sheet name="Plan vs Actual" sheetId="2" r:id="rId2"/>
    <sheet name="Employer Services" sheetId="3" r:id="rId3"/>
    <sheet name="Employers Month to Month" sheetId="4" r:id="rId4"/>
  </sheets>
  <definedNames>
    <definedName name="_xlnm.Print_Area" localSheetId="0">'Cover Sheet'!$A$1:$H$31</definedName>
    <definedName name="_xlnm.Print_Area" localSheetId="2">'Employer Services'!$A$1:$L$31</definedName>
    <definedName name="_xlnm.Print_Area" localSheetId="3">'Employers Month to Month'!$A$1:$M$20</definedName>
    <definedName name="_xlnm.Print_Area" localSheetId="1">'Plan vs Actual'!$A$1:$N$33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9" i="3" l="1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8" i="3"/>
  <c r="I26" i="2" l="1"/>
  <c r="E26" i="2"/>
  <c r="B26" i="2"/>
  <c r="D24" i="2" l="1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A3" i="3"/>
  <c r="D25" i="3"/>
  <c r="D22" i="3"/>
  <c r="D21" i="3"/>
  <c r="D20" i="3"/>
  <c r="D18" i="3"/>
  <c r="D17" i="3"/>
  <c r="D14" i="3"/>
  <c r="D12" i="3"/>
  <c r="D11" i="3"/>
  <c r="D9" i="3"/>
  <c r="D8" i="3"/>
  <c r="F8" i="3"/>
  <c r="F10" i="3"/>
  <c r="F11" i="3"/>
  <c r="F12" i="3"/>
  <c r="F13" i="3"/>
  <c r="F14" i="3"/>
  <c r="F15" i="3"/>
  <c r="F17" i="3"/>
  <c r="F18" i="3"/>
  <c r="F19" i="3"/>
  <c r="F20" i="3"/>
  <c r="F21" i="3"/>
  <c r="F22" i="3"/>
  <c r="F23" i="3"/>
  <c r="H24" i="3"/>
  <c r="H10" i="3"/>
  <c r="H12" i="3"/>
  <c r="H15" i="3"/>
  <c r="H17" i="3"/>
  <c r="H18" i="3"/>
  <c r="H20" i="3"/>
  <c r="H21" i="3"/>
  <c r="H23" i="3"/>
  <c r="H25" i="3"/>
  <c r="H8" i="3"/>
  <c r="K26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9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A26" i="3"/>
  <c r="A3" i="4"/>
  <c r="L26" i="2"/>
  <c r="N26" i="2" s="1"/>
  <c r="D26" i="2"/>
  <c r="A2" i="3"/>
  <c r="G26" i="2"/>
  <c r="D15" i="3"/>
  <c r="D23" i="3"/>
  <c r="D10" i="3"/>
  <c r="F16" i="3"/>
  <c r="D16" i="3"/>
  <c r="D19" i="3"/>
  <c r="D13" i="3"/>
  <c r="D24" i="3"/>
  <c r="F24" i="3"/>
  <c r="F9" i="3"/>
  <c r="F25" i="3"/>
  <c r="H13" i="3"/>
  <c r="H22" i="3"/>
  <c r="H14" i="3"/>
  <c r="H16" i="3"/>
  <c r="H19" i="3"/>
  <c r="H11" i="3"/>
  <c r="H9" i="3" l="1"/>
</calcChain>
</file>

<file path=xl/sharedStrings.xml><?xml version="1.0" encoding="utf-8"?>
<sst xmlns="http://schemas.openxmlformats.org/spreadsheetml/2006/main" count="150" uniqueCount="95">
  <si>
    <t>TAB 2 -  EMPLOYERS</t>
  </si>
  <si>
    <t>OSCCAR Employer Summary by MassHire Workforce Area</t>
  </si>
  <si>
    <t>SUMMARY BY AREA</t>
  </si>
  <si>
    <t>Table 1 - Planned versus Actual</t>
  </si>
  <si>
    <t>Table 2 - Employer Services</t>
  </si>
  <si>
    <t>STATEWIDE TREND ANALYSIS</t>
  </si>
  <si>
    <t>Table 3 - Month to Month</t>
  </si>
  <si>
    <t>Rev. 7/30/2004</t>
  </si>
  <si>
    <t>OSCCAR is the One-Stop Career Center Activity Report</t>
  </si>
  <si>
    <r>
      <t xml:space="preserve">Compiled by MassHire Department of Career Services from WB Plans; monthly </t>
    </r>
    <r>
      <rPr>
        <i/>
        <sz val="10"/>
        <rFont val="Calibri"/>
        <family val="2"/>
      </rPr>
      <t>WB Area OSCCARs</t>
    </r>
    <r>
      <rPr>
        <sz val="10"/>
        <rFont val="Calibri"/>
        <family val="2"/>
      </rPr>
      <t xml:space="preserve">;  the </t>
    </r>
    <r>
      <rPr>
        <i/>
        <sz val="10"/>
        <rFont val="Calibri"/>
        <family val="2"/>
      </rPr>
      <t>Statewide All Offices OSCCAR</t>
    </r>
    <r>
      <rPr>
        <sz val="10"/>
        <rFont val="Calibri"/>
        <family val="2"/>
      </rPr>
      <t xml:space="preserve">; and the </t>
    </r>
    <r>
      <rPr>
        <i/>
        <sz val="10"/>
        <rFont val="Calibri"/>
        <family val="2"/>
      </rPr>
      <t>Rapid Response OSCCAR</t>
    </r>
    <r>
      <rPr>
        <sz val="10"/>
        <rFont val="Calibri"/>
        <family val="2"/>
      </rPr>
      <t>.</t>
    </r>
  </si>
  <si>
    <t>TAB 2 - EMPLOYERS</t>
  </si>
  <si>
    <t>OSCCAR Summary by Workforce Area</t>
  </si>
  <si>
    <t>Workforce Area</t>
  </si>
  <si>
    <t>Total Employers Served</t>
  </si>
  <si>
    <t>Repeat Employers</t>
  </si>
  <si>
    <t>Employers w/Enhanced Services</t>
  </si>
  <si>
    <t>Employers Receiving Referrals</t>
  </si>
  <si>
    <t>Employers who Hired a Referral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</si>
  <si>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</si>
  <si>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</si>
  <si>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</si>
  <si>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</si>
  <si>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</si>
  <si>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</si>
  <si>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</si>
  <si>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</si>
  <si>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</si>
  <si>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</si>
  <si>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</si>
  <si>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</si>
  <si>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</si>
  <si>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</si>
  <si>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Plan</t>
  </si>
  <si>
    <t>Actual YTD</t>
  </si>
  <si>
    <t>% of Plan</t>
  </si>
  <si>
    <t>Actual
YTD</t>
  </si>
  <si>
    <t>Berkshire</t>
  </si>
  <si>
    <t>Boston</t>
  </si>
  <si>
    <t>Bristol</t>
  </si>
  <si>
    <t>Brockton</t>
  </si>
  <si>
    <t>Cape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</si>
  <si>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</si>
  <si>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</si>
  <si>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</si>
  <si>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</si>
  <si>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</si>
  <si>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</si>
  <si>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</si>
  <si>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</si>
  <si>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</t>
  </si>
  <si>
    <t>North Shore</t>
  </si>
  <si>
    <t>South Shore</t>
  </si>
  <si>
    <t>Rapid Response*</t>
  </si>
  <si>
    <t>*</t>
  </si>
  <si>
    <t>Statewide All Offices**</t>
  </si>
  <si>
    <t>*Rapid Response serves employers that have announced plant closings and mass layoffs.  Planning data is not applicable.</t>
  </si>
  <si>
    <t xml:space="preserve">**The Statewide All Offices total is not equal to the sum of the workforce area counts for the following reasons:  </t>
  </si>
  <si>
    <t xml:space="preserve">    a) Employers receiving services in more than one area are counted in each area but are counted only once in the statewide total.  </t>
  </si>
  <si>
    <t xml:space="preserve">    b) Employers receiving Rapid Response services are not included in the area counts.</t>
  </si>
  <si>
    <t xml:space="preserve">    c) Other Workforce Development Systems (CBO's, some DTA offices) are not included in the area counts.      </t>
  </si>
  <si>
    <t>Repeat Enhanced Employers</t>
  </si>
  <si>
    <t>% Repeat Served</t>
  </si>
  <si>
    <t>Received Referrals</t>
  </si>
  <si>
    <t>% Received Referrals</t>
  </si>
  <si>
    <t>Hired a
Referral</t>
  </si>
  <si>
    <t>% Hired a Referral</t>
  </si>
  <si>
    <t>Business Information &amp; Incentives</t>
  </si>
  <si>
    <t>Education &amp; Training Services</t>
  </si>
  <si>
    <t>Job Fairs &amp; Recruitments</t>
  </si>
  <si>
    <t>Labor Market Information</t>
  </si>
  <si>
    <t>Rapid Response</t>
  </si>
  <si>
    <t xml:space="preserve">    c) Other Workforce Development Systems (CBO's, some DTA offices) are not included in the area counts.     </t>
  </si>
  <si>
    <t xml:space="preserve">    </t>
  </si>
  <si>
    <t>Table 3 - Month to Month Trend Analysis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</si>
  <si>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</si>
  <si>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</si>
  <si>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</si>
  <si>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</si>
  <si>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</si>
  <si>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</si>
  <si>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</si>
  <si>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</si>
  <si>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</si>
  <si>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</si>
  <si>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</si>
  <si>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</si>
  <si>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Total Employers Served Cumulative</t>
  </si>
  <si>
    <t>Employers Served by Month</t>
  </si>
  <si>
    <t>Employers Receiving Enhanced Services Cumulative</t>
  </si>
  <si>
    <t>Employers Receining Enhanced Services by Month</t>
  </si>
  <si>
    <t>Employers Receiving Referrals Cumulative</t>
  </si>
  <si>
    <t>Employers Receiving Referrals by Month</t>
  </si>
  <si>
    <t>Employers who Hired a Referral Cumulative</t>
  </si>
  <si>
    <t>Employers who Hired a Referral by Month</t>
  </si>
  <si>
    <t>FY24 Quarter Ending December 31,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</si>
</sst>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22" x14ac:knownFonts="1">
    <font>
      <sz val="10"/>
      <name val="Arial"/>
    </font>
    <font>
      <sz val="8"/>
      <name val="Arial"/>
      <family val="2"/>
    </font>
    <font>
      <sz val="10"/>
      <color indexed="8"/>
      <name val="MS Sans Serif"/>
    </font>
    <font>
      <sz val="10"/>
      <name val="Arial"/>
      <family val="2"/>
    </font>
    <font>
      <u/>
      <sz val="8"/>
      <color indexed="12"/>
      <name val="Arial"/>
      <family val="2"/>
    </font>
    <font>
      <sz val="10"/>
      <name val="Calibri"/>
      <family val="2"/>
    </font>
    <font>
      <i/>
      <sz val="10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11"/>
      <name val="Calibri"/>
      <family val="2"/>
      <scheme val="minor"/>
    </font>
    <font>
      <sz val="8.5"/>
      <name val="Calibri"/>
      <family val="2"/>
      <scheme val="minor"/>
    </font>
    <font>
      <b/>
      <sz val="12"/>
      <name val="Calibri"/>
      <family val="2"/>
      <scheme val="minor"/>
    </font>
    <font>
      <vertAlign val="superscript"/>
      <sz val="10"/>
      <name val="Calibri"/>
      <family val="2"/>
      <scheme val="minor"/>
    </font>
    <font>
      <i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9"/>
        <bgColor indexed="64"/>
      </patternFill>
    </fill>
  </fills>
  <borders count="59">
    <border>
      <left/>
      <right/>
      <top/>
      <bottom/>
      <diagonal/>
    </border>
    <border>
      <left style="thick">
        <color indexed="12"/>
      </left>
      <right style="double">
        <color indexed="12"/>
      </right>
      <top style="thin">
        <color indexed="64"/>
      </top>
      <bottom style="thin">
        <color indexed="64"/>
      </bottom>
      <diagonal/>
    </border>
    <border>
      <left style="double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12"/>
      </right>
      <top style="thin">
        <color indexed="64"/>
      </top>
      <bottom style="thin">
        <color indexed="64"/>
      </bottom>
      <diagonal/>
    </border>
    <border>
      <left style="double">
        <color indexed="12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double">
        <color indexed="1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double">
        <color indexed="12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/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ck">
        <color indexed="12"/>
      </bottom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12"/>
      </left>
      <right style="double">
        <color indexed="12"/>
      </right>
      <top style="thin">
        <color indexed="64"/>
      </top>
      <bottom style="thin">
        <color indexed="64"/>
      </bottom>
      <diagonal/>
    </border>
    <border>
      <left style="double">
        <color indexed="12"/>
      </left>
      <right style="double">
        <color indexed="12"/>
      </right>
      <top style="thin">
        <color indexed="64"/>
      </top>
      <bottom style="thick">
        <color indexed="12"/>
      </bottom>
      <diagonal/>
    </border>
    <border>
      <left style="double">
        <color indexed="12"/>
      </left>
      <right style="double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double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double">
        <color indexed="12"/>
      </right>
      <top style="thin">
        <color indexed="64"/>
      </top>
      <bottom style="thick">
        <color indexed="12"/>
      </bottom>
      <diagonal/>
    </border>
    <border>
      <left style="thick">
        <color indexed="12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ck">
        <color indexed="12"/>
      </top>
      <bottom style="thin">
        <color indexed="64"/>
      </bottom>
      <diagonal/>
    </border>
    <border>
      <left/>
      <right style="thin">
        <color indexed="64"/>
      </right>
      <top style="thick">
        <color indexed="12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12"/>
      </left>
      <right style="thin">
        <color indexed="64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12"/>
      </bottom>
      <diagonal/>
    </border>
    <border>
      <left/>
      <right style="thin">
        <color indexed="64"/>
      </right>
      <top style="medium">
        <color indexed="64"/>
      </top>
      <bottom style="thick">
        <color indexed="12"/>
      </bottom>
      <diagonal/>
    </border>
    <border>
      <left/>
      <right/>
      <top style="thin">
        <color indexed="64"/>
      </top>
      <bottom/>
      <diagonal/>
    </border>
    <border>
      <left style="double">
        <color indexed="12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/>
      <right/>
      <top style="thick">
        <color indexed="12"/>
      </top>
      <bottom style="thin">
        <color indexed="64"/>
      </bottom>
      <diagonal/>
    </border>
    <border>
      <left/>
      <right style="double">
        <color indexed="12"/>
      </right>
      <top style="thick">
        <color indexed="12"/>
      </top>
      <bottom style="thin">
        <color indexed="64"/>
      </bottom>
      <diagonal/>
    </border>
    <border>
      <left style="double">
        <color indexed="12"/>
      </left>
      <right/>
      <top style="thick">
        <color indexed="12"/>
      </top>
      <bottom style="thin">
        <color indexed="64"/>
      </bottom>
      <diagonal/>
    </border>
    <border>
      <left/>
      <right style="thick">
        <color indexed="12"/>
      </right>
      <top style="thick">
        <color indexed="12"/>
      </top>
      <bottom style="thin">
        <color indexed="64"/>
      </bottom>
      <diagonal/>
    </border>
    <border>
      <left style="double">
        <color indexed="12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rgb="FF0000FF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70BA5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rgb="FF070BA5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0000FF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double">
        <color rgb="FF0000FF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0000FF"/>
      </right>
      <top style="thin">
        <color indexed="64"/>
      </top>
      <bottom/>
      <diagonal/>
    </border>
    <border>
      <left style="thin">
        <color indexed="64"/>
      </left>
      <right style="thick">
        <color rgb="FF070BA5"/>
      </right>
      <top style="thin">
        <color indexed="64"/>
      </top>
      <bottom/>
      <diagonal/>
    </border>
    <border>
      <left style="thin">
        <color indexed="64"/>
      </left>
      <right style="double">
        <color rgb="FF0000FF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ck">
        <color rgb="FF070BA5"/>
      </right>
      <top style="medium">
        <color indexed="64"/>
      </top>
      <bottom style="thick">
        <color indexed="12"/>
      </bottom>
      <diagonal/>
    </border>
    <border>
      <left/>
      <right/>
      <top style="medium">
        <color indexed="64"/>
      </top>
      <bottom style="thick">
        <color indexed="12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9" fontId="3" fillId="0" borderId="0" applyFont="0" applyFill="0" applyBorder="0" applyAlignment="0" applyProtection="0"/>
  </cellStyleXfs>
  <cellXfs count="147">
    <xf numFmtId="0" fontId="0" fillId="0" borderId="0" xfId="0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3" fontId="9" fillId="0" borderId="3" xfId="0" applyNumberFormat="1" applyFont="1" applyBorder="1" applyAlignment="1">
      <alignment horizontal="center"/>
    </xf>
    <xf numFmtId="9" fontId="7" fillId="0" borderId="4" xfId="0" applyNumberFormat="1" applyFont="1" applyBorder="1" applyAlignment="1">
      <alignment horizontal="center"/>
    </xf>
    <xf numFmtId="1" fontId="9" fillId="0" borderId="3" xfId="0" applyNumberFormat="1" applyFont="1" applyBorder="1" applyAlignment="1">
      <alignment horizontal="center"/>
    </xf>
    <xf numFmtId="3" fontId="9" fillId="0" borderId="8" xfId="0" applyNumberFormat="1" applyFont="1" applyBorder="1" applyAlignment="1">
      <alignment horizontal="center"/>
    </xf>
    <xf numFmtId="9" fontId="7" fillId="0" borderId="49" xfId="0" applyNumberFormat="1" applyFont="1" applyBorder="1" applyAlignment="1">
      <alignment horizontal="center"/>
    </xf>
    <xf numFmtId="3" fontId="7" fillId="0" borderId="3" xfId="0" applyNumberFormat="1" applyFont="1" applyBorder="1" applyAlignment="1">
      <alignment horizontal="center"/>
    </xf>
    <xf numFmtId="3" fontId="7" fillId="0" borderId="8" xfId="0" applyNumberFormat="1" applyFont="1" applyBorder="1" applyAlignment="1">
      <alignment horizontal="center"/>
    </xf>
    <xf numFmtId="9" fontId="7" fillId="0" borderId="9" xfId="0" applyNumberFormat="1" applyFont="1" applyBorder="1" applyAlignment="1">
      <alignment horizontal="center"/>
    </xf>
    <xf numFmtId="3" fontId="7" fillId="0" borderId="10" xfId="0" applyNumberFormat="1" applyFont="1" applyBorder="1" applyAlignment="1">
      <alignment horizontal="center"/>
    </xf>
    <xf numFmtId="9" fontId="7" fillId="0" borderId="11" xfId="0" applyNumberFormat="1" applyFont="1" applyBorder="1" applyAlignment="1">
      <alignment horizontal="center"/>
    </xf>
    <xf numFmtId="3" fontId="7" fillId="0" borderId="12" xfId="0" applyNumberFormat="1" applyFont="1" applyBorder="1" applyAlignment="1">
      <alignment horizontal="center"/>
    </xf>
    <xf numFmtId="9" fontId="7" fillId="0" borderId="13" xfId="0" applyNumberFormat="1" applyFont="1" applyBorder="1" applyAlignment="1">
      <alignment horizontal="center"/>
    </xf>
    <xf numFmtId="0" fontId="7" fillId="2" borderId="14" xfId="0" applyFont="1" applyFill="1" applyBorder="1"/>
    <xf numFmtId="0" fontId="7" fillId="2" borderId="15" xfId="0" applyFont="1" applyFill="1" applyBorder="1"/>
    <xf numFmtId="0" fontId="10" fillId="0" borderId="14" xfId="0" applyFont="1" applyBorder="1"/>
    <xf numFmtId="0" fontId="11" fillId="0" borderId="15" xfId="0" applyFont="1" applyBorder="1"/>
    <xf numFmtId="0" fontId="7" fillId="0" borderId="16" xfId="0" applyFont="1" applyBorder="1"/>
    <xf numFmtId="0" fontId="10" fillId="0" borderId="17" xfId="0" applyFont="1" applyBorder="1"/>
    <xf numFmtId="0" fontId="11" fillId="0" borderId="0" xfId="0" applyFont="1"/>
    <xf numFmtId="0" fontId="7" fillId="0" borderId="18" xfId="0" applyFont="1" applyBorder="1"/>
    <xf numFmtId="0" fontId="12" fillId="0" borderId="0" xfId="0" applyFont="1" applyAlignment="1">
      <alignment horizontal="center"/>
    </xf>
    <xf numFmtId="0" fontId="12" fillId="0" borderId="0" xfId="0" applyFont="1"/>
    <xf numFmtId="0" fontId="13" fillId="0" borderId="0" xfId="0" applyFont="1" applyAlignment="1">
      <alignment horizontal="center"/>
    </xf>
    <xf numFmtId="0" fontId="8" fillId="0" borderId="18" xfId="0" applyFont="1" applyBorder="1"/>
    <xf numFmtId="0" fontId="11" fillId="0" borderId="0" xfId="0" applyFont="1" applyAlignment="1">
      <alignment horizontal="center"/>
    </xf>
    <xf numFmtId="0" fontId="13" fillId="0" borderId="0" xfId="0" applyFont="1"/>
    <xf numFmtId="0" fontId="7" fillId="0" borderId="0" xfId="0" applyFont="1" applyAlignment="1">
      <alignment wrapText="1"/>
    </xf>
    <xf numFmtId="0" fontId="13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3" fillId="0" borderId="0" xfId="0" applyFont="1" applyAlignment="1">
      <alignment horizontal="left" indent="6"/>
    </xf>
    <xf numFmtId="0" fontId="11" fillId="0" borderId="0" xfId="0" applyFont="1" applyAlignment="1">
      <alignment horizontal="left" indent="11"/>
    </xf>
    <xf numFmtId="0" fontId="7" fillId="0" borderId="19" xfId="0" applyFont="1" applyBorder="1"/>
    <xf numFmtId="0" fontId="11" fillId="0" borderId="20" xfId="0" applyFont="1" applyBorder="1"/>
    <xf numFmtId="0" fontId="7" fillId="0" borderId="21" xfId="0" applyFont="1" applyBorder="1"/>
    <xf numFmtId="0" fontId="14" fillId="0" borderId="0" xfId="0" applyFont="1"/>
    <xf numFmtId="0" fontId="15" fillId="0" borderId="0" xfId="0" applyFont="1" applyAlignment="1">
      <alignment horizontal="center"/>
    </xf>
    <xf numFmtId="0" fontId="7" fillId="0" borderId="22" xfId="0" applyFont="1" applyBorder="1" applyAlignment="1">
      <alignment horizontal="center"/>
    </xf>
    <xf numFmtId="0" fontId="8" fillId="0" borderId="22" xfId="0" applyFont="1" applyBorder="1" applyAlignment="1">
      <alignment horizontal="center" wrapText="1"/>
    </xf>
    <xf numFmtId="3" fontId="9" fillId="0" borderId="22" xfId="0" applyNumberFormat="1" applyFont="1" applyBorder="1" applyAlignment="1">
      <alignment horizontal="center"/>
    </xf>
    <xf numFmtId="0" fontId="8" fillId="0" borderId="23" xfId="0" applyFont="1" applyBorder="1" applyAlignment="1">
      <alignment horizontal="center" wrapText="1"/>
    </xf>
    <xf numFmtId="0" fontId="7" fillId="0" borderId="23" xfId="0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0" fontId="8" fillId="0" borderId="25" xfId="0" applyFont="1" applyBorder="1" applyAlignment="1">
      <alignment horizontal="center" wrapText="1"/>
    </xf>
    <xf numFmtId="0" fontId="8" fillId="0" borderId="26" xfId="0" applyFont="1" applyBorder="1"/>
    <xf numFmtId="0" fontId="8" fillId="0" borderId="0" xfId="0" applyFont="1" applyAlignment="1">
      <alignment horizontal="center"/>
    </xf>
    <xf numFmtId="0" fontId="8" fillId="0" borderId="1" xfId="0" applyFont="1" applyBorder="1"/>
    <xf numFmtId="0" fontId="8" fillId="0" borderId="27" xfId="0" applyFont="1" applyBorder="1"/>
    <xf numFmtId="0" fontId="7" fillId="0" borderId="28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50" xfId="0" applyFont="1" applyBorder="1" applyAlignment="1">
      <alignment horizontal="center"/>
    </xf>
    <xf numFmtId="0" fontId="8" fillId="0" borderId="30" xfId="0" applyFont="1" applyBorder="1" applyAlignment="1">
      <alignment horizontal="center" wrapText="1"/>
    </xf>
    <xf numFmtId="0" fontId="8" fillId="0" borderId="51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30" xfId="0" applyFont="1" applyBorder="1"/>
    <xf numFmtId="1" fontId="9" fillId="0" borderId="51" xfId="0" applyNumberFormat="1" applyFont="1" applyBorder="1" applyAlignment="1">
      <alignment horizontal="center"/>
    </xf>
    <xf numFmtId="3" fontId="7" fillId="0" borderId="0" xfId="0" applyNumberFormat="1" applyFont="1"/>
    <xf numFmtId="0" fontId="16" fillId="0" borderId="28" xfId="0" applyFont="1" applyBorder="1" applyAlignment="1">
      <alignment horizontal="center" wrapText="1"/>
    </xf>
    <xf numFmtId="0" fontId="16" fillId="0" borderId="29" xfId="0" applyFont="1" applyBorder="1" applyAlignment="1">
      <alignment horizontal="center"/>
    </xf>
    <xf numFmtId="0" fontId="16" fillId="0" borderId="31" xfId="0" applyFont="1" applyBorder="1" applyAlignment="1">
      <alignment horizontal="center"/>
    </xf>
    <xf numFmtId="0" fontId="16" fillId="0" borderId="0" xfId="0" applyFont="1" applyAlignment="1">
      <alignment horizontal="center"/>
    </xf>
    <xf numFmtId="3" fontId="17" fillId="0" borderId="0" xfId="0" applyNumberFormat="1" applyFont="1" applyAlignment="1">
      <alignment horizontal="center"/>
    </xf>
    <xf numFmtId="0" fontId="13" fillId="0" borderId="0" xfId="0" applyFont="1" applyAlignment="1">
      <alignment horizontal="left" indent="2"/>
    </xf>
    <xf numFmtId="0" fontId="11" fillId="0" borderId="0" xfId="0" applyFont="1" applyAlignment="1">
      <alignment horizontal="left" indent="2"/>
    </xf>
    <xf numFmtId="0" fontId="7" fillId="0" borderId="32" xfId="0" applyFont="1" applyBorder="1" applyAlignment="1">
      <alignment horizontal="center"/>
    </xf>
    <xf numFmtId="3" fontId="9" fillId="0" borderId="33" xfId="0" applyNumberFormat="1" applyFont="1" applyBorder="1" applyAlignment="1">
      <alignment horizontal="center"/>
    </xf>
    <xf numFmtId="0" fontId="7" fillId="0" borderId="52" xfId="0" applyFont="1" applyBorder="1" applyAlignment="1">
      <alignment horizontal="center"/>
    </xf>
    <xf numFmtId="0" fontId="8" fillId="0" borderId="53" xfId="0" applyFont="1" applyBorder="1" applyAlignment="1">
      <alignment horizontal="center" wrapText="1"/>
    </xf>
    <xf numFmtId="9" fontId="7" fillId="0" borderId="53" xfId="0" applyNumberFormat="1" applyFont="1" applyBorder="1" applyAlignment="1">
      <alignment horizontal="center"/>
    </xf>
    <xf numFmtId="0" fontId="8" fillId="0" borderId="30" xfId="0" applyFont="1" applyBorder="1" applyAlignment="1">
      <alignment horizontal="left" vertical="center" wrapText="1"/>
    </xf>
    <xf numFmtId="3" fontId="7" fillId="0" borderId="3" xfId="0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 vertical="center"/>
    </xf>
    <xf numFmtId="0" fontId="7" fillId="0" borderId="30" xfId="0" applyFont="1" applyBorder="1" applyAlignment="1">
      <alignment horizontal="left" vertical="center" wrapText="1"/>
    </xf>
    <xf numFmtId="0" fontId="7" fillId="0" borderId="3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35" xfId="0" applyFont="1" applyBorder="1" applyAlignment="1">
      <alignment horizontal="left" vertical="center" wrapText="1"/>
    </xf>
    <xf numFmtId="3" fontId="7" fillId="0" borderId="10" xfId="0" applyNumberFormat="1" applyFont="1" applyBorder="1" applyAlignment="1">
      <alignment horizontal="center" vertical="center"/>
    </xf>
    <xf numFmtId="3" fontId="7" fillId="0" borderId="13" xfId="0" applyNumberFormat="1" applyFont="1" applyBorder="1" applyAlignment="1">
      <alignment horizontal="center" vertical="center"/>
    </xf>
    <xf numFmtId="0" fontId="8" fillId="0" borderId="36" xfId="0" applyFont="1" applyBorder="1"/>
    <xf numFmtId="3" fontId="7" fillId="0" borderId="37" xfId="0" applyNumberFormat="1" applyFont="1" applyBorder="1" applyAlignment="1">
      <alignment horizontal="center"/>
    </xf>
    <xf numFmtId="9" fontId="7" fillId="0" borderId="54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3" fontId="7" fillId="0" borderId="55" xfId="0" applyNumberFormat="1" applyFont="1" applyBorder="1" applyAlignment="1">
      <alignment horizontal="center"/>
    </xf>
    <xf numFmtId="0" fontId="8" fillId="0" borderId="39" xfId="0" applyFont="1" applyBorder="1"/>
    <xf numFmtId="3" fontId="7" fillId="0" borderId="40" xfId="0" applyNumberFormat="1" applyFont="1" applyBorder="1" applyAlignment="1">
      <alignment horizontal="center"/>
    </xf>
    <xf numFmtId="9" fontId="7" fillId="0" borderId="56" xfId="0" applyNumberFormat="1" applyFont="1" applyBorder="1" applyAlignment="1">
      <alignment horizontal="center"/>
    </xf>
    <xf numFmtId="3" fontId="7" fillId="0" borderId="41" xfId="0" applyNumberFormat="1" applyFont="1" applyBorder="1" applyAlignment="1">
      <alignment horizontal="center"/>
    </xf>
    <xf numFmtId="3" fontId="7" fillId="0" borderId="57" xfId="0" applyNumberFormat="1" applyFont="1" applyBorder="1" applyAlignment="1">
      <alignment horizontal="center"/>
    </xf>
    <xf numFmtId="3" fontId="9" fillId="0" borderId="42" xfId="0" applyNumberFormat="1" applyFont="1" applyBorder="1" applyAlignment="1">
      <alignment horizontal="center"/>
    </xf>
    <xf numFmtId="3" fontId="9" fillId="0" borderId="38" xfId="0" applyNumberFormat="1" applyFont="1" applyBorder="1" applyAlignment="1">
      <alignment horizontal="center"/>
    </xf>
    <xf numFmtId="3" fontId="9" fillId="0" borderId="3" xfId="4" applyNumberFormat="1" applyFont="1" applyBorder="1" applyAlignment="1">
      <alignment horizontal="center" vertical="center"/>
    </xf>
    <xf numFmtId="3" fontId="9" fillId="0" borderId="37" xfId="4" applyNumberFormat="1" applyFont="1" applyBorder="1" applyAlignment="1">
      <alignment horizontal="center" vertical="center"/>
    </xf>
    <xf numFmtId="3" fontId="9" fillId="0" borderId="40" xfId="4" applyNumberFormat="1" applyFont="1" applyBorder="1" applyAlignment="1">
      <alignment horizontal="center" vertical="center"/>
    </xf>
    <xf numFmtId="0" fontId="18" fillId="0" borderId="0" xfId="0" applyFont="1"/>
    <xf numFmtId="3" fontId="7" fillId="0" borderId="2" xfId="0" applyNumberFormat="1" applyFont="1" applyBorder="1" applyAlignment="1">
      <alignment horizontal="center"/>
    </xf>
    <xf numFmtId="3" fontId="7" fillId="0" borderId="43" xfId="0" applyNumberFormat="1" applyFont="1" applyBorder="1" applyAlignment="1">
      <alignment horizontal="center"/>
    </xf>
    <xf numFmtId="3" fontId="7" fillId="0" borderId="22" xfId="0" applyNumberFormat="1" applyFont="1" applyBorder="1" applyAlignment="1">
      <alignment horizontal="center"/>
    </xf>
    <xf numFmtId="3" fontId="9" fillId="0" borderId="58" xfId="0" applyNumberFormat="1" applyFont="1" applyBorder="1" applyAlignment="1">
      <alignment horizontal="center"/>
    </xf>
    <xf numFmtId="3" fontId="9" fillId="0" borderId="41" xfId="0" applyNumberFormat="1" applyFont="1" applyBorder="1" applyAlignment="1">
      <alignment horizontal="center"/>
    </xf>
    <xf numFmtId="0" fontId="7" fillId="0" borderId="0" xfId="0" applyFont="1" applyAlignment="1">
      <alignment vertical="center" wrapText="1"/>
    </xf>
    <xf numFmtId="0" fontId="13" fillId="0" borderId="17" xfId="0" applyFont="1" applyBorder="1" applyAlignment="1">
      <alignment horizontal="center" vertical="center"/>
    </xf>
    <xf numFmtId="0" fontId="11" fillId="0" borderId="0" xfId="0" applyFont="1"/>
    <xf numFmtId="0" fontId="11" fillId="0" borderId="18" xfId="0" applyFont="1" applyBorder="1"/>
    <xf numFmtId="0" fontId="7" fillId="0" borderId="0" xfId="0" applyFont="1"/>
    <xf numFmtId="0" fontId="7" fillId="0" borderId="18" xfId="0" applyFont="1" applyBorder="1"/>
    <xf numFmtId="0" fontId="13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8" fillId="0" borderId="48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7" fillId="0" borderId="15" xfId="0" applyFont="1" applyBorder="1"/>
    <xf numFmtId="0" fontId="7" fillId="0" borderId="0" xfId="0" applyFont="1" applyAlignment="1">
      <alignment horizontal="left"/>
    </xf>
    <xf numFmtId="0" fontId="8" fillId="0" borderId="44" xfId="0" applyFont="1" applyBorder="1" applyAlignment="1">
      <alignment horizontal="center"/>
    </xf>
    <xf numFmtId="0" fontId="8" fillId="0" borderId="45" xfId="0" applyFont="1" applyBorder="1" applyAlignment="1">
      <alignment horizontal="center"/>
    </xf>
    <xf numFmtId="0" fontId="8" fillId="0" borderId="46" xfId="0" applyFont="1" applyBorder="1" applyAlignment="1">
      <alignment horizontal="center"/>
    </xf>
    <xf numFmtId="0" fontId="8" fillId="0" borderId="47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7" fillId="0" borderId="15" xfId="0" applyFont="1" applyBorder="1" applyAlignment="1">
      <alignment vertical="top" wrapText="1"/>
    </xf>
    <xf numFmtId="0" fontId="7" fillId="0" borderId="15" xfId="0" applyFont="1" applyBorder="1" applyAlignment="1">
      <alignment vertical="top"/>
    </xf>
    <xf numFmtId="0" fontId="20" fillId="0" borderId="0" xfId="0" applyFont="1" applyAlignment="1">
      <alignment horizontal="left"/>
    </xf>
    <xf numFmtId="0" fontId="21" fillId="0" borderId="0" xfId="0" applyFont="1"/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6">
    <cellStyle name="Comma 2" xfId="1" xr:uid="{00000000-0005-0000-0000-000000000000}"/>
    <cellStyle name="Currency 2" xfId="2" xr:uid="{00000000-0005-0000-0000-000001000000}"/>
    <cellStyle name="Hyperlink 2" xfId="3" xr:uid="{00000000-0005-0000-0000-000002000000}"/>
    <cellStyle name="Normal" xfId="0" builtinId="0"/>
    <cellStyle name="Normal_Plan And Actual" xfId="4" xr:uid="{00000000-0005-0000-0000-000004000000}"/>
    <cellStyle name="Percent 2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T30"/>
  <sheetViews>
    <sheetView tabSelected="1" workbookViewId="0">
      <selection activeCell="C30" sqref="C30"/>
    </sheetView>
  </sheetViews>
  <sheetFormatPr defaultColWidth="9.140625" defaultRowHeight="12.75" x14ac:dyDescent="0.2"/>
  <cols>
    <col min="1" max="1" width="1.7109375" style="1" customWidth="1"/>
    <col min="2" max="2" width="0.85546875" style="1" customWidth="1"/>
    <col min="3" max="3" width="18.7109375" style="1" customWidth="1"/>
    <col min="4" max="4" width="20.7109375" style="1" customWidth="1"/>
    <col min="5" max="5" width="63.28515625" style="1" customWidth="1"/>
    <col min="6" max="6" width="20.7109375" style="1" customWidth="1"/>
    <col min="7" max="7" width="0.85546875" style="1" customWidth="1"/>
    <col min="8" max="8" width="1.7109375" style="1" customWidth="1"/>
    <col min="9" max="9" width="16.5703125" style="1" customWidth="1"/>
    <col min="10" max="10" width="21.42578125" style="1" customWidth="1"/>
    <col min="11" max="11" width="11.5703125" style="1" customWidth="1"/>
    <col min="12" max="12" width="10.42578125" style="1" customWidth="1"/>
    <col min="13" max="14" width="9.140625" style="1"/>
    <col min="15" max="15" width="11" style="1" customWidth="1"/>
    <col min="16" max="16384" width="9.140625" style="1"/>
  </cols>
  <sheetData>
    <row r="1" spans="2:20" ht="13.5" thickBot="1" x14ac:dyDescent="0.25"/>
    <row r="2" spans="2:20" ht="4.5" customHeight="1" thickTop="1" thickBot="1" x14ac:dyDescent="0.25">
      <c r="B2" s="33"/>
      <c r="C2" s="34"/>
      <c r="D2" s="34"/>
      <c r="E2" s="34"/>
      <c r="F2" s="34"/>
      <c r="G2" s="34"/>
    </row>
    <row r="3" spans="2:20" ht="18.75" customHeight="1" thickTop="1" thickBot="1" x14ac:dyDescent="0.35">
      <c r="B3" s="33"/>
      <c r="C3" s="35"/>
      <c r="D3" s="36"/>
      <c r="E3" s="36"/>
      <c r="F3" s="37"/>
      <c r="G3" s="34"/>
    </row>
    <row r="4" spans="2:20" ht="18.75" customHeight="1" thickTop="1" thickBot="1" x14ac:dyDescent="0.35">
      <c r="B4" s="33"/>
      <c r="C4" s="38"/>
      <c r="D4" s="39"/>
      <c r="E4" s="39"/>
      <c r="F4" s="40"/>
      <c r="G4" s="34"/>
    </row>
    <row r="5" spans="2:20" ht="18.75" customHeight="1" thickTop="1" thickBot="1" x14ac:dyDescent="0.35">
      <c r="B5" s="33"/>
      <c r="C5" s="38"/>
      <c r="D5" s="39"/>
      <c r="E5" s="39"/>
      <c r="F5" s="40"/>
      <c r="G5" s="34"/>
    </row>
    <row r="6" spans="2:20" ht="18.75" customHeight="1" thickTop="1" thickBot="1" x14ac:dyDescent="0.35">
      <c r="B6" s="33"/>
      <c r="C6" s="38"/>
      <c r="D6" s="39"/>
      <c r="E6" s="39"/>
      <c r="F6" s="40"/>
      <c r="G6" s="34"/>
    </row>
    <row r="7" spans="2:20" ht="18.75" customHeight="1" thickTop="1" thickBot="1" x14ac:dyDescent="0.35">
      <c r="B7" s="33"/>
      <c r="C7" s="121" t="s">
        <v>0</v>
      </c>
      <c r="D7" s="122"/>
      <c r="E7" s="122"/>
      <c r="F7" s="123"/>
      <c r="G7" s="34"/>
    </row>
    <row r="8" spans="2:20" ht="18.75" customHeight="1" thickTop="1" thickBot="1" x14ac:dyDescent="0.4">
      <c r="B8" s="33"/>
      <c r="C8" s="38"/>
      <c r="D8" s="41"/>
      <c r="E8" s="42"/>
      <c r="F8" s="40"/>
      <c r="G8" s="34"/>
    </row>
    <row r="9" spans="2:20" ht="18.75" customHeight="1" thickTop="1" thickBot="1" x14ac:dyDescent="0.25">
      <c r="B9" s="33"/>
      <c r="C9" s="121" t="s">
        <v>1</v>
      </c>
      <c r="D9" s="124"/>
      <c r="E9" s="124"/>
      <c r="F9" s="125"/>
      <c r="G9" s="34"/>
    </row>
    <row r="10" spans="2:20" ht="16.5" customHeight="1" thickTop="1" thickBot="1" x14ac:dyDescent="0.25">
      <c r="B10" s="33"/>
      <c r="C10" s="121" t="s">
        <v>94</v>
      </c>
      <c r="D10" s="124"/>
      <c r="E10" s="124"/>
      <c r="F10" s="125"/>
      <c r="G10" s="34"/>
    </row>
    <row r="11" spans="2:20" ht="16.5" customHeight="1" thickTop="1" thickBot="1" x14ac:dyDescent="0.35">
      <c r="B11" s="33"/>
      <c r="C11" s="38"/>
      <c r="D11" s="43"/>
      <c r="E11" s="39"/>
      <c r="F11" s="44"/>
      <c r="G11" s="34"/>
    </row>
    <row r="12" spans="2:20" ht="16.5" customHeight="1" thickTop="1" thickBot="1" x14ac:dyDescent="0.35">
      <c r="B12" s="33"/>
      <c r="C12" s="38"/>
      <c r="D12" s="43"/>
      <c r="E12" s="83" t="s">
        <v>2</v>
      </c>
      <c r="F12" s="44"/>
      <c r="G12" s="34"/>
    </row>
    <row r="13" spans="2:20" ht="9.75" customHeight="1" thickTop="1" thickBot="1" x14ac:dyDescent="0.35">
      <c r="B13" s="33"/>
      <c r="C13" s="38"/>
      <c r="D13" s="45"/>
      <c r="E13" s="84"/>
      <c r="F13" s="44"/>
      <c r="G13" s="34"/>
    </row>
    <row r="14" spans="2:20" ht="20.25" thickTop="1" thickBot="1" x14ac:dyDescent="0.35">
      <c r="B14" s="33"/>
      <c r="C14" s="38"/>
      <c r="D14" s="39"/>
      <c r="E14" s="83" t="s">
        <v>3</v>
      </c>
      <c r="F14" s="40"/>
      <c r="G14" s="34"/>
      <c r="S14" s="47"/>
      <c r="T14" s="47"/>
    </row>
    <row r="15" spans="2:20" ht="9" customHeight="1" thickTop="1" thickBot="1" x14ac:dyDescent="0.35">
      <c r="B15" s="33"/>
      <c r="C15" s="38"/>
      <c r="D15" s="48"/>
      <c r="E15" s="84"/>
      <c r="F15" s="40"/>
      <c r="G15" s="34"/>
    </row>
    <row r="16" spans="2:20" ht="20.25" thickTop="1" thickBot="1" x14ac:dyDescent="0.35">
      <c r="B16" s="33"/>
      <c r="C16" s="38"/>
      <c r="D16" s="39"/>
      <c r="E16" s="83" t="s">
        <v>4</v>
      </c>
      <c r="F16" s="40"/>
      <c r="G16" s="34"/>
    </row>
    <row r="17" spans="2:7" ht="20.25" thickTop="1" thickBot="1" x14ac:dyDescent="0.35">
      <c r="B17" s="33"/>
      <c r="C17" s="38"/>
      <c r="D17" s="39"/>
      <c r="E17" s="83"/>
      <c r="F17" s="40"/>
      <c r="G17" s="34"/>
    </row>
    <row r="18" spans="2:7" ht="19.5" customHeight="1" thickTop="1" thickBot="1" x14ac:dyDescent="0.35">
      <c r="B18" s="33"/>
      <c r="C18" s="38"/>
      <c r="D18" s="39"/>
      <c r="E18" s="83" t="s">
        <v>5</v>
      </c>
      <c r="F18" s="40"/>
      <c r="G18" s="34"/>
    </row>
    <row r="19" spans="2:7" ht="10.5" customHeight="1" thickTop="1" thickBot="1" x14ac:dyDescent="0.35">
      <c r="B19" s="33"/>
      <c r="C19" s="38"/>
      <c r="D19" s="39"/>
      <c r="E19" s="83"/>
      <c r="F19" s="40"/>
      <c r="G19" s="34"/>
    </row>
    <row r="20" spans="2:7" ht="20.25" thickTop="1" thickBot="1" x14ac:dyDescent="0.35">
      <c r="B20" s="33"/>
      <c r="C20" s="38"/>
      <c r="D20" s="49"/>
      <c r="E20" s="83" t="s">
        <v>6</v>
      </c>
      <c r="F20" s="40"/>
      <c r="G20" s="34"/>
    </row>
    <row r="21" spans="2:7" ht="20.25" thickTop="1" thickBot="1" x14ac:dyDescent="0.35">
      <c r="B21" s="33"/>
      <c r="C21" s="38"/>
      <c r="D21" s="49"/>
      <c r="E21" s="50"/>
      <c r="F21" s="40"/>
      <c r="G21" s="34"/>
    </row>
    <row r="22" spans="2:7" ht="20.25" thickTop="1" thickBot="1" x14ac:dyDescent="0.35">
      <c r="B22" s="33"/>
      <c r="C22" s="38"/>
      <c r="D22" s="49"/>
      <c r="E22" s="46"/>
      <c r="F22" s="40"/>
      <c r="G22" s="34"/>
    </row>
    <row r="23" spans="2:7" ht="20.25" thickTop="1" thickBot="1" x14ac:dyDescent="0.35">
      <c r="B23" s="33"/>
      <c r="C23" s="38"/>
      <c r="D23" s="49"/>
      <c r="E23" s="46"/>
      <c r="F23" s="40"/>
      <c r="G23" s="34"/>
    </row>
    <row r="24" spans="2:7" ht="20.25" thickTop="1" thickBot="1" x14ac:dyDescent="0.35">
      <c r="B24" s="33"/>
      <c r="C24" s="38"/>
      <c r="D24" s="49"/>
      <c r="E24" s="39"/>
      <c r="F24" s="40"/>
      <c r="G24" s="34"/>
    </row>
    <row r="25" spans="2:7" ht="20.25" thickTop="1" thickBot="1" x14ac:dyDescent="0.35">
      <c r="B25" s="33"/>
      <c r="C25" s="38"/>
      <c r="D25" s="39"/>
      <c r="E25" s="51"/>
      <c r="F25" s="40"/>
      <c r="G25" s="34"/>
    </row>
    <row r="26" spans="2:7" ht="20.25" thickTop="1" thickBot="1" x14ac:dyDescent="0.35">
      <c r="B26" s="33"/>
      <c r="C26" s="52"/>
      <c r="D26" s="53"/>
      <c r="E26" s="53"/>
      <c r="F26" s="54"/>
      <c r="G26" s="34"/>
    </row>
    <row r="27" spans="2:7" ht="4.5" customHeight="1" thickTop="1" x14ac:dyDescent="0.2">
      <c r="B27" s="33"/>
      <c r="C27" s="34" t="s">
        <v>7</v>
      </c>
      <c r="D27" s="34"/>
      <c r="E27" s="34"/>
      <c r="F27" s="34"/>
      <c r="G27" s="34"/>
    </row>
    <row r="28" spans="2:7" ht="12.75" customHeight="1" x14ac:dyDescent="0.2">
      <c r="C28" s="55" t="s">
        <v>8</v>
      </c>
    </row>
    <row r="29" spans="2:7" ht="25.5" customHeight="1" x14ac:dyDescent="0.2">
      <c r="C29" s="120" t="s">
        <v>9</v>
      </c>
      <c r="D29" s="120"/>
      <c r="E29" s="120"/>
      <c r="F29" s="120"/>
    </row>
    <row r="30" spans="2:7" x14ac:dyDescent="0.2">
      <c r="C30" s="114"/>
      <c r="F30" s="56"/>
    </row>
  </sheetData>
  <mergeCells count="4">
    <mergeCell ref="C29:F29"/>
    <mergeCell ref="C7:F7"/>
    <mergeCell ref="C9:F9"/>
    <mergeCell ref="C10:F10"/>
  </mergeCells>
  <phoneticPr fontId="1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3"/>
  <sheetViews>
    <sheetView zoomScale="80" zoomScaleNormal="80" workbookViewId="0">
      <selection activeCell="A33" sqref="A33"/>
    </sheetView>
  </sheetViews>
  <sheetFormatPr defaultColWidth="9.140625" defaultRowHeight="12.75" x14ac:dyDescent="0.2"/>
  <cols>
    <col min="1" max="1" width="19.42578125" style="1" customWidth="1"/>
    <col min="2" max="7" width="7.7109375" style="1" customWidth="1"/>
    <col min="8" max="8" width="11.140625" style="1" customWidth="1"/>
    <col min="9" max="10" width="7.7109375" style="1" customWidth="1"/>
    <col min="11" max="16384" width="9.140625" style="1"/>
  </cols>
  <sheetData>
    <row r="1" spans="1:14" ht="18.75" x14ac:dyDescent="0.3">
      <c r="A1" s="126" t="s">
        <v>10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</row>
    <row r="2" spans="1:14" ht="15.75" x14ac:dyDescent="0.25">
      <c r="A2" s="127" t="s">
        <v>11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</row>
    <row r="3" spans="1:14" ht="15.75" x14ac:dyDescent="0.25">
      <c r="A3" s="127" t="s">
        <v>94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</row>
    <row r="4" spans="1:14" ht="18.75" x14ac:dyDescent="0.3">
      <c r="A4" s="126" t="s">
        <v>3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</row>
    <row r="5" spans="1:14" ht="6" customHeight="1" thickBot="1" x14ac:dyDescent="0.25"/>
    <row r="6" spans="1:14" ht="39" thickTop="1" x14ac:dyDescent="0.2">
      <c r="A6" s="65" t="s">
        <v>12</v>
      </c>
      <c r="B6" s="128" t="s">
        <v>13</v>
      </c>
      <c r="C6" s="129"/>
      <c r="D6" s="130"/>
      <c r="E6" s="128" t="s">
        <v>14</v>
      </c>
      <c r="F6" s="129"/>
      <c r="G6" s="130"/>
      <c r="H6" s="64" t="s">
        <v>15</v>
      </c>
      <c r="I6" s="133" t="s">
        <v>16</v>
      </c>
      <c r="J6" s="133"/>
      <c r="K6" s="134"/>
      <c r="L6" s="135" t="s">
        <v>17</v>
      </c>
      <c r="M6" s="133"/>
      <c r="N6" s="136"/>
    </row>
    <row r="7" spans="1:14" ht="16.5" customHeight="1" x14ac:dyDescent="0.2">
      <c r="A7" s="4" t="s">
        <v>18</v>
      </c>
      <c r="B7" s="5" t="s">
        <v>19</v>
      </c>
      <c r="C7" s="6" t="s">
        <v>20</v>
      </c>
      <c r="D7" s="7" t="s">
        <v>21</v>
      </c>
      <c r="E7" s="8" t="s">
        <v>22</v>
      </c>
      <c r="F7" s="9" t="s">
        <v>23</v>
      </c>
      <c r="G7" s="10" t="s">
        <v>24</v>
      </c>
      <c r="H7" s="61" t="s">
        <v>25</v>
      </c>
      <c r="I7" s="57" t="s">
        <v>26</v>
      </c>
      <c r="J7" s="11" t="s">
        <v>27</v>
      </c>
      <c r="K7" s="12" t="s">
        <v>28</v>
      </c>
      <c r="L7" s="5" t="s">
        <v>29</v>
      </c>
      <c r="M7" s="6" t="s">
        <v>30</v>
      </c>
      <c r="N7" s="12" t="s">
        <v>31</v>
      </c>
    </row>
    <row r="8" spans="1:14" ht="25.5" customHeight="1" x14ac:dyDescent="0.2">
      <c r="A8" s="3"/>
      <c r="B8" s="13" t="s">
        <v>32</v>
      </c>
      <c r="C8" s="14" t="s">
        <v>33</v>
      </c>
      <c r="D8" s="15" t="s">
        <v>34</v>
      </c>
      <c r="E8" s="16" t="s">
        <v>32</v>
      </c>
      <c r="F8" s="17" t="s">
        <v>33</v>
      </c>
      <c r="G8" s="18" t="s">
        <v>34</v>
      </c>
      <c r="H8" s="60" t="s">
        <v>35</v>
      </c>
      <c r="I8" s="58" t="s">
        <v>32</v>
      </c>
      <c r="J8" s="19" t="s">
        <v>35</v>
      </c>
      <c r="K8" s="20" t="s">
        <v>34</v>
      </c>
      <c r="L8" s="13" t="s">
        <v>32</v>
      </c>
      <c r="M8" s="14" t="s">
        <v>35</v>
      </c>
      <c r="N8" s="20" t="s">
        <v>34</v>
      </c>
    </row>
    <row r="9" spans="1:14" x14ac:dyDescent="0.2">
      <c r="A9" s="67" t="s">
        <v>36</v>
      </c>
      <c r="B9" s="115">
        <v>650</v>
      </c>
      <c r="C9" s="21">
        <v>623</v>
      </c>
      <c r="D9" s="22">
        <f>C9/B9</f>
        <v>0.95846153846153848</v>
      </c>
      <c r="E9" s="115">
        <v>425</v>
      </c>
      <c r="F9" s="23">
        <v>463</v>
      </c>
      <c r="G9" s="22">
        <f>F9/E9</f>
        <v>1.0894117647058823</v>
      </c>
      <c r="H9" s="62">
        <v>319</v>
      </c>
      <c r="I9" s="59">
        <v>175</v>
      </c>
      <c r="J9" s="24">
        <v>111</v>
      </c>
      <c r="K9" s="22">
        <f>J9/I9</f>
        <v>0.63428571428571423</v>
      </c>
      <c r="L9" s="115">
        <v>50</v>
      </c>
      <c r="M9" s="21">
        <v>23</v>
      </c>
      <c r="N9" s="25">
        <f t="shared" ref="N9:N24" si="0">M9/L9</f>
        <v>0.46</v>
      </c>
    </row>
    <row r="10" spans="1:14" x14ac:dyDescent="0.2">
      <c r="A10" s="67" t="s">
        <v>37</v>
      </c>
      <c r="B10" s="115">
        <v>795</v>
      </c>
      <c r="C10" s="21">
        <v>299</v>
      </c>
      <c r="D10" s="22">
        <f t="shared" ref="D10:D24" si="1">C10/B10</f>
        <v>0.37610062893081764</v>
      </c>
      <c r="E10" s="115">
        <v>310</v>
      </c>
      <c r="F10" s="23">
        <v>95</v>
      </c>
      <c r="G10" s="22">
        <f t="shared" ref="G10:G24" si="2">F10/E10</f>
        <v>0.30645161290322581</v>
      </c>
      <c r="H10" s="62">
        <v>197</v>
      </c>
      <c r="I10" s="59">
        <v>200</v>
      </c>
      <c r="J10" s="24">
        <v>114</v>
      </c>
      <c r="K10" s="22">
        <f t="shared" ref="K10:K24" si="3">J10/I10</f>
        <v>0.56999999999999995</v>
      </c>
      <c r="L10" s="115">
        <v>28</v>
      </c>
      <c r="M10" s="21">
        <v>6</v>
      </c>
      <c r="N10" s="25">
        <f t="shared" si="0"/>
        <v>0.21428571428571427</v>
      </c>
    </row>
    <row r="11" spans="1:14" x14ac:dyDescent="0.2">
      <c r="A11" s="67" t="s">
        <v>38</v>
      </c>
      <c r="B11" s="115">
        <v>1750</v>
      </c>
      <c r="C11" s="21">
        <v>891</v>
      </c>
      <c r="D11" s="22">
        <f t="shared" si="1"/>
        <v>0.50914285714285712</v>
      </c>
      <c r="E11" s="115">
        <v>760</v>
      </c>
      <c r="F11" s="23">
        <v>519</v>
      </c>
      <c r="G11" s="22">
        <f t="shared" si="2"/>
        <v>0.68289473684210522</v>
      </c>
      <c r="H11" s="62">
        <v>771</v>
      </c>
      <c r="I11" s="59">
        <v>1250</v>
      </c>
      <c r="J11" s="24">
        <v>576</v>
      </c>
      <c r="K11" s="22">
        <f t="shared" si="3"/>
        <v>0.46079999999999999</v>
      </c>
      <c r="L11" s="115">
        <v>50</v>
      </c>
      <c r="M11" s="21">
        <v>15</v>
      </c>
      <c r="N11" s="25">
        <f t="shared" si="0"/>
        <v>0.3</v>
      </c>
    </row>
    <row r="12" spans="1:14" x14ac:dyDescent="0.2">
      <c r="A12" s="67" t="s">
        <v>39</v>
      </c>
      <c r="B12" s="115">
        <v>625</v>
      </c>
      <c r="C12" s="21">
        <v>341</v>
      </c>
      <c r="D12" s="22">
        <f t="shared" si="1"/>
        <v>0.54559999999999997</v>
      </c>
      <c r="E12" s="115">
        <v>345</v>
      </c>
      <c r="F12" s="23">
        <v>197</v>
      </c>
      <c r="G12" s="22">
        <f t="shared" si="2"/>
        <v>0.57101449275362315</v>
      </c>
      <c r="H12" s="62">
        <v>278</v>
      </c>
      <c r="I12" s="59">
        <v>180</v>
      </c>
      <c r="J12" s="24">
        <v>64</v>
      </c>
      <c r="K12" s="22">
        <f t="shared" si="3"/>
        <v>0.35555555555555557</v>
      </c>
      <c r="L12" s="115">
        <v>72</v>
      </c>
      <c r="M12" s="21">
        <v>47</v>
      </c>
      <c r="N12" s="25">
        <f t="shared" si="0"/>
        <v>0.65277777777777779</v>
      </c>
    </row>
    <row r="13" spans="1:14" x14ac:dyDescent="0.2">
      <c r="A13" s="67" t="s">
        <v>40</v>
      </c>
      <c r="B13" s="115">
        <v>694</v>
      </c>
      <c r="C13" s="21">
        <v>281</v>
      </c>
      <c r="D13" s="22">
        <f t="shared" si="1"/>
        <v>0.40489913544668588</v>
      </c>
      <c r="E13" s="115">
        <v>431</v>
      </c>
      <c r="F13" s="23">
        <v>203</v>
      </c>
      <c r="G13" s="22">
        <f t="shared" si="2"/>
        <v>0.47099767981438517</v>
      </c>
      <c r="H13" s="62">
        <v>216</v>
      </c>
      <c r="I13" s="59">
        <v>91</v>
      </c>
      <c r="J13" s="24">
        <v>27</v>
      </c>
      <c r="K13" s="22">
        <f t="shared" si="3"/>
        <v>0.2967032967032967</v>
      </c>
      <c r="L13" s="115">
        <v>26</v>
      </c>
      <c r="M13" s="21">
        <v>10</v>
      </c>
      <c r="N13" s="25">
        <f t="shared" si="0"/>
        <v>0.38461538461538464</v>
      </c>
    </row>
    <row r="14" spans="1:14" x14ac:dyDescent="0.2">
      <c r="A14" s="67" t="s">
        <v>41</v>
      </c>
      <c r="B14" s="115">
        <v>1000</v>
      </c>
      <c r="C14" s="21">
        <v>404</v>
      </c>
      <c r="D14" s="22">
        <f t="shared" si="1"/>
        <v>0.40400000000000003</v>
      </c>
      <c r="E14" s="115">
        <v>650</v>
      </c>
      <c r="F14" s="23">
        <v>257</v>
      </c>
      <c r="G14" s="22">
        <f t="shared" si="2"/>
        <v>0.39538461538461539</v>
      </c>
      <c r="H14" s="62">
        <v>317</v>
      </c>
      <c r="I14" s="59">
        <v>150</v>
      </c>
      <c r="J14" s="24">
        <v>112</v>
      </c>
      <c r="K14" s="22">
        <f t="shared" si="3"/>
        <v>0.7466666666666667</v>
      </c>
      <c r="L14" s="115">
        <v>30</v>
      </c>
      <c r="M14" s="21">
        <v>9</v>
      </c>
      <c r="N14" s="25">
        <f t="shared" si="0"/>
        <v>0.3</v>
      </c>
    </row>
    <row r="15" spans="1:14" x14ac:dyDescent="0.2">
      <c r="A15" s="67" t="s">
        <v>42</v>
      </c>
      <c r="B15" s="115">
        <v>600</v>
      </c>
      <c r="C15" s="21">
        <v>302</v>
      </c>
      <c r="D15" s="22">
        <f t="shared" si="1"/>
        <v>0.5033333333333333</v>
      </c>
      <c r="E15" s="115">
        <v>400</v>
      </c>
      <c r="F15" s="23">
        <v>223</v>
      </c>
      <c r="G15" s="22">
        <f t="shared" si="2"/>
        <v>0.5575</v>
      </c>
      <c r="H15" s="62">
        <v>276</v>
      </c>
      <c r="I15" s="59">
        <v>430</v>
      </c>
      <c r="J15" s="24">
        <v>104</v>
      </c>
      <c r="K15" s="22">
        <f t="shared" si="3"/>
        <v>0.24186046511627907</v>
      </c>
      <c r="L15" s="115">
        <v>40</v>
      </c>
      <c r="M15" s="21">
        <v>11</v>
      </c>
      <c r="N15" s="25">
        <f t="shared" si="0"/>
        <v>0.27500000000000002</v>
      </c>
    </row>
    <row r="16" spans="1:14" x14ac:dyDescent="0.2">
      <c r="A16" s="67" t="s">
        <v>43</v>
      </c>
      <c r="B16" s="115">
        <v>850</v>
      </c>
      <c r="C16" s="21">
        <v>566</v>
      </c>
      <c r="D16" s="22">
        <f t="shared" si="1"/>
        <v>0.66588235294117648</v>
      </c>
      <c r="E16" s="115">
        <v>650</v>
      </c>
      <c r="F16" s="23">
        <v>435</v>
      </c>
      <c r="G16" s="22">
        <f t="shared" si="2"/>
        <v>0.66923076923076918</v>
      </c>
      <c r="H16" s="62">
        <v>184</v>
      </c>
      <c r="I16" s="59">
        <v>200</v>
      </c>
      <c r="J16" s="24">
        <v>96</v>
      </c>
      <c r="K16" s="22">
        <f t="shared" si="3"/>
        <v>0.48</v>
      </c>
      <c r="L16" s="115">
        <v>88</v>
      </c>
      <c r="M16" s="21">
        <v>45</v>
      </c>
      <c r="N16" s="25">
        <f t="shared" si="0"/>
        <v>0.51136363636363635</v>
      </c>
    </row>
    <row r="17" spans="1:14" x14ac:dyDescent="0.2">
      <c r="A17" s="67" t="s">
        <v>44</v>
      </c>
      <c r="B17" s="115">
        <v>527</v>
      </c>
      <c r="C17" s="21">
        <v>566</v>
      </c>
      <c r="D17" s="22">
        <f t="shared" si="1"/>
        <v>1.0740037950664136</v>
      </c>
      <c r="E17" s="115">
        <v>260</v>
      </c>
      <c r="F17" s="23">
        <v>342</v>
      </c>
      <c r="G17" s="22">
        <f t="shared" si="2"/>
        <v>1.3153846153846154</v>
      </c>
      <c r="H17" s="62">
        <v>158</v>
      </c>
      <c r="I17" s="59">
        <v>86</v>
      </c>
      <c r="J17" s="24">
        <v>41</v>
      </c>
      <c r="K17" s="22">
        <f t="shared" si="3"/>
        <v>0.47674418604651164</v>
      </c>
      <c r="L17" s="115">
        <v>21</v>
      </c>
      <c r="M17" s="21">
        <v>9</v>
      </c>
      <c r="N17" s="25">
        <f t="shared" si="0"/>
        <v>0.42857142857142855</v>
      </c>
    </row>
    <row r="18" spans="1:14" x14ac:dyDescent="0.2">
      <c r="A18" s="67" t="s">
        <v>45</v>
      </c>
      <c r="B18" s="115">
        <v>1500</v>
      </c>
      <c r="C18" s="21">
        <v>617</v>
      </c>
      <c r="D18" s="22">
        <f t="shared" si="1"/>
        <v>0.41133333333333333</v>
      </c>
      <c r="E18" s="115">
        <v>667</v>
      </c>
      <c r="F18" s="23">
        <v>442</v>
      </c>
      <c r="G18" s="22">
        <f t="shared" si="2"/>
        <v>0.66266866566716642</v>
      </c>
      <c r="H18" s="62">
        <v>417</v>
      </c>
      <c r="I18" s="59">
        <v>400</v>
      </c>
      <c r="J18" s="24">
        <v>173</v>
      </c>
      <c r="K18" s="22">
        <f t="shared" si="3"/>
        <v>0.4325</v>
      </c>
      <c r="L18" s="115">
        <v>60</v>
      </c>
      <c r="M18" s="21">
        <v>17</v>
      </c>
      <c r="N18" s="25">
        <f t="shared" si="0"/>
        <v>0.28333333333333333</v>
      </c>
    </row>
    <row r="19" spans="1:14" x14ac:dyDescent="0.2">
      <c r="A19" s="67" t="s">
        <v>46</v>
      </c>
      <c r="B19" s="115">
        <v>1711</v>
      </c>
      <c r="C19" s="21">
        <v>755</v>
      </c>
      <c r="D19" s="22">
        <f t="shared" si="1"/>
        <v>0.44126241963763879</v>
      </c>
      <c r="E19" s="115">
        <v>1000</v>
      </c>
      <c r="F19" s="23">
        <v>519</v>
      </c>
      <c r="G19" s="22">
        <f t="shared" si="2"/>
        <v>0.51900000000000002</v>
      </c>
      <c r="H19" s="62">
        <v>155</v>
      </c>
      <c r="I19" s="59">
        <v>222</v>
      </c>
      <c r="J19" s="24">
        <v>53</v>
      </c>
      <c r="K19" s="22">
        <f t="shared" si="3"/>
        <v>0.23873873873873874</v>
      </c>
      <c r="L19" s="115">
        <v>43</v>
      </c>
      <c r="M19" s="21">
        <v>14</v>
      </c>
      <c r="N19" s="25">
        <f t="shared" si="0"/>
        <v>0.32558139534883723</v>
      </c>
    </row>
    <row r="20" spans="1:14" x14ac:dyDescent="0.2">
      <c r="A20" s="67" t="s">
        <v>47</v>
      </c>
      <c r="B20" s="115">
        <v>600</v>
      </c>
      <c r="C20" s="21">
        <v>300</v>
      </c>
      <c r="D20" s="22">
        <f t="shared" si="1"/>
        <v>0.5</v>
      </c>
      <c r="E20" s="115">
        <v>300</v>
      </c>
      <c r="F20" s="23">
        <v>194</v>
      </c>
      <c r="G20" s="22">
        <f t="shared" si="2"/>
        <v>0.64666666666666661</v>
      </c>
      <c r="H20" s="62">
        <v>202</v>
      </c>
      <c r="I20" s="59">
        <v>150</v>
      </c>
      <c r="J20" s="24">
        <v>63</v>
      </c>
      <c r="K20" s="22">
        <f t="shared" si="3"/>
        <v>0.42</v>
      </c>
      <c r="L20" s="115">
        <v>45</v>
      </c>
      <c r="M20" s="21">
        <v>8</v>
      </c>
      <c r="N20" s="25">
        <f t="shared" si="0"/>
        <v>0.17777777777777778</v>
      </c>
    </row>
    <row r="21" spans="1:14" x14ac:dyDescent="0.2">
      <c r="A21" s="67" t="s">
        <v>48</v>
      </c>
      <c r="B21" s="115">
        <v>850</v>
      </c>
      <c r="C21" s="21">
        <v>393</v>
      </c>
      <c r="D21" s="22">
        <f t="shared" si="1"/>
        <v>0.46235294117647058</v>
      </c>
      <c r="E21" s="115">
        <v>400</v>
      </c>
      <c r="F21" s="23">
        <v>147</v>
      </c>
      <c r="G21" s="22">
        <f t="shared" si="2"/>
        <v>0.36749999999999999</v>
      </c>
      <c r="H21" s="62">
        <v>190</v>
      </c>
      <c r="I21" s="59">
        <v>250</v>
      </c>
      <c r="J21" s="24">
        <v>75</v>
      </c>
      <c r="K21" s="22">
        <f t="shared" si="3"/>
        <v>0.3</v>
      </c>
      <c r="L21" s="115">
        <v>40</v>
      </c>
      <c r="M21" s="21">
        <v>8</v>
      </c>
      <c r="N21" s="25">
        <f t="shared" si="0"/>
        <v>0.2</v>
      </c>
    </row>
    <row r="22" spans="1:14" x14ac:dyDescent="0.2">
      <c r="A22" s="67" t="s">
        <v>49</v>
      </c>
      <c r="B22" s="115">
        <v>456</v>
      </c>
      <c r="C22" s="21">
        <v>180</v>
      </c>
      <c r="D22" s="22">
        <f t="shared" si="1"/>
        <v>0.39473684210526316</v>
      </c>
      <c r="E22" s="115">
        <v>226</v>
      </c>
      <c r="F22" s="23">
        <v>105</v>
      </c>
      <c r="G22" s="22">
        <f t="shared" si="2"/>
        <v>0.46460176991150443</v>
      </c>
      <c r="H22" s="62">
        <v>78</v>
      </c>
      <c r="I22" s="59">
        <v>56</v>
      </c>
      <c r="J22" s="24">
        <v>27</v>
      </c>
      <c r="K22" s="22">
        <f t="shared" si="3"/>
        <v>0.48214285714285715</v>
      </c>
      <c r="L22" s="115">
        <v>25</v>
      </c>
      <c r="M22" s="21">
        <v>5</v>
      </c>
      <c r="N22" s="25">
        <f t="shared" si="0"/>
        <v>0.2</v>
      </c>
    </row>
    <row r="23" spans="1:14" x14ac:dyDescent="0.2">
      <c r="A23" s="67" t="s">
        <v>50</v>
      </c>
      <c r="B23" s="115">
        <v>2150</v>
      </c>
      <c r="C23" s="21">
        <v>965</v>
      </c>
      <c r="D23" s="22">
        <f t="shared" si="1"/>
        <v>0.44883720930232557</v>
      </c>
      <c r="E23" s="115">
        <v>1250</v>
      </c>
      <c r="F23" s="23">
        <v>602</v>
      </c>
      <c r="G23" s="22">
        <f t="shared" si="2"/>
        <v>0.48159999999999997</v>
      </c>
      <c r="H23" s="62">
        <v>955</v>
      </c>
      <c r="I23" s="59">
        <v>250</v>
      </c>
      <c r="J23" s="24">
        <v>77</v>
      </c>
      <c r="K23" s="22">
        <f t="shared" si="3"/>
        <v>0.308</v>
      </c>
      <c r="L23" s="115">
        <v>175</v>
      </c>
      <c r="M23" s="21">
        <v>74</v>
      </c>
      <c r="N23" s="25">
        <f t="shared" si="0"/>
        <v>0.42285714285714288</v>
      </c>
    </row>
    <row r="24" spans="1:14" x14ac:dyDescent="0.2">
      <c r="A24" s="67" t="s">
        <v>51</v>
      </c>
      <c r="B24" s="115">
        <v>600</v>
      </c>
      <c r="C24" s="21">
        <v>288</v>
      </c>
      <c r="D24" s="22">
        <f t="shared" si="1"/>
        <v>0.48</v>
      </c>
      <c r="E24" s="115">
        <v>400</v>
      </c>
      <c r="F24" s="23">
        <v>112</v>
      </c>
      <c r="G24" s="22">
        <f t="shared" si="2"/>
        <v>0.28000000000000003</v>
      </c>
      <c r="H24" s="62">
        <v>134</v>
      </c>
      <c r="I24" s="59">
        <v>200</v>
      </c>
      <c r="J24" s="24">
        <v>22</v>
      </c>
      <c r="K24" s="22">
        <f t="shared" si="3"/>
        <v>0.11</v>
      </c>
      <c r="L24" s="115">
        <v>75</v>
      </c>
      <c r="M24" s="21">
        <v>8</v>
      </c>
      <c r="N24" s="25">
        <f t="shared" si="0"/>
        <v>0.10666666666666667</v>
      </c>
    </row>
    <row r="25" spans="1:14" x14ac:dyDescent="0.2">
      <c r="A25" s="67" t="s">
        <v>52</v>
      </c>
      <c r="B25" s="115" t="s">
        <v>53</v>
      </c>
      <c r="C25" s="26">
        <v>1708</v>
      </c>
      <c r="D25" s="22" t="s">
        <v>53</v>
      </c>
      <c r="E25" s="115" t="s">
        <v>53</v>
      </c>
      <c r="F25" s="26">
        <v>527</v>
      </c>
      <c r="G25" s="22" t="s">
        <v>53</v>
      </c>
      <c r="H25" s="62">
        <v>222</v>
      </c>
      <c r="I25" s="117" t="s">
        <v>53</v>
      </c>
      <c r="J25" s="27">
        <v>0</v>
      </c>
      <c r="K25" s="28" t="s">
        <v>53</v>
      </c>
      <c r="L25" s="115" t="s">
        <v>53</v>
      </c>
      <c r="M25" s="26">
        <v>0</v>
      </c>
      <c r="N25" s="28" t="s">
        <v>53</v>
      </c>
    </row>
    <row r="26" spans="1:14" ht="13.5" thickBot="1" x14ac:dyDescent="0.25">
      <c r="A26" s="68" t="s">
        <v>54</v>
      </c>
      <c r="B26" s="116">
        <f>SUM(B9:B25)</f>
        <v>15358</v>
      </c>
      <c r="C26" s="29">
        <v>8782</v>
      </c>
      <c r="D26" s="22">
        <f>C26/B26</f>
        <v>0.57181924729782518</v>
      </c>
      <c r="E26" s="116">
        <f>SUM(E9:E25)</f>
        <v>8474</v>
      </c>
      <c r="F26" s="29">
        <v>5492</v>
      </c>
      <c r="G26" s="30">
        <f>F26/E26</f>
        <v>0.64810007080481469</v>
      </c>
      <c r="H26" s="63">
        <v>4738</v>
      </c>
      <c r="I26" s="116">
        <f>SUM(I9:I25)</f>
        <v>4290</v>
      </c>
      <c r="J26" s="31">
        <v>1640</v>
      </c>
      <c r="K26" s="32">
        <f>J26/I26</f>
        <v>0.38228438228438227</v>
      </c>
      <c r="L26" s="116">
        <f>SUM(L9:L24)</f>
        <v>868</v>
      </c>
      <c r="M26" s="29">
        <v>306</v>
      </c>
      <c r="N26" s="32">
        <f>M26/L26</f>
        <v>0.35253456221198154</v>
      </c>
    </row>
    <row r="27" spans="1:14" ht="13.5" thickTop="1" x14ac:dyDescent="0.2">
      <c r="A27" s="131" t="s">
        <v>55</v>
      </c>
      <c r="B27" s="131"/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</row>
    <row r="28" spans="1:14" x14ac:dyDescent="0.2">
      <c r="A28" s="1" t="s">
        <v>56</v>
      </c>
    </row>
    <row r="29" spans="1:14" x14ac:dyDescent="0.2">
      <c r="A29" s="132" t="s">
        <v>57</v>
      </c>
      <c r="B29" s="132"/>
      <c r="C29" s="132"/>
      <c r="D29" s="132"/>
      <c r="E29" s="132"/>
      <c r="F29" s="132"/>
      <c r="G29" s="132"/>
      <c r="H29" s="132"/>
      <c r="I29" s="132"/>
      <c r="J29" s="132"/>
      <c r="K29" s="124"/>
      <c r="L29" s="124"/>
      <c r="M29" s="124"/>
    </row>
    <row r="30" spans="1:14" x14ac:dyDescent="0.2">
      <c r="A30" s="124" t="s">
        <v>58</v>
      </c>
      <c r="B30" s="124"/>
      <c r="C30" s="124"/>
      <c r="D30" s="124"/>
      <c r="E30" s="124"/>
      <c r="F30" s="124"/>
      <c r="G30" s="124"/>
      <c r="H30" s="124"/>
      <c r="I30" s="124"/>
      <c r="J30" s="124"/>
    </row>
    <row r="31" spans="1:14" x14ac:dyDescent="0.2">
      <c r="A31" s="124" t="s">
        <v>59</v>
      </c>
      <c r="B31" s="124"/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</row>
    <row r="32" spans="1:14" x14ac:dyDescent="0.2">
      <c r="A32" s="124"/>
      <c r="B32" s="124"/>
      <c r="C32" s="124"/>
      <c r="D32" s="124"/>
      <c r="E32" s="124"/>
      <c r="F32" s="124"/>
      <c r="G32" s="124"/>
      <c r="H32" s="124"/>
      <c r="I32" s="124"/>
      <c r="J32" s="124"/>
    </row>
    <row r="33" spans="1:1" x14ac:dyDescent="0.2">
      <c r="A33" s="114"/>
    </row>
  </sheetData>
  <mergeCells count="13">
    <mergeCell ref="A1:N1"/>
    <mergeCell ref="A2:N2"/>
    <mergeCell ref="A3:N3"/>
    <mergeCell ref="A4:N4"/>
    <mergeCell ref="A32:J32"/>
    <mergeCell ref="A30:J30"/>
    <mergeCell ref="B6:D6"/>
    <mergeCell ref="E6:G6"/>
    <mergeCell ref="A27:M27"/>
    <mergeCell ref="A29:M29"/>
    <mergeCell ref="A31:M31"/>
    <mergeCell ref="I6:K6"/>
    <mergeCell ref="L6:N6"/>
  </mergeCells>
  <phoneticPr fontId="1" type="noConversion"/>
  <printOptions horizontalCentered="1" verticalCentered="1"/>
  <pageMargins left="0.5" right="0.5" top="0.75" bottom="0.5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32"/>
  <sheetViews>
    <sheetView workbookViewId="0">
      <selection activeCell="A30" sqref="A30:L30"/>
    </sheetView>
  </sheetViews>
  <sheetFormatPr defaultColWidth="9.140625" defaultRowHeight="12.75" x14ac:dyDescent="0.2"/>
  <cols>
    <col min="1" max="1" width="21.42578125" style="1" customWidth="1"/>
    <col min="2" max="2" width="11.140625" style="1" customWidth="1"/>
    <col min="3" max="3" width="9" style="1" customWidth="1"/>
    <col min="4" max="4" width="8.42578125" style="1" customWidth="1"/>
    <col min="5" max="5" width="11" style="1" customWidth="1"/>
    <col min="6" max="6" width="9" style="1" customWidth="1"/>
    <col min="7" max="7" width="7.28515625" style="1" customWidth="1"/>
    <col min="8" max="8" width="7.85546875" style="1" customWidth="1"/>
    <col min="9" max="9" width="11.140625" style="1" customWidth="1"/>
    <col min="10" max="10" width="10.140625" style="1" customWidth="1"/>
    <col min="11" max="11" width="12.28515625" style="1" customWidth="1"/>
    <col min="12" max="12" width="11.140625" style="1" customWidth="1"/>
    <col min="13" max="16384" width="9.140625" style="1"/>
  </cols>
  <sheetData>
    <row r="1" spans="1:12" ht="18" customHeight="1" x14ac:dyDescent="0.3">
      <c r="A1" s="126" t="s">
        <v>10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</row>
    <row r="2" spans="1:12" ht="16.5" customHeight="1" x14ac:dyDescent="0.25">
      <c r="A2" s="127" t="str">
        <f>'Plan vs Actual'!A2</f>
        <v>OSCCAR Summary by Workforce Area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</row>
    <row r="3" spans="1:12" ht="15.75" x14ac:dyDescent="0.25">
      <c r="A3" s="127" t="str">
        <f>'Plan vs Actual'!A3</f>
        <v>FY24 Quarter Ending December 31, 2023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</row>
    <row r="4" spans="1:12" ht="24" customHeight="1" x14ac:dyDescent="0.3">
      <c r="A4" s="126" t="s">
        <v>4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</row>
    <row r="5" spans="1:12" ht="6" customHeight="1" thickBot="1" x14ac:dyDescent="0.25"/>
    <row r="6" spans="1:12" s="2" customFormat="1" ht="13.5" customHeight="1" thickTop="1" x14ac:dyDescent="0.2">
      <c r="A6" s="69" t="s">
        <v>18</v>
      </c>
      <c r="B6" s="70" t="s">
        <v>19</v>
      </c>
      <c r="C6" s="70" t="s">
        <v>20</v>
      </c>
      <c r="D6" s="87" t="s">
        <v>21</v>
      </c>
      <c r="E6" s="85" t="s">
        <v>22</v>
      </c>
      <c r="F6" s="87" t="s">
        <v>23</v>
      </c>
      <c r="G6" s="85" t="s">
        <v>24</v>
      </c>
      <c r="H6" s="87" t="s">
        <v>25</v>
      </c>
      <c r="I6" s="85" t="s">
        <v>26</v>
      </c>
      <c r="J6" s="70" t="s">
        <v>27</v>
      </c>
      <c r="K6" s="70" t="s">
        <v>28</v>
      </c>
      <c r="L6" s="71" t="s">
        <v>29</v>
      </c>
    </row>
    <row r="7" spans="1:12" s="74" customFormat="1" ht="39.75" customHeight="1" x14ac:dyDescent="0.2">
      <c r="A7" s="72" t="s">
        <v>12</v>
      </c>
      <c r="B7" s="14" t="s">
        <v>15</v>
      </c>
      <c r="C7" s="14" t="s">
        <v>60</v>
      </c>
      <c r="D7" s="88" t="s">
        <v>61</v>
      </c>
      <c r="E7" s="58" t="s">
        <v>62</v>
      </c>
      <c r="F7" s="88" t="s">
        <v>63</v>
      </c>
      <c r="G7" s="58" t="s">
        <v>64</v>
      </c>
      <c r="H7" s="88" t="s">
        <v>65</v>
      </c>
      <c r="I7" s="58" t="s">
        <v>66</v>
      </c>
      <c r="J7" s="14" t="s">
        <v>67</v>
      </c>
      <c r="K7" s="14" t="s">
        <v>68</v>
      </c>
      <c r="L7" s="73" t="s">
        <v>69</v>
      </c>
    </row>
    <row r="8" spans="1:12" x14ac:dyDescent="0.2">
      <c r="A8" s="75" t="s">
        <v>36</v>
      </c>
      <c r="B8" s="111">
        <f>'Plan vs Actual'!H9</f>
        <v>319</v>
      </c>
      <c r="C8" s="26">
        <v>227</v>
      </c>
      <c r="D8" s="89">
        <f>C8/B8</f>
        <v>0.71159874608150475</v>
      </c>
      <c r="E8" s="86">
        <f>'Plan vs Actual'!J9</f>
        <v>111</v>
      </c>
      <c r="F8" s="89">
        <f>E8/B8</f>
        <v>0.34796238244514105</v>
      </c>
      <c r="G8" s="59">
        <f>'Plan vs Actual'!M9</f>
        <v>23</v>
      </c>
      <c r="H8" s="89">
        <f>G8/E8</f>
        <v>0.2072072072072072</v>
      </c>
      <c r="I8" s="59">
        <v>38</v>
      </c>
      <c r="J8" s="21">
        <v>24</v>
      </c>
      <c r="K8" s="21">
        <v>92</v>
      </c>
      <c r="L8" s="76">
        <v>18</v>
      </c>
    </row>
    <row r="9" spans="1:12" x14ac:dyDescent="0.2">
      <c r="A9" s="75" t="s">
        <v>37</v>
      </c>
      <c r="B9" s="111">
        <f>'Plan vs Actual'!H10</f>
        <v>197</v>
      </c>
      <c r="C9" s="26">
        <v>86</v>
      </c>
      <c r="D9" s="89">
        <f t="shared" ref="D9:D24" si="0">C9/B9</f>
        <v>0.43654822335025378</v>
      </c>
      <c r="E9" s="86">
        <f>'Plan vs Actual'!J10</f>
        <v>114</v>
      </c>
      <c r="F9" s="89">
        <f t="shared" ref="F9:F25" si="1">E9/B9</f>
        <v>0.57868020304568524</v>
      </c>
      <c r="G9" s="59">
        <f>'Plan vs Actual'!M10</f>
        <v>6</v>
      </c>
      <c r="H9" s="89">
        <f t="shared" ref="H9:H25" si="2">G9/E9</f>
        <v>5.2631578947368418E-2</v>
      </c>
      <c r="I9" s="59">
        <v>8</v>
      </c>
      <c r="J9" s="21">
        <v>4</v>
      </c>
      <c r="K9" s="21">
        <v>66</v>
      </c>
      <c r="L9" s="76">
        <v>25</v>
      </c>
    </row>
    <row r="10" spans="1:12" x14ac:dyDescent="0.2">
      <c r="A10" s="75" t="s">
        <v>38</v>
      </c>
      <c r="B10" s="111">
        <f>'Plan vs Actual'!H11</f>
        <v>771</v>
      </c>
      <c r="C10" s="26">
        <v>419</v>
      </c>
      <c r="D10" s="89">
        <f t="shared" si="0"/>
        <v>0.54345006485084302</v>
      </c>
      <c r="E10" s="86">
        <f>'Plan vs Actual'!J11</f>
        <v>576</v>
      </c>
      <c r="F10" s="89">
        <f t="shared" si="1"/>
        <v>0.74708171206225682</v>
      </c>
      <c r="G10" s="59">
        <f>'Plan vs Actual'!M11</f>
        <v>15</v>
      </c>
      <c r="H10" s="89">
        <f t="shared" si="2"/>
        <v>2.6041666666666668E-2</v>
      </c>
      <c r="I10" s="59">
        <v>1</v>
      </c>
      <c r="J10" s="21">
        <v>12</v>
      </c>
      <c r="K10" s="21">
        <v>50</v>
      </c>
      <c r="L10" s="76">
        <v>21</v>
      </c>
    </row>
    <row r="11" spans="1:12" x14ac:dyDescent="0.2">
      <c r="A11" s="75" t="s">
        <v>39</v>
      </c>
      <c r="B11" s="111">
        <f>'Plan vs Actual'!H12</f>
        <v>278</v>
      </c>
      <c r="C11" s="26">
        <v>142</v>
      </c>
      <c r="D11" s="89">
        <f t="shared" si="0"/>
        <v>0.51079136690647486</v>
      </c>
      <c r="E11" s="86">
        <f>'Plan vs Actual'!J12</f>
        <v>64</v>
      </c>
      <c r="F11" s="89">
        <f t="shared" si="1"/>
        <v>0.23021582733812951</v>
      </c>
      <c r="G11" s="59">
        <f>'Plan vs Actual'!M12</f>
        <v>47</v>
      </c>
      <c r="H11" s="89">
        <f t="shared" si="2"/>
        <v>0.734375</v>
      </c>
      <c r="I11" s="59">
        <v>144</v>
      </c>
      <c r="J11" s="21">
        <v>15</v>
      </c>
      <c r="K11" s="21">
        <v>74</v>
      </c>
      <c r="L11" s="76">
        <v>2</v>
      </c>
    </row>
    <row r="12" spans="1:12" x14ac:dyDescent="0.2">
      <c r="A12" s="75" t="s">
        <v>40</v>
      </c>
      <c r="B12" s="111">
        <f>'Plan vs Actual'!H13</f>
        <v>216</v>
      </c>
      <c r="C12" s="26">
        <v>153</v>
      </c>
      <c r="D12" s="89">
        <f t="shared" si="0"/>
        <v>0.70833333333333337</v>
      </c>
      <c r="E12" s="86">
        <f>'Plan vs Actual'!J13</f>
        <v>27</v>
      </c>
      <c r="F12" s="89">
        <f t="shared" si="1"/>
        <v>0.125</v>
      </c>
      <c r="G12" s="59">
        <f>'Plan vs Actual'!M13</f>
        <v>10</v>
      </c>
      <c r="H12" s="89">
        <f t="shared" si="2"/>
        <v>0.37037037037037035</v>
      </c>
      <c r="I12" s="59">
        <v>7</v>
      </c>
      <c r="J12" s="21">
        <v>2</v>
      </c>
      <c r="K12" s="21">
        <v>67</v>
      </c>
      <c r="L12" s="76">
        <v>0</v>
      </c>
    </row>
    <row r="13" spans="1:12" x14ac:dyDescent="0.2">
      <c r="A13" s="75" t="s">
        <v>41</v>
      </c>
      <c r="B13" s="111">
        <f>'Plan vs Actual'!H14</f>
        <v>317</v>
      </c>
      <c r="C13" s="26">
        <v>201</v>
      </c>
      <c r="D13" s="89">
        <f t="shared" si="0"/>
        <v>0.63406940063091488</v>
      </c>
      <c r="E13" s="86">
        <f>'Plan vs Actual'!J14</f>
        <v>112</v>
      </c>
      <c r="F13" s="89">
        <f t="shared" si="1"/>
        <v>0.35331230283911674</v>
      </c>
      <c r="G13" s="59">
        <f>'Plan vs Actual'!M14</f>
        <v>9</v>
      </c>
      <c r="H13" s="89">
        <f t="shared" si="2"/>
        <v>8.0357142857142863E-2</v>
      </c>
      <c r="I13" s="59">
        <v>113</v>
      </c>
      <c r="J13" s="21">
        <v>16</v>
      </c>
      <c r="K13" s="21">
        <v>193</v>
      </c>
      <c r="L13" s="76">
        <v>1</v>
      </c>
    </row>
    <row r="14" spans="1:12" x14ac:dyDescent="0.2">
      <c r="A14" s="75" t="s">
        <v>42</v>
      </c>
      <c r="B14" s="111">
        <f>'Plan vs Actual'!H15</f>
        <v>276</v>
      </c>
      <c r="C14" s="26">
        <v>190</v>
      </c>
      <c r="D14" s="89">
        <f t="shared" si="0"/>
        <v>0.68840579710144922</v>
      </c>
      <c r="E14" s="86">
        <f>'Plan vs Actual'!J15</f>
        <v>104</v>
      </c>
      <c r="F14" s="89">
        <f t="shared" si="1"/>
        <v>0.37681159420289856</v>
      </c>
      <c r="G14" s="59">
        <f>'Plan vs Actual'!M15</f>
        <v>11</v>
      </c>
      <c r="H14" s="89">
        <f t="shared" si="2"/>
        <v>0.10576923076923077</v>
      </c>
      <c r="I14" s="59">
        <v>18</v>
      </c>
      <c r="J14" s="21">
        <v>14</v>
      </c>
      <c r="K14" s="21">
        <v>46</v>
      </c>
      <c r="L14" s="76">
        <v>14</v>
      </c>
    </row>
    <row r="15" spans="1:12" x14ac:dyDescent="0.2">
      <c r="A15" s="75" t="s">
        <v>43</v>
      </c>
      <c r="B15" s="111">
        <f>'Plan vs Actual'!H16</f>
        <v>184</v>
      </c>
      <c r="C15" s="26">
        <v>111</v>
      </c>
      <c r="D15" s="89">
        <f t="shared" si="0"/>
        <v>0.60326086956521741</v>
      </c>
      <c r="E15" s="86">
        <f>'Plan vs Actual'!J16</f>
        <v>96</v>
      </c>
      <c r="F15" s="89">
        <f t="shared" si="1"/>
        <v>0.52173913043478259</v>
      </c>
      <c r="G15" s="59">
        <f>'Plan vs Actual'!M16</f>
        <v>45</v>
      </c>
      <c r="H15" s="89">
        <f t="shared" si="2"/>
        <v>0.46875</v>
      </c>
      <c r="I15" s="59">
        <v>30</v>
      </c>
      <c r="J15" s="21">
        <v>0</v>
      </c>
      <c r="K15" s="21">
        <v>66</v>
      </c>
      <c r="L15" s="76">
        <v>22</v>
      </c>
    </row>
    <row r="16" spans="1:12" x14ac:dyDescent="0.2">
      <c r="A16" s="75" t="s">
        <v>44</v>
      </c>
      <c r="B16" s="111">
        <f>'Plan vs Actual'!H17</f>
        <v>158</v>
      </c>
      <c r="C16" s="26">
        <v>93</v>
      </c>
      <c r="D16" s="89">
        <f t="shared" si="0"/>
        <v>0.58860759493670889</v>
      </c>
      <c r="E16" s="86">
        <f>'Plan vs Actual'!J17</f>
        <v>41</v>
      </c>
      <c r="F16" s="89">
        <f t="shared" si="1"/>
        <v>0.25949367088607594</v>
      </c>
      <c r="G16" s="59">
        <f>'Plan vs Actual'!M17</f>
        <v>9</v>
      </c>
      <c r="H16" s="89">
        <f t="shared" si="2"/>
        <v>0.21951219512195122</v>
      </c>
      <c r="I16" s="59">
        <v>19</v>
      </c>
      <c r="J16" s="21">
        <v>0</v>
      </c>
      <c r="K16" s="21">
        <v>54</v>
      </c>
      <c r="L16" s="76">
        <v>1</v>
      </c>
    </row>
    <row r="17" spans="1:12" x14ac:dyDescent="0.2">
      <c r="A17" s="75" t="s">
        <v>45</v>
      </c>
      <c r="B17" s="111">
        <f>'Plan vs Actual'!H18</f>
        <v>417</v>
      </c>
      <c r="C17" s="26">
        <v>256</v>
      </c>
      <c r="D17" s="89">
        <f t="shared" si="0"/>
        <v>0.61390887290167862</v>
      </c>
      <c r="E17" s="86">
        <f>'Plan vs Actual'!J18</f>
        <v>173</v>
      </c>
      <c r="F17" s="89">
        <f t="shared" si="1"/>
        <v>0.4148681055155875</v>
      </c>
      <c r="G17" s="59">
        <f>'Plan vs Actual'!M18</f>
        <v>17</v>
      </c>
      <c r="H17" s="89">
        <f t="shared" si="2"/>
        <v>9.8265895953757232E-2</v>
      </c>
      <c r="I17" s="59">
        <v>12</v>
      </c>
      <c r="J17" s="21">
        <v>23</v>
      </c>
      <c r="K17" s="21">
        <v>56</v>
      </c>
      <c r="L17" s="76">
        <v>52</v>
      </c>
    </row>
    <row r="18" spans="1:12" x14ac:dyDescent="0.2">
      <c r="A18" s="75" t="s">
        <v>46</v>
      </c>
      <c r="B18" s="111">
        <f>'Plan vs Actual'!H19</f>
        <v>155</v>
      </c>
      <c r="C18" s="26">
        <v>89</v>
      </c>
      <c r="D18" s="89">
        <f t="shared" si="0"/>
        <v>0.5741935483870968</v>
      </c>
      <c r="E18" s="86">
        <f>'Plan vs Actual'!J19</f>
        <v>53</v>
      </c>
      <c r="F18" s="89">
        <f t="shared" si="1"/>
        <v>0.34193548387096773</v>
      </c>
      <c r="G18" s="59">
        <f>'Plan vs Actual'!M19</f>
        <v>14</v>
      </c>
      <c r="H18" s="89">
        <f t="shared" si="2"/>
        <v>0.26415094339622641</v>
      </c>
      <c r="I18" s="59">
        <v>9</v>
      </c>
      <c r="J18" s="21">
        <v>4</v>
      </c>
      <c r="K18" s="21">
        <v>69</v>
      </c>
      <c r="L18" s="76">
        <v>0</v>
      </c>
    </row>
    <row r="19" spans="1:12" x14ac:dyDescent="0.2">
      <c r="A19" s="75" t="s">
        <v>47</v>
      </c>
      <c r="B19" s="111">
        <f>'Plan vs Actual'!H20</f>
        <v>202</v>
      </c>
      <c r="C19" s="26">
        <v>127</v>
      </c>
      <c r="D19" s="89">
        <f t="shared" si="0"/>
        <v>0.62871287128712872</v>
      </c>
      <c r="E19" s="86">
        <f>'Plan vs Actual'!J20</f>
        <v>63</v>
      </c>
      <c r="F19" s="89">
        <f t="shared" si="1"/>
        <v>0.31188118811881188</v>
      </c>
      <c r="G19" s="59">
        <f>'Plan vs Actual'!M20</f>
        <v>8</v>
      </c>
      <c r="H19" s="89">
        <f t="shared" si="2"/>
        <v>0.12698412698412698</v>
      </c>
      <c r="I19" s="59">
        <v>12</v>
      </c>
      <c r="J19" s="21">
        <v>5</v>
      </c>
      <c r="K19" s="21">
        <v>18</v>
      </c>
      <c r="L19" s="76">
        <v>0</v>
      </c>
    </row>
    <row r="20" spans="1:12" x14ac:dyDescent="0.2">
      <c r="A20" s="75" t="s">
        <v>48</v>
      </c>
      <c r="B20" s="111">
        <f>'Plan vs Actual'!H21</f>
        <v>190</v>
      </c>
      <c r="C20" s="26">
        <v>97</v>
      </c>
      <c r="D20" s="89">
        <f t="shared" si="0"/>
        <v>0.51052631578947372</v>
      </c>
      <c r="E20" s="86">
        <f>'Plan vs Actual'!J21</f>
        <v>75</v>
      </c>
      <c r="F20" s="89">
        <f t="shared" si="1"/>
        <v>0.39473684210526316</v>
      </c>
      <c r="G20" s="59">
        <f>'Plan vs Actual'!M21</f>
        <v>8</v>
      </c>
      <c r="H20" s="89">
        <f t="shared" si="2"/>
        <v>0.10666666666666667</v>
      </c>
      <c r="I20" s="59">
        <v>38</v>
      </c>
      <c r="J20" s="21">
        <v>14</v>
      </c>
      <c r="K20" s="21">
        <v>52</v>
      </c>
      <c r="L20" s="76">
        <v>56</v>
      </c>
    </row>
    <row r="21" spans="1:12" x14ac:dyDescent="0.2">
      <c r="A21" s="75" t="s">
        <v>49</v>
      </c>
      <c r="B21" s="111">
        <f>'Plan vs Actual'!H22</f>
        <v>78</v>
      </c>
      <c r="C21" s="26">
        <v>52</v>
      </c>
      <c r="D21" s="89">
        <f t="shared" si="0"/>
        <v>0.66666666666666663</v>
      </c>
      <c r="E21" s="86">
        <f>'Plan vs Actual'!J22</f>
        <v>27</v>
      </c>
      <c r="F21" s="89">
        <f t="shared" si="1"/>
        <v>0.34615384615384615</v>
      </c>
      <c r="G21" s="59">
        <f>'Plan vs Actual'!M22</f>
        <v>5</v>
      </c>
      <c r="H21" s="89">
        <f t="shared" si="2"/>
        <v>0.18518518518518517</v>
      </c>
      <c r="I21" s="59">
        <v>14</v>
      </c>
      <c r="J21" s="21">
        <v>5</v>
      </c>
      <c r="K21" s="21">
        <v>5</v>
      </c>
      <c r="L21" s="76">
        <v>17</v>
      </c>
    </row>
    <row r="22" spans="1:12" x14ac:dyDescent="0.2">
      <c r="A22" s="75" t="s">
        <v>50</v>
      </c>
      <c r="B22" s="111">
        <f>'Plan vs Actual'!H23</f>
        <v>955</v>
      </c>
      <c r="C22" s="26">
        <v>584</v>
      </c>
      <c r="D22" s="89">
        <f t="shared" si="0"/>
        <v>0.6115183246073298</v>
      </c>
      <c r="E22" s="86">
        <f>'Plan vs Actual'!J23</f>
        <v>77</v>
      </c>
      <c r="F22" s="89">
        <f t="shared" si="1"/>
        <v>8.0628272251308905E-2</v>
      </c>
      <c r="G22" s="59">
        <f>'Plan vs Actual'!M23</f>
        <v>74</v>
      </c>
      <c r="H22" s="89">
        <f t="shared" si="2"/>
        <v>0.96103896103896103</v>
      </c>
      <c r="I22" s="59">
        <v>587</v>
      </c>
      <c r="J22" s="21">
        <v>0</v>
      </c>
      <c r="K22" s="21">
        <v>25</v>
      </c>
      <c r="L22" s="76">
        <v>264</v>
      </c>
    </row>
    <row r="23" spans="1:12" x14ac:dyDescent="0.2">
      <c r="A23" s="75" t="s">
        <v>51</v>
      </c>
      <c r="B23" s="111">
        <f>'Plan vs Actual'!H24</f>
        <v>134</v>
      </c>
      <c r="C23" s="26">
        <v>52</v>
      </c>
      <c r="D23" s="89">
        <f t="shared" si="0"/>
        <v>0.38805970149253732</v>
      </c>
      <c r="E23" s="86">
        <f>'Plan vs Actual'!J24</f>
        <v>22</v>
      </c>
      <c r="F23" s="89">
        <f t="shared" si="1"/>
        <v>0.16417910447761194</v>
      </c>
      <c r="G23" s="59">
        <f>'Plan vs Actual'!M24</f>
        <v>8</v>
      </c>
      <c r="H23" s="89">
        <f t="shared" si="2"/>
        <v>0.36363636363636365</v>
      </c>
      <c r="I23" s="59">
        <v>6</v>
      </c>
      <c r="J23" s="21">
        <v>7</v>
      </c>
      <c r="K23" s="21">
        <v>78</v>
      </c>
      <c r="L23" s="76">
        <v>0</v>
      </c>
    </row>
    <row r="24" spans="1:12" ht="13.5" thickBot="1" x14ac:dyDescent="0.25">
      <c r="A24" s="99" t="s">
        <v>70</v>
      </c>
      <c r="B24" s="112">
        <f>'Plan vs Actual'!H25</f>
        <v>222</v>
      </c>
      <c r="C24" s="100">
        <v>114</v>
      </c>
      <c r="D24" s="101">
        <f t="shared" si="0"/>
        <v>0.51351351351351349</v>
      </c>
      <c r="E24" s="109">
        <f>'Plan vs Actual'!J25</f>
        <v>0</v>
      </c>
      <c r="F24" s="101">
        <f t="shared" si="1"/>
        <v>0</v>
      </c>
      <c r="G24" s="110">
        <f>'Plan vs Actual'!M25</f>
        <v>0</v>
      </c>
      <c r="H24" s="101">
        <f>IF(E24&gt;0,G24/E24,0)</f>
        <v>0</v>
      </c>
      <c r="I24" s="102">
        <v>219</v>
      </c>
      <c r="J24" s="100">
        <v>35</v>
      </c>
      <c r="K24" s="100">
        <v>1</v>
      </c>
      <c r="L24" s="103">
        <v>0</v>
      </c>
    </row>
    <row r="25" spans="1:12" ht="13.5" thickBot="1" x14ac:dyDescent="0.25">
      <c r="A25" s="104" t="s">
        <v>54</v>
      </c>
      <c r="B25" s="113">
        <f>'Plan vs Actual'!H26</f>
        <v>4738</v>
      </c>
      <c r="C25" s="105">
        <v>3431</v>
      </c>
      <c r="D25" s="106">
        <f>C25/B25</f>
        <v>0.72414520894892365</v>
      </c>
      <c r="E25" s="118">
        <f>'Plan vs Actual'!J26</f>
        <v>1640</v>
      </c>
      <c r="F25" s="106">
        <f t="shared" si="1"/>
        <v>0.34613761080624739</v>
      </c>
      <c r="G25" s="119">
        <f>'Plan vs Actual'!M26</f>
        <v>306</v>
      </c>
      <c r="H25" s="106">
        <f t="shared" si="2"/>
        <v>0.18658536585365854</v>
      </c>
      <c r="I25" s="107">
        <v>1260</v>
      </c>
      <c r="J25" s="105">
        <v>176</v>
      </c>
      <c r="K25" s="105">
        <v>945</v>
      </c>
      <c r="L25" s="108">
        <v>491</v>
      </c>
    </row>
    <row r="26" spans="1:12" ht="13.5" thickTop="1" x14ac:dyDescent="0.2">
      <c r="A26" s="141" t="str">
        <f>'Plan vs Actual'!A28</f>
        <v xml:space="preserve">**The Statewide All Offices total is not equal to the sum of the workforce area counts for the following reasons:  </v>
      </c>
      <c r="B26" s="142"/>
      <c r="C26" s="142"/>
      <c r="D26" s="142"/>
      <c r="E26" s="142"/>
      <c r="F26" s="142"/>
      <c r="G26" s="142"/>
      <c r="H26" s="142"/>
      <c r="I26" s="142"/>
      <c r="J26" s="142"/>
      <c r="K26" s="142"/>
      <c r="L26" s="142"/>
    </row>
    <row r="27" spans="1:12" x14ac:dyDescent="0.2">
      <c r="A27" s="139" t="s">
        <v>57</v>
      </c>
      <c r="B27" s="140"/>
      <c r="C27" s="140"/>
      <c r="D27" s="140"/>
      <c r="E27" s="140"/>
      <c r="F27" s="140"/>
      <c r="G27" s="140"/>
      <c r="H27" s="140"/>
      <c r="I27" s="140"/>
      <c r="J27" s="140"/>
      <c r="K27" s="140"/>
      <c r="L27" s="140"/>
    </row>
    <row r="28" spans="1:12" x14ac:dyDescent="0.2">
      <c r="A28" s="139" t="s">
        <v>58</v>
      </c>
      <c r="B28" s="140"/>
      <c r="C28" s="140"/>
      <c r="D28" s="140"/>
      <c r="E28" s="140"/>
      <c r="F28" s="140"/>
      <c r="G28" s="140"/>
      <c r="H28" s="140"/>
      <c r="I28" s="140"/>
      <c r="J28" s="140"/>
      <c r="K28" s="140"/>
      <c r="L28" s="140"/>
    </row>
    <row r="29" spans="1:12" x14ac:dyDescent="0.2">
      <c r="A29" s="139" t="s">
        <v>71</v>
      </c>
      <c r="B29" s="140"/>
      <c r="C29" s="140"/>
      <c r="D29" s="140"/>
      <c r="E29" s="140"/>
      <c r="F29" s="140"/>
      <c r="G29" s="140"/>
      <c r="H29" s="140"/>
      <c r="I29" s="140"/>
      <c r="J29" s="140"/>
      <c r="K29" s="140"/>
      <c r="L29" s="140"/>
    </row>
    <row r="30" spans="1:12" x14ac:dyDescent="0.2">
      <c r="A30" s="139" t="s">
        <v>72</v>
      </c>
      <c r="B30" s="140"/>
      <c r="C30" s="140"/>
      <c r="D30" s="140"/>
      <c r="E30" s="140"/>
      <c r="F30" s="140"/>
      <c r="G30" s="140"/>
      <c r="H30" s="140"/>
      <c r="I30" s="140"/>
      <c r="J30" s="140"/>
      <c r="K30" s="140"/>
      <c r="L30" s="140"/>
    </row>
    <row r="31" spans="1:12" x14ac:dyDescent="0.2">
      <c r="A31" s="114"/>
    </row>
    <row r="32" spans="1:12" x14ac:dyDescent="0.2">
      <c r="C32" s="77"/>
    </row>
  </sheetData>
  <mergeCells count="9">
    <mergeCell ref="A1:L1"/>
    <mergeCell ref="A2:L2"/>
    <mergeCell ref="A3:L3"/>
    <mergeCell ref="A4:L4"/>
    <mergeCell ref="A30:L30"/>
    <mergeCell ref="A26:L26"/>
    <mergeCell ref="A27:L27"/>
    <mergeCell ref="A28:L28"/>
    <mergeCell ref="A29:L29"/>
  </mergeCells>
  <phoneticPr fontId="1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20"/>
  <sheetViews>
    <sheetView zoomScaleNormal="100" workbookViewId="0">
      <selection activeCell="A20" sqref="A20"/>
    </sheetView>
  </sheetViews>
  <sheetFormatPr defaultColWidth="9.140625" defaultRowHeight="12.75" x14ac:dyDescent="0.2"/>
  <cols>
    <col min="1" max="1" width="43.42578125" style="1" customWidth="1"/>
    <col min="2" max="13" width="7.5703125" style="1" customWidth="1"/>
    <col min="14" max="16384" width="9.140625" style="1"/>
  </cols>
  <sheetData>
    <row r="1" spans="1:17" ht="18.75" customHeight="1" x14ac:dyDescent="0.3">
      <c r="A1" s="126" t="s">
        <v>10</v>
      </c>
      <c r="B1" s="126"/>
      <c r="C1" s="126"/>
      <c r="D1" s="126"/>
      <c r="E1" s="126"/>
      <c r="F1" s="126"/>
      <c r="G1" s="126"/>
      <c r="H1" s="126"/>
      <c r="I1" s="126"/>
      <c r="J1" s="126"/>
      <c r="K1" s="138"/>
      <c r="L1" s="138"/>
      <c r="M1" s="138"/>
      <c r="N1" s="66"/>
      <c r="O1" s="66"/>
      <c r="P1" s="66"/>
      <c r="Q1" s="66"/>
    </row>
    <row r="2" spans="1:17" ht="18.75" customHeight="1" x14ac:dyDescent="0.25">
      <c r="A2" s="127" t="s">
        <v>11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66"/>
      <c r="O2" s="66"/>
      <c r="P2" s="66"/>
      <c r="Q2" s="66"/>
    </row>
    <row r="3" spans="1:17" ht="18.75" customHeight="1" x14ac:dyDescent="0.25">
      <c r="A3" s="127" t="str">
        <f>'Plan vs Actual'!A3</f>
        <v>FY24 Quarter Ending December 31, 2023</v>
      </c>
      <c r="B3" s="137"/>
      <c r="C3" s="137"/>
      <c r="D3" s="137"/>
      <c r="E3" s="137"/>
      <c r="F3" s="137"/>
      <c r="G3" s="137"/>
      <c r="H3" s="137"/>
      <c r="I3" s="137"/>
      <c r="J3" s="137"/>
      <c r="K3" s="138"/>
      <c r="L3" s="138"/>
      <c r="M3" s="138"/>
      <c r="N3" s="66"/>
      <c r="O3" s="66"/>
      <c r="P3" s="66"/>
      <c r="Q3" s="66"/>
    </row>
    <row r="4" spans="1:17" ht="30" customHeight="1" x14ac:dyDescent="0.2">
      <c r="A4" s="145" t="s">
        <v>73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</row>
    <row r="5" spans="1:17" ht="13.5" thickBot="1" x14ac:dyDescent="0.25"/>
    <row r="6" spans="1:17" s="81" customFormat="1" ht="15.75" customHeight="1" thickTop="1" x14ac:dyDescent="0.2">
      <c r="A6" s="78"/>
      <c r="B6" s="79" t="s">
        <v>74</v>
      </c>
      <c r="C6" s="79" t="s">
        <v>75</v>
      </c>
      <c r="D6" s="79" t="s">
        <v>76</v>
      </c>
      <c r="E6" s="79" t="s">
        <v>77</v>
      </c>
      <c r="F6" s="79" t="s">
        <v>78</v>
      </c>
      <c r="G6" s="79" t="s">
        <v>79</v>
      </c>
      <c r="H6" s="79" t="s">
        <v>80</v>
      </c>
      <c r="I6" s="79" t="s">
        <v>81</v>
      </c>
      <c r="J6" s="79" t="s">
        <v>82</v>
      </c>
      <c r="K6" s="79" t="s">
        <v>83</v>
      </c>
      <c r="L6" s="79" t="s">
        <v>84</v>
      </c>
      <c r="M6" s="80" t="s">
        <v>85</v>
      </c>
    </row>
    <row r="7" spans="1:17" ht="18" customHeight="1" x14ac:dyDescent="0.2">
      <c r="A7" s="90" t="s">
        <v>86</v>
      </c>
      <c r="B7" s="91">
        <v>2041</v>
      </c>
      <c r="C7" s="91">
        <v>3880</v>
      </c>
      <c r="D7" s="91">
        <v>5115</v>
      </c>
      <c r="E7" s="91">
        <v>6506</v>
      </c>
      <c r="F7" s="91">
        <v>7640</v>
      </c>
      <c r="G7" s="91">
        <v>8782</v>
      </c>
      <c r="H7" s="91"/>
      <c r="I7" s="91"/>
      <c r="J7" s="91"/>
      <c r="K7" s="91"/>
      <c r="L7" s="91"/>
      <c r="M7" s="92"/>
    </row>
    <row r="8" spans="1:17" ht="18" customHeight="1" x14ac:dyDescent="0.2">
      <c r="A8" s="93" t="s">
        <v>87</v>
      </c>
      <c r="B8" s="91">
        <v>2041</v>
      </c>
      <c r="C8" s="91">
        <v>2537</v>
      </c>
      <c r="D8" s="91">
        <v>2164</v>
      </c>
      <c r="E8" s="91">
        <v>2525</v>
      </c>
      <c r="F8" s="91">
        <v>1904</v>
      </c>
      <c r="G8" s="91">
        <v>2154</v>
      </c>
      <c r="H8" s="91"/>
      <c r="I8" s="91"/>
      <c r="J8" s="91"/>
      <c r="K8" s="91"/>
      <c r="L8" s="91"/>
      <c r="M8" s="92"/>
    </row>
    <row r="9" spans="1:17" ht="18" customHeight="1" x14ac:dyDescent="0.2">
      <c r="A9" s="93"/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5"/>
    </row>
    <row r="10" spans="1:17" ht="18" customHeight="1" x14ac:dyDescent="0.25">
      <c r="A10" s="90" t="s">
        <v>88</v>
      </c>
      <c r="B10" s="91">
        <v>1178</v>
      </c>
      <c r="C10" s="91">
        <v>2238</v>
      </c>
      <c r="D10" s="91">
        <v>2966</v>
      </c>
      <c r="E10" s="91">
        <v>3657</v>
      </c>
      <c r="F10" s="91">
        <v>4228</v>
      </c>
      <c r="G10" s="91">
        <v>4738</v>
      </c>
      <c r="H10" s="91"/>
      <c r="I10" s="91"/>
      <c r="J10" s="91"/>
      <c r="K10" s="91"/>
      <c r="L10" s="91"/>
      <c r="M10" s="92"/>
      <c r="N10" s="82"/>
    </row>
    <row r="11" spans="1:17" ht="18" customHeight="1" x14ac:dyDescent="0.2">
      <c r="A11" s="93" t="s">
        <v>89</v>
      </c>
      <c r="B11" s="91">
        <v>1178</v>
      </c>
      <c r="C11" s="91">
        <v>1468</v>
      </c>
      <c r="D11" s="91">
        <v>1302</v>
      </c>
      <c r="E11" s="91">
        <v>1329</v>
      </c>
      <c r="F11" s="91">
        <v>1154</v>
      </c>
      <c r="G11" s="91">
        <v>1104</v>
      </c>
      <c r="H11" s="91"/>
      <c r="I11" s="91"/>
      <c r="J11" s="91"/>
      <c r="K11" s="91"/>
      <c r="L11" s="91"/>
      <c r="M11" s="92"/>
    </row>
    <row r="12" spans="1:17" ht="18" customHeight="1" x14ac:dyDescent="0.2">
      <c r="A12" s="90"/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2"/>
    </row>
    <row r="13" spans="1:17" ht="18" customHeight="1" x14ac:dyDescent="0.2">
      <c r="A13" s="90" t="s">
        <v>90</v>
      </c>
      <c r="B13" s="91">
        <v>350</v>
      </c>
      <c r="C13" s="91">
        <v>711</v>
      </c>
      <c r="D13" s="91">
        <v>950</v>
      </c>
      <c r="E13" s="91">
        <v>1203</v>
      </c>
      <c r="F13" s="91">
        <v>1410</v>
      </c>
      <c r="G13" s="91">
        <v>1640</v>
      </c>
      <c r="H13" s="91"/>
      <c r="I13" s="91"/>
      <c r="J13" s="91"/>
      <c r="K13" s="91"/>
      <c r="L13" s="91"/>
      <c r="M13" s="92"/>
    </row>
    <row r="14" spans="1:17" ht="18" customHeight="1" x14ac:dyDescent="0.2">
      <c r="A14" s="93" t="s">
        <v>91</v>
      </c>
      <c r="B14" s="91">
        <v>350</v>
      </c>
      <c r="C14" s="91">
        <v>428</v>
      </c>
      <c r="D14" s="91">
        <v>347</v>
      </c>
      <c r="E14" s="91">
        <v>383</v>
      </c>
      <c r="F14" s="91">
        <v>346</v>
      </c>
      <c r="G14" s="91">
        <v>382</v>
      </c>
      <c r="H14" s="91"/>
      <c r="I14" s="91"/>
      <c r="J14" s="91"/>
      <c r="K14" s="91"/>
      <c r="L14" s="91"/>
      <c r="M14" s="92"/>
    </row>
    <row r="15" spans="1:17" ht="18" customHeight="1" x14ac:dyDescent="0.2">
      <c r="A15" s="90"/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2"/>
    </row>
    <row r="16" spans="1:17" ht="18" customHeight="1" x14ac:dyDescent="0.2">
      <c r="A16" s="90" t="s">
        <v>92</v>
      </c>
      <c r="B16" s="91">
        <v>56</v>
      </c>
      <c r="C16" s="91">
        <v>135</v>
      </c>
      <c r="D16" s="91">
        <v>191</v>
      </c>
      <c r="E16" s="91">
        <v>239</v>
      </c>
      <c r="F16" s="91">
        <v>277</v>
      </c>
      <c r="G16" s="91">
        <v>306</v>
      </c>
      <c r="H16" s="91"/>
      <c r="I16" s="91"/>
      <c r="J16" s="91"/>
      <c r="K16" s="91"/>
      <c r="L16" s="91"/>
      <c r="M16" s="92"/>
    </row>
    <row r="17" spans="1:13" ht="18" customHeight="1" x14ac:dyDescent="0.2">
      <c r="A17" s="93" t="s">
        <v>93</v>
      </c>
      <c r="B17" s="91">
        <v>56</v>
      </c>
      <c r="C17" s="91">
        <v>86</v>
      </c>
      <c r="D17" s="91">
        <v>67</v>
      </c>
      <c r="E17" s="91">
        <v>58</v>
      </c>
      <c r="F17" s="91">
        <v>52</v>
      </c>
      <c r="G17" s="91">
        <v>45</v>
      </c>
      <c r="H17" s="91"/>
      <c r="I17" s="91"/>
      <c r="J17" s="91"/>
      <c r="K17" s="91"/>
      <c r="L17" s="91"/>
      <c r="M17" s="92"/>
    </row>
    <row r="18" spans="1:13" ht="18" customHeight="1" thickBot="1" x14ac:dyDescent="0.25">
      <c r="A18" s="96"/>
      <c r="B18" s="97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8"/>
    </row>
    <row r="19" spans="1:13" ht="15.75" thickTop="1" x14ac:dyDescent="0.2">
      <c r="A19" s="143"/>
      <c r="B19" s="144"/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M19" s="144"/>
    </row>
    <row r="20" spans="1:13" x14ac:dyDescent="0.2">
      <c r="A20" s="114"/>
    </row>
  </sheetData>
  <mergeCells count="5">
    <mergeCell ref="A19:M19"/>
    <mergeCell ref="A1:M1"/>
    <mergeCell ref="A3:M3"/>
    <mergeCell ref="A4:M4"/>
    <mergeCell ref="A2:M2"/>
  </mergeCells>
  <phoneticPr fontId="1" type="noConversion"/>
  <printOptions horizontalCentered="1" verticalCentered="1"/>
  <pageMargins left="0.5" right="0.5" top="0.75" bottom="0.75" header="0.5" footer="0.5"/>
  <pageSetup scale="96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5" ma:contentTypeDescription="Create a new document." ma:contentTypeScope="" ma:versionID="ec184bb3937ccf786f06a0f55099a588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896728f8de559250406524062321555d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AF6A06-8CB0-4C2B-B32F-53C991BF00CC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14C1C687-6FC6-48A0-8A89-A82583BB36A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FCE70A-0DB2-4663-A4BC-8C6B09382F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Cover Sheet</vt:lpstr>
      <vt:lpstr>Plan vs Actual</vt:lpstr>
      <vt:lpstr>Employer Services</vt:lpstr>
      <vt:lpstr>Employers Month to Month</vt:lpstr>
      <vt:lpstr>'Cover Sheet'!Print_Area</vt:lpstr>
      <vt:lpstr>'Employer Services'!Print_Area</vt:lpstr>
      <vt:lpstr>'Employers Month to Month'!Print_Area</vt:lpstr>
      <vt:lpstr>'Plan vs Actual'!Print_Area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Employer Summary</dc:title>
  <dc:subject/>
  <dc:creator>TBruce</dc:creator>
  <cp:keywords/>
  <dc:description/>
  <cp:lastModifiedBy>Boucher, Joan (DWD)</cp:lastModifiedBy>
  <cp:revision/>
  <dcterms:created xsi:type="dcterms:W3CDTF">2005-11-08T14:55:14Z</dcterms:created>
  <dcterms:modified xsi:type="dcterms:W3CDTF">2024-02-16T15:00:23Z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Burke, Matthew (EOL)</vt:lpwstr>
  </property>
  <property fmtid="{D5CDD505-2E9C-101B-9397-08002B2CF9AE}" pid="3" name="Order">
    <vt:lpwstr>18856600.0000000</vt:lpwstr>
  </property>
  <property fmtid="{D5CDD505-2E9C-101B-9397-08002B2CF9AE}" pid="4" name="display_urn:schemas-microsoft-com:office:office#Author">
    <vt:lpwstr>Burke, Matthew (EOL)</vt:lpwstr>
  </property>
</Properties>
</file>