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massgov.sharepoint.com/sites/EOL-DET-HURLEY-05/Shared/ESShare/DCS Analysis and Reporting/FY24 Reports/FY24 Q2 12312023/"/>
    </mc:Choice>
  </mc:AlternateContent>
  <xr:revisionPtr revIDLastSave="197" documentId="11_0AF0487787B1D6A6942B36392F02BFAF5E74A281" xr6:coauthVersionLast="47" xr6:coauthVersionMax="47" xr10:uidLastSave="{B55CB089-E192-4E38-B605-FF0C90DC4ED2}"/>
  <bookViews>
    <workbookView xWindow="-120" yWindow="-120" windowWidth="19410" windowHeight="9705" tabRatio="938" xr2:uid="{00000000-000D-0000-FFFF-FFFF00000000}"/>
  </bookViews>
  <sheets>
    <sheet name="Cover Sheet" sheetId="10" r:id="rId1"/>
    <sheet name="1. Plan vs Actual" sheetId="1" r:id="rId2"/>
    <sheet name="2.Populations" sheetId="2" r:id="rId3"/>
    <sheet name="3. Job Seeker Services" sheetId="3" r:id="rId4"/>
    <sheet name="4. Ethnicity" sheetId="4" r:id="rId5"/>
    <sheet name="5.Gender&amp;Age" sheetId="5" r:id="rId6"/>
    <sheet name="6. Education" sheetId="6" r:id="rId7"/>
    <sheet name="7. mnth to mnth" sheetId="7" r:id="rId8"/>
    <sheet name="8. yr to yr" sheetId="9" r:id="rId9"/>
  </sheets>
  <definedNames>
    <definedName name="_xlnm.Print_Area" localSheetId="1">'1. Plan vs Actual'!$A$1:$P$33</definedName>
    <definedName name="_xlnm.Print_Area" localSheetId="2">'2.Populations'!$A$1:$L$33</definedName>
    <definedName name="_xlnm.Print_Area" localSheetId="3">'3. Job Seeker Services'!$A$1:$J$32</definedName>
    <definedName name="_xlnm.Print_Area" localSheetId="4">'4. Ethnicity'!$A$1:$P$32</definedName>
    <definedName name="_xlnm.Print_Area" localSheetId="5">'5.Gender&amp;Age'!$A$1:$N$32</definedName>
    <definedName name="_xlnm.Print_Area" localSheetId="6">'6. Education'!$A$1:$P$31</definedName>
    <definedName name="_xlnm.Print_Area" localSheetId="7">'7. mnth to mnth'!$A$1:$M$29</definedName>
    <definedName name="_xlnm.Print_Area" localSheetId="8">'8. yr to yr'!$A$1:$G$39</definedName>
    <definedName name="_xlnm.Print_Area" localSheetId="0">'Cover Sheet'!$A$1:$G$29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6" i="7" l="1"/>
  <c r="F26" i="7"/>
  <c r="G26" i="7"/>
  <c r="E23" i="7"/>
  <c r="F23" i="7"/>
  <c r="G23" i="7"/>
  <c r="E20" i="7"/>
  <c r="F20" i="7"/>
  <c r="G20" i="7"/>
  <c r="E17" i="7"/>
  <c r="F17" i="7"/>
  <c r="G17" i="7"/>
  <c r="E14" i="7"/>
  <c r="F14" i="7"/>
  <c r="G14" i="7"/>
  <c r="K15" i="2"/>
  <c r="G25" i="1" l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C26" i="7"/>
  <c r="D26" i="7"/>
  <c r="C23" i="7"/>
  <c r="D23" i="7"/>
  <c r="C20" i="7"/>
  <c r="D20" i="7"/>
  <c r="F30" i="9"/>
  <c r="G30" i="9" s="1"/>
  <c r="F31" i="9"/>
  <c r="G31" i="9" s="1"/>
  <c r="F32" i="9"/>
  <c r="G32" i="9" s="1"/>
  <c r="F33" i="9"/>
  <c r="G33" i="9" s="1"/>
  <c r="F34" i="9"/>
  <c r="G34" i="9" s="1"/>
  <c r="F35" i="9"/>
  <c r="G35" i="9" s="1"/>
  <c r="F29" i="9"/>
  <c r="G29" i="9" s="1"/>
  <c r="C17" i="7"/>
  <c r="D17" i="7"/>
  <c r="B17" i="7"/>
  <c r="A3" i="3"/>
  <c r="B26" i="7"/>
  <c r="D14" i="7"/>
  <c r="C14" i="7"/>
  <c r="B23" i="7"/>
  <c r="B20" i="7"/>
  <c r="B14" i="7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G11" i="1"/>
  <c r="G10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E27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10" i="2"/>
  <c r="A3" i="2"/>
  <c r="B26" i="4"/>
  <c r="J26" i="4" s="1"/>
  <c r="G27" i="2"/>
  <c r="G26" i="2"/>
  <c r="A4" i="9"/>
  <c r="K27" i="2"/>
  <c r="I27" i="2"/>
  <c r="F16" i="9"/>
  <c r="B25" i="5"/>
  <c r="H25" i="5" s="1"/>
  <c r="A3" i="7"/>
  <c r="A3" i="6"/>
  <c r="A3" i="9"/>
  <c r="A2" i="7"/>
  <c r="A2" i="6"/>
  <c r="A2" i="5"/>
  <c r="A3" i="5"/>
  <c r="A2" i="4"/>
  <c r="A3" i="4"/>
  <c r="A2" i="3"/>
  <c r="A2" i="2"/>
  <c r="B9" i="6"/>
  <c r="P9" i="6" s="1"/>
  <c r="B10" i="6"/>
  <c r="F10" i="6" s="1"/>
  <c r="B11" i="6"/>
  <c r="N11" i="6" s="1"/>
  <c r="B12" i="6"/>
  <c r="F12" i="6" s="1"/>
  <c r="B13" i="6"/>
  <c r="N13" i="6" s="1"/>
  <c r="B14" i="6"/>
  <c r="L14" i="6" s="1"/>
  <c r="B15" i="6"/>
  <c r="J15" i="6" s="1"/>
  <c r="B16" i="6"/>
  <c r="H16" i="6" s="1"/>
  <c r="B17" i="6"/>
  <c r="L17" i="6" s="1"/>
  <c r="B18" i="6"/>
  <c r="L18" i="6" s="1"/>
  <c r="B19" i="6"/>
  <c r="L19" i="6" s="1"/>
  <c r="B20" i="6"/>
  <c r="H20" i="6" s="1"/>
  <c r="B21" i="6"/>
  <c r="F21" i="6" s="1"/>
  <c r="B22" i="6"/>
  <c r="J22" i="6" s="1"/>
  <c r="B23" i="6"/>
  <c r="D23" i="6" s="1"/>
  <c r="B24" i="6"/>
  <c r="L24" i="6" s="1"/>
  <c r="B25" i="6"/>
  <c r="D25" i="6" s="1"/>
  <c r="B26" i="6"/>
  <c r="F26" i="6" s="1"/>
  <c r="B9" i="5"/>
  <c r="H9" i="5" s="1"/>
  <c r="B10" i="5"/>
  <c r="H10" i="5" s="1"/>
  <c r="B11" i="5"/>
  <c r="H11" i="5" s="1"/>
  <c r="B12" i="5"/>
  <c r="F12" i="5" s="1"/>
  <c r="B13" i="5"/>
  <c r="L13" i="5" s="1"/>
  <c r="B14" i="5"/>
  <c r="N14" i="5" s="1"/>
  <c r="B15" i="5"/>
  <c r="H15" i="5" s="1"/>
  <c r="B16" i="5"/>
  <c r="F16" i="5" s="1"/>
  <c r="B17" i="5"/>
  <c r="J17" i="5" s="1"/>
  <c r="B18" i="5"/>
  <c r="N18" i="5" s="1"/>
  <c r="B19" i="5"/>
  <c r="H19" i="5" s="1"/>
  <c r="B20" i="5"/>
  <c r="N20" i="5" s="1"/>
  <c r="B21" i="5"/>
  <c r="H21" i="5" s="1"/>
  <c r="B22" i="5"/>
  <c r="H22" i="5" s="1"/>
  <c r="B23" i="5"/>
  <c r="D23" i="5" s="1"/>
  <c r="B24" i="5"/>
  <c r="J24" i="5" s="1"/>
  <c r="B26" i="5"/>
  <c r="D26" i="5" s="1"/>
  <c r="B9" i="4"/>
  <c r="J9" i="4" s="1"/>
  <c r="B10" i="4"/>
  <c r="N10" i="4" s="1"/>
  <c r="B11" i="4"/>
  <c r="D11" i="4" s="1"/>
  <c r="B12" i="4"/>
  <c r="L12" i="4" s="1"/>
  <c r="B13" i="4"/>
  <c r="P13" i="4" s="1"/>
  <c r="B14" i="4"/>
  <c r="D14" i="4" s="1"/>
  <c r="B15" i="4"/>
  <c r="F15" i="4" s="1"/>
  <c r="B16" i="4"/>
  <c r="N16" i="4" s="1"/>
  <c r="B17" i="4"/>
  <c r="P17" i="4" s="1"/>
  <c r="B18" i="4"/>
  <c r="N18" i="4" s="1"/>
  <c r="B19" i="4"/>
  <c r="J19" i="4" s="1"/>
  <c r="B20" i="4"/>
  <c r="F20" i="4" s="1"/>
  <c r="B21" i="4"/>
  <c r="P21" i="4" s="1"/>
  <c r="B22" i="4"/>
  <c r="N22" i="4" s="1"/>
  <c r="B23" i="4"/>
  <c r="J23" i="4" s="1"/>
  <c r="B24" i="4"/>
  <c r="H24" i="4" s="1"/>
  <c r="B25" i="4"/>
  <c r="N25" i="4" s="1"/>
  <c r="B10" i="2"/>
  <c r="F10" i="2" s="1"/>
  <c r="B11" i="2"/>
  <c r="D11" i="2" s="1"/>
  <c r="B12" i="2"/>
  <c r="D12" i="2" s="1"/>
  <c r="B13" i="2"/>
  <c r="D13" i="2" s="1"/>
  <c r="B14" i="2"/>
  <c r="D14" i="2" s="1"/>
  <c r="B15" i="2"/>
  <c r="D15" i="2" s="1"/>
  <c r="B16" i="2"/>
  <c r="D16" i="2" s="1"/>
  <c r="B17" i="2"/>
  <c r="B18" i="2"/>
  <c r="D18" i="2" s="1"/>
  <c r="B19" i="2"/>
  <c r="B20" i="2"/>
  <c r="D20" i="2" s="1"/>
  <c r="B21" i="2"/>
  <c r="D21" i="2" s="1"/>
  <c r="B22" i="2"/>
  <c r="D22" i="2" s="1"/>
  <c r="B23" i="2"/>
  <c r="D23" i="2" s="1"/>
  <c r="B24" i="2"/>
  <c r="D24" i="2" s="1"/>
  <c r="B25" i="2"/>
  <c r="D25" i="2" s="1"/>
  <c r="B26" i="2"/>
  <c r="B27" i="2"/>
  <c r="E27" i="1"/>
  <c r="G27" i="1" s="1"/>
  <c r="H27" i="1"/>
  <c r="J27" i="1" s="1"/>
  <c r="N27" i="1"/>
  <c r="P27" i="1" s="1"/>
  <c r="K27" i="1"/>
  <c r="M27" i="1" s="1"/>
  <c r="B27" i="1"/>
  <c r="D27" i="1" s="1"/>
  <c r="K10" i="2"/>
  <c r="L10" i="2" s="1"/>
  <c r="K11" i="2"/>
  <c r="K12" i="2"/>
  <c r="K13" i="2"/>
  <c r="K14" i="2"/>
  <c r="L15" i="2"/>
  <c r="K16" i="2"/>
  <c r="K17" i="2"/>
  <c r="K18" i="2"/>
  <c r="L18" i="2" s="1"/>
  <c r="K19" i="2"/>
  <c r="K20" i="2"/>
  <c r="K21" i="2"/>
  <c r="L21" i="2" s="1"/>
  <c r="K22" i="2"/>
  <c r="K23" i="2"/>
  <c r="L23" i="2" s="1"/>
  <c r="K24" i="2"/>
  <c r="K25" i="2"/>
  <c r="L25" i="2" s="1"/>
  <c r="K26" i="2"/>
  <c r="I10" i="2"/>
  <c r="I11" i="2"/>
  <c r="I12" i="2"/>
  <c r="I13" i="2"/>
  <c r="J13" i="2" s="1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G10" i="2"/>
  <c r="G11" i="2"/>
  <c r="G12" i="2"/>
  <c r="G13" i="2"/>
  <c r="H13" i="2" s="1"/>
  <c r="G14" i="2"/>
  <c r="G15" i="2"/>
  <c r="G16" i="2"/>
  <c r="G17" i="2"/>
  <c r="G18" i="2"/>
  <c r="G19" i="2"/>
  <c r="G20" i="2"/>
  <c r="G21" i="2"/>
  <c r="H21" i="2" s="1"/>
  <c r="G22" i="2"/>
  <c r="G23" i="2"/>
  <c r="G24" i="2"/>
  <c r="G25" i="2"/>
  <c r="F12" i="9"/>
  <c r="G12" i="9" s="1"/>
  <c r="F11" i="9"/>
  <c r="G11" i="9" s="1"/>
  <c r="C11" i="9"/>
  <c r="C12" i="9"/>
  <c r="C13" i="9"/>
  <c r="C14" i="9"/>
  <c r="C15" i="9"/>
  <c r="C17" i="9"/>
  <c r="C18" i="9"/>
  <c r="C20" i="9"/>
  <c r="C21" i="9"/>
  <c r="C22" i="9"/>
  <c r="C23" i="9"/>
  <c r="C24" i="9"/>
  <c r="C25" i="9"/>
  <c r="C26" i="9"/>
  <c r="C27" i="9"/>
  <c r="C29" i="9"/>
  <c r="C30" i="9"/>
  <c r="C31" i="9"/>
  <c r="C32" i="9"/>
  <c r="C33" i="9"/>
  <c r="C34" i="9"/>
  <c r="C35" i="9"/>
  <c r="C37" i="9"/>
  <c r="F37" i="9"/>
  <c r="G37" i="9" s="1"/>
  <c r="F27" i="9"/>
  <c r="G27" i="9" s="1"/>
  <c r="F26" i="9"/>
  <c r="G26" i="9" s="1"/>
  <c r="F25" i="9"/>
  <c r="G25" i="9" s="1"/>
  <c r="F23" i="9"/>
  <c r="G23" i="9" s="1"/>
  <c r="F24" i="9"/>
  <c r="G24" i="9" s="1"/>
  <c r="F21" i="9"/>
  <c r="G21" i="9" s="1"/>
  <c r="F22" i="9"/>
  <c r="G22" i="9" s="1"/>
  <c r="F20" i="9"/>
  <c r="G20" i="9" s="1"/>
  <c r="F18" i="9"/>
  <c r="G18" i="9" s="1"/>
  <c r="F17" i="9"/>
  <c r="G17" i="9" s="1"/>
  <c r="F13" i="9"/>
  <c r="G13" i="9" s="1"/>
  <c r="F14" i="9"/>
  <c r="G14" i="9" s="1"/>
  <c r="F15" i="9"/>
  <c r="G15" i="9" s="1"/>
  <c r="E37" i="9"/>
  <c r="E35" i="9"/>
  <c r="E34" i="9"/>
  <c r="E33" i="9"/>
  <c r="E32" i="9"/>
  <c r="E31" i="9"/>
  <c r="E30" i="9"/>
  <c r="E29" i="9"/>
  <c r="E27" i="9"/>
  <c r="E26" i="9"/>
  <c r="E25" i="9"/>
  <c r="E23" i="9"/>
  <c r="E24" i="9"/>
  <c r="E21" i="9"/>
  <c r="E22" i="9"/>
  <c r="E20" i="9"/>
  <c r="E18" i="9"/>
  <c r="E17" i="9"/>
  <c r="E15" i="9"/>
  <c r="E14" i="9"/>
  <c r="E13" i="9"/>
  <c r="E12" i="9"/>
  <c r="E11" i="9"/>
  <c r="D26" i="4"/>
  <c r="N19" i="5"/>
  <c r="F16" i="6"/>
  <c r="N16" i="6"/>
  <c r="P19" i="6"/>
  <c r="H9" i="4"/>
  <c r="P10" i="4"/>
  <c r="L17" i="4"/>
  <c r="H19" i="6"/>
  <c r="J18" i="5"/>
  <c r="F17" i="4"/>
  <c r="N17" i="4"/>
  <c r="J15" i="4"/>
  <c r="D11" i="6"/>
  <c r="L21" i="6"/>
  <c r="J22" i="5"/>
  <c r="J20" i="4"/>
  <c r="J24" i="6"/>
  <c r="F18" i="5"/>
  <c r="D12" i="6"/>
  <c r="L16" i="6"/>
  <c r="L12" i="6"/>
  <c r="L20" i="6"/>
  <c r="J16" i="6"/>
  <c r="N22" i="5"/>
  <c r="F23" i="4"/>
  <c r="J9" i="6"/>
  <c r="P25" i="6"/>
  <c r="J13" i="4"/>
  <c r="D21" i="6"/>
  <c r="N9" i="6"/>
  <c r="F22" i="5"/>
  <c r="H13" i="4"/>
  <c r="D22" i="5"/>
  <c r="L25" i="6"/>
  <c r="F25" i="6"/>
  <c r="D20" i="4"/>
  <c r="H16" i="5"/>
  <c r="N13" i="4"/>
  <c r="D13" i="4"/>
  <c r="L13" i="4"/>
  <c r="L23" i="4"/>
  <c r="F13" i="4"/>
  <c r="N21" i="6"/>
  <c r="H24" i="6"/>
  <c r="L22" i="5"/>
  <c r="P22" i="4"/>
  <c r="F17" i="5"/>
  <c r="J15" i="5" l="1"/>
  <c r="D16" i="6"/>
  <c r="L22" i="2"/>
  <c r="L13" i="2"/>
  <c r="H25" i="6"/>
  <c r="P16" i="6"/>
  <c r="D15" i="5"/>
  <c r="J25" i="4"/>
  <c r="L26" i="4"/>
  <c r="J19" i="2"/>
  <c r="D23" i="4"/>
  <c r="D9" i="5"/>
  <c r="L11" i="4"/>
  <c r="P11" i="6"/>
  <c r="P15" i="6"/>
  <c r="N19" i="6"/>
  <c r="H11" i="6"/>
  <c r="J20" i="2"/>
  <c r="J11" i="4"/>
  <c r="F11" i="6"/>
  <c r="L11" i="6"/>
  <c r="F13" i="5"/>
  <c r="F19" i="6"/>
  <c r="H13" i="5"/>
  <c r="J13" i="5"/>
  <c r="D13" i="5"/>
  <c r="N13" i="5"/>
  <c r="N24" i="5"/>
  <c r="N15" i="6"/>
  <c r="J11" i="6"/>
  <c r="J19" i="6"/>
  <c r="D19" i="6"/>
  <c r="F26" i="2"/>
  <c r="H12" i="5"/>
  <c r="F15" i="5"/>
  <c r="L19" i="5"/>
  <c r="L9" i="6"/>
  <c r="D22" i="4"/>
  <c r="F18" i="6"/>
  <c r="L23" i="5"/>
  <c r="F22" i="4"/>
  <c r="F25" i="4"/>
  <c r="L15" i="5"/>
  <c r="D22" i="6"/>
  <c r="D19" i="5"/>
  <c r="N18" i="6"/>
  <c r="D10" i="2"/>
  <c r="H10" i="2"/>
  <c r="F19" i="5"/>
  <c r="N14" i="4"/>
  <c r="H10" i="4"/>
  <c r="N15" i="5"/>
  <c r="J19" i="5"/>
  <c r="J10" i="2"/>
  <c r="H27" i="2"/>
  <c r="P26" i="6"/>
  <c r="L26" i="6"/>
  <c r="L19" i="2"/>
  <c r="H18" i="6"/>
  <c r="D14" i="5"/>
  <c r="H24" i="5"/>
  <c r="F11" i="4"/>
  <c r="D15" i="4"/>
  <c r="N23" i="4"/>
  <c r="L17" i="5"/>
  <c r="F24" i="6"/>
  <c r="D17" i="5"/>
  <c r="D24" i="6"/>
  <c r="N17" i="5"/>
  <c r="N24" i="6"/>
  <c r="D10" i="5"/>
  <c r="P23" i="4"/>
  <c r="L18" i="4"/>
  <c r="H18" i="4"/>
  <c r="H11" i="4"/>
  <c r="H23" i="4"/>
  <c r="P11" i="4"/>
  <c r="H15" i="4"/>
  <c r="F21" i="5"/>
  <c r="D19" i="2"/>
  <c r="H14" i="6"/>
  <c r="D21" i="5"/>
  <c r="J21" i="5"/>
  <c r="F23" i="2"/>
  <c r="J11" i="5"/>
  <c r="D11" i="5"/>
  <c r="J18" i="6"/>
  <c r="H17" i="5"/>
  <c r="F11" i="5"/>
  <c r="D18" i="6"/>
  <c r="D14" i="6"/>
  <c r="P21" i="6"/>
  <c r="H21" i="6"/>
  <c r="J21" i="6"/>
  <c r="L21" i="5"/>
  <c r="N21" i="5"/>
  <c r="J22" i="4"/>
  <c r="D18" i="4"/>
  <c r="P18" i="6"/>
  <c r="L15" i="4"/>
  <c r="P24" i="6"/>
  <c r="L11" i="5"/>
  <c r="N11" i="4"/>
  <c r="N11" i="5"/>
  <c r="P15" i="4"/>
  <c r="J23" i="5"/>
  <c r="N15" i="4"/>
  <c r="J23" i="2"/>
  <c r="P20" i="4"/>
  <c r="L16" i="2"/>
  <c r="J18" i="2"/>
  <c r="J27" i="2"/>
  <c r="F23" i="5"/>
  <c r="N20" i="4"/>
  <c r="L20" i="5"/>
  <c r="H20" i="4"/>
  <c r="F9" i="4"/>
  <c r="N23" i="5"/>
  <c r="L20" i="4"/>
  <c r="H23" i="5"/>
  <c r="H16" i="4"/>
  <c r="F20" i="5"/>
  <c r="J24" i="2"/>
  <c r="J16" i="2"/>
  <c r="F18" i="2"/>
  <c r="H10" i="6"/>
  <c r="D10" i="6"/>
  <c r="L10" i="6"/>
  <c r="F9" i="5"/>
  <c r="J9" i="5"/>
  <c r="H13" i="6"/>
  <c r="N9" i="5"/>
  <c r="D17" i="4"/>
  <c r="J17" i="4"/>
  <c r="P12" i="4"/>
  <c r="D27" i="2"/>
  <c r="L26" i="2"/>
  <c r="L27" i="2"/>
  <c r="F25" i="2"/>
  <c r="F21" i="2"/>
  <c r="F17" i="2"/>
  <c r="F13" i="2"/>
  <c r="D24" i="4"/>
  <c r="J17" i="6"/>
  <c r="D9" i="4"/>
  <c r="P9" i="4"/>
  <c r="L21" i="4"/>
  <c r="P23" i="6"/>
  <c r="L9" i="5"/>
  <c r="F13" i="6"/>
  <c r="H17" i="4"/>
  <c r="P13" i="6"/>
  <c r="J13" i="6"/>
  <c r="H23" i="2"/>
  <c r="H19" i="2"/>
  <c r="H15" i="2"/>
  <c r="H11" i="2"/>
  <c r="J12" i="2"/>
  <c r="L14" i="2"/>
  <c r="L22" i="4"/>
  <c r="D24" i="5"/>
  <c r="J20" i="5"/>
  <c r="H18" i="5"/>
  <c r="N16" i="5"/>
  <c r="H14" i="5"/>
  <c r="L12" i="5"/>
  <c r="F20" i="2"/>
  <c r="F17" i="6"/>
  <c r="J14" i="4"/>
  <c r="J10" i="6"/>
  <c r="P10" i="6"/>
  <c r="N9" i="4"/>
  <c r="D13" i="6"/>
  <c r="N10" i="6"/>
  <c r="L13" i="6"/>
  <c r="L9" i="4"/>
  <c r="H22" i="2"/>
  <c r="H18" i="2"/>
  <c r="J11" i="2"/>
  <c r="F24" i="4"/>
  <c r="H17" i="6"/>
  <c r="L17" i="2"/>
  <c r="L19" i="4"/>
  <c r="N12" i="6"/>
  <c r="D26" i="6"/>
  <c r="H12" i="2"/>
  <c r="L23" i="6"/>
  <c r="F15" i="6"/>
  <c r="J23" i="6"/>
  <c r="J10" i="4"/>
  <c r="D12" i="4"/>
  <c r="L12" i="2"/>
  <c r="F12" i="4"/>
  <c r="F12" i="2"/>
  <c r="N22" i="6"/>
  <c r="N24" i="4"/>
  <c r="H19" i="4"/>
  <c r="H22" i="6"/>
  <c r="F22" i="6"/>
  <c r="N25" i="5"/>
  <c r="D16" i="5"/>
  <c r="N25" i="6"/>
  <c r="F14" i="5"/>
  <c r="F14" i="4"/>
  <c r="J14" i="6"/>
  <c r="J16" i="5"/>
  <c r="D9" i="6"/>
  <c r="H9" i="6"/>
  <c r="F26" i="4"/>
  <c r="D16" i="4"/>
  <c r="L16" i="5"/>
  <c r="D18" i="5"/>
  <c r="L14" i="5"/>
  <c r="P12" i="6"/>
  <c r="L18" i="5"/>
  <c r="F9" i="6"/>
  <c r="F18" i="4"/>
  <c r="L25" i="5"/>
  <c r="P18" i="4"/>
  <c r="N14" i="6"/>
  <c r="F14" i="2"/>
  <c r="J12" i="5"/>
  <c r="H16" i="2"/>
  <c r="N12" i="5"/>
  <c r="F14" i="6"/>
  <c r="H15" i="6"/>
  <c r="L15" i="6"/>
  <c r="F23" i="6"/>
  <c r="P17" i="6"/>
  <c r="H26" i="6"/>
  <c r="D10" i="4"/>
  <c r="N12" i="4"/>
  <c r="L10" i="4"/>
  <c r="J12" i="4"/>
  <c r="J14" i="2"/>
  <c r="H26" i="2"/>
  <c r="F15" i="2"/>
  <c r="F11" i="2"/>
  <c r="N10" i="5"/>
  <c r="P16" i="4"/>
  <c r="L10" i="5"/>
  <c r="P20" i="6"/>
  <c r="J12" i="6"/>
  <c r="J20" i="6"/>
  <c r="F10" i="5"/>
  <c r="L14" i="4"/>
  <c r="H25" i="2"/>
  <c r="H14" i="2"/>
  <c r="L16" i="4"/>
  <c r="D15" i="6"/>
  <c r="F16" i="2"/>
  <c r="J24" i="4"/>
  <c r="L22" i="6"/>
  <c r="H22" i="4"/>
  <c r="F20" i="6"/>
  <c r="P22" i="6"/>
  <c r="P24" i="4"/>
  <c r="P19" i="4"/>
  <c r="J10" i="5"/>
  <c r="N20" i="6"/>
  <c r="D20" i="6"/>
  <c r="H20" i="5"/>
  <c r="F16" i="4"/>
  <c r="J16" i="4"/>
  <c r="N17" i="6"/>
  <c r="D12" i="5"/>
  <c r="P14" i="4"/>
  <c r="D17" i="6"/>
  <c r="H12" i="6"/>
  <c r="J14" i="5"/>
  <c r="J18" i="4"/>
  <c r="F24" i="5"/>
  <c r="L24" i="5"/>
  <c r="H14" i="4"/>
  <c r="D20" i="5"/>
  <c r="J26" i="6"/>
  <c r="N26" i="6"/>
  <c r="P14" i="6"/>
  <c r="H23" i="6"/>
  <c r="J25" i="6"/>
  <c r="N23" i="6"/>
  <c r="F10" i="4"/>
  <c r="L24" i="4"/>
  <c r="H12" i="4"/>
  <c r="J25" i="2"/>
  <c r="J21" i="2"/>
  <c r="J17" i="2"/>
  <c r="F27" i="2"/>
  <c r="D25" i="5"/>
  <c r="P25" i="4"/>
  <c r="L25" i="4"/>
  <c r="D26" i="2"/>
  <c r="J26" i="2"/>
  <c r="D25" i="4"/>
  <c r="H25" i="4"/>
  <c r="F25" i="5"/>
  <c r="J25" i="5"/>
  <c r="H26" i="4"/>
  <c r="L26" i="5"/>
  <c r="F26" i="5"/>
  <c r="J26" i="5"/>
  <c r="P26" i="4"/>
  <c r="N26" i="5"/>
  <c r="H26" i="5"/>
  <c r="N26" i="4"/>
  <c r="J15" i="2"/>
  <c r="F19" i="2"/>
  <c r="L20" i="2"/>
  <c r="N19" i="4"/>
  <c r="F24" i="2"/>
  <c r="D17" i="2"/>
  <c r="J22" i="2"/>
  <c r="D21" i="4"/>
  <c r="F21" i="4"/>
  <c r="H24" i="2"/>
  <c r="F22" i="2"/>
  <c r="H17" i="2"/>
  <c r="J21" i="4"/>
  <c r="F19" i="4"/>
  <c r="H21" i="4"/>
  <c r="N21" i="4"/>
  <c r="H20" i="2"/>
  <c r="L24" i="2"/>
  <c r="D19" i="4"/>
  <c r="L11" i="2"/>
</calcChain>
</file>

<file path=xl/sharedStrings.xml><?xml version="1.0" encoding="utf-8"?>
<sst xmlns="http://schemas.openxmlformats.org/spreadsheetml/2006/main" count="416" uniqueCount="152">
  <si>
    <t>TAB 3 - JOB SEEKERS</t>
  </si>
  <si>
    <t>OSCCAR Summary by Workforce Area</t>
  </si>
  <si>
    <t>SUMMARY BY AREA</t>
  </si>
  <si>
    <t>Table 1 - Planned versus Actual Job Seekers Served</t>
  </si>
  <si>
    <t>Table 2 - Populations Served</t>
  </si>
  <si>
    <t>Table 3 - Services Provided</t>
  </si>
  <si>
    <t>Table 4 - Ethnicity</t>
  </si>
  <si>
    <t>Table 5 - Gender &amp; Age</t>
  </si>
  <si>
    <t>Table 6 - Education</t>
  </si>
  <si>
    <t>STATEWIDE TREND ANALYSIS</t>
  </si>
  <si>
    <t xml:space="preserve">Table 7: Month to Month </t>
  </si>
  <si>
    <t>Table 8: Year to Year</t>
  </si>
  <si>
    <t>Rev. 7/30/2004</t>
  </si>
  <si>
    <t>OSCCAR is the One-Stop Career Center Activity Report</t>
  </si>
  <si>
    <r>
      <t xml:space="preserve">Compiled by MassHire Department of Career Services from Workforce Board Plans; monthly </t>
    </r>
    <r>
      <rPr>
        <i/>
        <sz val="10"/>
        <rFont val="Calibri"/>
        <family val="2"/>
      </rPr>
      <t>OSCCARs,</t>
    </r>
    <r>
      <rPr>
        <sz val="10"/>
        <rFont val="Calibri"/>
        <family val="2"/>
      </rPr>
      <t xml:space="preserve"> </t>
    </r>
    <r>
      <rPr>
        <i/>
        <sz val="10"/>
        <rFont val="Calibri"/>
        <family val="2"/>
      </rPr>
      <t>Statewide All Offices OSCCAR</t>
    </r>
    <r>
      <rPr>
        <sz val="10"/>
        <rFont val="Calibri"/>
        <family val="2"/>
      </rPr>
      <t xml:space="preserve"> and </t>
    </r>
    <r>
      <rPr>
        <i/>
        <sz val="10"/>
        <rFont val="Calibri"/>
        <family val="2"/>
      </rPr>
      <t>Statewide Rapid Response OSCCAR</t>
    </r>
    <r>
      <rPr>
        <sz val="10"/>
        <rFont val="Calibri"/>
        <family val="2"/>
      </rPr>
      <t>.</t>
    </r>
  </si>
  <si>
    <t>Table 1 - Planned versus Actual</t>
  </si>
  <si>
    <t>a</t>
  </si>
  <si>
    <t>b</t>
  </si>
  <si>
    <t>c</t>
  </si>
  <si>
    <t>d</t>
  </si>
  <si>
    <t>e</t>
  </si>
  <si>
    <t>f</t>
  </si>
  <si>
    <t>Total Customers Served</t>
  </si>
  <si>
    <t>Unemployed</t>
  </si>
  <si>
    <t xml:space="preserve"> Self Identified Persons with Disabilities</t>
  </si>
  <si>
    <t>Unemployment Insurance Claimants</t>
  </si>
  <si>
    <t>Veterans</t>
  </si>
  <si>
    <t>Plan</t>
  </si>
  <si>
    <t>Actual</t>
  </si>
  <si>
    <t>% of Plan</t>
  </si>
  <si>
    <t>Berkshire</t>
  </si>
  <si>
    <t>Boston</t>
  </si>
  <si>
    <t>Bristol</t>
  </si>
  <si>
    <t>Brockton</t>
  </si>
  <si>
    <t>Cape &amp; Islands</t>
  </si>
  <si>
    <t>Central Mass</t>
  </si>
  <si>
    <t>Franklin Hampshire</t>
  </si>
  <si>
    <t>Greater Lowell</t>
  </si>
  <si>
    <t>Greater New Bedford</t>
  </si>
  <si>
    <t>Hampden</t>
  </si>
  <si>
    <t>Merrimack Valley</t>
  </si>
  <si>
    <t>Metro North</t>
  </si>
  <si>
    <t>Metro South West</t>
  </si>
  <si>
    <t>North Central</t>
  </si>
  <si>
    <t>North Shore</t>
  </si>
  <si>
    <t>South Shore</t>
  </si>
  <si>
    <t>Rapid Response</t>
  </si>
  <si>
    <t>*</t>
  </si>
  <si>
    <t>Statewide All Offices**</t>
  </si>
  <si>
    <t>* Rapid Response serves employees affected by plant closings and mass layoffs.  Planning data is not applicable.</t>
  </si>
  <si>
    <t xml:space="preserve">**The Statewide All Offices total is not equal to the sum of the WDB counts for the following reasons:  </t>
  </si>
  <si>
    <t xml:space="preserve">    a) Individuals receiving services in more than one area are counted in each area but are counted only once in the statewide total.  </t>
  </si>
  <si>
    <t xml:space="preserve">    b) Individuals receiving Rapid Response services are not included in the area counts.</t>
  </si>
  <si>
    <t xml:space="preserve">    c) Other Workforce Development Systems (e.g., CBO's) are not included in the area counts. </t>
  </si>
  <si>
    <t>Populations Served</t>
  </si>
  <si>
    <t>g</t>
  </si>
  <si>
    <t>New to Career Center</t>
  </si>
  <si>
    <t>% of Total Served</t>
  </si>
  <si>
    <t>Total Unemployed Customers</t>
  </si>
  <si>
    <t>Persons with Disabilities</t>
  </si>
  <si>
    <t>Claimants</t>
  </si>
  <si>
    <t>h</t>
  </si>
  <si>
    <t>i</t>
  </si>
  <si>
    <t>j</t>
  </si>
  <si>
    <t>Assessment/Testing</t>
  </si>
  <si>
    <t>Workshops</t>
  </si>
  <si>
    <t>Counseling</t>
  </si>
  <si>
    <t>Resource Room</t>
  </si>
  <si>
    <t>Job Search</t>
  </si>
  <si>
    <t>Job Development</t>
  </si>
  <si>
    <t>Job Referrals</t>
  </si>
  <si>
    <t>Training Services</t>
  </si>
  <si>
    <t>Referrals to Other Non CC Services</t>
  </si>
  <si>
    <t>k</t>
  </si>
  <si>
    <t>l</t>
  </si>
  <si>
    <t>m</t>
  </si>
  <si>
    <t>n</t>
  </si>
  <si>
    <t xml:space="preserve">o </t>
  </si>
  <si>
    <t>p</t>
  </si>
  <si>
    <t>White</t>
  </si>
  <si>
    <t>% of Area Total</t>
  </si>
  <si>
    <t>Black or African American</t>
  </si>
  <si>
    <t>Hispanic or Latino</t>
  </si>
  <si>
    <t>American Indian, Alaskan Native</t>
  </si>
  <si>
    <t>Asian</t>
  </si>
  <si>
    <t>Hawaiian Native, Pacific Islander</t>
  </si>
  <si>
    <t>Other</t>
  </si>
  <si>
    <t>% of  Area Total</t>
  </si>
  <si>
    <t xml:space="preserve">Table 5 - Gender and Age </t>
  </si>
  <si>
    <t>Female</t>
  </si>
  <si>
    <t>18 and under</t>
  </si>
  <si>
    <t>19-21</t>
  </si>
  <si>
    <t>22-45</t>
  </si>
  <si>
    <t>46-54</t>
  </si>
  <si>
    <t>55 and over</t>
  </si>
  <si>
    <t>o</t>
  </si>
  <si>
    <t>Less than High School</t>
  </si>
  <si>
    <t>High School Diploma or HiSET</t>
  </si>
  <si>
    <t>Some College/ Voc Degrees</t>
  </si>
  <si>
    <t>Associate Degree</t>
  </si>
  <si>
    <t>Bachelors Degree</t>
  </si>
  <si>
    <t>Advanced Degree</t>
  </si>
  <si>
    <t>Information Not Available</t>
  </si>
  <si>
    <t xml:space="preserve"> Table 7 - Month to Month Trend Analysis</t>
  </si>
  <si>
    <t>JUL</t>
  </si>
  <si>
    <t>AUG</t>
  </si>
  <si>
    <t>SEP</t>
  </si>
  <si>
    <t>OCT</t>
  </si>
  <si>
    <t>NOV</t>
  </si>
  <si>
    <t>DEC</t>
  </si>
  <si>
    <t>JAN</t>
  </si>
  <si>
    <t>FEB</t>
  </si>
  <si>
    <t>MAR</t>
  </si>
  <si>
    <t>APR</t>
  </si>
  <si>
    <t>MAY</t>
  </si>
  <si>
    <t>JUN</t>
  </si>
  <si>
    <t>All Job Seekers Cumulative</t>
  </si>
  <si>
    <t>Total Job Seekers Served per Month</t>
  </si>
  <si>
    <t>Unemployed Job Seekers Cumulative</t>
  </si>
  <si>
    <t>As a Percent of Job Seekers Served</t>
  </si>
  <si>
    <t>Persons with Disabilities Cumulative</t>
  </si>
  <si>
    <t>UI Claimants Cumulative</t>
  </si>
  <si>
    <t>Veterans Cumulative</t>
  </si>
  <si>
    <t>Rapid Response Cumulative</t>
  </si>
  <si>
    <t>Data Source: OSCCAR Statewide All Offices and OSCCAR Statewide Rapid Response.</t>
  </si>
  <si>
    <t>Table 8 - Year to Year Trend Analysis</t>
  </si>
  <si>
    <t>Year to Year Change</t>
  </si>
  <si>
    <t>Percentage of
YTD Customers</t>
  </si>
  <si>
    <t>Percent Change
by Category</t>
  </si>
  <si>
    <t>Job Seekers Served</t>
  </si>
  <si>
    <t>Disabled</t>
  </si>
  <si>
    <t>Gender</t>
  </si>
  <si>
    <t>Male</t>
  </si>
  <si>
    <t>Ethnicity</t>
  </si>
  <si>
    <t>Black</t>
  </si>
  <si>
    <t>Hispanic</t>
  </si>
  <si>
    <t>Native Alaskan, American</t>
  </si>
  <si>
    <t>Pacific Islander</t>
  </si>
  <si>
    <t>Information not available</t>
  </si>
  <si>
    <t>Education</t>
  </si>
  <si>
    <t>Less than HS</t>
  </si>
  <si>
    <t>HS/GED</t>
  </si>
  <si>
    <t>Some Coll/Voc Degrees</t>
  </si>
  <si>
    <t>Associate</t>
  </si>
  <si>
    <t>Bachelors</t>
  </si>
  <si>
    <t>Advanced</t>
  </si>
  <si>
    <t>FY23 Qtr 2</t>
  </si>
  <si>
    <t>12/31/22
YTD Customers</t>
  </si>
  <si>
    <t>FY24 Quarter Ending December 31, 2023</t>
  </si>
  <si>
    <t>FY24 Qtr 2</t>
  </si>
  <si>
    <t>12/31/23
YTD Customers</t>
  </si>
  <si>
    <t>FY23 to FY24
Change by Category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</si>
</sst>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0.0%"/>
  </numFmts>
  <fonts count="25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Calibri"/>
      <family val="2"/>
    </font>
    <font>
      <i/>
      <sz val="10"/>
      <name val="Calibri"/>
      <family val="2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b/>
      <sz val="16"/>
      <name val="Calibri"/>
      <family val="2"/>
      <scheme val="minor"/>
    </font>
    <font>
      <b/>
      <sz val="10"/>
      <name val="Calibri"/>
      <family val="2"/>
      <scheme val="minor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sz val="9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8"/>
      <name val="Calibri"/>
      <family val="2"/>
      <scheme val="minor"/>
    </font>
    <font>
      <b/>
      <sz val="11"/>
      <name val="Calibri"/>
      <family val="2"/>
      <scheme val="minor"/>
    </font>
    <font>
      <b/>
      <sz val="10.5"/>
      <name val="Calibri"/>
      <family val="2"/>
      <scheme val="minor"/>
    </font>
    <font>
      <sz val="10.5"/>
      <name val="Calibri"/>
      <family val="2"/>
      <scheme val="minor"/>
    </font>
    <font>
      <sz val="10.5"/>
      <color indexed="22"/>
      <name val="Calibri"/>
      <family val="2"/>
      <scheme val="minor"/>
    </font>
    <font>
      <i/>
      <sz val="8"/>
      <name val="Calibri"/>
      <family val="2"/>
      <scheme val="minor"/>
    </font>
    <font>
      <i/>
      <sz val="9"/>
      <name val="Calibri"/>
      <family val="2"/>
      <scheme val="minor"/>
    </font>
    <font>
      <sz val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3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FF"/>
        <bgColor rgb="FF000000"/>
      </patternFill>
    </fill>
  </fills>
  <borders count="62">
    <border>
      <left/>
      <right/>
      <top/>
      <bottom/>
      <diagonal/>
    </border>
    <border>
      <left style="thick">
        <color indexed="12"/>
      </left>
      <right/>
      <top style="thick">
        <color indexed="12"/>
      </top>
      <bottom/>
      <diagonal/>
    </border>
    <border>
      <left/>
      <right/>
      <top style="thick">
        <color indexed="12"/>
      </top>
      <bottom/>
      <diagonal/>
    </border>
    <border>
      <left/>
      <right/>
      <top/>
      <bottom style="thick">
        <color indexed="12"/>
      </bottom>
      <diagonal/>
    </border>
    <border>
      <left style="thick">
        <color indexed="12"/>
      </left>
      <right style="thin">
        <color indexed="64"/>
      </right>
      <top style="thick">
        <color indexed="12"/>
      </top>
      <bottom style="thin">
        <color indexed="64"/>
      </bottom>
      <diagonal/>
    </border>
    <border>
      <left style="thick">
        <color indexed="1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12"/>
      </right>
      <top style="thin">
        <color indexed="64"/>
      </top>
      <bottom style="thin">
        <color indexed="64"/>
      </bottom>
      <diagonal/>
    </border>
    <border>
      <left style="thick">
        <color indexed="12"/>
      </left>
      <right style="thin">
        <color indexed="64"/>
      </right>
      <top style="thin">
        <color indexed="64"/>
      </top>
      <bottom style="thick">
        <color indexed="1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12"/>
      </bottom>
      <diagonal/>
    </border>
    <border>
      <left style="thin">
        <color indexed="64"/>
      </left>
      <right style="thick">
        <color indexed="12"/>
      </right>
      <top style="thin">
        <color indexed="64"/>
      </top>
      <bottom style="thick">
        <color indexed="12"/>
      </bottom>
      <diagonal/>
    </border>
    <border>
      <left style="thin">
        <color indexed="64"/>
      </left>
      <right style="thin">
        <color indexed="64"/>
      </right>
      <top style="thick">
        <color indexed="12"/>
      </top>
      <bottom style="thin">
        <color indexed="64"/>
      </bottom>
      <diagonal/>
    </border>
    <border>
      <left style="thin">
        <color indexed="64"/>
      </left>
      <right style="thick">
        <color indexed="12"/>
      </right>
      <top style="thick">
        <color indexed="12"/>
      </top>
      <bottom style="thin">
        <color indexed="64"/>
      </bottom>
      <diagonal/>
    </border>
    <border>
      <left style="thin">
        <color indexed="64"/>
      </left>
      <right style="thick">
        <color indexed="39"/>
      </right>
      <top style="thick">
        <color indexed="12"/>
      </top>
      <bottom style="thin">
        <color indexed="64"/>
      </bottom>
      <diagonal/>
    </border>
    <border>
      <left style="thin">
        <color indexed="64"/>
      </left>
      <right style="thick">
        <color indexed="39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12"/>
      </top>
      <bottom style="thin">
        <color indexed="64"/>
      </bottom>
      <diagonal/>
    </border>
    <border>
      <left style="thick">
        <color indexed="12"/>
      </left>
      <right/>
      <top style="thick">
        <color indexed="12"/>
      </top>
      <bottom style="thin">
        <color indexed="64"/>
      </bottom>
      <diagonal/>
    </border>
    <border>
      <left/>
      <right style="thick">
        <color indexed="12"/>
      </right>
      <top style="thick">
        <color indexed="12"/>
      </top>
      <bottom style="thin">
        <color indexed="64"/>
      </bottom>
      <diagonal/>
    </border>
    <border>
      <left/>
      <right style="thin">
        <color indexed="64"/>
      </right>
      <top style="thick">
        <color indexed="12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12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12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12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12"/>
      </bottom>
      <diagonal/>
    </border>
    <border>
      <left/>
      <right style="thin">
        <color indexed="64"/>
      </right>
      <top style="thin">
        <color indexed="64"/>
      </top>
      <bottom style="thick">
        <color indexed="12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12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12"/>
      </bottom>
      <diagonal/>
    </border>
    <border>
      <left style="thick">
        <color indexed="12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12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ck">
        <color indexed="12"/>
      </top>
      <bottom style="thin">
        <color indexed="8"/>
      </bottom>
      <diagonal/>
    </border>
    <border>
      <left style="thin">
        <color indexed="8"/>
      </left>
      <right style="thick">
        <color indexed="12"/>
      </right>
      <top style="thick">
        <color indexed="12"/>
      </top>
      <bottom style="thin">
        <color indexed="8"/>
      </bottom>
      <diagonal/>
    </border>
    <border>
      <left style="thin">
        <color indexed="64"/>
      </left>
      <right style="thick">
        <color indexed="12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ck">
        <color indexed="12"/>
      </right>
      <top style="thin">
        <color indexed="8"/>
      </top>
      <bottom/>
      <diagonal/>
    </border>
    <border>
      <left style="thick">
        <color indexed="12"/>
      </left>
      <right/>
      <top style="medium">
        <color indexed="64"/>
      </top>
      <bottom style="thin">
        <color indexed="64"/>
      </bottom>
      <diagonal/>
    </border>
    <border>
      <left style="thick">
        <color indexed="12"/>
      </left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ck">
        <color indexed="12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12"/>
      </right>
      <top style="medium">
        <color indexed="64"/>
      </top>
      <bottom style="thin">
        <color indexed="8"/>
      </bottom>
      <diagonal/>
    </border>
    <border>
      <left style="thick">
        <color indexed="12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12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ck">
        <color indexed="12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12"/>
      </right>
      <top/>
      <bottom style="thin">
        <color indexed="8"/>
      </bottom>
      <diagonal/>
    </border>
    <border>
      <left style="thin">
        <color indexed="8"/>
      </left>
      <right style="thick">
        <color indexed="12"/>
      </right>
      <top style="thin">
        <color indexed="8"/>
      </top>
      <bottom style="thin">
        <color indexed="8"/>
      </bottom>
      <diagonal/>
    </border>
    <border>
      <left style="thick">
        <color indexed="12"/>
      </left>
      <right/>
      <top style="thin">
        <color indexed="64"/>
      </top>
      <bottom/>
      <diagonal/>
    </border>
    <border>
      <left style="thick">
        <color indexed="12"/>
      </left>
      <right style="thin">
        <color indexed="64"/>
      </right>
      <top style="thin">
        <color indexed="8"/>
      </top>
      <bottom style="thick">
        <color indexed="12"/>
      </bottom>
      <diagonal/>
    </border>
    <border>
      <left style="thin">
        <color indexed="64"/>
      </left>
      <right style="thick">
        <color indexed="12"/>
      </right>
      <top/>
      <bottom style="thick">
        <color indexed="12"/>
      </bottom>
      <diagonal/>
    </border>
    <border>
      <left/>
      <right style="thin">
        <color indexed="8"/>
      </right>
      <top style="thin">
        <color indexed="8"/>
      </top>
      <bottom style="thick">
        <color indexed="12"/>
      </bottom>
      <diagonal/>
    </border>
    <border>
      <left style="thin">
        <color indexed="8"/>
      </left>
      <right style="thick">
        <color indexed="12"/>
      </right>
      <top/>
      <bottom style="thick">
        <color indexed="12"/>
      </bottom>
      <diagonal/>
    </border>
    <border>
      <left/>
      <right/>
      <top style="thick">
        <color indexed="12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12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0000FF"/>
      </bottom>
      <diagonal/>
    </border>
    <border>
      <left style="thin">
        <color indexed="64"/>
      </left>
      <right style="thick">
        <color rgb="FF0000FF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0000FF"/>
      </right>
      <top style="thin">
        <color indexed="64"/>
      </top>
      <bottom style="thick">
        <color indexed="12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188">
    <xf numFmtId="0" fontId="0" fillId="0" borderId="0" xfId="0"/>
    <xf numFmtId="0" fontId="6" fillId="0" borderId="0" xfId="0" applyFont="1"/>
    <xf numFmtId="0" fontId="6" fillId="2" borderId="1" xfId="0" applyFont="1" applyFill="1" applyBorder="1"/>
    <xf numFmtId="0" fontId="6" fillId="2" borderId="2" xfId="0" applyFont="1" applyFill="1" applyBorder="1"/>
    <xf numFmtId="0" fontId="7" fillId="0" borderId="2" xfId="0" applyFont="1" applyBorder="1"/>
    <xf numFmtId="0" fontId="6" fillId="0" borderId="2" xfId="0" applyFont="1" applyBorder="1"/>
    <xf numFmtId="0" fontId="6" fillId="2" borderId="0" xfId="0" applyFont="1" applyFill="1"/>
    <xf numFmtId="0" fontId="9" fillId="0" borderId="0" xfId="0" applyFont="1"/>
    <xf numFmtId="0" fontId="11" fillId="0" borderId="0" xfId="0" applyFont="1"/>
    <xf numFmtId="0" fontId="10" fillId="0" borderId="0" xfId="0" applyFont="1" applyAlignment="1">
      <alignment horizontal="right"/>
    </xf>
    <xf numFmtId="0" fontId="11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 indent="11"/>
    </xf>
    <xf numFmtId="0" fontId="6" fillId="0" borderId="3" xfId="0" applyFont="1" applyBorder="1"/>
    <xf numFmtId="0" fontId="12" fillId="0" borderId="0" xfId="0" applyFont="1"/>
    <xf numFmtId="0" fontId="13" fillId="0" borderId="0" xfId="0" applyFont="1" applyAlignment="1">
      <alignment horizontal="right"/>
    </xf>
    <xf numFmtId="0" fontId="14" fillId="0" borderId="0" xfId="0" applyFont="1"/>
    <xf numFmtId="0" fontId="9" fillId="0" borderId="5" xfId="0" applyFont="1" applyBorder="1" applyAlignment="1">
      <alignment horizontal="center" wrapText="1"/>
    </xf>
    <xf numFmtId="0" fontId="9" fillId="0" borderId="7" xfId="0" applyFont="1" applyBorder="1" applyAlignment="1">
      <alignment horizontal="center" wrapText="1"/>
    </xf>
    <xf numFmtId="0" fontId="9" fillId="0" borderId="5" xfId="0" applyFont="1" applyBorder="1" applyAlignment="1">
      <alignment horizontal="left"/>
    </xf>
    <xf numFmtId="3" fontId="15" fillId="0" borderId="6" xfId="0" applyNumberFormat="1" applyFont="1" applyBorder="1" applyAlignment="1">
      <alignment horizontal="center"/>
    </xf>
    <xf numFmtId="9" fontId="6" fillId="0" borderId="6" xfId="0" applyNumberFormat="1" applyFont="1" applyBorder="1" applyAlignment="1">
      <alignment horizontal="center"/>
    </xf>
    <xf numFmtId="9" fontId="6" fillId="0" borderId="6" xfId="3" applyFont="1" applyBorder="1" applyAlignment="1">
      <alignment horizontal="center"/>
    </xf>
    <xf numFmtId="9" fontId="6" fillId="0" borderId="7" xfId="0" applyNumberFormat="1" applyFont="1" applyBorder="1" applyAlignment="1">
      <alignment horizontal="center"/>
    </xf>
    <xf numFmtId="0" fontId="9" fillId="0" borderId="8" xfId="0" applyFont="1" applyBorder="1" applyAlignment="1">
      <alignment horizontal="left"/>
    </xf>
    <xf numFmtId="9" fontId="6" fillId="0" borderId="9" xfId="0" applyNumberFormat="1" applyFont="1" applyBorder="1" applyAlignment="1">
      <alignment horizontal="center"/>
    </xf>
    <xf numFmtId="9" fontId="6" fillId="0" borderId="9" xfId="3" applyFont="1" applyBorder="1" applyAlignment="1">
      <alignment horizontal="center"/>
    </xf>
    <xf numFmtId="9" fontId="6" fillId="0" borderId="10" xfId="0" applyNumberFormat="1" applyFont="1" applyBorder="1" applyAlignment="1">
      <alignment horizontal="center"/>
    </xf>
    <xf numFmtId="0" fontId="9" fillId="0" borderId="5" xfId="0" applyFont="1" applyBorder="1" applyAlignment="1">
      <alignment horizontal="left" wrapText="1"/>
    </xf>
    <xf numFmtId="0" fontId="9" fillId="0" borderId="0" xfId="0" applyFont="1" applyAlignment="1">
      <alignment horizontal="center" wrapText="1"/>
    </xf>
    <xf numFmtId="3" fontId="15" fillId="0" borderId="6" xfId="0" applyNumberFormat="1" applyFont="1" applyBorder="1" applyAlignment="1">
      <alignment horizontal="center" vertical="top"/>
    </xf>
    <xf numFmtId="3" fontId="15" fillId="0" borderId="57" xfId="0" applyNumberFormat="1" applyFont="1" applyBorder="1" applyAlignment="1">
      <alignment horizontal="center"/>
    </xf>
    <xf numFmtId="3" fontId="15" fillId="0" borderId="7" xfId="0" applyNumberFormat="1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9" fillId="0" borderId="14" xfId="0" applyFont="1" applyBorder="1" applyAlignment="1">
      <alignment horizontal="center" wrapText="1"/>
    </xf>
    <xf numFmtId="164" fontId="6" fillId="0" borderId="9" xfId="0" applyNumberFormat="1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9" fillId="0" borderId="22" xfId="0" applyFont="1" applyBorder="1" applyAlignment="1">
      <alignment horizontal="center" wrapText="1"/>
    </xf>
    <xf numFmtId="0" fontId="9" fillId="0" borderId="24" xfId="0" applyFont="1" applyBorder="1" applyAlignment="1">
      <alignment horizontal="center" wrapText="1"/>
    </xf>
    <xf numFmtId="0" fontId="9" fillId="0" borderId="25" xfId="0" applyFont="1" applyBorder="1" applyAlignment="1">
      <alignment horizontal="center" wrapText="1"/>
    </xf>
    <xf numFmtId="3" fontId="15" fillId="0" borderId="21" xfId="0" applyNumberFormat="1" applyFont="1" applyBorder="1" applyAlignment="1">
      <alignment horizontal="center" vertical="top"/>
    </xf>
    <xf numFmtId="3" fontId="15" fillId="0" borderId="5" xfId="0" applyNumberFormat="1" applyFont="1" applyBorder="1" applyAlignment="1">
      <alignment horizontal="center"/>
    </xf>
    <xf numFmtId="3" fontId="15" fillId="0" borderId="23" xfId="0" applyNumberFormat="1" applyFont="1" applyBorder="1" applyAlignment="1">
      <alignment horizontal="center"/>
    </xf>
    <xf numFmtId="9" fontId="6" fillId="0" borderId="21" xfId="0" applyNumberFormat="1" applyFont="1" applyBorder="1" applyAlignment="1">
      <alignment horizontal="center"/>
    </xf>
    <xf numFmtId="3" fontId="15" fillId="0" borderId="24" xfId="0" applyNumberFormat="1" applyFont="1" applyBorder="1" applyAlignment="1">
      <alignment horizontal="center"/>
    </xf>
    <xf numFmtId="9" fontId="6" fillId="0" borderId="25" xfId="0" applyNumberFormat="1" applyFont="1" applyBorder="1" applyAlignment="1">
      <alignment horizontal="center"/>
    </xf>
    <xf numFmtId="3" fontId="6" fillId="0" borderId="0" xfId="0" applyNumberFormat="1" applyFont="1" applyAlignment="1">
      <alignment horizontal="center"/>
    </xf>
    <xf numFmtId="3" fontId="6" fillId="0" borderId="21" xfId="0" applyNumberFormat="1" applyFont="1" applyBorder="1" applyAlignment="1">
      <alignment horizontal="center"/>
    </xf>
    <xf numFmtId="3" fontId="6" fillId="0" borderId="26" xfId="0" applyNumberFormat="1" applyFont="1" applyBorder="1" applyAlignment="1">
      <alignment horizontal="center"/>
    </xf>
    <xf numFmtId="9" fontId="6" fillId="0" borderId="26" xfId="0" applyNumberFormat="1" applyFont="1" applyBorder="1" applyAlignment="1">
      <alignment horizontal="center"/>
    </xf>
    <xf numFmtId="9" fontId="6" fillId="0" borderId="29" xfId="0" applyNumberFormat="1" applyFont="1" applyBorder="1" applyAlignment="1">
      <alignment horizontal="center"/>
    </xf>
    <xf numFmtId="3" fontId="6" fillId="0" borderId="4" xfId="0" applyNumberFormat="1" applyFont="1" applyBorder="1" applyAlignment="1">
      <alignment horizontal="center"/>
    </xf>
    <xf numFmtId="3" fontId="6" fillId="0" borderId="11" xfId="0" applyNumberFormat="1" applyFont="1" applyBorder="1" applyAlignment="1">
      <alignment horizontal="center"/>
    </xf>
    <xf numFmtId="3" fontId="6" fillId="0" borderId="12" xfId="0" applyNumberFormat="1" applyFont="1" applyBorder="1" applyAlignment="1">
      <alignment horizontal="center"/>
    </xf>
    <xf numFmtId="3" fontId="9" fillId="0" borderId="5" xfId="0" applyNumberFormat="1" applyFont="1" applyBorder="1" applyAlignment="1">
      <alignment horizontal="center" wrapText="1"/>
    </xf>
    <xf numFmtId="3" fontId="9" fillId="0" borderId="6" xfId="0" applyNumberFormat="1" applyFont="1" applyBorder="1" applyAlignment="1">
      <alignment horizontal="center" wrapText="1"/>
    </xf>
    <xf numFmtId="3" fontId="9" fillId="0" borderId="7" xfId="0" applyNumberFormat="1" applyFont="1" applyBorder="1" applyAlignment="1">
      <alignment horizontal="center" wrapText="1"/>
    </xf>
    <xf numFmtId="3" fontId="9" fillId="0" borderId="0" xfId="0" applyNumberFormat="1" applyFont="1" applyAlignment="1">
      <alignment horizontal="center" wrapText="1"/>
    </xf>
    <xf numFmtId="3" fontId="9" fillId="0" borderId="5" xfId="0" applyNumberFormat="1" applyFont="1" applyBorder="1" applyAlignment="1">
      <alignment horizontal="left"/>
    </xf>
    <xf numFmtId="3" fontId="9" fillId="0" borderId="8" xfId="0" applyNumberFormat="1" applyFont="1" applyBorder="1" applyAlignment="1">
      <alignment horizontal="left"/>
    </xf>
    <xf numFmtId="0" fontId="16" fillId="0" borderId="0" xfId="0" applyFont="1"/>
    <xf numFmtId="0" fontId="6" fillId="0" borderId="4" xfId="0" applyFont="1" applyBorder="1" applyAlignment="1">
      <alignment horizontal="center" wrapText="1"/>
    </xf>
    <xf numFmtId="0" fontId="17" fillId="0" borderId="30" xfId="0" applyFont="1" applyBorder="1" applyAlignment="1">
      <alignment horizontal="center" wrapText="1"/>
    </xf>
    <xf numFmtId="0" fontId="17" fillId="0" borderId="6" xfId="0" applyFont="1" applyBorder="1" applyAlignment="1">
      <alignment horizontal="center"/>
    </xf>
    <xf numFmtId="0" fontId="17" fillId="0" borderId="58" xfId="0" applyFont="1" applyBorder="1" applyAlignment="1">
      <alignment horizontal="center"/>
    </xf>
    <xf numFmtId="0" fontId="17" fillId="0" borderId="0" xfId="0" applyFont="1" applyAlignment="1">
      <alignment horizontal="center"/>
    </xf>
    <xf numFmtId="0" fontId="18" fillId="0" borderId="5" xfId="0" applyFont="1" applyBorder="1" applyAlignment="1">
      <alignment horizontal="left" wrapText="1"/>
    </xf>
    <xf numFmtId="0" fontId="6" fillId="0" borderId="6" xfId="0" applyFont="1" applyBorder="1"/>
    <xf numFmtId="0" fontId="6" fillId="0" borderId="58" xfId="0" applyFont="1" applyBorder="1"/>
    <xf numFmtId="0" fontId="6" fillId="0" borderId="5" xfId="0" applyFont="1" applyBorder="1" applyAlignment="1">
      <alignment horizontal="left" wrapText="1"/>
    </xf>
    <xf numFmtId="3" fontId="6" fillId="0" borderId="58" xfId="0" applyNumberFormat="1" applyFont="1" applyBorder="1" applyAlignment="1">
      <alignment horizontal="center"/>
    </xf>
    <xf numFmtId="3" fontId="6" fillId="0" borderId="31" xfId="0" applyNumberFormat="1" applyFont="1" applyBorder="1" applyAlignment="1">
      <alignment horizontal="center"/>
    </xf>
    <xf numFmtId="3" fontId="6" fillId="0" borderId="0" xfId="0" applyNumberFormat="1" applyFont="1"/>
    <xf numFmtId="164" fontId="6" fillId="0" borderId="58" xfId="0" applyNumberFormat="1" applyFont="1" applyBorder="1" applyAlignment="1">
      <alignment horizontal="center"/>
    </xf>
    <xf numFmtId="0" fontId="6" fillId="0" borderId="32" xfId="0" applyFont="1" applyBorder="1" applyAlignment="1">
      <alignment horizontal="left" wrapText="1"/>
    </xf>
    <xf numFmtId="0" fontId="6" fillId="0" borderId="8" xfId="0" applyFont="1" applyBorder="1" applyAlignment="1">
      <alignment horizontal="left" wrapText="1"/>
    </xf>
    <xf numFmtId="3" fontId="6" fillId="0" borderId="59" xfId="0" applyNumberFormat="1" applyFont="1" applyBorder="1" applyAlignment="1">
      <alignment horizontal="center"/>
    </xf>
    <xf numFmtId="0" fontId="6" fillId="0" borderId="33" xfId="0" applyFont="1" applyBorder="1" applyAlignment="1">
      <alignment horizontal="center"/>
    </xf>
    <xf numFmtId="0" fontId="6" fillId="0" borderId="34" xfId="0" applyFont="1" applyBorder="1" applyAlignment="1">
      <alignment horizontal="center"/>
    </xf>
    <xf numFmtId="0" fontId="6" fillId="0" borderId="32" xfId="0" applyFont="1" applyBorder="1" applyAlignment="1">
      <alignment horizontal="center" wrapText="1"/>
    </xf>
    <xf numFmtId="0" fontId="6" fillId="0" borderId="35" xfId="0" applyFont="1" applyBorder="1" applyAlignment="1">
      <alignment horizontal="center" wrapText="1"/>
    </xf>
    <xf numFmtId="0" fontId="6" fillId="0" borderId="36" xfId="0" applyFont="1" applyBorder="1" applyAlignment="1">
      <alignment horizontal="center" wrapText="1"/>
    </xf>
    <xf numFmtId="0" fontId="6" fillId="0" borderId="37" xfId="0" applyFont="1" applyBorder="1" applyAlignment="1">
      <alignment horizontal="center" wrapText="1"/>
    </xf>
    <xf numFmtId="0" fontId="19" fillId="0" borderId="38" xfId="0" applyFont="1" applyBorder="1"/>
    <xf numFmtId="164" fontId="19" fillId="0" borderId="40" xfId="0" applyNumberFormat="1" applyFont="1" applyBorder="1" applyAlignment="1">
      <alignment horizontal="center"/>
    </xf>
    <xf numFmtId="164" fontId="19" fillId="0" borderId="42" xfId="0" applyNumberFormat="1" applyFont="1" applyBorder="1" applyAlignment="1">
      <alignment horizontal="center"/>
    </xf>
    <xf numFmtId="3" fontId="19" fillId="0" borderId="43" xfId="0" applyNumberFormat="1" applyFont="1" applyBorder="1" applyAlignment="1">
      <alignment horizontal="center"/>
    </xf>
    <xf numFmtId="0" fontId="20" fillId="0" borderId="22" xfId="0" applyFont="1" applyBorder="1"/>
    <xf numFmtId="164" fontId="20" fillId="0" borderId="45" xfId="0" applyNumberFormat="1" applyFont="1" applyBorder="1" applyAlignment="1">
      <alignment horizontal="center"/>
    </xf>
    <xf numFmtId="164" fontId="20" fillId="0" borderId="47" xfId="0" applyNumberFormat="1" applyFont="1" applyBorder="1" applyAlignment="1">
      <alignment horizontal="center"/>
    </xf>
    <xf numFmtId="3" fontId="20" fillId="0" borderId="30" xfId="0" applyNumberFormat="1" applyFont="1" applyBorder="1" applyAlignment="1">
      <alignment horizontal="center"/>
    </xf>
    <xf numFmtId="0" fontId="19" fillId="3" borderId="22" xfId="0" applyFont="1" applyFill="1" applyBorder="1"/>
    <xf numFmtId="0" fontId="20" fillId="3" borderId="7" xfId="0" applyFont="1" applyFill="1" applyBorder="1" applyAlignment="1">
      <alignment horizontal="center"/>
    </xf>
    <xf numFmtId="3" fontId="20" fillId="3" borderId="46" xfId="0" applyNumberFormat="1" applyFont="1" applyFill="1" applyBorder="1" applyAlignment="1">
      <alignment horizontal="center"/>
    </xf>
    <xf numFmtId="0" fontId="20" fillId="3" borderId="48" xfId="0" applyFont="1" applyFill="1" applyBorder="1"/>
    <xf numFmtId="3" fontId="21" fillId="3" borderId="5" xfId="0" applyNumberFormat="1" applyFont="1" applyFill="1" applyBorder="1" applyAlignment="1">
      <alignment horizontal="center"/>
    </xf>
    <xf numFmtId="164" fontId="21" fillId="3" borderId="7" xfId="0" applyNumberFormat="1" applyFont="1" applyFill="1" applyBorder="1" applyAlignment="1">
      <alignment horizontal="center"/>
    </xf>
    <xf numFmtId="3" fontId="20" fillId="3" borderId="5" xfId="0" applyNumberFormat="1" applyFont="1" applyFill="1" applyBorder="1" applyAlignment="1">
      <alignment horizontal="center"/>
    </xf>
    <xf numFmtId="164" fontId="20" fillId="3" borderId="7" xfId="0" applyNumberFormat="1" applyFont="1" applyFill="1" applyBorder="1" applyAlignment="1">
      <alignment horizontal="center"/>
    </xf>
    <xf numFmtId="0" fontId="20" fillId="0" borderId="49" xfId="0" applyFont="1" applyBorder="1"/>
    <xf numFmtId="0" fontId="19" fillId="3" borderId="49" xfId="0" applyFont="1" applyFill="1" applyBorder="1"/>
    <xf numFmtId="164" fontId="20" fillId="0" borderId="51" xfId="0" applyNumberFormat="1" applyFont="1" applyBorder="1" applyAlignment="1">
      <alignment horizontal="center"/>
    </xf>
    <xf numFmtId="164" fontId="20" fillId="0" borderId="53" xfId="0" applyNumberFormat="1" applyFont="1" applyBorder="1" applyAlignment="1">
      <alignment horizontal="center"/>
    </xf>
    <xf numFmtId="3" fontId="20" fillId="0" borderId="8" xfId="0" applyNumberFormat="1" applyFont="1" applyBorder="1" applyAlignment="1">
      <alignment horizontal="center"/>
    </xf>
    <xf numFmtId="164" fontId="20" fillId="0" borderId="10" xfId="0" applyNumberFormat="1" applyFont="1" applyBorder="1" applyAlignment="1">
      <alignment horizontal="center"/>
    </xf>
    <xf numFmtId="9" fontId="6" fillId="0" borderId="0" xfId="3" applyFont="1"/>
    <xf numFmtId="3" fontId="6" fillId="0" borderId="6" xfId="0" applyNumberFormat="1" applyFont="1" applyBorder="1" applyAlignment="1">
      <alignment horizontal="center"/>
    </xf>
    <xf numFmtId="3" fontId="6" fillId="0" borderId="9" xfId="0" applyNumberFormat="1" applyFont="1" applyBorder="1" applyAlignment="1">
      <alignment horizontal="center"/>
    </xf>
    <xf numFmtId="37" fontId="6" fillId="0" borderId="6" xfId="1" applyNumberFormat="1" applyFont="1" applyFill="1" applyBorder="1" applyAlignment="1">
      <alignment horizontal="center"/>
    </xf>
    <xf numFmtId="37" fontId="6" fillId="0" borderId="6" xfId="1" applyNumberFormat="1" applyFont="1" applyBorder="1" applyAlignment="1">
      <alignment horizontal="center"/>
    </xf>
    <xf numFmtId="3" fontId="6" fillId="0" borderId="7" xfId="0" applyNumberFormat="1" applyFont="1" applyBorder="1" applyAlignment="1">
      <alignment horizontal="center"/>
    </xf>
    <xf numFmtId="3" fontId="6" fillId="0" borderId="10" xfId="0" applyNumberFormat="1" applyFont="1" applyBorder="1" applyAlignment="1">
      <alignment horizontal="center"/>
    </xf>
    <xf numFmtId="164" fontId="6" fillId="0" borderId="6" xfId="0" applyNumberFormat="1" applyFont="1" applyBorder="1" applyAlignment="1">
      <alignment horizontal="center"/>
    </xf>
    <xf numFmtId="3" fontId="6" fillId="0" borderId="5" xfId="0" applyNumberFormat="1" applyFont="1" applyBorder="1" applyAlignment="1">
      <alignment horizontal="center"/>
    </xf>
    <xf numFmtId="3" fontId="6" fillId="0" borderId="23" xfId="0" applyNumberFormat="1" applyFont="1" applyBorder="1" applyAlignment="1">
      <alignment horizontal="center"/>
    </xf>
    <xf numFmtId="3" fontId="6" fillId="0" borderId="24" xfId="0" applyNumberFormat="1" applyFont="1" applyBorder="1" applyAlignment="1">
      <alignment horizontal="center"/>
    </xf>
    <xf numFmtId="3" fontId="6" fillId="0" borderId="8" xfId="0" applyNumberFormat="1" applyFont="1" applyBorder="1" applyAlignment="1">
      <alignment horizontal="center"/>
    </xf>
    <xf numFmtId="3" fontId="6" fillId="0" borderId="27" xfId="0" applyNumberFormat="1" applyFont="1" applyBorder="1" applyAlignment="1">
      <alignment horizontal="center"/>
    </xf>
    <xf numFmtId="3" fontId="6" fillId="0" borderId="28" xfId="0" applyNumberFormat="1" applyFont="1" applyBorder="1" applyAlignment="1">
      <alignment horizontal="center"/>
    </xf>
    <xf numFmtId="3" fontId="19" fillId="0" borderId="41" xfId="0" applyNumberFormat="1" applyFont="1" applyBorder="1" applyAlignment="1">
      <alignment horizontal="center"/>
    </xf>
    <xf numFmtId="3" fontId="20" fillId="0" borderId="46" xfId="0" applyNumberFormat="1" applyFont="1" applyBorder="1" applyAlignment="1">
      <alignment horizontal="center"/>
    </xf>
    <xf numFmtId="3" fontId="20" fillId="0" borderId="52" xfId="0" applyNumberFormat="1" applyFont="1" applyBorder="1" applyAlignment="1">
      <alignment horizontal="center"/>
    </xf>
    <xf numFmtId="3" fontId="19" fillId="0" borderId="39" xfId="0" applyNumberFormat="1" applyFont="1" applyBorder="1" applyAlignment="1">
      <alignment horizontal="center"/>
    </xf>
    <xf numFmtId="3" fontId="20" fillId="0" borderId="44" xfId="0" applyNumberFormat="1" applyFont="1" applyBorder="1" applyAlignment="1">
      <alignment horizontal="center"/>
    </xf>
    <xf numFmtId="3" fontId="20" fillId="3" borderId="44" xfId="0" applyNumberFormat="1" applyFont="1" applyFill="1" applyBorder="1" applyAlignment="1">
      <alignment horizontal="center"/>
    </xf>
    <xf numFmtId="3" fontId="20" fillId="0" borderId="50" xfId="0" applyNumberFormat="1" applyFont="1" applyBorder="1" applyAlignment="1">
      <alignment horizontal="center"/>
    </xf>
    <xf numFmtId="0" fontId="6" fillId="0" borderId="0" xfId="0" applyFont="1" applyAlignment="1">
      <alignment wrapText="1"/>
    </xf>
    <xf numFmtId="0" fontId="8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7" fillId="0" borderId="0" xfId="0" applyFont="1"/>
    <xf numFmtId="0" fontId="9" fillId="0" borderId="6" xfId="0" applyFont="1" applyBorder="1" applyAlignment="1">
      <alignment horizontal="center"/>
    </xf>
    <xf numFmtId="0" fontId="9" fillId="0" borderId="6" xfId="0" applyFont="1" applyBorder="1" applyAlignment="1">
      <alignment horizontal="center" wrapText="1"/>
    </xf>
    <xf numFmtId="0" fontId="9" fillId="0" borderId="21" xfId="0" applyFont="1" applyBorder="1" applyAlignment="1">
      <alignment horizontal="center" wrapText="1"/>
    </xf>
    <xf numFmtId="0" fontId="9" fillId="0" borderId="23" xfId="0" applyFont="1" applyBorder="1" applyAlignment="1">
      <alignment horizontal="center" wrapText="1"/>
    </xf>
    <xf numFmtId="0" fontId="6" fillId="0" borderId="0" xfId="0" applyFont="1" applyAlignment="1">
      <alignment vertical="top"/>
    </xf>
    <xf numFmtId="0" fontId="11" fillId="0" borderId="0" xfId="0" applyFont="1" applyAlignment="1">
      <alignment horizontal="center"/>
    </xf>
    <xf numFmtId="0" fontId="6" fillId="0" borderId="15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/>
    <xf numFmtId="3" fontId="24" fillId="4" borderId="60" xfId="0" applyNumberFormat="1" applyFont="1" applyFill="1" applyBorder="1" applyAlignment="1">
      <alignment horizontal="center" wrapText="1"/>
    </xf>
    <xf numFmtId="3" fontId="24" fillId="4" borderId="61" xfId="0" applyNumberFormat="1" applyFont="1" applyFill="1" applyBorder="1" applyAlignment="1">
      <alignment horizontal="center" wrapText="1"/>
    </xf>
    <xf numFmtId="0" fontId="6" fillId="0" borderId="0" xfId="0" applyFont="1" applyAlignment="1">
      <alignment wrapText="1"/>
    </xf>
    <xf numFmtId="0" fontId="8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7" fillId="0" borderId="0" xfId="0" applyFont="1"/>
    <xf numFmtId="0" fontId="9" fillId="0" borderId="6" xfId="0" applyFont="1" applyBorder="1" applyAlignment="1">
      <alignment horizontal="center"/>
    </xf>
    <xf numFmtId="0" fontId="9" fillId="0" borderId="6" xfId="0" applyFont="1" applyBorder="1" applyAlignment="1">
      <alignment horizontal="center" wrapText="1"/>
    </xf>
    <xf numFmtId="0" fontId="6" fillId="0" borderId="0" xfId="0" applyFont="1" applyAlignment="1">
      <alignment horizontal="left" vertical="top" wrapText="1"/>
    </xf>
    <xf numFmtId="0" fontId="9" fillId="0" borderId="21" xfId="0" applyFont="1" applyBorder="1" applyAlignment="1">
      <alignment horizontal="center" wrapText="1"/>
    </xf>
    <xf numFmtId="0" fontId="9" fillId="0" borderId="55" xfId="0" applyFont="1" applyBorder="1" applyAlignment="1">
      <alignment horizontal="center" wrapText="1"/>
    </xf>
    <xf numFmtId="0" fontId="9" fillId="0" borderId="23" xfId="0" applyFont="1" applyBorder="1" applyAlignment="1">
      <alignment horizontal="center" wrapText="1"/>
    </xf>
    <xf numFmtId="0" fontId="6" fillId="0" borderId="0" xfId="0" applyFont="1" applyAlignment="1">
      <alignment vertical="top"/>
    </xf>
    <xf numFmtId="0" fontId="9" fillId="0" borderId="7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6" fillId="0" borderId="15" xfId="0" applyFont="1" applyBorder="1" applyAlignment="1">
      <alignment horizontal="center"/>
    </xf>
    <xf numFmtId="0" fontId="6" fillId="0" borderId="54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6" fillId="0" borderId="0" xfId="0" applyFont="1"/>
    <xf numFmtId="3" fontId="14" fillId="0" borderId="0" xfId="0" applyNumberFormat="1" applyFont="1" applyAlignment="1">
      <alignment horizontal="center"/>
    </xf>
    <xf numFmtId="0" fontId="22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10" fillId="0" borderId="0" xfId="0" applyFont="1"/>
    <xf numFmtId="0" fontId="23" fillId="0" borderId="2" xfId="0" applyFont="1" applyBorder="1" applyAlignment="1">
      <alignment vertical="top" wrapText="1"/>
    </xf>
    <xf numFmtId="0" fontId="12" fillId="0" borderId="2" xfId="0" applyFont="1" applyBorder="1" applyAlignment="1">
      <alignment vertical="top" wrapText="1"/>
    </xf>
    <xf numFmtId="0" fontId="9" fillId="0" borderId="5" xfId="0" applyFont="1" applyBorder="1" applyAlignment="1">
      <alignment horizontal="center"/>
    </xf>
    <xf numFmtId="0" fontId="9" fillId="0" borderId="49" xfId="0" applyFont="1" applyBorder="1" applyAlignment="1">
      <alignment horizontal="center"/>
    </xf>
    <xf numFmtId="0" fontId="9" fillId="0" borderId="56" xfId="0" applyFont="1" applyBorder="1" applyAlignment="1">
      <alignment horizontal="center"/>
    </xf>
    <xf numFmtId="0" fontId="9" fillId="0" borderId="46" xfId="0" applyFont="1" applyBorder="1" applyAlignment="1">
      <alignment horizontal="center"/>
    </xf>
    <xf numFmtId="0" fontId="9" fillId="0" borderId="48" xfId="0" applyFont="1" applyBorder="1" applyAlignment="1">
      <alignment horizontal="center"/>
    </xf>
  </cellXfs>
  <cellStyles count="5">
    <cellStyle name="Comma" xfId="1" builtinId="3"/>
    <cellStyle name="Comma 2" xfId="2" xr:uid="{00000000-0005-0000-0000-000001000000}"/>
    <cellStyle name="Normal" xfId="0" builtinId="0"/>
    <cellStyle name="Percent" xfId="3" builtinId="5"/>
    <cellStyle name="Percent 2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28</xdr:row>
      <xdr:rowOff>0</xdr:rowOff>
    </xdr:from>
    <xdr:to>
      <xdr:col>1</xdr:col>
      <xdr:colOff>76200</xdr:colOff>
      <xdr:row>29</xdr:row>
      <xdr:rowOff>28575</xdr:rowOff>
    </xdr:to>
    <xdr:sp macro="" textlink="">
      <xdr:nvSpPr>
        <xdr:cNvPr id="45148" name="Text Box 1">
          <a:extLst>
            <a:ext uri="{FF2B5EF4-FFF2-40B4-BE49-F238E27FC236}">
              <a16:creationId xmlns:a16="http://schemas.microsoft.com/office/drawing/2014/main" id="{3879AB46-54DA-433C-8DCA-0A55E7BAE617}"/>
            </a:ext>
          </a:extLst>
        </xdr:cNvPr>
        <xdr:cNvSpPr txBox="1">
          <a:spLocks noChangeArrowheads="1"/>
        </xdr:cNvSpPr>
      </xdr:nvSpPr>
      <xdr:spPr bwMode="auto">
        <a:xfrm>
          <a:off x="1990725" y="48101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76200</xdr:colOff>
      <xdr:row>29</xdr:row>
      <xdr:rowOff>28575</xdr:rowOff>
    </xdr:to>
    <xdr:sp macro="" textlink="">
      <xdr:nvSpPr>
        <xdr:cNvPr id="45149" name="Text Box 2">
          <a:extLst>
            <a:ext uri="{FF2B5EF4-FFF2-40B4-BE49-F238E27FC236}">
              <a16:creationId xmlns:a16="http://schemas.microsoft.com/office/drawing/2014/main" id="{62B6AF68-5EC0-40BE-97D8-30784532DCE4}"/>
            </a:ext>
          </a:extLst>
        </xdr:cNvPr>
        <xdr:cNvSpPr txBox="1">
          <a:spLocks noChangeArrowheads="1"/>
        </xdr:cNvSpPr>
      </xdr:nvSpPr>
      <xdr:spPr bwMode="auto">
        <a:xfrm>
          <a:off x="1990725" y="48101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76200</xdr:colOff>
      <xdr:row>29</xdr:row>
      <xdr:rowOff>28575</xdr:rowOff>
    </xdr:to>
    <xdr:sp macro="" textlink="">
      <xdr:nvSpPr>
        <xdr:cNvPr id="45150" name="Text Box 3">
          <a:extLst>
            <a:ext uri="{FF2B5EF4-FFF2-40B4-BE49-F238E27FC236}">
              <a16:creationId xmlns:a16="http://schemas.microsoft.com/office/drawing/2014/main" id="{7C9E4ED8-7FCF-4579-97D0-F15ADC3BBB0A}"/>
            </a:ext>
          </a:extLst>
        </xdr:cNvPr>
        <xdr:cNvSpPr txBox="1">
          <a:spLocks noChangeArrowheads="1"/>
        </xdr:cNvSpPr>
      </xdr:nvSpPr>
      <xdr:spPr bwMode="auto">
        <a:xfrm>
          <a:off x="1990725" y="48101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76200</xdr:colOff>
      <xdr:row>29</xdr:row>
      <xdr:rowOff>28575</xdr:rowOff>
    </xdr:to>
    <xdr:sp macro="" textlink="">
      <xdr:nvSpPr>
        <xdr:cNvPr id="45151" name="Text Box 4">
          <a:extLst>
            <a:ext uri="{FF2B5EF4-FFF2-40B4-BE49-F238E27FC236}">
              <a16:creationId xmlns:a16="http://schemas.microsoft.com/office/drawing/2014/main" id="{45E374B1-EF72-417E-846C-E0D08EEB8454}"/>
            </a:ext>
          </a:extLst>
        </xdr:cNvPr>
        <xdr:cNvSpPr txBox="1">
          <a:spLocks noChangeArrowheads="1"/>
        </xdr:cNvSpPr>
      </xdr:nvSpPr>
      <xdr:spPr bwMode="auto">
        <a:xfrm>
          <a:off x="1990725" y="48101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76200</xdr:colOff>
      <xdr:row>29</xdr:row>
      <xdr:rowOff>28575</xdr:rowOff>
    </xdr:to>
    <xdr:sp macro="" textlink="">
      <xdr:nvSpPr>
        <xdr:cNvPr id="45152" name="Text Box 5">
          <a:extLst>
            <a:ext uri="{FF2B5EF4-FFF2-40B4-BE49-F238E27FC236}">
              <a16:creationId xmlns:a16="http://schemas.microsoft.com/office/drawing/2014/main" id="{EB220104-8FD8-4D7A-9BBC-B934830127BD}"/>
            </a:ext>
          </a:extLst>
        </xdr:cNvPr>
        <xdr:cNvSpPr txBox="1">
          <a:spLocks noChangeArrowheads="1"/>
        </xdr:cNvSpPr>
      </xdr:nvSpPr>
      <xdr:spPr bwMode="auto">
        <a:xfrm>
          <a:off x="1990725" y="48101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76200</xdr:colOff>
      <xdr:row>29</xdr:row>
      <xdr:rowOff>28575</xdr:rowOff>
    </xdr:to>
    <xdr:sp macro="" textlink="">
      <xdr:nvSpPr>
        <xdr:cNvPr id="45153" name="Text Box 6">
          <a:extLst>
            <a:ext uri="{FF2B5EF4-FFF2-40B4-BE49-F238E27FC236}">
              <a16:creationId xmlns:a16="http://schemas.microsoft.com/office/drawing/2014/main" id="{5FAB47AE-5B6E-4B91-85EA-811867FDBEB4}"/>
            </a:ext>
          </a:extLst>
        </xdr:cNvPr>
        <xdr:cNvSpPr txBox="1">
          <a:spLocks noChangeArrowheads="1"/>
        </xdr:cNvSpPr>
      </xdr:nvSpPr>
      <xdr:spPr bwMode="auto">
        <a:xfrm>
          <a:off x="1990725" y="48101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76200</xdr:colOff>
      <xdr:row>29</xdr:row>
      <xdr:rowOff>28575</xdr:rowOff>
    </xdr:to>
    <xdr:sp macro="" textlink="">
      <xdr:nvSpPr>
        <xdr:cNvPr id="45154" name="Text Box 7">
          <a:extLst>
            <a:ext uri="{FF2B5EF4-FFF2-40B4-BE49-F238E27FC236}">
              <a16:creationId xmlns:a16="http://schemas.microsoft.com/office/drawing/2014/main" id="{214E30AC-6662-4BF3-BE2D-C962BC7A8BE1}"/>
            </a:ext>
          </a:extLst>
        </xdr:cNvPr>
        <xdr:cNvSpPr txBox="1">
          <a:spLocks noChangeArrowheads="1"/>
        </xdr:cNvSpPr>
      </xdr:nvSpPr>
      <xdr:spPr bwMode="auto">
        <a:xfrm>
          <a:off x="1990725" y="48101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76200</xdr:colOff>
      <xdr:row>29</xdr:row>
      <xdr:rowOff>28575</xdr:rowOff>
    </xdr:to>
    <xdr:sp macro="" textlink="">
      <xdr:nvSpPr>
        <xdr:cNvPr id="45155" name="Text Box 8">
          <a:extLst>
            <a:ext uri="{FF2B5EF4-FFF2-40B4-BE49-F238E27FC236}">
              <a16:creationId xmlns:a16="http://schemas.microsoft.com/office/drawing/2014/main" id="{9A133435-CED2-4D12-82C3-1FA8D5CCC77C}"/>
            </a:ext>
          </a:extLst>
        </xdr:cNvPr>
        <xdr:cNvSpPr txBox="1">
          <a:spLocks noChangeArrowheads="1"/>
        </xdr:cNvSpPr>
      </xdr:nvSpPr>
      <xdr:spPr bwMode="auto">
        <a:xfrm>
          <a:off x="1990725" y="48101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76200</xdr:colOff>
      <xdr:row>29</xdr:row>
      <xdr:rowOff>28575</xdr:rowOff>
    </xdr:to>
    <xdr:sp macro="" textlink="">
      <xdr:nvSpPr>
        <xdr:cNvPr id="45156" name="Text Box 9">
          <a:extLst>
            <a:ext uri="{FF2B5EF4-FFF2-40B4-BE49-F238E27FC236}">
              <a16:creationId xmlns:a16="http://schemas.microsoft.com/office/drawing/2014/main" id="{170F0FF0-0CF4-462F-B42F-8D21DCAAB581}"/>
            </a:ext>
          </a:extLst>
        </xdr:cNvPr>
        <xdr:cNvSpPr txBox="1">
          <a:spLocks noChangeArrowheads="1"/>
        </xdr:cNvSpPr>
      </xdr:nvSpPr>
      <xdr:spPr bwMode="auto">
        <a:xfrm>
          <a:off x="1990725" y="48101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76200</xdr:colOff>
      <xdr:row>29</xdr:row>
      <xdr:rowOff>28575</xdr:rowOff>
    </xdr:to>
    <xdr:sp macro="" textlink="">
      <xdr:nvSpPr>
        <xdr:cNvPr id="45157" name="Text Box 10">
          <a:extLst>
            <a:ext uri="{FF2B5EF4-FFF2-40B4-BE49-F238E27FC236}">
              <a16:creationId xmlns:a16="http://schemas.microsoft.com/office/drawing/2014/main" id="{8E4C69C5-401D-4093-A076-9DD3D9B25C3E}"/>
            </a:ext>
          </a:extLst>
        </xdr:cNvPr>
        <xdr:cNvSpPr txBox="1">
          <a:spLocks noChangeArrowheads="1"/>
        </xdr:cNvSpPr>
      </xdr:nvSpPr>
      <xdr:spPr bwMode="auto">
        <a:xfrm>
          <a:off x="1990725" y="48101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32" name="Text Box 1">
          <a:extLst>
            <a:ext uri="{FF2B5EF4-FFF2-40B4-BE49-F238E27FC236}">
              <a16:creationId xmlns:a16="http://schemas.microsoft.com/office/drawing/2014/main" id="{D654FFBC-1999-4AEA-91C5-9B6331F4A9A8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33" name="Text Box 2">
          <a:extLst>
            <a:ext uri="{FF2B5EF4-FFF2-40B4-BE49-F238E27FC236}">
              <a16:creationId xmlns:a16="http://schemas.microsoft.com/office/drawing/2014/main" id="{134B358B-561A-4CA5-A0A2-AED41CE4814A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34" name="Text Box 3">
          <a:extLst>
            <a:ext uri="{FF2B5EF4-FFF2-40B4-BE49-F238E27FC236}">
              <a16:creationId xmlns:a16="http://schemas.microsoft.com/office/drawing/2014/main" id="{A37EE437-C0EE-4249-93F1-A033C655FF05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35" name="Text Box 4">
          <a:extLst>
            <a:ext uri="{FF2B5EF4-FFF2-40B4-BE49-F238E27FC236}">
              <a16:creationId xmlns:a16="http://schemas.microsoft.com/office/drawing/2014/main" id="{4F86C528-7CB1-40D8-B851-C26FCF7A3BD5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36" name="Text Box 5">
          <a:extLst>
            <a:ext uri="{FF2B5EF4-FFF2-40B4-BE49-F238E27FC236}">
              <a16:creationId xmlns:a16="http://schemas.microsoft.com/office/drawing/2014/main" id="{223C4BBD-E137-4977-99CC-923B37432288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37" name="Text Box 6">
          <a:extLst>
            <a:ext uri="{FF2B5EF4-FFF2-40B4-BE49-F238E27FC236}">
              <a16:creationId xmlns:a16="http://schemas.microsoft.com/office/drawing/2014/main" id="{60528676-9312-4382-A922-1D31F3101729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38" name="Text Box 7">
          <a:extLst>
            <a:ext uri="{FF2B5EF4-FFF2-40B4-BE49-F238E27FC236}">
              <a16:creationId xmlns:a16="http://schemas.microsoft.com/office/drawing/2014/main" id="{CC60C116-3E2E-48D2-8054-A7C838395A7A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39" name="Text Box 8">
          <a:extLst>
            <a:ext uri="{FF2B5EF4-FFF2-40B4-BE49-F238E27FC236}">
              <a16:creationId xmlns:a16="http://schemas.microsoft.com/office/drawing/2014/main" id="{9E782A10-0B29-4DE4-9186-3E8EBE616F72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40" name="Text Box 9">
          <a:extLst>
            <a:ext uri="{FF2B5EF4-FFF2-40B4-BE49-F238E27FC236}">
              <a16:creationId xmlns:a16="http://schemas.microsoft.com/office/drawing/2014/main" id="{245D486C-F7A9-416F-8952-004FE0EA1956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41" name="Text Box 10">
          <a:extLst>
            <a:ext uri="{FF2B5EF4-FFF2-40B4-BE49-F238E27FC236}">
              <a16:creationId xmlns:a16="http://schemas.microsoft.com/office/drawing/2014/main" id="{CB102133-FA7E-4E85-A2F9-A33142DB47CF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42" name="Text Box 11">
          <a:extLst>
            <a:ext uri="{FF2B5EF4-FFF2-40B4-BE49-F238E27FC236}">
              <a16:creationId xmlns:a16="http://schemas.microsoft.com/office/drawing/2014/main" id="{763216A7-E132-4C1C-810F-1424329157A4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43" name="Text Box 12">
          <a:extLst>
            <a:ext uri="{FF2B5EF4-FFF2-40B4-BE49-F238E27FC236}">
              <a16:creationId xmlns:a16="http://schemas.microsoft.com/office/drawing/2014/main" id="{2168D532-3219-44B5-AB6C-861EF730F563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44" name="Text Box 13">
          <a:extLst>
            <a:ext uri="{FF2B5EF4-FFF2-40B4-BE49-F238E27FC236}">
              <a16:creationId xmlns:a16="http://schemas.microsoft.com/office/drawing/2014/main" id="{85D88100-3C63-4F9B-8D49-EA3535769E05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45" name="Text Box 14">
          <a:extLst>
            <a:ext uri="{FF2B5EF4-FFF2-40B4-BE49-F238E27FC236}">
              <a16:creationId xmlns:a16="http://schemas.microsoft.com/office/drawing/2014/main" id="{DD2549EE-7149-42AF-9DE5-35877138CBC1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46" name="Text Box 15">
          <a:extLst>
            <a:ext uri="{FF2B5EF4-FFF2-40B4-BE49-F238E27FC236}">
              <a16:creationId xmlns:a16="http://schemas.microsoft.com/office/drawing/2014/main" id="{A2743036-57B2-41A3-ADF6-B8EB92CFE049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47" name="Text Box 16">
          <a:extLst>
            <a:ext uri="{FF2B5EF4-FFF2-40B4-BE49-F238E27FC236}">
              <a16:creationId xmlns:a16="http://schemas.microsoft.com/office/drawing/2014/main" id="{F4F3B2A0-5BE7-4669-97E5-499F5C6AC8A7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48" name="Text Box 17">
          <a:extLst>
            <a:ext uri="{FF2B5EF4-FFF2-40B4-BE49-F238E27FC236}">
              <a16:creationId xmlns:a16="http://schemas.microsoft.com/office/drawing/2014/main" id="{0B6E4B75-157E-4DCE-960D-89378063BA55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49" name="Text Box 18">
          <a:extLst>
            <a:ext uri="{FF2B5EF4-FFF2-40B4-BE49-F238E27FC236}">
              <a16:creationId xmlns:a16="http://schemas.microsoft.com/office/drawing/2014/main" id="{3D445290-0CA1-4F5E-95AB-790EE6588D93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50" name="Text Box 19">
          <a:extLst>
            <a:ext uri="{FF2B5EF4-FFF2-40B4-BE49-F238E27FC236}">
              <a16:creationId xmlns:a16="http://schemas.microsoft.com/office/drawing/2014/main" id="{D8E69C0C-3999-4B94-BD5B-7A662B62779B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51" name="Text Box 20">
          <a:extLst>
            <a:ext uri="{FF2B5EF4-FFF2-40B4-BE49-F238E27FC236}">
              <a16:creationId xmlns:a16="http://schemas.microsoft.com/office/drawing/2014/main" id="{2F4305EC-2468-4DB2-BC42-BCDA63CDB400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52" name="Text Box 22">
          <a:extLst>
            <a:ext uri="{FF2B5EF4-FFF2-40B4-BE49-F238E27FC236}">
              <a16:creationId xmlns:a16="http://schemas.microsoft.com/office/drawing/2014/main" id="{14AC4EAE-4D26-415A-B83D-30A08D82EAF0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53" name="Text Box 23">
          <a:extLst>
            <a:ext uri="{FF2B5EF4-FFF2-40B4-BE49-F238E27FC236}">
              <a16:creationId xmlns:a16="http://schemas.microsoft.com/office/drawing/2014/main" id="{62CAC8C6-47BC-4486-9780-F9C9EF934D36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54" name="Text Box 24">
          <a:extLst>
            <a:ext uri="{FF2B5EF4-FFF2-40B4-BE49-F238E27FC236}">
              <a16:creationId xmlns:a16="http://schemas.microsoft.com/office/drawing/2014/main" id="{F8F8932A-3FA7-4165-8241-2732F24D718B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55" name="Text Box 25">
          <a:extLst>
            <a:ext uri="{FF2B5EF4-FFF2-40B4-BE49-F238E27FC236}">
              <a16:creationId xmlns:a16="http://schemas.microsoft.com/office/drawing/2014/main" id="{BA6A06BC-D6A6-4007-98FB-16BBE2742F53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56" name="Text Box 26">
          <a:extLst>
            <a:ext uri="{FF2B5EF4-FFF2-40B4-BE49-F238E27FC236}">
              <a16:creationId xmlns:a16="http://schemas.microsoft.com/office/drawing/2014/main" id="{0455745F-1EF2-42E7-B452-C8DC63360DBE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57" name="Text Box 27">
          <a:extLst>
            <a:ext uri="{FF2B5EF4-FFF2-40B4-BE49-F238E27FC236}">
              <a16:creationId xmlns:a16="http://schemas.microsoft.com/office/drawing/2014/main" id="{C2F3FBEE-B623-451A-9C24-FD2B7C6C982F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58" name="Text Box 28">
          <a:extLst>
            <a:ext uri="{FF2B5EF4-FFF2-40B4-BE49-F238E27FC236}">
              <a16:creationId xmlns:a16="http://schemas.microsoft.com/office/drawing/2014/main" id="{D7B714CA-2F17-40AC-B34E-E7876DA6A6D5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59" name="Text Box 29">
          <a:extLst>
            <a:ext uri="{FF2B5EF4-FFF2-40B4-BE49-F238E27FC236}">
              <a16:creationId xmlns:a16="http://schemas.microsoft.com/office/drawing/2014/main" id="{8376FF32-5EA4-457B-BA8C-BFBF77873F3B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60" name="Text Box 30">
          <a:extLst>
            <a:ext uri="{FF2B5EF4-FFF2-40B4-BE49-F238E27FC236}">
              <a16:creationId xmlns:a16="http://schemas.microsoft.com/office/drawing/2014/main" id="{374BF35B-F8D6-4C0F-9BB0-F8CCE496919B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61" name="Text Box 31">
          <a:extLst>
            <a:ext uri="{FF2B5EF4-FFF2-40B4-BE49-F238E27FC236}">
              <a16:creationId xmlns:a16="http://schemas.microsoft.com/office/drawing/2014/main" id="{B8CADF16-C583-4105-989A-83D51E76CBD6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76200</xdr:colOff>
      <xdr:row>39</xdr:row>
      <xdr:rowOff>28575</xdr:rowOff>
    </xdr:to>
    <xdr:sp macro="" textlink="">
      <xdr:nvSpPr>
        <xdr:cNvPr id="46662" name="Text Box 32">
          <a:extLst>
            <a:ext uri="{FF2B5EF4-FFF2-40B4-BE49-F238E27FC236}">
              <a16:creationId xmlns:a16="http://schemas.microsoft.com/office/drawing/2014/main" id="{9999E6F1-B0A3-4CAD-BF96-522774EAE6AE}"/>
            </a:ext>
          </a:extLst>
        </xdr:cNvPr>
        <xdr:cNvSpPr txBox="1">
          <a:spLocks noChangeArrowheads="1"/>
        </xdr:cNvSpPr>
      </xdr:nvSpPr>
      <xdr:spPr bwMode="auto">
        <a:xfrm>
          <a:off x="1619250" y="71437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76200</xdr:colOff>
      <xdr:row>39</xdr:row>
      <xdr:rowOff>28575</xdr:rowOff>
    </xdr:to>
    <xdr:sp macro="" textlink="">
      <xdr:nvSpPr>
        <xdr:cNvPr id="46663" name="Text Box 33">
          <a:extLst>
            <a:ext uri="{FF2B5EF4-FFF2-40B4-BE49-F238E27FC236}">
              <a16:creationId xmlns:a16="http://schemas.microsoft.com/office/drawing/2014/main" id="{43F51208-FA4F-4890-8458-7EB93A1877E5}"/>
            </a:ext>
          </a:extLst>
        </xdr:cNvPr>
        <xdr:cNvSpPr txBox="1">
          <a:spLocks noChangeArrowheads="1"/>
        </xdr:cNvSpPr>
      </xdr:nvSpPr>
      <xdr:spPr bwMode="auto">
        <a:xfrm>
          <a:off x="1619250" y="71437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76200</xdr:colOff>
      <xdr:row>39</xdr:row>
      <xdr:rowOff>28575</xdr:rowOff>
    </xdr:to>
    <xdr:sp macro="" textlink="">
      <xdr:nvSpPr>
        <xdr:cNvPr id="46664" name="Text Box 34">
          <a:extLst>
            <a:ext uri="{FF2B5EF4-FFF2-40B4-BE49-F238E27FC236}">
              <a16:creationId xmlns:a16="http://schemas.microsoft.com/office/drawing/2014/main" id="{A5AE90FB-3920-40AA-B709-B23FF9FEA175}"/>
            </a:ext>
          </a:extLst>
        </xdr:cNvPr>
        <xdr:cNvSpPr txBox="1">
          <a:spLocks noChangeArrowheads="1"/>
        </xdr:cNvSpPr>
      </xdr:nvSpPr>
      <xdr:spPr bwMode="auto">
        <a:xfrm>
          <a:off x="1619250" y="71437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76200</xdr:colOff>
      <xdr:row>39</xdr:row>
      <xdr:rowOff>28575</xdr:rowOff>
    </xdr:to>
    <xdr:sp macro="" textlink="">
      <xdr:nvSpPr>
        <xdr:cNvPr id="46665" name="Text Box 35">
          <a:extLst>
            <a:ext uri="{FF2B5EF4-FFF2-40B4-BE49-F238E27FC236}">
              <a16:creationId xmlns:a16="http://schemas.microsoft.com/office/drawing/2014/main" id="{7D44FB39-0885-4550-95D9-043E2751583C}"/>
            </a:ext>
          </a:extLst>
        </xdr:cNvPr>
        <xdr:cNvSpPr txBox="1">
          <a:spLocks noChangeArrowheads="1"/>
        </xdr:cNvSpPr>
      </xdr:nvSpPr>
      <xdr:spPr bwMode="auto">
        <a:xfrm>
          <a:off x="1619250" y="71437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76200</xdr:colOff>
      <xdr:row>39</xdr:row>
      <xdr:rowOff>28575</xdr:rowOff>
    </xdr:to>
    <xdr:sp macro="" textlink="">
      <xdr:nvSpPr>
        <xdr:cNvPr id="46666" name="Text Box 36">
          <a:extLst>
            <a:ext uri="{FF2B5EF4-FFF2-40B4-BE49-F238E27FC236}">
              <a16:creationId xmlns:a16="http://schemas.microsoft.com/office/drawing/2014/main" id="{7C8111CB-5790-498C-BB50-564789A034DF}"/>
            </a:ext>
          </a:extLst>
        </xdr:cNvPr>
        <xdr:cNvSpPr txBox="1">
          <a:spLocks noChangeArrowheads="1"/>
        </xdr:cNvSpPr>
      </xdr:nvSpPr>
      <xdr:spPr bwMode="auto">
        <a:xfrm>
          <a:off x="1619250" y="71437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76200</xdr:colOff>
      <xdr:row>39</xdr:row>
      <xdr:rowOff>28575</xdr:rowOff>
    </xdr:to>
    <xdr:sp macro="" textlink="">
      <xdr:nvSpPr>
        <xdr:cNvPr id="46667" name="Text Box 37">
          <a:extLst>
            <a:ext uri="{FF2B5EF4-FFF2-40B4-BE49-F238E27FC236}">
              <a16:creationId xmlns:a16="http://schemas.microsoft.com/office/drawing/2014/main" id="{4F614D82-48EA-4BE3-8AAC-EFDB23DC24F4}"/>
            </a:ext>
          </a:extLst>
        </xdr:cNvPr>
        <xdr:cNvSpPr txBox="1">
          <a:spLocks noChangeArrowheads="1"/>
        </xdr:cNvSpPr>
      </xdr:nvSpPr>
      <xdr:spPr bwMode="auto">
        <a:xfrm>
          <a:off x="1619250" y="71437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76200</xdr:colOff>
      <xdr:row>39</xdr:row>
      <xdr:rowOff>28575</xdr:rowOff>
    </xdr:to>
    <xdr:sp macro="" textlink="">
      <xdr:nvSpPr>
        <xdr:cNvPr id="46668" name="Text Box 38">
          <a:extLst>
            <a:ext uri="{FF2B5EF4-FFF2-40B4-BE49-F238E27FC236}">
              <a16:creationId xmlns:a16="http://schemas.microsoft.com/office/drawing/2014/main" id="{33412403-837C-4945-A198-9A7E92B832A8}"/>
            </a:ext>
          </a:extLst>
        </xdr:cNvPr>
        <xdr:cNvSpPr txBox="1">
          <a:spLocks noChangeArrowheads="1"/>
        </xdr:cNvSpPr>
      </xdr:nvSpPr>
      <xdr:spPr bwMode="auto">
        <a:xfrm>
          <a:off x="1619250" y="71437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76200</xdr:colOff>
      <xdr:row>39</xdr:row>
      <xdr:rowOff>28575</xdr:rowOff>
    </xdr:to>
    <xdr:sp macro="" textlink="">
      <xdr:nvSpPr>
        <xdr:cNvPr id="46669" name="Text Box 39">
          <a:extLst>
            <a:ext uri="{FF2B5EF4-FFF2-40B4-BE49-F238E27FC236}">
              <a16:creationId xmlns:a16="http://schemas.microsoft.com/office/drawing/2014/main" id="{01AABD80-7091-4796-B715-BC935636231F}"/>
            </a:ext>
          </a:extLst>
        </xdr:cNvPr>
        <xdr:cNvSpPr txBox="1">
          <a:spLocks noChangeArrowheads="1"/>
        </xdr:cNvSpPr>
      </xdr:nvSpPr>
      <xdr:spPr bwMode="auto">
        <a:xfrm>
          <a:off x="1619250" y="71437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76200</xdr:colOff>
      <xdr:row>39</xdr:row>
      <xdr:rowOff>28575</xdr:rowOff>
    </xdr:to>
    <xdr:sp macro="" textlink="">
      <xdr:nvSpPr>
        <xdr:cNvPr id="46670" name="Text Box 40">
          <a:extLst>
            <a:ext uri="{FF2B5EF4-FFF2-40B4-BE49-F238E27FC236}">
              <a16:creationId xmlns:a16="http://schemas.microsoft.com/office/drawing/2014/main" id="{4CD9AF8D-7FCB-41A6-BC87-1AAE2FC28DD7}"/>
            </a:ext>
          </a:extLst>
        </xdr:cNvPr>
        <xdr:cNvSpPr txBox="1">
          <a:spLocks noChangeArrowheads="1"/>
        </xdr:cNvSpPr>
      </xdr:nvSpPr>
      <xdr:spPr bwMode="auto">
        <a:xfrm>
          <a:off x="1619250" y="71437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76200</xdr:colOff>
      <xdr:row>39</xdr:row>
      <xdr:rowOff>28575</xdr:rowOff>
    </xdr:to>
    <xdr:sp macro="" textlink="">
      <xdr:nvSpPr>
        <xdr:cNvPr id="46671" name="Text Box 41">
          <a:extLst>
            <a:ext uri="{FF2B5EF4-FFF2-40B4-BE49-F238E27FC236}">
              <a16:creationId xmlns:a16="http://schemas.microsoft.com/office/drawing/2014/main" id="{16288CE1-2CEF-43DA-939D-33444132F2AA}"/>
            </a:ext>
          </a:extLst>
        </xdr:cNvPr>
        <xdr:cNvSpPr txBox="1">
          <a:spLocks noChangeArrowheads="1"/>
        </xdr:cNvSpPr>
      </xdr:nvSpPr>
      <xdr:spPr bwMode="auto">
        <a:xfrm>
          <a:off x="1619250" y="71437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72" name="Text Box 42">
          <a:extLst>
            <a:ext uri="{FF2B5EF4-FFF2-40B4-BE49-F238E27FC236}">
              <a16:creationId xmlns:a16="http://schemas.microsoft.com/office/drawing/2014/main" id="{787967B7-28AA-4912-84CE-738B068F6FDE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73" name="Text Box 43">
          <a:extLst>
            <a:ext uri="{FF2B5EF4-FFF2-40B4-BE49-F238E27FC236}">
              <a16:creationId xmlns:a16="http://schemas.microsoft.com/office/drawing/2014/main" id="{6F511C7E-CF9C-4670-9791-539A1FEC34F9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74" name="Text Box 44">
          <a:extLst>
            <a:ext uri="{FF2B5EF4-FFF2-40B4-BE49-F238E27FC236}">
              <a16:creationId xmlns:a16="http://schemas.microsoft.com/office/drawing/2014/main" id="{80B30D36-1340-4D84-90F5-62E90DFF3196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75" name="Text Box 45">
          <a:extLst>
            <a:ext uri="{FF2B5EF4-FFF2-40B4-BE49-F238E27FC236}">
              <a16:creationId xmlns:a16="http://schemas.microsoft.com/office/drawing/2014/main" id="{F9A4E503-F364-4B1A-8CA6-F94777B2CA42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76" name="Text Box 46">
          <a:extLst>
            <a:ext uri="{FF2B5EF4-FFF2-40B4-BE49-F238E27FC236}">
              <a16:creationId xmlns:a16="http://schemas.microsoft.com/office/drawing/2014/main" id="{933FC57F-4679-4A5E-A34B-4ECAD956F272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77" name="Text Box 47">
          <a:extLst>
            <a:ext uri="{FF2B5EF4-FFF2-40B4-BE49-F238E27FC236}">
              <a16:creationId xmlns:a16="http://schemas.microsoft.com/office/drawing/2014/main" id="{B426EB99-4862-43DF-90FE-451AC5DB3374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78" name="Text Box 48">
          <a:extLst>
            <a:ext uri="{FF2B5EF4-FFF2-40B4-BE49-F238E27FC236}">
              <a16:creationId xmlns:a16="http://schemas.microsoft.com/office/drawing/2014/main" id="{74C8BC82-5699-4562-9D5B-3D6E0080311E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79" name="Text Box 49">
          <a:extLst>
            <a:ext uri="{FF2B5EF4-FFF2-40B4-BE49-F238E27FC236}">
              <a16:creationId xmlns:a16="http://schemas.microsoft.com/office/drawing/2014/main" id="{774CFCDB-8331-4A22-B613-504408C85F4E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80" name="Text Box 50">
          <a:extLst>
            <a:ext uri="{FF2B5EF4-FFF2-40B4-BE49-F238E27FC236}">
              <a16:creationId xmlns:a16="http://schemas.microsoft.com/office/drawing/2014/main" id="{A1F41A6D-43AF-47C9-8A07-F9B7D635AB01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81" name="Text Box 51">
          <a:extLst>
            <a:ext uri="{FF2B5EF4-FFF2-40B4-BE49-F238E27FC236}">
              <a16:creationId xmlns:a16="http://schemas.microsoft.com/office/drawing/2014/main" id="{03CDAC4C-BB7C-48D1-AAF7-0D7ABDC00887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82" name="Text Box 52">
          <a:extLst>
            <a:ext uri="{FF2B5EF4-FFF2-40B4-BE49-F238E27FC236}">
              <a16:creationId xmlns:a16="http://schemas.microsoft.com/office/drawing/2014/main" id="{F1C28402-049B-4462-B713-DFA69CE2DA15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83" name="Text Box 53">
          <a:extLst>
            <a:ext uri="{FF2B5EF4-FFF2-40B4-BE49-F238E27FC236}">
              <a16:creationId xmlns:a16="http://schemas.microsoft.com/office/drawing/2014/main" id="{F8B9BDB6-E071-42F4-8B73-8DFFE2442C7C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84" name="Text Box 54">
          <a:extLst>
            <a:ext uri="{FF2B5EF4-FFF2-40B4-BE49-F238E27FC236}">
              <a16:creationId xmlns:a16="http://schemas.microsoft.com/office/drawing/2014/main" id="{90C5D1DE-D484-410C-800B-17DAF53FAF44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85" name="Text Box 55">
          <a:extLst>
            <a:ext uri="{FF2B5EF4-FFF2-40B4-BE49-F238E27FC236}">
              <a16:creationId xmlns:a16="http://schemas.microsoft.com/office/drawing/2014/main" id="{74D51CDD-B3F1-4B33-9E60-BD40FC098670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86" name="Text Box 56">
          <a:extLst>
            <a:ext uri="{FF2B5EF4-FFF2-40B4-BE49-F238E27FC236}">
              <a16:creationId xmlns:a16="http://schemas.microsoft.com/office/drawing/2014/main" id="{C66281C6-9C8E-4D84-827D-ED4032305A67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87" name="Text Box 57">
          <a:extLst>
            <a:ext uri="{FF2B5EF4-FFF2-40B4-BE49-F238E27FC236}">
              <a16:creationId xmlns:a16="http://schemas.microsoft.com/office/drawing/2014/main" id="{28A1C117-CB0D-4C14-A336-39CB5D7F8E4C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88" name="Text Box 58">
          <a:extLst>
            <a:ext uri="{FF2B5EF4-FFF2-40B4-BE49-F238E27FC236}">
              <a16:creationId xmlns:a16="http://schemas.microsoft.com/office/drawing/2014/main" id="{8896CAD5-EE31-43E2-8C36-F7724258BE4D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89" name="Text Box 59">
          <a:extLst>
            <a:ext uri="{FF2B5EF4-FFF2-40B4-BE49-F238E27FC236}">
              <a16:creationId xmlns:a16="http://schemas.microsoft.com/office/drawing/2014/main" id="{B3551178-44E6-47E1-852A-5D160499651E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90" name="Text Box 60">
          <a:extLst>
            <a:ext uri="{FF2B5EF4-FFF2-40B4-BE49-F238E27FC236}">
              <a16:creationId xmlns:a16="http://schemas.microsoft.com/office/drawing/2014/main" id="{D3AE6D22-B9D0-4E02-8A14-11C405B0E399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91" name="Text Box 61">
          <a:extLst>
            <a:ext uri="{FF2B5EF4-FFF2-40B4-BE49-F238E27FC236}">
              <a16:creationId xmlns:a16="http://schemas.microsoft.com/office/drawing/2014/main" id="{4033A9BB-B924-40D0-B925-C2737514298C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B1:T28"/>
  <sheetViews>
    <sheetView tabSelected="1" workbookViewId="0">
      <selection activeCell="C28" sqref="C28"/>
    </sheetView>
  </sheetViews>
  <sheetFormatPr defaultColWidth="9.140625" defaultRowHeight="12.75" x14ac:dyDescent="0.2"/>
  <cols>
    <col min="1" max="1" width="1.7109375" style="1" customWidth="1"/>
    <col min="2" max="2" width="0.85546875" style="1" customWidth="1"/>
    <col min="3" max="3" width="18.7109375" style="1" customWidth="1"/>
    <col min="4" max="4" width="20.7109375" style="1" customWidth="1"/>
    <col min="5" max="5" width="63.28515625" style="1" customWidth="1"/>
    <col min="6" max="6" width="20.7109375" style="1" customWidth="1"/>
    <col min="7" max="7" width="0.85546875" style="1" customWidth="1"/>
    <col min="8" max="8" width="1.7109375" style="1" customWidth="1"/>
    <col min="9" max="9" width="16.5703125" style="1" customWidth="1"/>
    <col min="10" max="10" width="21.42578125" style="1" customWidth="1"/>
    <col min="11" max="11" width="11.5703125" style="1" customWidth="1"/>
    <col min="12" max="12" width="10.42578125" style="1" customWidth="1"/>
    <col min="13" max="14" width="9.140625" style="1"/>
    <col min="15" max="15" width="11" style="1" customWidth="1"/>
    <col min="16" max="16384" width="9.140625" style="1"/>
  </cols>
  <sheetData>
    <row r="1" spans="2:20" ht="13.5" thickBot="1" x14ac:dyDescent="0.25"/>
    <row r="2" spans="2:20" ht="4.5" customHeight="1" thickTop="1" thickBot="1" x14ac:dyDescent="0.25">
      <c r="B2" s="2"/>
      <c r="C2" s="3"/>
      <c r="D2" s="3"/>
      <c r="E2" s="3"/>
      <c r="F2" s="3"/>
      <c r="G2" s="3"/>
    </row>
    <row r="3" spans="2:20" ht="15.95" customHeight="1" thickTop="1" thickBot="1" x14ac:dyDescent="0.3">
      <c r="B3" s="2"/>
      <c r="C3" s="4"/>
      <c r="D3" s="4"/>
      <c r="E3" s="4"/>
      <c r="F3" s="5"/>
      <c r="G3" s="6"/>
    </row>
    <row r="4" spans="2:20" ht="18" customHeight="1" thickTop="1" thickBot="1" x14ac:dyDescent="0.4">
      <c r="B4" s="2"/>
      <c r="C4" s="130"/>
      <c r="D4" s="130"/>
      <c r="E4" s="130"/>
      <c r="F4" s="130"/>
      <c r="G4" s="6"/>
    </row>
    <row r="5" spans="2:20" ht="22.5" thickTop="1" thickBot="1" x14ac:dyDescent="0.4">
      <c r="B5" s="2"/>
      <c r="C5" s="150" t="s">
        <v>0</v>
      </c>
      <c r="D5" s="150"/>
      <c r="E5" s="150"/>
      <c r="F5" s="150"/>
      <c r="G5" s="6"/>
    </row>
    <row r="6" spans="2:20" ht="23.25" customHeight="1" thickTop="1" thickBot="1" x14ac:dyDescent="0.3">
      <c r="B6" s="2"/>
      <c r="C6" s="132"/>
      <c r="D6" s="151" t="s">
        <v>1</v>
      </c>
      <c r="E6" s="152"/>
      <c r="F6" s="7"/>
      <c r="G6" s="6"/>
    </row>
    <row r="7" spans="2:20" ht="17.25" thickTop="1" thickBot="1" x14ac:dyDescent="0.3">
      <c r="B7" s="2"/>
      <c r="C7" s="132"/>
      <c r="D7" s="151" t="s">
        <v>148</v>
      </c>
      <c r="E7" s="152"/>
      <c r="F7" s="7"/>
      <c r="G7" s="6"/>
    </row>
    <row r="8" spans="2:20" ht="16.5" customHeight="1" thickTop="1" thickBot="1" x14ac:dyDescent="0.35">
      <c r="B8" s="2"/>
      <c r="C8" s="132"/>
      <c r="D8" s="145"/>
      <c r="E8" s="146"/>
      <c r="F8" s="7"/>
      <c r="G8" s="6"/>
    </row>
    <row r="9" spans="2:20" ht="20.25" thickTop="1" thickBot="1" x14ac:dyDescent="0.35">
      <c r="B9" s="2"/>
      <c r="C9" s="132"/>
      <c r="D9" s="145"/>
      <c r="E9" s="8" t="s">
        <v>2</v>
      </c>
      <c r="F9" s="7"/>
      <c r="G9" s="6"/>
    </row>
    <row r="10" spans="2:20" ht="20.25" thickTop="1" thickBot="1" x14ac:dyDescent="0.35">
      <c r="B10" s="2"/>
      <c r="C10" s="132"/>
      <c r="D10" s="145"/>
      <c r="E10" s="8"/>
      <c r="F10" s="7"/>
      <c r="G10" s="6"/>
    </row>
    <row r="11" spans="2:20" ht="20.25" thickTop="1" thickBot="1" x14ac:dyDescent="0.35">
      <c r="B11" s="2"/>
      <c r="C11" s="132"/>
      <c r="D11" s="146"/>
      <c r="E11" s="8" t="s">
        <v>3</v>
      </c>
      <c r="G11" s="6"/>
      <c r="S11" s="129"/>
      <c r="T11" s="129"/>
    </row>
    <row r="12" spans="2:20" ht="20.25" thickTop="1" thickBot="1" x14ac:dyDescent="0.35">
      <c r="B12" s="2"/>
      <c r="C12" s="132"/>
      <c r="D12" s="146"/>
      <c r="E12" s="8" t="s">
        <v>4</v>
      </c>
      <c r="G12" s="6"/>
    </row>
    <row r="13" spans="2:20" ht="20.25" thickTop="1" thickBot="1" x14ac:dyDescent="0.35">
      <c r="B13" s="2"/>
      <c r="C13" s="132"/>
      <c r="D13" s="9"/>
      <c r="E13" s="8" t="s">
        <v>5</v>
      </c>
      <c r="G13" s="6"/>
    </row>
    <row r="14" spans="2:20" ht="20.25" thickTop="1" thickBot="1" x14ac:dyDescent="0.35">
      <c r="B14" s="2"/>
      <c r="C14" s="132"/>
      <c r="D14" s="9"/>
      <c r="E14" s="8" t="s">
        <v>6</v>
      </c>
      <c r="G14" s="6"/>
    </row>
    <row r="15" spans="2:20" ht="20.25" thickTop="1" thickBot="1" x14ac:dyDescent="0.35">
      <c r="B15" s="2"/>
      <c r="C15" s="132"/>
      <c r="D15" s="9"/>
      <c r="E15" s="8" t="s">
        <v>7</v>
      </c>
      <c r="G15" s="6"/>
    </row>
    <row r="16" spans="2:20" ht="20.25" thickTop="1" thickBot="1" x14ac:dyDescent="0.35">
      <c r="B16" s="2"/>
      <c r="C16" s="132"/>
      <c r="D16" s="9"/>
      <c r="E16" s="8" t="s">
        <v>8</v>
      </c>
      <c r="G16" s="6"/>
    </row>
    <row r="17" spans="2:7" ht="20.25" thickTop="1" thickBot="1" x14ac:dyDescent="0.35">
      <c r="B17" s="2"/>
      <c r="C17" s="132"/>
      <c r="D17" s="9"/>
      <c r="E17" s="8"/>
      <c r="G17" s="6"/>
    </row>
    <row r="18" spans="2:7" ht="24.75" customHeight="1" thickTop="1" thickBot="1" x14ac:dyDescent="0.35">
      <c r="B18" s="2"/>
      <c r="D18" s="146"/>
      <c r="E18" s="10" t="s">
        <v>9</v>
      </c>
      <c r="F18" s="11"/>
      <c r="G18" s="6"/>
    </row>
    <row r="19" spans="2:7" ht="24.75" customHeight="1" thickTop="1" thickBot="1" x14ac:dyDescent="0.35">
      <c r="B19" s="2"/>
      <c r="D19" s="146"/>
      <c r="E19" s="10"/>
      <c r="F19" s="11"/>
      <c r="G19" s="6"/>
    </row>
    <row r="20" spans="2:7" ht="20.25" thickTop="1" thickBot="1" x14ac:dyDescent="0.35">
      <c r="B20" s="2"/>
      <c r="C20" s="132"/>
      <c r="D20" s="9"/>
      <c r="E20" s="8" t="s">
        <v>10</v>
      </c>
      <c r="G20" s="6"/>
    </row>
    <row r="21" spans="2:7" ht="20.25" thickTop="1" thickBot="1" x14ac:dyDescent="0.35">
      <c r="B21" s="2"/>
      <c r="C21" s="132"/>
      <c r="D21" s="9"/>
      <c r="E21" s="8" t="s">
        <v>11</v>
      </c>
      <c r="G21" s="6"/>
    </row>
    <row r="22" spans="2:7" ht="20.25" thickTop="1" thickBot="1" x14ac:dyDescent="0.35">
      <c r="B22" s="2"/>
      <c r="C22" s="132"/>
      <c r="D22" s="146"/>
      <c r="E22" s="8"/>
      <c r="G22" s="6"/>
    </row>
    <row r="23" spans="2:7" ht="14.25" thickTop="1" thickBot="1" x14ac:dyDescent="0.25">
      <c r="B23" s="2"/>
      <c r="E23" s="12"/>
      <c r="G23" s="6"/>
    </row>
    <row r="24" spans="2:7" ht="14.25" thickTop="1" thickBot="1" x14ac:dyDescent="0.25">
      <c r="B24" s="2"/>
      <c r="C24" s="13"/>
      <c r="D24" s="13"/>
      <c r="E24" s="13"/>
      <c r="F24" s="13"/>
      <c r="G24" s="6"/>
    </row>
    <row r="25" spans="2:7" ht="4.5" customHeight="1" thickTop="1" x14ac:dyDescent="0.2">
      <c r="B25" s="2"/>
      <c r="C25" s="3" t="s">
        <v>12</v>
      </c>
      <c r="D25" s="3"/>
      <c r="E25" s="3"/>
      <c r="F25" s="3"/>
      <c r="G25" s="6"/>
    </row>
    <row r="26" spans="2:7" ht="12.75" customHeight="1" x14ac:dyDescent="0.2">
      <c r="C26" s="14" t="s">
        <v>13</v>
      </c>
    </row>
    <row r="27" spans="2:7" ht="26.25" customHeight="1" x14ac:dyDescent="0.2">
      <c r="C27" s="149" t="s">
        <v>14</v>
      </c>
      <c r="D27" s="149"/>
      <c r="E27" s="149"/>
      <c r="F27" s="149"/>
    </row>
    <row r="28" spans="2:7" x14ac:dyDescent="0.2">
      <c r="F28" s="15"/>
    </row>
  </sheetData>
  <mergeCells count="4">
    <mergeCell ref="C27:F27"/>
    <mergeCell ref="C5:F5"/>
    <mergeCell ref="D6:E6"/>
    <mergeCell ref="D7:E7"/>
  </mergeCells>
  <phoneticPr fontId="2" type="noConversion"/>
  <printOptions horizontalCentered="1" verticalCentered="1"/>
  <pageMargins left="0.5" right="0.5" top="1" bottom="0.75" header="0.5" footer="0.5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R32"/>
  <sheetViews>
    <sheetView zoomScale="90" zoomScaleNormal="90" workbookViewId="0">
      <selection activeCell="A33" sqref="A33"/>
    </sheetView>
  </sheetViews>
  <sheetFormatPr defaultColWidth="9.140625" defaultRowHeight="12.75" x14ac:dyDescent="0.2"/>
  <cols>
    <col min="1" max="1" width="18.7109375" style="11" customWidth="1"/>
    <col min="2" max="2" width="7.42578125" style="11" customWidth="1"/>
    <col min="3" max="3" width="7.28515625" style="11" customWidth="1"/>
    <col min="4" max="4" width="7" style="11" customWidth="1"/>
    <col min="5" max="6" width="7.28515625" style="11" customWidth="1"/>
    <col min="7" max="10" width="6.7109375" style="11" customWidth="1"/>
    <col min="11" max="12" width="7.28515625" style="11" customWidth="1"/>
    <col min="13" max="16" width="6.7109375" style="11" customWidth="1"/>
    <col min="17" max="16384" width="9.140625" style="11"/>
  </cols>
  <sheetData>
    <row r="1" spans="1:18" ht="18.75" x14ac:dyDescent="0.3">
      <c r="A1" s="161" t="s">
        <v>0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1"/>
    </row>
    <row r="2" spans="1:18" ht="15.75" x14ac:dyDescent="0.25">
      <c r="A2" s="151" t="s">
        <v>1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32"/>
      <c r="R2" s="132"/>
    </row>
    <row r="3" spans="1:18" ht="15.75" x14ac:dyDescent="0.25">
      <c r="A3" s="151" t="s">
        <v>148</v>
      </c>
      <c r="B3" s="151"/>
      <c r="C3" s="151"/>
      <c r="D3" s="151"/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6"/>
      <c r="R3" s="16"/>
    </row>
    <row r="5" spans="1:18" ht="18.75" x14ac:dyDescent="0.3">
      <c r="A5" s="161" t="s">
        <v>15</v>
      </c>
      <c r="B5" s="161"/>
      <c r="C5" s="161"/>
      <c r="D5" s="161"/>
      <c r="E5" s="161"/>
      <c r="F5" s="161"/>
      <c r="G5" s="161"/>
      <c r="H5" s="161"/>
      <c r="I5" s="161"/>
      <c r="J5" s="161"/>
      <c r="K5" s="161"/>
      <c r="L5" s="161"/>
      <c r="M5" s="161"/>
      <c r="N5" s="161"/>
      <c r="O5" s="161"/>
      <c r="P5" s="161"/>
      <c r="Q5" s="8"/>
      <c r="R5" s="8"/>
    </row>
    <row r="6" spans="1:18" ht="6.75" customHeight="1" thickBot="1" x14ac:dyDescent="0.25"/>
    <row r="7" spans="1:18" ht="13.5" thickTop="1" x14ac:dyDescent="0.2">
      <c r="A7" s="143" t="s">
        <v>16</v>
      </c>
      <c r="B7" s="165" t="s">
        <v>17</v>
      </c>
      <c r="C7" s="165"/>
      <c r="D7" s="165"/>
      <c r="E7" s="162" t="s">
        <v>18</v>
      </c>
      <c r="F7" s="163"/>
      <c r="G7" s="164"/>
      <c r="H7" s="162" t="s">
        <v>19</v>
      </c>
      <c r="I7" s="163"/>
      <c r="J7" s="164"/>
      <c r="K7" s="162" t="s">
        <v>20</v>
      </c>
      <c r="L7" s="163"/>
      <c r="M7" s="164"/>
      <c r="N7" s="165" t="s">
        <v>21</v>
      </c>
      <c r="O7" s="165"/>
      <c r="P7" s="166"/>
    </row>
    <row r="8" spans="1:18" ht="25.5" customHeight="1" x14ac:dyDescent="0.2">
      <c r="A8" s="17"/>
      <c r="B8" s="153" t="s">
        <v>22</v>
      </c>
      <c r="C8" s="153"/>
      <c r="D8" s="153"/>
      <c r="E8" s="156" t="s">
        <v>23</v>
      </c>
      <c r="F8" s="157"/>
      <c r="G8" s="158"/>
      <c r="H8" s="154" t="s">
        <v>24</v>
      </c>
      <c r="I8" s="154"/>
      <c r="J8" s="154"/>
      <c r="K8" s="154" t="s">
        <v>25</v>
      </c>
      <c r="L8" s="154"/>
      <c r="M8" s="154"/>
      <c r="N8" s="153" t="s">
        <v>26</v>
      </c>
      <c r="O8" s="153"/>
      <c r="P8" s="160"/>
    </row>
    <row r="9" spans="1:18" ht="25.5" x14ac:dyDescent="0.2">
      <c r="A9" s="144"/>
      <c r="B9" s="133" t="s">
        <v>27</v>
      </c>
      <c r="C9" s="133" t="s">
        <v>28</v>
      </c>
      <c r="D9" s="134" t="s">
        <v>29</v>
      </c>
      <c r="E9" s="133" t="s">
        <v>27</v>
      </c>
      <c r="F9" s="133" t="s">
        <v>28</v>
      </c>
      <c r="G9" s="134" t="s">
        <v>29</v>
      </c>
      <c r="H9" s="133" t="s">
        <v>27</v>
      </c>
      <c r="I9" s="133" t="s">
        <v>28</v>
      </c>
      <c r="J9" s="134" t="s">
        <v>29</v>
      </c>
      <c r="K9" s="133" t="s">
        <v>27</v>
      </c>
      <c r="L9" s="133" t="s">
        <v>28</v>
      </c>
      <c r="M9" s="134" t="s">
        <v>29</v>
      </c>
      <c r="N9" s="133" t="s">
        <v>27</v>
      </c>
      <c r="O9" s="133" t="s">
        <v>28</v>
      </c>
      <c r="P9" s="18" t="s">
        <v>29</v>
      </c>
    </row>
    <row r="10" spans="1:18" ht="14.1" customHeight="1" x14ac:dyDescent="0.2">
      <c r="A10" s="19" t="s">
        <v>30</v>
      </c>
      <c r="B10" s="147">
        <v>3000</v>
      </c>
      <c r="C10" s="20">
        <v>1845</v>
      </c>
      <c r="D10" s="21">
        <f>C10/B10</f>
        <v>0.61499999999999999</v>
      </c>
      <c r="E10" s="111">
        <v>2800</v>
      </c>
      <c r="F10" s="20">
        <v>1730</v>
      </c>
      <c r="G10" s="22">
        <f>F10/E10</f>
        <v>0.61785714285714288</v>
      </c>
      <c r="H10" s="111">
        <v>200</v>
      </c>
      <c r="I10" s="20">
        <v>103</v>
      </c>
      <c r="J10" s="22">
        <f>I10/H10</f>
        <v>0.51500000000000001</v>
      </c>
      <c r="K10" s="109">
        <v>1900</v>
      </c>
      <c r="L10" s="20">
        <v>1067</v>
      </c>
      <c r="M10" s="21">
        <f>L10/K10</f>
        <v>0.56157894736842107</v>
      </c>
      <c r="N10" s="109">
        <v>150</v>
      </c>
      <c r="O10" s="20">
        <v>65</v>
      </c>
      <c r="P10" s="23">
        <f>O10/N10</f>
        <v>0.43333333333333335</v>
      </c>
    </row>
    <row r="11" spans="1:18" ht="14.1" customHeight="1" x14ac:dyDescent="0.2">
      <c r="A11" s="19" t="s">
        <v>31</v>
      </c>
      <c r="B11" s="147">
        <v>12500</v>
      </c>
      <c r="C11" s="20">
        <v>8146</v>
      </c>
      <c r="D11" s="21">
        <f t="shared" ref="D11:D25" si="0">C11/B11</f>
        <v>0.65168000000000004</v>
      </c>
      <c r="E11" s="111">
        <v>11250</v>
      </c>
      <c r="F11" s="20">
        <v>7405</v>
      </c>
      <c r="G11" s="22">
        <f t="shared" ref="G11:G25" si="1">F11/E11</f>
        <v>0.65822222222222226</v>
      </c>
      <c r="H11" s="111">
        <v>700</v>
      </c>
      <c r="I11" s="20">
        <v>555</v>
      </c>
      <c r="J11" s="22">
        <f t="shared" ref="J11:J25" si="2">I11/H11</f>
        <v>0.79285714285714282</v>
      </c>
      <c r="K11" s="109">
        <v>8125</v>
      </c>
      <c r="L11" s="20">
        <v>4992</v>
      </c>
      <c r="M11" s="21">
        <f>L11/K11</f>
        <v>0.61439999999999995</v>
      </c>
      <c r="N11" s="109">
        <v>340</v>
      </c>
      <c r="O11" s="20">
        <v>178</v>
      </c>
      <c r="P11" s="23">
        <f t="shared" ref="P11:P25" si="3">O11/N11</f>
        <v>0.52352941176470591</v>
      </c>
    </row>
    <row r="12" spans="1:18" ht="14.1" customHeight="1" x14ac:dyDescent="0.2">
      <c r="A12" s="19" t="s">
        <v>32</v>
      </c>
      <c r="B12" s="147">
        <v>8500</v>
      </c>
      <c r="C12" s="20">
        <v>4484</v>
      </c>
      <c r="D12" s="21">
        <f t="shared" si="0"/>
        <v>0.52752941176470591</v>
      </c>
      <c r="E12" s="11">
        <v>7900</v>
      </c>
      <c r="F12" s="20">
        <v>4191</v>
      </c>
      <c r="G12" s="22">
        <f t="shared" si="1"/>
        <v>0.53050632911392404</v>
      </c>
      <c r="H12" s="111">
        <v>500</v>
      </c>
      <c r="I12" s="20">
        <v>501</v>
      </c>
      <c r="J12" s="22">
        <f t="shared" si="2"/>
        <v>1.002</v>
      </c>
      <c r="K12" s="109">
        <v>5975</v>
      </c>
      <c r="L12" s="20">
        <v>3103</v>
      </c>
      <c r="M12" s="21">
        <f t="shared" ref="M12:M25" si="4">L12/K12</f>
        <v>0.51933054393305444</v>
      </c>
      <c r="N12" s="109">
        <v>340</v>
      </c>
      <c r="O12" s="20">
        <v>174</v>
      </c>
      <c r="P12" s="23">
        <f t="shared" si="3"/>
        <v>0.5117647058823529</v>
      </c>
    </row>
    <row r="13" spans="1:18" ht="14.1" customHeight="1" x14ac:dyDescent="0.2">
      <c r="A13" s="19" t="s">
        <v>33</v>
      </c>
      <c r="B13" s="147">
        <v>5000</v>
      </c>
      <c r="C13" s="20">
        <v>3832</v>
      </c>
      <c r="D13" s="21">
        <f t="shared" si="0"/>
        <v>0.76639999999999997</v>
      </c>
      <c r="E13" s="111">
        <v>4700</v>
      </c>
      <c r="F13" s="20">
        <v>3543</v>
      </c>
      <c r="G13" s="22">
        <f t="shared" si="1"/>
        <v>0.75382978723404259</v>
      </c>
      <c r="H13" s="111">
        <v>275</v>
      </c>
      <c r="I13" s="20">
        <v>225</v>
      </c>
      <c r="J13" s="22">
        <f t="shared" si="2"/>
        <v>0.81818181818181823</v>
      </c>
      <c r="K13" s="109">
        <v>3300</v>
      </c>
      <c r="L13" s="20">
        <v>2742</v>
      </c>
      <c r="M13" s="21">
        <f t="shared" si="4"/>
        <v>0.83090909090909093</v>
      </c>
      <c r="N13" s="109">
        <v>200</v>
      </c>
      <c r="O13" s="20">
        <v>118</v>
      </c>
      <c r="P13" s="23">
        <f t="shared" si="3"/>
        <v>0.59</v>
      </c>
    </row>
    <row r="14" spans="1:18" ht="14.1" customHeight="1" x14ac:dyDescent="0.2">
      <c r="A14" s="19" t="s">
        <v>34</v>
      </c>
      <c r="B14" s="147">
        <v>3125</v>
      </c>
      <c r="C14" s="20">
        <v>2012</v>
      </c>
      <c r="D14" s="21">
        <f t="shared" si="0"/>
        <v>0.64383999999999997</v>
      </c>
      <c r="E14" s="111">
        <v>2928</v>
      </c>
      <c r="F14" s="20">
        <v>1880</v>
      </c>
      <c r="G14" s="22">
        <f t="shared" si="1"/>
        <v>0.64207650273224048</v>
      </c>
      <c r="H14" s="111">
        <v>237</v>
      </c>
      <c r="I14" s="20">
        <v>170</v>
      </c>
      <c r="J14" s="22">
        <f t="shared" si="2"/>
        <v>0.71729957805907174</v>
      </c>
      <c r="K14" s="109">
        <v>2371</v>
      </c>
      <c r="L14" s="20">
        <v>1443</v>
      </c>
      <c r="M14" s="21">
        <f t="shared" si="4"/>
        <v>0.60860396457191057</v>
      </c>
      <c r="N14" s="109">
        <v>169</v>
      </c>
      <c r="O14" s="20">
        <v>133</v>
      </c>
      <c r="P14" s="23">
        <f t="shared" si="3"/>
        <v>0.78698224852071008</v>
      </c>
    </row>
    <row r="15" spans="1:18" ht="14.1" customHeight="1" x14ac:dyDescent="0.2">
      <c r="A15" s="19" t="s">
        <v>35</v>
      </c>
      <c r="B15" s="147">
        <v>7000</v>
      </c>
      <c r="C15" s="20">
        <v>5371</v>
      </c>
      <c r="D15" s="21">
        <f t="shared" si="0"/>
        <v>0.76728571428571424</v>
      </c>
      <c r="E15" s="111">
        <v>6000</v>
      </c>
      <c r="F15" s="20">
        <v>5052</v>
      </c>
      <c r="G15" s="22">
        <f t="shared" si="1"/>
        <v>0.84199999999999997</v>
      </c>
      <c r="H15" s="111">
        <v>500</v>
      </c>
      <c r="I15" s="20">
        <v>392</v>
      </c>
      <c r="J15" s="22">
        <f t="shared" si="2"/>
        <v>0.78400000000000003</v>
      </c>
      <c r="K15" s="109">
        <v>5500</v>
      </c>
      <c r="L15" s="20">
        <v>3976</v>
      </c>
      <c r="M15" s="21">
        <f t="shared" si="4"/>
        <v>0.72290909090909095</v>
      </c>
      <c r="N15" s="109">
        <v>350</v>
      </c>
      <c r="O15" s="20">
        <v>231</v>
      </c>
      <c r="P15" s="23">
        <f t="shared" si="3"/>
        <v>0.66</v>
      </c>
    </row>
    <row r="16" spans="1:18" ht="14.1" customHeight="1" x14ac:dyDescent="0.2">
      <c r="A16" s="19" t="s">
        <v>36</v>
      </c>
      <c r="B16" s="147">
        <v>3200</v>
      </c>
      <c r="C16" s="20">
        <v>1474</v>
      </c>
      <c r="D16" s="21">
        <f t="shared" si="0"/>
        <v>0.46062500000000001</v>
      </c>
      <c r="E16" s="111">
        <v>3000</v>
      </c>
      <c r="F16" s="20">
        <v>1372</v>
      </c>
      <c r="G16" s="22">
        <f t="shared" si="1"/>
        <v>0.45733333333333331</v>
      </c>
      <c r="H16" s="111">
        <v>485</v>
      </c>
      <c r="I16" s="20">
        <v>173</v>
      </c>
      <c r="J16" s="22">
        <f t="shared" si="2"/>
        <v>0.35670103092783506</v>
      </c>
      <c r="K16" s="109">
        <v>2000</v>
      </c>
      <c r="L16" s="20">
        <v>985</v>
      </c>
      <c r="M16" s="21">
        <f t="shared" si="4"/>
        <v>0.49249999999999999</v>
      </c>
      <c r="N16" s="109">
        <v>175</v>
      </c>
      <c r="O16" s="20">
        <v>70</v>
      </c>
      <c r="P16" s="23">
        <f t="shared" si="3"/>
        <v>0.4</v>
      </c>
    </row>
    <row r="17" spans="1:17" ht="14.1" customHeight="1" x14ac:dyDescent="0.2">
      <c r="A17" s="19" t="s">
        <v>37</v>
      </c>
      <c r="B17" s="147">
        <v>7980</v>
      </c>
      <c r="C17" s="20">
        <v>4603</v>
      </c>
      <c r="D17" s="21">
        <f t="shared" si="0"/>
        <v>0.57681704260651634</v>
      </c>
      <c r="E17" s="111">
        <v>7178</v>
      </c>
      <c r="F17" s="20">
        <v>4217</v>
      </c>
      <c r="G17" s="22">
        <f t="shared" si="1"/>
        <v>0.58748955140707715</v>
      </c>
      <c r="H17" s="111">
        <v>702</v>
      </c>
      <c r="I17" s="20">
        <v>359</v>
      </c>
      <c r="J17" s="22">
        <f t="shared" si="2"/>
        <v>0.51139601139601143</v>
      </c>
      <c r="K17" s="109">
        <v>5268</v>
      </c>
      <c r="L17" s="20">
        <v>2866</v>
      </c>
      <c r="M17" s="21">
        <f t="shared" si="4"/>
        <v>0.54403948367501898</v>
      </c>
      <c r="N17" s="109">
        <v>225</v>
      </c>
      <c r="O17" s="20">
        <v>145</v>
      </c>
      <c r="P17" s="23">
        <f t="shared" si="3"/>
        <v>0.64444444444444449</v>
      </c>
    </row>
    <row r="18" spans="1:17" ht="14.1" customHeight="1" x14ac:dyDescent="0.2">
      <c r="A18" s="19" t="s">
        <v>38</v>
      </c>
      <c r="B18" s="147">
        <v>4138</v>
      </c>
      <c r="C18" s="20">
        <v>2317</v>
      </c>
      <c r="D18" s="21">
        <f t="shared" si="0"/>
        <v>0.55993233446109236</v>
      </c>
      <c r="E18" s="111">
        <v>3818</v>
      </c>
      <c r="F18" s="20">
        <v>2138</v>
      </c>
      <c r="G18" s="22">
        <f t="shared" si="1"/>
        <v>0.55997904662126763</v>
      </c>
      <c r="H18" s="111">
        <v>283</v>
      </c>
      <c r="I18" s="20">
        <v>197</v>
      </c>
      <c r="J18" s="22">
        <f t="shared" si="2"/>
        <v>0.69611307420494695</v>
      </c>
      <c r="K18" s="109">
        <v>2200</v>
      </c>
      <c r="L18" s="20">
        <v>1435</v>
      </c>
      <c r="M18" s="21">
        <f t="shared" si="4"/>
        <v>0.65227272727272723</v>
      </c>
      <c r="N18" s="109">
        <v>205</v>
      </c>
      <c r="O18" s="20">
        <v>121</v>
      </c>
      <c r="P18" s="23">
        <f t="shared" si="3"/>
        <v>0.59024390243902436</v>
      </c>
    </row>
    <row r="19" spans="1:17" ht="14.1" customHeight="1" x14ac:dyDescent="0.2">
      <c r="A19" s="19" t="s">
        <v>39</v>
      </c>
      <c r="B19" s="147">
        <v>16000</v>
      </c>
      <c r="C19" s="20">
        <v>9843</v>
      </c>
      <c r="D19" s="21">
        <f t="shared" si="0"/>
        <v>0.6151875</v>
      </c>
      <c r="E19" s="111">
        <v>14644</v>
      </c>
      <c r="F19" s="20">
        <v>9010</v>
      </c>
      <c r="G19" s="22">
        <f t="shared" si="1"/>
        <v>0.61526905217153782</v>
      </c>
      <c r="H19" s="111">
        <v>1350</v>
      </c>
      <c r="I19" s="20">
        <v>760</v>
      </c>
      <c r="J19" s="22">
        <f t="shared" si="2"/>
        <v>0.562962962962963</v>
      </c>
      <c r="K19" s="109">
        <v>7800</v>
      </c>
      <c r="L19" s="20">
        <v>4579</v>
      </c>
      <c r="M19" s="21">
        <f t="shared" si="4"/>
        <v>0.5870512820512821</v>
      </c>
      <c r="N19" s="109">
        <v>500</v>
      </c>
      <c r="O19" s="20">
        <v>239</v>
      </c>
      <c r="P19" s="23">
        <f t="shared" si="3"/>
        <v>0.47799999999999998</v>
      </c>
    </row>
    <row r="20" spans="1:17" ht="14.1" customHeight="1" x14ac:dyDescent="0.2">
      <c r="A20" s="19" t="s">
        <v>40</v>
      </c>
      <c r="B20" s="147">
        <v>6895</v>
      </c>
      <c r="C20" s="20">
        <v>4812</v>
      </c>
      <c r="D20" s="21">
        <f t="shared" si="0"/>
        <v>0.69789702683103694</v>
      </c>
      <c r="E20" s="111">
        <v>6294</v>
      </c>
      <c r="F20" s="20">
        <v>4394</v>
      </c>
      <c r="G20" s="22">
        <f t="shared" si="1"/>
        <v>0.69812519860184308</v>
      </c>
      <c r="H20" s="111">
        <v>289</v>
      </c>
      <c r="I20" s="20">
        <v>210</v>
      </c>
      <c r="J20" s="22">
        <f t="shared" si="2"/>
        <v>0.72664359861591699</v>
      </c>
      <c r="K20" s="109">
        <v>4651</v>
      </c>
      <c r="L20" s="20">
        <v>3249</v>
      </c>
      <c r="M20" s="21">
        <f t="shared" si="4"/>
        <v>0.69855944958073535</v>
      </c>
      <c r="N20" s="109">
        <v>188</v>
      </c>
      <c r="O20" s="20">
        <v>138</v>
      </c>
      <c r="P20" s="23">
        <f t="shared" si="3"/>
        <v>0.73404255319148937</v>
      </c>
    </row>
    <row r="21" spans="1:17" ht="14.1" customHeight="1" x14ac:dyDescent="0.2">
      <c r="A21" s="19" t="s">
        <v>41</v>
      </c>
      <c r="B21" s="147">
        <v>8100</v>
      </c>
      <c r="C21" s="20">
        <v>6232</v>
      </c>
      <c r="D21" s="21">
        <f t="shared" si="0"/>
        <v>0.76938271604938269</v>
      </c>
      <c r="E21" s="111">
        <v>6804</v>
      </c>
      <c r="F21" s="20">
        <v>5928</v>
      </c>
      <c r="G21" s="22">
        <f t="shared" si="1"/>
        <v>0.87125220458553787</v>
      </c>
      <c r="H21" s="111">
        <v>438</v>
      </c>
      <c r="I21" s="20">
        <v>390</v>
      </c>
      <c r="J21" s="22">
        <f t="shared" si="2"/>
        <v>0.8904109589041096</v>
      </c>
      <c r="K21" s="109">
        <v>6318</v>
      </c>
      <c r="L21" s="20">
        <v>4991</v>
      </c>
      <c r="M21" s="21">
        <f t="shared" si="4"/>
        <v>0.7899651788540677</v>
      </c>
      <c r="N21" s="109">
        <v>405</v>
      </c>
      <c r="O21" s="20">
        <v>197</v>
      </c>
      <c r="P21" s="23">
        <f t="shared" si="3"/>
        <v>0.48641975308641977</v>
      </c>
    </row>
    <row r="22" spans="1:17" ht="14.1" customHeight="1" x14ac:dyDescent="0.2">
      <c r="A22" s="19" t="s">
        <v>42</v>
      </c>
      <c r="B22" s="147">
        <v>8400</v>
      </c>
      <c r="C22" s="20">
        <v>5553</v>
      </c>
      <c r="D22" s="21">
        <f t="shared" si="0"/>
        <v>0.66107142857142853</v>
      </c>
      <c r="E22" s="111">
        <v>7800</v>
      </c>
      <c r="F22" s="20">
        <v>5261</v>
      </c>
      <c r="G22" s="22">
        <f t="shared" si="1"/>
        <v>0.67448717948717951</v>
      </c>
      <c r="H22" s="111">
        <v>425</v>
      </c>
      <c r="I22" s="20">
        <v>369</v>
      </c>
      <c r="J22" s="22">
        <f t="shared" si="2"/>
        <v>0.86823529411764711</v>
      </c>
      <c r="K22" s="109">
        <v>6500</v>
      </c>
      <c r="L22" s="20">
        <v>4774</v>
      </c>
      <c r="M22" s="21">
        <f t="shared" si="4"/>
        <v>0.7344615384615385</v>
      </c>
      <c r="N22" s="109">
        <v>330</v>
      </c>
      <c r="O22" s="20">
        <v>196</v>
      </c>
      <c r="P22" s="23">
        <f t="shared" si="3"/>
        <v>0.59393939393939399</v>
      </c>
    </row>
    <row r="23" spans="1:17" ht="14.1" customHeight="1" x14ac:dyDescent="0.2">
      <c r="A23" s="19" t="s">
        <v>43</v>
      </c>
      <c r="B23" s="147">
        <v>3900</v>
      </c>
      <c r="C23" s="20">
        <v>2379</v>
      </c>
      <c r="D23" s="21">
        <f t="shared" si="0"/>
        <v>0.61</v>
      </c>
      <c r="E23" s="111">
        <v>3650</v>
      </c>
      <c r="F23" s="20">
        <v>2183</v>
      </c>
      <c r="G23" s="22">
        <f t="shared" si="1"/>
        <v>0.59808219178082189</v>
      </c>
      <c r="H23" s="111">
        <v>300</v>
      </c>
      <c r="I23" s="20">
        <v>145</v>
      </c>
      <c r="J23" s="22">
        <f t="shared" si="2"/>
        <v>0.48333333333333334</v>
      </c>
      <c r="K23" s="109">
        <v>3200</v>
      </c>
      <c r="L23" s="20">
        <v>1902</v>
      </c>
      <c r="M23" s="21">
        <f t="shared" si="4"/>
        <v>0.59437499999999999</v>
      </c>
      <c r="N23" s="109">
        <v>175</v>
      </c>
      <c r="O23" s="20">
        <v>91</v>
      </c>
      <c r="P23" s="23">
        <f t="shared" si="3"/>
        <v>0.52</v>
      </c>
    </row>
    <row r="24" spans="1:17" ht="14.1" customHeight="1" x14ac:dyDescent="0.2">
      <c r="A24" s="19" t="s">
        <v>44</v>
      </c>
      <c r="B24" s="147">
        <v>6500</v>
      </c>
      <c r="C24" s="20">
        <v>3581</v>
      </c>
      <c r="D24" s="21">
        <f t="shared" si="0"/>
        <v>0.55092307692307696</v>
      </c>
      <c r="E24" s="111">
        <v>5500</v>
      </c>
      <c r="F24" s="20">
        <v>3200</v>
      </c>
      <c r="G24" s="22">
        <f t="shared" si="1"/>
        <v>0.58181818181818179</v>
      </c>
      <c r="H24" s="111">
        <v>350</v>
      </c>
      <c r="I24" s="20">
        <v>189</v>
      </c>
      <c r="J24" s="22">
        <f t="shared" si="2"/>
        <v>0.54</v>
      </c>
      <c r="K24" s="109">
        <v>4500</v>
      </c>
      <c r="L24" s="20">
        <v>2447</v>
      </c>
      <c r="M24" s="21">
        <f t="shared" si="4"/>
        <v>0.5437777777777778</v>
      </c>
      <c r="N24" s="109">
        <v>250</v>
      </c>
      <c r="O24" s="20">
        <v>113</v>
      </c>
      <c r="P24" s="23">
        <f t="shared" si="3"/>
        <v>0.45200000000000001</v>
      </c>
    </row>
    <row r="25" spans="1:17" ht="14.1" customHeight="1" x14ac:dyDescent="0.2">
      <c r="A25" s="19" t="s">
        <v>45</v>
      </c>
      <c r="B25" s="148">
        <v>5148</v>
      </c>
      <c r="C25" s="20">
        <v>4925</v>
      </c>
      <c r="D25" s="21">
        <f t="shared" si="0"/>
        <v>0.95668220668220671</v>
      </c>
      <c r="E25" s="111">
        <v>4920</v>
      </c>
      <c r="F25" s="20">
        <v>4593</v>
      </c>
      <c r="G25" s="22">
        <f t="shared" si="1"/>
        <v>0.93353658536585371</v>
      </c>
      <c r="H25" s="111">
        <v>275</v>
      </c>
      <c r="I25" s="20">
        <v>367</v>
      </c>
      <c r="J25" s="22">
        <f t="shared" si="2"/>
        <v>1.3345454545454545</v>
      </c>
      <c r="K25" s="109">
        <v>3500</v>
      </c>
      <c r="L25" s="20">
        <v>3649</v>
      </c>
      <c r="M25" s="21">
        <f t="shared" si="4"/>
        <v>1.0425714285714285</v>
      </c>
      <c r="N25" s="109">
        <v>200</v>
      </c>
      <c r="O25" s="20">
        <v>162</v>
      </c>
      <c r="P25" s="23">
        <f t="shared" si="3"/>
        <v>0.81</v>
      </c>
    </row>
    <row r="26" spans="1:17" x14ac:dyDescent="0.2">
      <c r="A26" s="19" t="s">
        <v>46</v>
      </c>
      <c r="B26" s="117" t="s">
        <v>47</v>
      </c>
      <c r="C26" s="109">
        <v>802</v>
      </c>
      <c r="D26" s="21" t="s">
        <v>47</v>
      </c>
      <c r="E26" s="111" t="s">
        <v>47</v>
      </c>
      <c r="F26" s="112">
        <v>791</v>
      </c>
      <c r="G26" s="22" t="s">
        <v>47</v>
      </c>
      <c r="H26" s="111" t="s">
        <v>47</v>
      </c>
      <c r="I26" s="112">
        <v>20</v>
      </c>
      <c r="J26" s="22" t="s">
        <v>47</v>
      </c>
      <c r="K26" s="109" t="s">
        <v>47</v>
      </c>
      <c r="L26" s="109">
        <v>427</v>
      </c>
      <c r="M26" s="21" t="s">
        <v>47</v>
      </c>
      <c r="N26" s="109" t="s">
        <v>47</v>
      </c>
      <c r="O26" s="109">
        <v>20</v>
      </c>
      <c r="P26" s="23" t="s">
        <v>47</v>
      </c>
    </row>
    <row r="27" spans="1:17" ht="13.5" thickBot="1" x14ac:dyDescent="0.25">
      <c r="A27" s="24" t="s">
        <v>48</v>
      </c>
      <c r="B27" s="120">
        <f>SUM(B10:B26)</f>
        <v>109386</v>
      </c>
      <c r="C27" s="110">
        <v>68872</v>
      </c>
      <c r="D27" s="25">
        <f>C27/B27</f>
        <v>0.62962353500447954</v>
      </c>
      <c r="E27" s="110">
        <f>SUM(E10:E26)</f>
        <v>99186</v>
      </c>
      <c r="F27" s="110">
        <v>63123</v>
      </c>
      <c r="G27" s="26">
        <f>F27/E27</f>
        <v>0.63641038049724763</v>
      </c>
      <c r="H27" s="110">
        <f>SUM(H10:H26)</f>
        <v>7309</v>
      </c>
      <c r="I27" s="110">
        <v>5184</v>
      </c>
      <c r="J27" s="26">
        <f>I27/H27</f>
        <v>0.70926255301682861</v>
      </c>
      <c r="K27" s="110">
        <f>SUM(K10:K26)</f>
        <v>73108</v>
      </c>
      <c r="L27" s="110">
        <v>43304</v>
      </c>
      <c r="M27" s="25">
        <f>L27/K27</f>
        <v>0.59232915686381793</v>
      </c>
      <c r="N27" s="110">
        <f>SUM(N10:N26)</f>
        <v>4202</v>
      </c>
      <c r="O27" s="110">
        <v>2257</v>
      </c>
      <c r="P27" s="27">
        <f>O27/N27</f>
        <v>0.53712517848643504</v>
      </c>
    </row>
    <row r="28" spans="1:17" ht="13.5" thickTop="1" x14ac:dyDescent="0.2">
      <c r="A28" s="1" t="s">
        <v>49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</row>
    <row r="29" spans="1:17" x14ac:dyDescent="0.2">
      <c r="A29" s="1" t="s">
        <v>50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</row>
    <row r="30" spans="1:17" ht="12.75" customHeight="1" x14ac:dyDescent="0.2">
      <c r="A30" s="155" t="s">
        <v>51</v>
      </c>
      <c r="B30" s="155"/>
      <c r="C30" s="155"/>
      <c r="D30" s="155"/>
      <c r="E30" s="155"/>
      <c r="F30" s="155"/>
      <c r="G30" s="155"/>
      <c r="H30" s="155"/>
      <c r="I30" s="155"/>
      <c r="J30" s="155"/>
      <c r="K30" s="155"/>
      <c r="L30" s="155"/>
      <c r="M30" s="155"/>
      <c r="N30" s="155"/>
      <c r="O30" s="155"/>
      <c r="P30" s="155"/>
      <c r="Q30" s="137"/>
    </row>
    <row r="31" spans="1:17" ht="12.75" customHeight="1" x14ac:dyDescent="0.2">
      <c r="A31" s="155" t="s">
        <v>52</v>
      </c>
      <c r="B31" s="155"/>
      <c r="C31" s="155"/>
      <c r="D31" s="155"/>
      <c r="E31" s="155"/>
      <c r="F31" s="155"/>
      <c r="G31" s="155"/>
      <c r="H31" s="155"/>
      <c r="I31" s="155"/>
      <c r="J31" s="155"/>
      <c r="K31" s="155"/>
      <c r="L31" s="155"/>
      <c r="M31" s="155"/>
      <c r="N31" s="155"/>
      <c r="O31" s="155"/>
      <c r="P31" s="155"/>
      <c r="Q31" s="137"/>
    </row>
    <row r="32" spans="1:17" x14ac:dyDescent="0.2">
      <c r="A32" s="159" t="s">
        <v>53</v>
      </c>
      <c r="B32" s="159"/>
      <c r="C32" s="159"/>
      <c r="D32" s="159"/>
      <c r="E32" s="159"/>
      <c r="F32" s="159"/>
      <c r="G32" s="159"/>
      <c r="H32" s="159"/>
      <c r="I32" s="159"/>
      <c r="J32" s="159"/>
      <c r="K32" s="159"/>
      <c r="L32" s="159"/>
      <c r="M32" s="159"/>
      <c r="N32" s="159"/>
      <c r="O32" s="159"/>
      <c r="P32" s="159"/>
      <c r="Q32" s="1"/>
    </row>
  </sheetData>
  <mergeCells count="17">
    <mergeCell ref="A1:P1"/>
    <mergeCell ref="A2:P2"/>
    <mergeCell ref="A3:P3"/>
    <mergeCell ref="K7:M7"/>
    <mergeCell ref="N7:P7"/>
    <mergeCell ref="B7:D7"/>
    <mergeCell ref="H7:J7"/>
    <mergeCell ref="A5:P5"/>
    <mergeCell ref="E7:G7"/>
    <mergeCell ref="B8:D8"/>
    <mergeCell ref="H8:J8"/>
    <mergeCell ref="A30:P30"/>
    <mergeCell ref="E8:G8"/>
    <mergeCell ref="A32:P32"/>
    <mergeCell ref="K8:M8"/>
    <mergeCell ref="A31:P31"/>
    <mergeCell ref="N8:P8"/>
  </mergeCells>
  <phoneticPr fontId="2" type="noConversion"/>
  <printOptions horizontalCentered="1" verticalCentered="1"/>
  <pageMargins left="0.5" right="0.5" top="0.75" bottom="0.75" header="0.5" footer="0.5"/>
  <pageSetup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P32"/>
  <sheetViews>
    <sheetView workbookViewId="0">
      <selection activeCell="A33" sqref="A33"/>
    </sheetView>
  </sheetViews>
  <sheetFormatPr defaultColWidth="9.140625" defaultRowHeight="12.75" x14ac:dyDescent="0.2"/>
  <cols>
    <col min="1" max="1" width="21.85546875" style="11" customWidth="1"/>
    <col min="2" max="2" width="10.140625" style="11" customWidth="1"/>
    <col min="3" max="4" width="7.42578125" style="11" customWidth="1"/>
    <col min="5" max="5" width="11" style="11" customWidth="1"/>
    <col min="6" max="6" width="7.7109375" style="11" customWidth="1"/>
    <col min="7" max="7" width="10.85546875" style="11" customWidth="1"/>
    <col min="8" max="8" width="6.85546875" style="11" customWidth="1"/>
    <col min="9" max="9" width="9.5703125" style="11" customWidth="1"/>
    <col min="10" max="10" width="7" style="11" customWidth="1"/>
    <col min="11" max="11" width="8.140625" style="11" customWidth="1"/>
    <col min="12" max="12" width="6.85546875" style="11" customWidth="1"/>
    <col min="13" max="16384" width="9.140625" style="11"/>
  </cols>
  <sheetData>
    <row r="1" spans="1:16" ht="18.75" x14ac:dyDescent="0.3">
      <c r="A1" s="161" t="s">
        <v>0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</row>
    <row r="2" spans="1:16" ht="15.75" x14ac:dyDescent="0.25">
      <c r="A2" s="151" t="str">
        <f>'1. Plan vs Actual'!A2</f>
        <v>OSCCAR Summary by Workforce Area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31"/>
      <c r="N2" s="131"/>
      <c r="O2" s="131"/>
      <c r="P2" s="131"/>
    </row>
    <row r="3" spans="1:16" ht="15.75" x14ac:dyDescent="0.25">
      <c r="A3" s="151" t="str">
        <f>'1. Plan vs Actual'!A3</f>
        <v>FY24 Quarter Ending December 31, 2023</v>
      </c>
      <c r="B3" s="151"/>
      <c r="C3" s="151"/>
      <c r="D3" s="151"/>
      <c r="E3" s="151"/>
      <c r="F3" s="151"/>
      <c r="G3" s="151"/>
      <c r="H3" s="151"/>
      <c r="I3" s="151"/>
      <c r="J3" s="151"/>
      <c r="K3" s="151"/>
      <c r="L3" s="151"/>
      <c r="M3" s="131"/>
      <c r="N3" s="131"/>
      <c r="O3" s="131"/>
      <c r="P3" s="131"/>
    </row>
    <row r="5" spans="1:16" ht="18.75" x14ac:dyDescent="0.3">
      <c r="A5" s="161" t="s">
        <v>4</v>
      </c>
      <c r="B5" s="161"/>
      <c r="C5" s="161"/>
      <c r="D5" s="161"/>
      <c r="E5" s="161"/>
      <c r="F5" s="161"/>
      <c r="G5" s="161"/>
      <c r="H5" s="161"/>
      <c r="I5" s="161"/>
      <c r="J5" s="161"/>
      <c r="K5" s="161"/>
      <c r="L5" s="161"/>
      <c r="M5" s="8"/>
    </row>
    <row r="6" spans="1:16" ht="6.75" customHeight="1" thickBot="1" x14ac:dyDescent="0.25"/>
    <row r="7" spans="1:16" ht="13.5" thickTop="1" x14ac:dyDescent="0.2">
      <c r="A7" s="171" t="s">
        <v>16</v>
      </c>
      <c r="B7" s="165" t="s">
        <v>17</v>
      </c>
      <c r="C7" s="165" t="s">
        <v>18</v>
      </c>
      <c r="D7" s="165"/>
      <c r="E7" s="167" t="s">
        <v>54</v>
      </c>
      <c r="F7" s="167"/>
      <c r="G7" s="167"/>
      <c r="H7" s="167"/>
      <c r="I7" s="167"/>
      <c r="J7" s="167"/>
      <c r="K7" s="167"/>
      <c r="L7" s="168"/>
    </row>
    <row r="8" spans="1:16" x14ac:dyDescent="0.2">
      <c r="A8" s="172"/>
      <c r="B8" s="169"/>
      <c r="C8" s="169"/>
      <c r="D8" s="169"/>
      <c r="E8" s="169" t="s">
        <v>19</v>
      </c>
      <c r="F8" s="169"/>
      <c r="G8" s="169" t="s">
        <v>20</v>
      </c>
      <c r="H8" s="169"/>
      <c r="I8" s="169" t="s">
        <v>21</v>
      </c>
      <c r="J8" s="169"/>
      <c r="K8" s="169" t="s">
        <v>55</v>
      </c>
      <c r="L8" s="170"/>
    </row>
    <row r="9" spans="1:16" s="29" customFormat="1" ht="38.25" x14ac:dyDescent="0.2">
      <c r="A9" s="28"/>
      <c r="B9" s="134" t="s">
        <v>22</v>
      </c>
      <c r="C9" s="134" t="s">
        <v>56</v>
      </c>
      <c r="D9" s="134" t="s">
        <v>57</v>
      </c>
      <c r="E9" s="134" t="s">
        <v>58</v>
      </c>
      <c r="F9" s="134" t="s">
        <v>57</v>
      </c>
      <c r="G9" s="134" t="s">
        <v>59</v>
      </c>
      <c r="H9" s="134" t="s">
        <v>57</v>
      </c>
      <c r="I9" s="134" t="s">
        <v>60</v>
      </c>
      <c r="J9" s="134" t="s">
        <v>57</v>
      </c>
      <c r="K9" s="134" t="s">
        <v>26</v>
      </c>
      <c r="L9" s="18" t="s">
        <v>57</v>
      </c>
    </row>
    <row r="10" spans="1:16" ht="14.1" customHeight="1" x14ac:dyDescent="0.2">
      <c r="A10" s="19" t="s">
        <v>30</v>
      </c>
      <c r="B10" s="30">
        <f>'1. Plan vs Actual'!C10</f>
        <v>1845</v>
      </c>
      <c r="C10" s="20">
        <v>1083</v>
      </c>
      <c r="D10" s="21">
        <f>C10/B10</f>
        <v>0.58699186991869923</v>
      </c>
      <c r="E10" s="20">
        <f>'1. Plan vs Actual'!F10</f>
        <v>1730</v>
      </c>
      <c r="F10" s="21">
        <f>E10/B10</f>
        <v>0.93766937669376693</v>
      </c>
      <c r="G10" s="20">
        <f>'1. Plan vs Actual'!I10</f>
        <v>103</v>
      </c>
      <c r="H10" s="21">
        <f>G10/B10</f>
        <v>5.5826558265582658E-2</v>
      </c>
      <c r="I10" s="30">
        <f>'1. Plan vs Actual'!L10</f>
        <v>1067</v>
      </c>
      <c r="J10" s="21">
        <f>I10/B10</f>
        <v>0.57831978319783195</v>
      </c>
      <c r="K10" s="20">
        <f>'1. Plan vs Actual'!O10</f>
        <v>65</v>
      </c>
      <c r="L10" s="23">
        <f>K10/B10</f>
        <v>3.5230352303523033E-2</v>
      </c>
    </row>
    <row r="11" spans="1:16" ht="14.1" customHeight="1" x14ac:dyDescent="0.2">
      <c r="A11" s="19" t="s">
        <v>31</v>
      </c>
      <c r="B11" s="30">
        <f>'1. Plan vs Actual'!C11</f>
        <v>8146</v>
      </c>
      <c r="C11" s="20">
        <v>5939</v>
      </c>
      <c r="D11" s="21">
        <f t="shared" ref="D11:D27" si="0">C11/B11</f>
        <v>0.72906948195433341</v>
      </c>
      <c r="E11" s="20">
        <f>'1. Plan vs Actual'!F11</f>
        <v>7405</v>
      </c>
      <c r="F11" s="21">
        <f t="shared" ref="F11:F27" si="1">E11/B11</f>
        <v>0.90903510925607656</v>
      </c>
      <c r="G11" s="20">
        <f>'1. Plan vs Actual'!I11</f>
        <v>555</v>
      </c>
      <c r="H11" s="21">
        <f t="shared" ref="H11:H27" si="2">G11/B11</f>
        <v>6.8131598330468945E-2</v>
      </c>
      <c r="I11" s="30">
        <f>'1. Plan vs Actual'!L11</f>
        <v>4992</v>
      </c>
      <c r="J11" s="21">
        <f t="shared" ref="J11:J27" si="3">I11/B11</f>
        <v>0.61281610606432602</v>
      </c>
      <c r="K11" s="20">
        <f>'1. Plan vs Actual'!O11</f>
        <v>178</v>
      </c>
      <c r="L11" s="23">
        <f t="shared" ref="L11:L27" si="4">K11/B11</f>
        <v>2.1851215320402653E-2</v>
      </c>
    </row>
    <row r="12" spans="1:16" ht="14.1" customHeight="1" x14ac:dyDescent="0.2">
      <c r="A12" s="19" t="s">
        <v>32</v>
      </c>
      <c r="B12" s="30">
        <f>'1. Plan vs Actual'!C12</f>
        <v>4484</v>
      </c>
      <c r="C12" s="20">
        <v>2954</v>
      </c>
      <c r="D12" s="21">
        <f t="shared" si="0"/>
        <v>0.65878679750223013</v>
      </c>
      <c r="E12" s="20">
        <f>'1. Plan vs Actual'!F12</f>
        <v>4191</v>
      </c>
      <c r="F12" s="21">
        <f t="shared" si="1"/>
        <v>0.9346565566458519</v>
      </c>
      <c r="G12" s="20">
        <f>'1. Plan vs Actual'!I12</f>
        <v>501</v>
      </c>
      <c r="H12" s="21">
        <f t="shared" si="2"/>
        <v>0.11173059768064228</v>
      </c>
      <c r="I12" s="30">
        <f>'1. Plan vs Actual'!L12</f>
        <v>3103</v>
      </c>
      <c r="J12" s="21">
        <f t="shared" si="3"/>
        <v>0.6920160570918823</v>
      </c>
      <c r="K12" s="20">
        <f>'1. Plan vs Actual'!O12</f>
        <v>174</v>
      </c>
      <c r="L12" s="23">
        <f t="shared" si="4"/>
        <v>3.8804638715432646E-2</v>
      </c>
    </row>
    <row r="13" spans="1:16" ht="14.1" customHeight="1" x14ac:dyDescent="0.2">
      <c r="A13" s="19" t="s">
        <v>33</v>
      </c>
      <c r="B13" s="30">
        <f>'1. Plan vs Actual'!C13</f>
        <v>3832</v>
      </c>
      <c r="C13" s="20">
        <v>2566</v>
      </c>
      <c r="D13" s="21">
        <f t="shared" si="0"/>
        <v>0.66962421711899789</v>
      </c>
      <c r="E13" s="20">
        <f>'1. Plan vs Actual'!F13</f>
        <v>3543</v>
      </c>
      <c r="F13" s="21">
        <f t="shared" si="1"/>
        <v>0.92458246346555328</v>
      </c>
      <c r="G13" s="20">
        <f>'1. Plan vs Actual'!I13</f>
        <v>225</v>
      </c>
      <c r="H13" s="21">
        <f t="shared" si="2"/>
        <v>5.8716075156576203E-2</v>
      </c>
      <c r="I13" s="30">
        <f>'1. Plan vs Actual'!L13</f>
        <v>2742</v>
      </c>
      <c r="J13" s="21">
        <f t="shared" si="3"/>
        <v>0.71555323590814202</v>
      </c>
      <c r="K13" s="20">
        <f>'1. Plan vs Actual'!O13</f>
        <v>118</v>
      </c>
      <c r="L13" s="23">
        <f t="shared" si="4"/>
        <v>3.0793319415448852E-2</v>
      </c>
    </row>
    <row r="14" spans="1:16" ht="14.1" customHeight="1" x14ac:dyDescent="0.2">
      <c r="A14" s="19" t="s">
        <v>34</v>
      </c>
      <c r="B14" s="30">
        <f>'1. Plan vs Actual'!C14</f>
        <v>2012</v>
      </c>
      <c r="C14" s="20">
        <v>1227</v>
      </c>
      <c r="D14" s="21">
        <f t="shared" si="0"/>
        <v>0.60984095427435392</v>
      </c>
      <c r="E14" s="20">
        <f>'1. Plan vs Actual'!F14</f>
        <v>1880</v>
      </c>
      <c r="F14" s="21">
        <f t="shared" si="1"/>
        <v>0.93439363817097421</v>
      </c>
      <c r="G14" s="20">
        <f>'1. Plan vs Actual'!I14</f>
        <v>170</v>
      </c>
      <c r="H14" s="21">
        <f t="shared" si="2"/>
        <v>8.4493041749502978E-2</v>
      </c>
      <c r="I14" s="30">
        <f>'1. Plan vs Actual'!L14</f>
        <v>1443</v>
      </c>
      <c r="J14" s="21">
        <f t="shared" si="3"/>
        <v>0.71719681908548705</v>
      </c>
      <c r="K14" s="20">
        <f>'1. Plan vs Actual'!O14</f>
        <v>133</v>
      </c>
      <c r="L14" s="23">
        <f t="shared" si="4"/>
        <v>6.6103379721669978E-2</v>
      </c>
    </row>
    <row r="15" spans="1:16" ht="14.1" customHeight="1" x14ac:dyDescent="0.2">
      <c r="A15" s="19" t="s">
        <v>35</v>
      </c>
      <c r="B15" s="30">
        <f>'1. Plan vs Actual'!C15</f>
        <v>5371</v>
      </c>
      <c r="C15" s="20">
        <v>3609</v>
      </c>
      <c r="D15" s="21">
        <f t="shared" si="0"/>
        <v>0.67194191025879724</v>
      </c>
      <c r="E15" s="20">
        <f>'1. Plan vs Actual'!F15</f>
        <v>5052</v>
      </c>
      <c r="F15" s="21">
        <f t="shared" si="1"/>
        <v>0.94060696332154159</v>
      </c>
      <c r="G15" s="20">
        <f>'1. Plan vs Actual'!I15</f>
        <v>392</v>
      </c>
      <c r="H15" s="21">
        <f t="shared" si="2"/>
        <v>7.2984546639359521E-2</v>
      </c>
      <c r="I15" s="30">
        <f>'1. Plan vs Actual'!L15</f>
        <v>3976</v>
      </c>
      <c r="J15" s="21">
        <f t="shared" si="3"/>
        <v>0.74027183019921805</v>
      </c>
      <c r="K15" s="20">
        <f>'1. Plan vs Actual'!O15</f>
        <v>231</v>
      </c>
      <c r="L15" s="23">
        <f t="shared" si="4"/>
        <v>4.3008750698194008E-2</v>
      </c>
    </row>
    <row r="16" spans="1:16" ht="14.1" customHeight="1" x14ac:dyDescent="0.2">
      <c r="A16" s="19" t="s">
        <v>36</v>
      </c>
      <c r="B16" s="30">
        <f>'1. Plan vs Actual'!C16</f>
        <v>1474</v>
      </c>
      <c r="C16" s="20">
        <v>976</v>
      </c>
      <c r="D16" s="21">
        <f t="shared" si="0"/>
        <v>0.66214382632293078</v>
      </c>
      <c r="E16" s="20">
        <f>'1. Plan vs Actual'!F16</f>
        <v>1372</v>
      </c>
      <c r="F16" s="21">
        <f t="shared" si="1"/>
        <v>0.93080054274084123</v>
      </c>
      <c r="G16" s="20">
        <f>'1. Plan vs Actual'!I16</f>
        <v>173</v>
      </c>
      <c r="H16" s="21">
        <f t="shared" si="2"/>
        <v>0.11736770691994572</v>
      </c>
      <c r="I16" s="30">
        <f>'1. Plan vs Actual'!L16</f>
        <v>985</v>
      </c>
      <c r="J16" s="21">
        <f t="shared" si="3"/>
        <v>0.66824966078697423</v>
      </c>
      <c r="K16" s="20">
        <f>'1. Plan vs Actual'!O16</f>
        <v>70</v>
      </c>
      <c r="L16" s="23">
        <f t="shared" si="4"/>
        <v>4.7489823609226593E-2</v>
      </c>
    </row>
    <row r="17" spans="1:16" ht="14.1" customHeight="1" x14ac:dyDescent="0.2">
      <c r="A17" s="19" t="s">
        <v>37</v>
      </c>
      <c r="B17" s="30">
        <f>'1. Plan vs Actual'!C17</f>
        <v>4603</v>
      </c>
      <c r="C17" s="20">
        <v>2539</v>
      </c>
      <c r="D17" s="21">
        <f t="shared" si="0"/>
        <v>0.55159678470562679</v>
      </c>
      <c r="E17" s="20">
        <f>'1. Plan vs Actual'!F17</f>
        <v>4217</v>
      </c>
      <c r="F17" s="21">
        <f t="shared" si="1"/>
        <v>0.91614164675211818</v>
      </c>
      <c r="G17" s="20">
        <f>'1. Plan vs Actual'!I17</f>
        <v>359</v>
      </c>
      <c r="H17" s="21">
        <f t="shared" si="2"/>
        <v>7.7992613512926356E-2</v>
      </c>
      <c r="I17" s="30">
        <f>'1. Plan vs Actual'!L17</f>
        <v>2866</v>
      </c>
      <c r="J17" s="21">
        <f t="shared" si="3"/>
        <v>0.6226374103845318</v>
      </c>
      <c r="K17" s="20">
        <f>'1. Plan vs Actual'!O17</f>
        <v>145</v>
      </c>
      <c r="L17" s="23">
        <f t="shared" si="4"/>
        <v>3.1501194872908971E-2</v>
      </c>
    </row>
    <row r="18" spans="1:16" ht="14.1" customHeight="1" x14ac:dyDescent="0.2">
      <c r="A18" s="19" t="s">
        <v>38</v>
      </c>
      <c r="B18" s="30">
        <f>'1. Plan vs Actual'!C18</f>
        <v>2317</v>
      </c>
      <c r="C18" s="20">
        <v>1228</v>
      </c>
      <c r="D18" s="21">
        <f t="shared" si="0"/>
        <v>0.52999568407423392</v>
      </c>
      <c r="E18" s="20">
        <f>'1. Plan vs Actual'!F18</f>
        <v>2138</v>
      </c>
      <c r="F18" s="21">
        <f t="shared" si="1"/>
        <v>0.92274492878722481</v>
      </c>
      <c r="G18" s="20">
        <f>'1. Plan vs Actual'!I18</f>
        <v>197</v>
      </c>
      <c r="H18" s="21">
        <f t="shared" si="2"/>
        <v>8.5023737591713416E-2</v>
      </c>
      <c r="I18" s="30">
        <f>'1. Plan vs Actual'!L18</f>
        <v>1435</v>
      </c>
      <c r="J18" s="21">
        <f t="shared" si="3"/>
        <v>0.61933534743202412</v>
      </c>
      <c r="K18" s="20">
        <f>'1. Plan vs Actual'!O18</f>
        <v>121</v>
      </c>
      <c r="L18" s="23">
        <f t="shared" si="4"/>
        <v>5.2222701769529561E-2</v>
      </c>
    </row>
    <row r="19" spans="1:16" ht="14.1" customHeight="1" x14ac:dyDescent="0.2">
      <c r="A19" s="19" t="s">
        <v>39</v>
      </c>
      <c r="B19" s="30">
        <f>'1. Plan vs Actual'!C19</f>
        <v>9843</v>
      </c>
      <c r="C19" s="20">
        <v>4909</v>
      </c>
      <c r="D19" s="21">
        <f t="shared" si="0"/>
        <v>0.4987300619729757</v>
      </c>
      <c r="E19" s="20">
        <f>'1. Plan vs Actual'!F19</f>
        <v>9010</v>
      </c>
      <c r="F19" s="21">
        <f t="shared" si="1"/>
        <v>0.91537132987910186</v>
      </c>
      <c r="G19" s="20">
        <f>'1. Plan vs Actual'!I19</f>
        <v>760</v>
      </c>
      <c r="H19" s="21">
        <f t="shared" si="2"/>
        <v>7.7212232043076298E-2</v>
      </c>
      <c r="I19" s="30">
        <f>'1. Plan vs Actual'!L19</f>
        <v>4579</v>
      </c>
      <c r="J19" s="21">
        <f t="shared" si="3"/>
        <v>0.46520369805953471</v>
      </c>
      <c r="K19" s="20">
        <f>'1. Plan vs Actual'!O19</f>
        <v>239</v>
      </c>
      <c r="L19" s="23">
        <f t="shared" si="4"/>
        <v>2.4281215076704256E-2</v>
      </c>
    </row>
    <row r="20" spans="1:16" ht="14.1" customHeight="1" x14ac:dyDescent="0.2">
      <c r="A20" s="19" t="s">
        <v>40</v>
      </c>
      <c r="B20" s="30">
        <f>'1. Plan vs Actual'!C20</f>
        <v>4812</v>
      </c>
      <c r="C20" s="20">
        <v>3114</v>
      </c>
      <c r="D20" s="21">
        <f t="shared" si="0"/>
        <v>0.6471321695760599</v>
      </c>
      <c r="E20" s="20">
        <f>'1. Plan vs Actual'!F20</f>
        <v>4394</v>
      </c>
      <c r="F20" s="21">
        <f t="shared" si="1"/>
        <v>0.91313383208645049</v>
      </c>
      <c r="G20" s="20">
        <f>'1. Plan vs Actual'!I20</f>
        <v>210</v>
      </c>
      <c r="H20" s="21">
        <f t="shared" si="2"/>
        <v>4.3640897755610975E-2</v>
      </c>
      <c r="I20" s="30">
        <f>'1. Plan vs Actual'!L20</f>
        <v>3249</v>
      </c>
      <c r="J20" s="21">
        <f t="shared" si="3"/>
        <v>0.67518703241895262</v>
      </c>
      <c r="K20" s="20">
        <f>'1. Plan vs Actual'!O20</f>
        <v>138</v>
      </c>
      <c r="L20" s="23">
        <f t="shared" si="4"/>
        <v>2.8678304239401497E-2</v>
      </c>
    </row>
    <row r="21" spans="1:16" ht="14.1" customHeight="1" x14ac:dyDescent="0.2">
      <c r="A21" s="19" t="s">
        <v>41</v>
      </c>
      <c r="B21" s="30">
        <f>'1. Plan vs Actual'!C21</f>
        <v>6232</v>
      </c>
      <c r="C21" s="20">
        <v>4686</v>
      </c>
      <c r="D21" s="21">
        <f t="shared" si="0"/>
        <v>0.75192554557124514</v>
      </c>
      <c r="E21" s="20">
        <f>'1. Plan vs Actual'!F21</f>
        <v>5928</v>
      </c>
      <c r="F21" s="21">
        <f t="shared" si="1"/>
        <v>0.95121951219512191</v>
      </c>
      <c r="G21" s="20">
        <f>'1. Plan vs Actual'!I21</f>
        <v>390</v>
      </c>
      <c r="H21" s="21">
        <f t="shared" si="2"/>
        <v>6.2580231065468547E-2</v>
      </c>
      <c r="I21" s="30">
        <f>'1. Plan vs Actual'!L21</f>
        <v>4991</v>
      </c>
      <c r="J21" s="21">
        <f t="shared" si="3"/>
        <v>0.80086649550706035</v>
      </c>
      <c r="K21" s="20">
        <f>'1. Plan vs Actual'!O21</f>
        <v>197</v>
      </c>
      <c r="L21" s="23">
        <f t="shared" si="4"/>
        <v>3.161103979460847E-2</v>
      </c>
    </row>
    <row r="22" spans="1:16" ht="14.1" customHeight="1" x14ac:dyDescent="0.2">
      <c r="A22" s="19" t="s">
        <v>42</v>
      </c>
      <c r="B22" s="30">
        <f>'1. Plan vs Actual'!C22</f>
        <v>5553</v>
      </c>
      <c r="C22" s="20">
        <v>4399</v>
      </c>
      <c r="D22" s="21">
        <f t="shared" si="0"/>
        <v>0.7921844048262201</v>
      </c>
      <c r="E22" s="20">
        <f>'1. Plan vs Actual'!F22</f>
        <v>5261</v>
      </c>
      <c r="F22" s="21">
        <f t="shared" si="1"/>
        <v>0.94741581127318564</v>
      </c>
      <c r="G22" s="20">
        <f>'1. Plan vs Actual'!I22</f>
        <v>369</v>
      </c>
      <c r="H22" s="21">
        <f t="shared" si="2"/>
        <v>6.6450567260940036E-2</v>
      </c>
      <c r="I22" s="30">
        <f>'1. Plan vs Actual'!L22</f>
        <v>4774</v>
      </c>
      <c r="J22" s="21">
        <f t="shared" si="3"/>
        <v>0.85971546911579322</v>
      </c>
      <c r="K22" s="20">
        <f>'1. Plan vs Actual'!O22</f>
        <v>196</v>
      </c>
      <c r="L22" s="23">
        <f t="shared" si="4"/>
        <v>3.5296236268683598E-2</v>
      </c>
    </row>
    <row r="23" spans="1:16" ht="14.1" customHeight="1" x14ac:dyDescent="0.2">
      <c r="A23" s="19" t="s">
        <v>43</v>
      </c>
      <c r="B23" s="30">
        <f>'1. Plan vs Actual'!C23</f>
        <v>2379</v>
      </c>
      <c r="C23" s="20">
        <v>1498</v>
      </c>
      <c r="D23" s="21">
        <f t="shared" si="0"/>
        <v>0.62967633459436734</v>
      </c>
      <c r="E23" s="20">
        <f>'1. Plan vs Actual'!F23</f>
        <v>2183</v>
      </c>
      <c r="F23" s="21">
        <f t="shared" si="1"/>
        <v>0.91761244220260618</v>
      </c>
      <c r="G23" s="20">
        <f>'1. Plan vs Actual'!I23</f>
        <v>145</v>
      </c>
      <c r="H23" s="21">
        <f t="shared" si="2"/>
        <v>6.0949978982765871E-2</v>
      </c>
      <c r="I23" s="30">
        <f>'1. Plan vs Actual'!L23</f>
        <v>1902</v>
      </c>
      <c r="J23" s="21">
        <f t="shared" si="3"/>
        <v>0.79949558638083229</v>
      </c>
      <c r="K23" s="20">
        <f>'1. Plan vs Actual'!O23</f>
        <v>91</v>
      </c>
      <c r="L23" s="23">
        <f t="shared" si="4"/>
        <v>3.825136612021858E-2</v>
      </c>
    </row>
    <row r="24" spans="1:16" ht="14.1" customHeight="1" x14ac:dyDescent="0.2">
      <c r="A24" s="19" t="s">
        <v>44</v>
      </c>
      <c r="B24" s="30">
        <f>'1. Plan vs Actual'!C24</f>
        <v>3581</v>
      </c>
      <c r="C24" s="20">
        <v>2475</v>
      </c>
      <c r="D24" s="21">
        <f t="shared" si="0"/>
        <v>0.69114772409941361</v>
      </c>
      <c r="E24" s="20">
        <f>'1. Plan vs Actual'!F24</f>
        <v>3200</v>
      </c>
      <c r="F24" s="21">
        <f t="shared" si="1"/>
        <v>0.89360513822954479</v>
      </c>
      <c r="G24" s="20">
        <f>'1. Plan vs Actual'!I24</f>
        <v>189</v>
      </c>
      <c r="H24" s="21">
        <f t="shared" si="2"/>
        <v>5.2778553476682491E-2</v>
      </c>
      <c r="I24" s="30">
        <f>'1. Plan vs Actual'!L24</f>
        <v>2447</v>
      </c>
      <c r="J24" s="21">
        <f t="shared" si="3"/>
        <v>0.68332867913990503</v>
      </c>
      <c r="K24" s="20">
        <f>'1. Plan vs Actual'!O24</f>
        <v>113</v>
      </c>
      <c r="L24" s="23">
        <f t="shared" si="4"/>
        <v>3.1555431443730804E-2</v>
      </c>
    </row>
    <row r="25" spans="1:16" ht="14.1" customHeight="1" x14ac:dyDescent="0.2">
      <c r="A25" s="19" t="s">
        <v>45</v>
      </c>
      <c r="B25" s="30">
        <f>'1. Plan vs Actual'!C25</f>
        <v>4925</v>
      </c>
      <c r="C25" s="20">
        <v>3428</v>
      </c>
      <c r="D25" s="21">
        <f t="shared" si="0"/>
        <v>0.69604060913705579</v>
      </c>
      <c r="E25" s="20">
        <f>'1. Plan vs Actual'!F25</f>
        <v>4593</v>
      </c>
      <c r="F25" s="21">
        <f t="shared" si="1"/>
        <v>0.93258883248730962</v>
      </c>
      <c r="G25" s="20">
        <f>'1. Plan vs Actual'!I25</f>
        <v>367</v>
      </c>
      <c r="H25" s="21">
        <f t="shared" si="2"/>
        <v>7.4517766497461932E-2</v>
      </c>
      <c r="I25" s="30">
        <f>'1. Plan vs Actual'!L25</f>
        <v>3649</v>
      </c>
      <c r="J25" s="21">
        <f t="shared" si="3"/>
        <v>0.74091370558375635</v>
      </c>
      <c r="K25" s="20">
        <f>'1. Plan vs Actual'!O25</f>
        <v>162</v>
      </c>
      <c r="L25" s="23">
        <f t="shared" si="4"/>
        <v>3.2893401015228425E-2</v>
      </c>
    </row>
    <row r="26" spans="1:16" x14ac:dyDescent="0.2">
      <c r="A26" s="19" t="s">
        <v>46</v>
      </c>
      <c r="B26" s="109">
        <f>'1. Plan vs Actual'!C26</f>
        <v>802</v>
      </c>
      <c r="C26" s="109">
        <v>637</v>
      </c>
      <c r="D26" s="21">
        <f t="shared" si="0"/>
        <v>0.79426433915211969</v>
      </c>
      <c r="E26" s="20">
        <f>'1. Plan vs Actual'!F26</f>
        <v>791</v>
      </c>
      <c r="F26" s="21">
        <f t="shared" si="1"/>
        <v>0.986284289276808</v>
      </c>
      <c r="G26" s="20">
        <f>'1. Plan vs Actual'!I26</f>
        <v>20</v>
      </c>
      <c r="H26" s="21">
        <f t="shared" si="2"/>
        <v>2.4937655860349128E-2</v>
      </c>
      <c r="I26" s="109">
        <f>'1. Plan vs Actual'!L26</f>
        <v>427</v>
      </c>
      <c r="J26" s="21">
        <f t="shared" si="3"/>
        <v>0.53241895261845384</v>
      </c>
      <c r="K26" s="109">
        <f>'1. Plan vs Actual'!O26</f>
        <v>20</v>
      </c>
      <c r="L26" s="23">
        <f t="shared" si="4"/>
        <v>2.4937655860349128E-2</v>
      </c>
    </row>
    <row r="27" spans="1:16" ht="13.5" thickBot="1" x14ac:dyDescent="0.25">
      <c r="A27" s="24" t="s">
        <v>48</v>
      </c>
      <c r="B27" s="110">
        <f>'1. Plan vs Actual'!C27</f>
        <v>68872</v>
      </c>
      <c r="C27" s="110">
        <v>49315</v>
      </c>
      <c r="D27" s="25">
        <f t="shared" si="0"/>
        <v>0.71603844813567197</v>
      </c>
      <c r="E27" s="31">
        <f>'1. Plan vs Actual'!F27</f>
        <v>63123</v>
      </c>
      <c r="F27" s="25">
        <f t="shared" si="1"/>
        <v>0.91652630967592053</v>
      </c>
      <c r="G27" s="31">
        <f>'1. Plan vs Actual'!I27</f>
        <v>5184</v>
      </c>
      <c r="H27" s="25">
        <f t="shared" si="2"/>
        <v>7.5270066209780467E-2</v>
      </c>
      <c r="I27" s="110">
        <f>+'1. Plan vs Actual'!L27</f>
        <v>43304</v>
      </c>
      <c r="J27" s="25">
        <f t="shared" si="3"/>
        <v>0.62876059937274942</v>
      </c>
      <c r="K27" s="110">
        <f>+'1. Plan vs Actual'!O27</f>
        <v>2257</v>
      </c>
      <c r="L27" s="27">
        <f t="shared" si="4"/>
        <v>3.2770937391102338E-2</v>
      </c>
    </row>
    <row r="28" spans="1:16" ht="13.5" thickTop="1" x14ac:dyDescent="0.2">
      <c r="A28" s="1" t="s">
        <v>49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6" x14ac:dyDescent="0.2">
      <c r="A29" s="1" t="s">
        <v>50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</row>
    <row r="30" spans="1:16" ht="12.75" customHeight="1" x14ac:dyDescent="0.2">
      <c r="A30" s="155" t="s">
        <v>51</v>
      </c>
      <c r="B30" s="155"/>
      <c r="C30" s="155"/>
      <c r="D30" s="155"/>
      <c r="E30" s="155"/>
      <c r="F30" s="155"/>
      <c r="G30" s="155"/>
      <c r="H30" s="155"/>
      <c r="I30" s="155"/>
      <c r="J30" s="155"/>
      <c r="K30" s="155"/>
      <c r="L30" s="155"/>
      <c r="M30" s="155"/>
      <c r="N30" s="155"/>
      <c r="O30" s="155"/>
      <c r="P30" s="155"/>
    </row>
    <row r="31" spans="1:16" ht="12.75" customHeight="1" x14ac:dyDescent="0.2">
      <c r="A31" s="155" t="s">
        <v>52</v>
      </c>
      <c r="B31" s="155"/>
      <c r="C31" s="155"/>
      <c r="D31" s="155"/>
      <c r="E31" s="155"/>
      <c r="F31" s="155"/>
      <c r="G31" s="155"/>
      <c r="H31" s="155"/>
      <c r="I31" s="155"/>
      <c r="J31" s="155"/>
      <c r="K31" s="155"/>
      <c r="L31" s="155"/>
      <c r="M31" s="155"/>
      <c r="N31" s="155"/>
      <c r="O31" s="155"/>
      <c r="P31" s="155"/>
    </row>
    <row r="32" spans="1:16" x14ac:dyDescent="0.2">
      <c r="A32" s="159" t="s">
        <v>53</v>
      </c>
      <c r="B32" s="159"/>
      <c r="C32" s="159"/>
      <c r="D32" s="159"/>
      <c r="E32" s="159"/>
      <c r="F32" s="159"/>
      <c r="G32" s="159"/>
      <c r="H32" s="159"/>
      <c r="I32" s="159"/>
      <c r="J32" s="159"/>
      <c r="K32" s="159"/>
      <c r="L32" s="159"/>
      <c r="M32" s="159"/>
      <c r="N32" s="159"/>
      <c r="O32" s="159"/>
      <c r="P32" s="159"/>
    </row>
  </sheetData>
  <mergeCells count="15">
    <mergeCell ref="A1:L1"/>
    <mergeCell ref="A2:L2"/>
    <mergeCell ref="A3:L3"/>
    <mergeCell ref="A5:L5"/>
    <mergeCell ref="A32:P32"/>
    <mergeCell ref="E7:L7"/>
    <mergeCell ref="K8:L8"/>
    <mergeCell ref="A30:P30"/>
    <mergeCell ref="A7:A8"/>
    <mergeCell ref="B7:B8"/>
    <mergeCell ref="C7:D8"/>
    <mergeCell ref="E8:F8"/>
    <mergeCell ref="G8:H8"/>
    <mergeCell ref="I8:J8"/>
    <mergeCell ref="A31:P31"/>
  </mergeCells>
  <phoneticPr fontId="2" type="noConversion"/>
  <printOptions horizontalCentered="1" verticalCentered="1"/>
  <pageMargins left="0.5" right="0.5" top="0.75" bottom="0.75" header="0.5" footer="0.5"/>
  <pageSetup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P31"/>
  <sheetViews>
    <sheetView workbookViewId="0">
      <selection activeCell="A32" sqref="A32"/>
    </sheetView>
  </sheetViews>
  <sheetFormatPr defaultColWidth="9.140625" defaultRowHeight="12.75" x14ac:dyDescent="0.2"/>
  <cols>
    <col min="1" max="1" width="20.85546875" style="11" customWidth="1"/>
    <col min="2" max="2" width="10.7109375" style="11" customWidth="1"/>
    <col min="3" max="3" width="10.42578125" style="11" customWidth="1"/>
    <col min="4" max="4" width="10.7109375" style="11" customWidth="1"/>
    <col min="5" max="5" width="9.85546875" style="11" customWidth="1"/>
    <col min="6" max="6" width="9.140625" style="11"/>
    <col min="7" max="7" width="11.7109375" style="11" customWidth="1"/>
    <col min="8" max="8" width="10" style="11" customWidth="1"/>
    <col min="9" max="9" width="9.140625" style="11"/>
    <col min="10" max="10" width="11.85546875" style="11" customWidth="1"/>
    <col min="11" max="16384" width="9.140625" style="11"/>
  </cols>
  <sheetData>
    <row r="1" spans="1:10" ht="18.75" x14ac:dyDescent="0.3">
      <c r="A1" s="161" t="s">
        <v>0</v>
      </c>
      <c r="B1" s="161"/>
      <c r="C1" s="161"/>
      <c r="D1" s="161"/>
      <c r="E1" s="161"/>
      <c r="F1" s="161"/>
      <c r="G1" s="161"/>
      <c r="H1" s="161"/>
      <c r="I1" s="161"/>
      <c r="J1" s="161"/>
    </row>
    <row r="2" spans="1:10" ht="15.75" x14ac:dyDescent="0.25">
      <c r="A2" s="151" t="str">
        <f>'1. Plan vs Actual'!A2</f>
        <v>OSCCAR Summary by Workforce Area</v>
      </c>
      <c r="B2" s="173"/>
      <c r="C2" s="173"/>
      <c r="D2" s="173"/>
      <c r="E2" s="173"/>
      <c r="F2" s="173"/>
      <c r="G2" s="173"/>
      <c r="H2" s="173"/>
      <c r="I2" s="173"/>
      <c r="J2" s="173"/>
    </row>
    <row r="3" spans="1:10" ht="15.75" x14ac:dyDescent="0.25">
      <c r="A3" s="151" t="str">
        <f>'1. Plan vs Actual'!A3</f>
        <v>FY24 Quarter Ending December 31, 2023</v>
      </c>
      <c r="B3" s="173"/>
      <c r="C3" s="173"/>
      <c r="D3" s="173"/>
      <c r="E3" s="173"/>
      <c r="F3" s="173"/>
      <c r="G3" s="173"/>
      <c r="H3" s="173"/>
      <c r="I3" s="173"/>
      <c r="J3" s="173"/>
    </row>
    <row r="5" spans="1:10" ht="18.75" x14ac:dyDescent="0.3">
      <c r="A5" s="161" t="s">
        <v>5</v>
      </c>
      <c r="B5" s="161"/>
      <c r="C5" s="161"/>
      <c r="D5" s="161"/>
      <c r="E5" s="161"/>
      <c r="F5" s="161"/>
      <c r="G5" s="161"/>
      <c r="H5" s="161"/>
      <c r="I5" s="161"/>
      <c r="J5" s="161"/>
    </row>
    <row r="6" spans="1:10" ht="6.75" customHeight="1" thickBot="1" x14ac:dyDescent="0.25"/>
    <row r="7" spans="1:10" ht="13.5" thickTop="1" x14ac:dyDescent="0.2">
      <c r="A7" s="143" t="s">
        <v>16</v>
      </c>
      <c r="B7" s="141" t="s">
        <v>17</v>
      </c>
      <c r="C7" s="141" t="s">
        <v>18</v>
      </c>
      <c r="D7" s="141" t="s">
        <v>19</v>
      </c>
      <c r="E7" s="141" t="s">
        <v>20</v>
      </c>
      <c r="F7" s="141" t="s">
        <v>21</v>
      </c>
      <c r="G7" s="141" t="s">
        <v>55</v>
      </c>
      <c r="H7" s="141" t="s">
        <v>61</v>
      </c>
      <c r="I7" s="141" t="s">
        <v>62</v>
      </c>
      <c r="J7" s="142" t="s">
        <v>63</v>
      </c>
    </row>
    <row r="8" spans="1:10" s="29" customFormat="1" ht="38.25" x14ac:dyDescent="0.2">
      <c r="A8" s="17"/>
      <c r="B8" s="134" t="s">
        <v>64</v>
      </c>
      <c r="C8" s="134" t="s">
        <v>65</v>
      </c>
      <c r="D8" s="134" t="s">
        <v>66</v>
      </c>
      <c r="E8" s="134" t="s">
        <v>67</v>
      </c>
      <c r="F8" s="134" t="s">
        <v>68</v>
      </c>
      <c r="G8" s="134" t="s">
        <v>69</v>
      </c>
      <c r="H8" s="134" t="s">
        <v>70</v>
      </c>
      <c r="I8" s="134" t="s">
        <v>71</v>
      </c>
      <c r="J8" s="18" t="s">
        <v>72</v>
      </c>
    </row>
    <row r="9" spans="1:10" ht="14.1" customHeight="1" x14ac:dyDescent="0.2">
      <c r="A9" s="19" t="s">
        <v>30</v>
      </c>
      <c r="B9" s="20">
        <v>847</v>
      </c>
      <c r="C9" s="20">
        <v>1031</v>
      </c>
      <c r="D9" s="20">
        <v>773</v>
      </c>
      <c r="E9" s="20">
        <v>615</v>
      </c>
      <c r="F9" s="20">
        <v>983</v>
      </c>
      <c r="G9" s="20">
        <v>181</v>
      </c>
      <c r="H9" s="20">
        <v>254</v>
      </c>
      <c r="I9" s="20">
        <v>72</v>
      </c>
      <c r="J9" s="32">
        <v>5</v>
      </c>
    </row>
    <row r="10" spans="1:10" ht="14.1" customHeight="1" x14ac:dyDescent="0.2">
      <c r="A10" s="19" t="s">
        <v>31</v>
      </c>
      <c r="B10" s="20">
        <v>2937</v>
      </c>
      <c r="C10" s="20">
        <v>5576</v>
      </c>
      <c r="D10" s="20">
        <v>4927</v>
      </c>
      <c r="E10" s="20">
        <v>1940</v>
      </c>
      <c r="F10" s="20">
        <v>4689</v>
      </c>
      <c r="G10" s="20">
        <v>2050</v>
      </c>
      <c r="H10" s="20">
        <v>467</v>
      </c>
      <c r="I10" s="20">
        <v>132</v>
      </c>
      <c r="J10" s="32">
        <v>18</v>
      </c>
    </row>
    <row r="11" spans="1:10" ht="14.1" customHeight="1" x14ac:dyDescent="0.2">
      <c r="A11" s="19" t="s">
        <v>32</v>
      </c>
      <c r="B11" s="20">
        <v>2592</v>
      </c>
      <c r="C11" s="20">
        <v>2993</v>
      </c>
      <c r="D11" s="20">
        <v>2602</v>
      </c>
      <c r="E11" s="20">
        <v>660</v>
      </c>
      <c r="F11" s="20">
        <v>2938</v>
      </c>
      <c r="G11" s="20">
        <v>103</v>
      </c>
      <c r="H11" s="20">
        <v>404</v>
      </c>
      <c r="I11" s="20">
        <v>340</v>
      </c>
      <c r="J11" s="32">
        <v>10</v>
      </c>
    </row>
    <row r="12" spans="1:10" ht="14.1" customHeight="1" x14ac:dyDescent="0.2">
      <c r="A12" s="19" t="s">
        <v>33</v>
      </c>
      <c r="B12" s="20">
        <v>1998</v>
      </c>
      <c r="C12" s="20">
        <v>2855</v>
      </c>
      <c r="D12" s="20">
        <v>2182</v>
      </c>
      <c r="E12" s="20">
        <v>745</v>
      </c>
      <c r="F12" s="20">
        <v>2374</v>
      </c>
      <c r="G12" s="20">
        <v>48</v>
      </c>
      <c r="H12" s="20">
        <v>256</v>
      </c>
      <c r="I12" s="20">
        <v>88</v>
      </c>
      <c r="J12" s="32">
        <v>5</v>
      </c>
    </row>
    <row r="13" spans="1:10" ht="14.1" customHeight="1" x14ac:dyDescent="0.2">
      <c r="A13" s="19" t="s">
        <v>34</v>
      </c>
      <c r="B13" s="20">
        <v>751</v>
      </c>
      <c r="C13" s="20">
        <v>1024</v>
      </c>
      <c r="D13" s="20">
        <v>1172</v>
      </c>
      <c r="E13" s="20">
        <v>685</v>
      </c>
      <c r="F13" s="20">
        <v>1109</v>
      </c>
      <c r="G13" s="20">
        <v>18</v>
      </c>
      <c r="H13" s="20">
        <v>42</v>
      </c>
      <c r="I13" s="20">
        <v>62</v>
      </c>
      <c r="J13" s="32">
        <v>32</v>
      </c>
    </row>
    <row r="14" spans="1:10" ht="14.1" customHeight="1" x14ac:dyDescent="0.2">
      <c r="A14" s="19" t="s">
        <v>35</v>
      </c>
      <c r="B14" s="20">
        <v>3065</v>
      </c>
      <c r="C14" s="20">
        <v>3356</v>
      </c>
      <c r="D14" s="20">
        <v>3072</v>
      </c>
      <c r="E14" s="20">
        <v>359</v>
      </c>
      <c r="F14" s="20">
        <v>4619</v>
      </c>
      <c r="G14" s="20">
        <v>46</v>
      </c>
      <c r="H14" s="20">
        <v>595</v>
      </c>
      <c r="I14" s="20">
        <v>293</v>
      </c>
      <c r="J14" s="32">
        <v>20</v>
      </c>
    </row>
    <row r="15" spans="1:10" ht="14.1" customHeight="1" x14ac:dyDescent="0.2">
      <c r="A15" s="19" t="s">
        <v>36</v>
      </c>
      <c r="B15" s="20">
        <v>579</v>
      </c>
      <c r="C15" s="20">
        <v>843</v>
      </c>
      <c r="D15" s="20">
        <v>909</v>
      </c>
      <c r="E15" s="20">
        <v>275</v>
      </c>
      <c r="F15" s="20">
        <v>852</v>
      </c>
      <c r="G15" s="20">
        <v>4</v>
      </c>
      <c r="H15" s="20">
        <v>69</v>
      </c>
      <c r="I15" s="20">
        <v>66</v>
      </c>
      <c r="J15" s="32">
        <v>3</v>
      </c>
    </row>
    <row r="16" spans="1:10" ht="14.1" customHeight="1" x14ac:dyDescent="0.2">
      <c r="A16" s="19" t="s">
        <v>37</v>
      </c>
      <c r="B16" s="20">
        <v>2231</v>
      </c>
      <c r="C16" s="20">
        <v>2928</v>
      </c>
      <c r="D16" s="20">
        <v>2421</v>
      </c>
      <c r="E16" s="20">
        <v>1400</v>
      </c>
      <c r="F16" s="20">
        <v>2938</v>
      </c>
      <c r="G16" s="20">
        <v>83</v>
      </c>
      <c r="H16" s="20">
        <v>266</v>
      </c>
      <c r="I16" s="20">
        <v>172</v>
      </c>
      <c r="J16" s="32">
        <v>33</v>
      </c>
    </row>
    <row r="17" spans="1:16" ht="14.1" customHeight="1" x14ac:dyDescent="0.2">
      <c r="A17" s="19" t="s">
        <v>38</v>
      </c>
      <c r="B17" s="20">
        <v>1491</v>
      </c>
      <c r="C17" s="20">
        <v>1643</v>
      </c>
      <c r="D17" s="20">
        <v>1502</v>
      </c>
      <c r="E17" s="20">
        <v>325</v>
      </c>
      <c r="F17" s="20">
        <v>1716</v>
      </c>
      <c r="G17" s="20">
        <v>206</v>
      </c>
      <c r="H17" s="20">
        <v>84</v>
      </c>
      <c r="I17" s="20">
        <v>145</v>
      </c>
      <c r="J17" s="32">
        <v>0</v>
      </c>
    </row>
    <row r="18" spans="1:16" ht="14.1" customHeight="1" x14ac:dyDescent="0.2">
      <c r="A18" s="19" t="s">
        <v>39</v>
      </c>
      <c r="B18" s="20">
        <v>3058</v>
      </c>
      <c r="C18" s="20">
        <v>5245</v>
      </c>
      <c r="D18" s="20">
        <v>6571</v>
      </c>
      <c r="E18" s="20">
        <v>3244</v>
      </c>
      <c r="F18" s="20">
        <v>5519</v>
      </c>
      <c r="G18" s="20">
        <v>385</v>
      </c>
      <c r="H18" s="20">
        <v>215</v>
      </c>
      <c r="I18" s="20">
        <v>425</v>
      </c>
      <c r="J18" s="32">
        <v>73</v>
      </c>
    </row>
    <row r="19" spans="1:16" ht="14.1" customHeight="1" x14ac:dyDescent="0.2">
      <c r="A19" s="19" t="s">
        <v>40</v>
      </c>
      <c r="B19" s="20">
        <v>2535</v>
      </c>
      <c r="C19" s="20">
        <v>3210</v>
      </c>
      <c r="D19" s="20">
        <v>3270</v>
      </c>
      <c r="E19" s="20">
        <v>2273</v>
      </c>
      <c r="F19" s="20">
        <v>3775</v>
      </c>
      <c r="G19" s="20">
        <v>888</v>
      </c>
      <c r="H19" s="20">
        <v>244</v>
      </c>
      <c r="I19" s="20">
        <v>301</v>
      </c>
      <c r="J19" s="32">
        <v>2</v>
      </c>
    </row>
    <row r="20" spans="1:16" ht="14.1" customHeight="1" x14ac:dyDescent="0.2">
      <c r="A20" s="19" t="s">
        <v>41</v>
      </c>
      <c r="B20" s="20">
        <v>3337</v>
      </c>
      <c r="C20" s="20">
        <v>3827</v>
      </c>
      <c r="D20" s="20">
        <v>4961</v>
      </c>
      <c r="E20" s="20">
        <v>788</v>
      </c>
      <c r="F20" s="20">
        <v>4602</v>
      </c>
      <c r="G20" s="20">
        <v>120</v>
      </c>
      <c r="H20" s="20">
        <v>228</v>
      </c>
      <c r="I20" s="20">
        <v>144</v>
      </c>
      <c r="J20" s="32">
        <v>7</v>
      </c>
    </row>
    <row r="21" spans="1:16" ht="14.1" customHeight="1" x14ac:dyDescent="0.2">
      <c r="A21" s="19" t="s">
        <v>42</v>
      </c>
      <c r="B21" s="20">
        <v>3024</v>
      </c>
      <c r="C21" s="20">
        <v>3805</v>
      </c>
      <c r="D21" s="20">
        <v>4377</v>
      </c>
      <c r="E21" s="20">
        <v>226</v>
      </c>
      <c r="F21" s="20">
        <v>3868</v>
      </c>
      <c r="G21" s="20">
        <v>113</v>
      </c>
      <c r="H21" s="20">
        <v>391</v>
      </c>
      <c r="I21" s="20">
        <v>217</v>
      </c>
      <c r="J21" s="32">
        <v>0</v>
      </c>
    </row>
    <row r="22" spans="1:16" ht="14.1" customHeight="1" x14ac:dyDescent="0.2">
      <c r="A22" s="19" t="s">
        <v>43</v>
      </c>
      <c r="B22" s="20">
        <v>1361</v>
      </c>
      <c r="C22" s="20">
        <v>1703</v>
      </c>
      <c r="D22" s="20">
        <v>1724</v>
      </c>
      <c r="E22" s="20">
        <v>228</v>
      </c>
      <c r="F22" s="20">
        <v>1840</v>
      </c>
      <c r="G22" s="20">
        <v>41</v>
      </c>
      <c r="H22" s="20">
        <v>38</v>
      </c>
      <c r="I22" s="20">
        <v>126</v>
      </c>
      <c r="J22" s="32">
        <v>0</v>
      </c>
    </row>
    <row r="23" spans="1:16" ht="14.1" customHeight="1" x14ac:dyDescent="0.2">
      <c r="A23" s="19" t="s">
        <v>44</v>
      </c>
      <c r="B23" s="20">
        <v>1227</v>
      </c>
      <c r="C23" s="20">
        <v>2386</v>
      </c>
      <c r="D23" s="20">
        <v>2386</v>
      </c>
      <c r="E23" s="20">
        <v>256</v>
      </c>
      <c r="F23" s="20">
        <v>2169</v>
      </c>
      <c r="G23" s="20">
        <v>177</v>
      </c>
      <c r="H23" s="20">
        <v>122</v>
      </c>
      <c r="I23" s="20">
        <v>206</v>
      </c>
      <c r="J23" s="32">
        <v>0</v>
      </c>
    </row>
    <row r="24" spans="1:16" ht="14.1" customHeight="1" x14ac:dyDescent="0.2">
      <c r="A24" s="19" t="s">
        <v>45</v>
      </c>
      <c r="B24" s="20">
        <v>2615</v>
      </c>
      <c r="C24" s="20">
        <v>3317</v>
      </c>
      <c r="D24" s="20">
        <v>2938</v>
      </c>
      <c r="E24" s="20">
        <v>1121</v>
      </c>
      <c r="F24" s="20">
        <v>4244</v>
      </c>
      <c r="G24" s="20">
        <v>694</v>
      </c>
      <c r="H24" s="20">
        <v>46</v>
      </c>
      <c r="I24" s="20">
        <v>136</v>
      </c>
      <c r="J24" s="32">
        <v>5</v>
      </c>
    </row>
    <row r="25" spans="1:16" x14ac:dyDescent="0.2">
      <c r="A25" s="19" t="s">
        <v>46</v>
      </c>
      <c r="B25" s="109">
        <v>187</v>
      </c>
      <c r="C25" s="109">
        <v>669</v>
      </c>
      <c r="D25" s="109">
        <v>165</v>
      </c>
      <c r="E25" s="109">
        <v>26</v>
      </c>
      <c r="F25" s="109">
        <v>552</v>
      </c>
      <c r="G25" s="109">
        <v>12</v>
      </c>
      <c r="H25" s="109">
        <v>0</v>
      </c>
      <c r="I25" s="109">
        <v>0</v>
      </c>
      <c r="J25" s="113">
        <v>0</v>
      </c>
    </row>
    <row r="26" spans="1:16" ht="13.5" thickBot="1" x14ac:dyDescent="0.25">
      <c r="A26" s="24" t="s">
        <v>48</v>
      </c>
      <c r="B26" s="110">
        <v>33103</v>
      </c>
      <c r="C26" s="110">
        <v>47333</v>
      </c>
      <c r="D26" s="110">
        <v>45131</v>
      </c>
      <c r="E26" s="110">
        <v>14983</v>
      </c>
      <c r="F26" s="110">
        <v>51314</v>
      </c>
      <c r="G26" s="110">
        <v>5043</v>
      </c>
      <c r="H26" s="110">
        <v>3642</v>
      </c>
      <c r="I26" s="110">
        <v>2928</v>
      </c>
      <c r="J26" s="114">
        <v>213</v>
      </c>
    </row>
    <row r="27" spans="1:16" ht="13.5" thickTop="1" x14ac:dyDescent="0.2">
      <c r="A27" s="1" t="s">
        <v>49</v>
      </c>
      <c r="B27" s="1"/>
      <c r="C27" s="1"/>
      <c r="D27" s="1"/>
      <c r="E27" s="1"/>
      <c r="F27" s="1"/>
      <c r="G27" s="1"/>
      <c r="H27" s="1"/>
      <c r="I27" s="1"/>
      <c r="J27" s="1"/>
      <c r="K27" s="75"/>
      <c r="L27" s="1"/>
      <c r="M27" s="1"/>
      <c r="N27" s="1"/>
      <c r="O27" s="1"/>
      <c r="P27" s="1"/>
    </row>
    <row r="28" spans="1:16" x14ac:dyDescent="0.2">
      <c r="A28" s="1" t="s">
        <v>50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6" ht="12.75" customHeight="1" x14ac:dyDescent="0.2">
      <c r="A29" s="155" t="s">
        <v>51</v>
      </c>
      <c r="B29" s="155"/>
      <c r="C29" s="155"/>
      <c r="D29" s="155"/>
      <c r="E29" s="155"/>
      <c r="F29" s="155"/>
      <c r="G29" s="155"/>
      <c r="H29" s="155"/>
      <c r="I29" s="155"/>
      <c r="J29" s="155"/>
      <c r="K29" s="155"/>
      <c r="L29" s="155"/>
      <c r="M29" s="155"/>
      <c r="N29" s="155"/>
      <c r="O29" s="155"/>
      <c r="P29" s="155"/>
    </row>
    <row r="30" spans="1:16" ht="12.75" customHeight="1" x14ac:dyDescent="0.2">
      <c r="A30" s="155" t="s">
        <v>52</v>
      </c>
      <c r="B30" s="155"/>
      <c r="C30" s="155"/>
      <c r="D30" s="155"/>
      <c r="E30" s="155"/>
      <c r="F30" s="155"/>
      <c r="G30" s="155"/>
      <c r="H30" s="155"/>
      <c r="I30" s="155"/>
      <c r="J30" s="155"/>
      <c r="K30" s="155"/>
      <c r="L30" s="155"/>
      <c r="M30" s="155"/>
      <c r="N30" s="155"/>
      <c r="O30" s="155"/>
      <c r="P30" s="155"/>
    </row>
    <row r="31" spans="1:16" x14ac:dyDescent="0.2">
      <c r="A31" s="159" t="s">
        <v>53</v>
      </c>
      <c r="B31" s="159"/>
      <c r="C31" s="159"/>
      <c r="D31" s="159"/>
      <c r="E31" s="159"/>
      <c r="F31" s="159"/>
      <c r="G31" s="159"/>
      <c r="H31" s="159"/>
      <c r="I31" s="159"/>
      <c r="J31" s="159"/>
      <c r="K31" s="159"/>
      <c r="L31" s="159"/>
      <c r="M31" s="159"/>
      <c r="N31" s="159"/>
      <c r="O31" s="159"/>
      <c r="P31" s="159"/>
    </row>
  </sheetData>
  <mergeCells count="7">
    <mergeCell ref="A31:P31"/>
    <mergeCell ref="A1:J1"/>
    <mergeCell ref="A2:J2"/>
    <mergeCell ref="A3:J3"/>
    <mergeCell ref="A5:J5"/>
    <mergeCell ref="A29:P29"/>
    <mergeCell ref="A30:P30"/>
  </mergeCells>
  <phoneticPr fontId="2" type="noConversion"/>
  <printOptions horizontalCentered="1" verticalCentered="1"/>
  <pageMargins left="0.5" right="0.5" top="1" bottom="0.75" header="0.5" footer="0.5"/>
  <pageSetup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P31"/>
  <sheetViews>
    <sheetView workbookViewId="0">
      <selection activeCell="A32" sqref="A32"/>
    </sheetView>
  </sheetViews>
  <sheetFormatPr defaultColWidth="9.140625" defaultRowHeight="12.75" x14ac:dyDescent="0.2"/>
  <cols>
    <col min="1" max="1" width="21" style="11" customWidth="1"/>
    <col min="2" max="2" width="9.85546875" style="11" customWidth="1"/>
    <col min="3" max="3" width="7.85546875" style="11" customWidth="1"/>
    <col min="4" max="4" width="6.42578125" style="11" customWidth="1"/>
    <col min="5" max="5" width="9.5703125" style="11" customWidth="1"/>
    <col min="6" max="6" width="6.42578125" style="11" customWidth="1"/>
    <col min="7" max="7" width="9.140625" style="11"/>
    <col min="8" max="8" width="6.42578125" style="11" customWidth="1"/>
    <col min="9" max="9" width="9.140625" style="11"/>
    <col min="10" max="10" width="6.42578125" style="11" customWidth="1"/>
    <col min="11" max="11" width="7" style="11" customWidth="1"/>
    <col min="12" max="12" width="6.42578125" style="11" customWidth="1"/>
    <col min="13" max="13" width="9.140625" style="11"/>
    <col min="14" max="14" width="6.42578125" style="11" customWidth="1"/>
    <col min="15" max="15" width="7" style="11" customWidth="1"/>
    <col min="16" max="16" width="6.42578125" style="11" customWidth="1"/>
    <col min="17" max="16384" width="9.140625" style="11"/>
  </cols>
  <sheetData>
    <row r="1" spans="1:16" ht="18.75" x14ac:dyDescent="0.3">
      <c r="A1" s="161" t="s">
        <v>0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1"/>
    </row>
    <row r="2" spans="1:16" ht="15.75" x14ac:dyDescent="0.25">
      <c r="A2" s="151" t="str">
        <f>'1. Plan vs Actual'!A2</f>
        <v>OSCCAR Summary by Workforce Area</v>
      </c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</row>
    <row r="3" spans="1:16" ht="15.75" x14ac:dyDescent="0.25">
      <c r="A3" s="151" t="str">
        <f>'1. Plan vs Actual'!A3</f>
        <v>FY24 Quarter Ending December 31, 2023</v>
      </c>
      <c r="B3" s="173"/>
      <c r="C3" s="173"/>
      <c r="D3" s="173"/>
      <c r="E3" s="173"/>
      <c r="F3" s="173"/>
      <c r="G3" s="173"/>
      <c r="H3" s="173"/>
      <c r="I3" s="173"/>
      <c r="J3" s="173"/>
      <c r="K3" s="173"/>
      <c r="L3" s="173"/>
      <c r="M3" s="173"/>
      <c r="N3" s="173"/>
      <c r="O3" s="173"/>
      <c r="P3" s="173"/>
    </row>
    <row r="4" spans="1:16" ht="8.25" customHeight="1" x14ac:dyDescent="0.2"/>
    <row r="5" spans="1:16" ht="18.75" x14ac:dyDescent="0.3">
      <c r="A5" s="161" t="s">
        <v>6</v>
      </c>
      <c r="B5" s="161"/>
      <c r="C5" s="161"/>
      <c r="D5" s="161"/>
      <c r="E5" s="161"/>
      <c r="F5" s="161"/>
      <c r="G5" s="161"/>
      <c r="H5" s="161"/>
      <c r="I5" s="161"/>
      <c r="J5" s="161"/>
      <c r="K5" s="161"/>
      <c r="L5" s="161"/>
      <c r="M5" s="161"/>
      <c r="N5" s="161"/>
      <c r="O5" s="161"/>
      <c r="P5" s="161"/>
    </row>
    <row r="6" spans="1:16" ht="6.75" customHeight="1" thickBot="1" x14ac:dyDescent="0.25"/>
    <row r="7" spans="1:16" ht="13.5" thickTop="1" x14ac:dyDescent="0.2">
      <c r="A7" s="143" t="s">
        <v>16</v>
      </c>
      <c r="B7" s="141" t="s">
        <v>17</v>
      </c>
      <c r="C7" s="141" t="s">
        <v>18</v>
      </c>
      <c r="D7" s="141" t="s">
        <v>19</v>
      </c>
      <c r="E7" s="141" t="s">
        <v>20</v>
      </c>
      <c r="F7" s="141" t="s">
        <v>21</v>
      </c>
      <c r="G7" s="141" t="s">
        <v>55</v>
      </c>
      <c r="H7" s="141" t="s">
        <v>61</v>
      </c>
      <c r="I7" s="141" t="s">
        <v>62</v>
      </c>
      <c r="J7" s="141" t="s">
        <v>63</v>
      </c>
      <c r="K7" s="141" t="s">
        <v>73</v>
      </c>
      <c r="L7" s="141" t="s">
        <v>74</v>
      </c>
      <c r="M7" s="141" t="s">
        <v>75</v>
      </c>
      <c r="N7" s="141" t="s">
        <v>76</v>
      </c>
      <c r="O7" s="141" t="s">
        <v>77</v>
      </c>
      <c r="P7" s="33" t="s">
        <v>78</v>
      </c>
    </row>
    <row r="8" spans="1:16" s="29" customFormat="1" ht="51" x14ac:dyDescent="0.2">
      <c r="A8" s="17"/>
      <c r="B8" s="134" t="s">
        <v>22</v>
      </c>
      <c r="C8" s="134" t="s">
        <v>79</v>
      </c>
      <c r="D8" s="134" t="s">
        <v>80</v>
      </c>
      <c r="E8" s="134" t="s">
        <v>81</v>
      </c>
      <c r="F8" s="134" t="s">
        <v>80</v>
      </c>
      <c r="G8" s="134" t="s">
        <v>82</v>
      </c>
      <c r="H8" s="134" t="s">
        <v>80</v>
      </c>
      <c r="I8" s="134" t="s">
        <v>83</v>
      </c>
      <c r="J8" s="134" t="s">
        <v>80</v>
      </c>
      <c r="K8" s="134" t="s">
        <v>84</v>
      </c>
      <c r="L8" s="134" t="s">
        <v>80</v>
      </c>
      <c r="M8" s="134" t="s">
        <v>85</v>
      </c>
      <c r="N8" s="134" t="s">
        <v>80</v>
      </c>
      <c r="O8" s="134" t="s">
        <v>86</v>
      </c>
      <c r="P8" s="34" t="s">
        <v>87</v>
      </c>
    </row>
    <row r="9" spans="1:16" ht="14.1" customHeight="1" x14ac:dyDescent="0.2">
      <c r="A9" s="19" t="s">
        <v>30</v>
      </c>
      <c r="B9" s="30">
        <f>'1. Plan vs Actual'!C10</f>
        <v>1845</v>
      </c>
      <c r="C9" s="20">
        <v>1358</v>
      </c>
      <c r="D9" s="21">
        <f>C9/B9</f>
        <v>0.7360433604336043</v>
      </c>
      <c r="E9" s="20">
        <v>294</v>
      </c>
      <c r="F9" s="21">
        <f>E9/B9</f>
        <v>0.15934959349593497</v>
      </c>
      <c r="G9" s="20">
        <v>216</v>
      </c>
      <c r="H9" s="21">
        <f>G9/B9</f>
        <v>0.11707317073170732</v>
      </c>
      <c r="I9" s="20">
        <v>23</v>
      </c>
      <c r="J9" s="115">
        <f>I9/B9</f>
        <v>1.2466124661246613E-2</v>
      </c>
      <c r="K9" s="20">
        <v>69</v>
      </c>
      <c r="L9" s="115">
        <f>K9/B9</f>
        <v>3.7398373983739838E-2</v>
      </c>
      <c r="M9" s="20">
        <v>8</v>
      </c>
      <c r="N9" s="115">
        <f>M9/B9</f>
        <v>4.3360433604336043E-3</v>
      </c>
      <c r="O9" s="20">
        <v>100</v>
      </c>
      <c r="P9" s="23">
        <f>O9/B9</f>
        <v>5.4200542005420058E-2</v>
      </c>
    </row>
    <row r="10" spans="1:16" ht="14.1" customHeight="1" x14ac:dyDescent="0.2">
      <c r="A10" s="19" t="s">
        <v>31</v>
      </c>
      <c r="B10" s="30">
        <f>'1. Plan vs Actual'!C11</f>
        <v>8146</v>
      </c>
      <c r="C10" s="20">
        <v>3797</v>
      </c>
      <c r="D10" s="21">
        <f t="shared" ref="D10:D26" si="0">C10/B10</f>
        <v>0.46611834028971272</v>
      </c>
      <c r="E10" s="20">
        <v>2768</v>
      </c>
      <c r="F10" s="21">
        <f t="shared" ref="F10:F26" si="1">E10/B10</f>
        <v>0.33979867419592436</v>
      </c>
      <c r="G10" s="20">
        <v>1304</v>
      </c>
      <c r="H10" s="21">
        <f t="shared" ref="H10:H26" si="2">G10/B10</f>
        <v>0.16007856616744415</v>
      </c>
      <c r="I10" s="20">
        <v>119</v>
      </c>
      <c r="J10" s="115">
        <f t="shared" ref="J10:J26" si="3">I10/B10</f>
        <v>1.4608396759145593E-2</v>
      </c>
      <c r="K10" s="20">
        <v>637</v>
      </c>
      <c r="L10" s="21">
        <f t="shared" ref="L10:L26" si="4">K10/B10</f>
        <v>7.8197888534249943E-2</v>
      </c>
      <c r="M10" s="20">
        <v>40</v>
      </c>
      <c r="N10" s="115">
        <f t="shared" ref="N10:N26" si="5">M10/B10</f>
        <v>4.9103854652590229E-3</v>
      </c>
      <c r="O10" s="20">
        <v>855</v>
      </c>
      <c r="P10" s="23">
        <f t="shared" ref="P10:P26" si="6">O10/B10</f>
        <v>0.10495948931991161</v>
      </c>
    </row>
    <row r="11" spans="1:16" ht="14.1" customHeight="1" x14ac:dyDescent="0.2">
      <c r="A11" s="19" t="s">
        <v>32</v>
      </c>
      <c r="B11" s="30">
        <f>'1. Plan vs Actual'!C12</f>
        <v>4484</v>
      </c>
      <c r="C11" s="20">
        <v>3068</v>
      </c>
      <c r="D11" s="21">
        <f t="shared" si="0"/>
        <v>0.68421052631578949</v>
      </c>
      <c r="E11" s="20">
        <v>851</v>
      </c>
      <c r="F11" s="21">
        <f t="shared" si="1"/>
        <v>0.18978590544157004</v>
      </c>
      <c r="G11" s="20">
        <v>703</v>
      </c>
      <c r="H11" s="21">
        <f t="shared" si="2"/>
        <v>0.15677966101694915</v>
      </c>
      <c r="I11" s="20">
        <v>67</v>
      </c>
      <c r="J11" s="115">
        <f t="shared" si="3"/>
        <v>1.4942016057091882E-2</v>
      </c>
      <c r="K11" s="20">
        <v>182</v>
      </c>
      <c r="L11" s="21">
        <f t="shared" si="4"/>
        <v>4.0588760035682424E-2</v>
      </c>
      <c r="M11" s="20">
        <v>19</v>
      </c>
      <c r="N11" s="115">
        <f t="shared" si="5"/>
        <v>4.2372881355932203E-3</v>
      </c>
      <c r="O11" s="20">
        <v>384</v>
      </c>
      <c r="P11" s="23">
        <f t="shared" si="6"/>
        <v>8.5637823371989288E-2</v>
      </c>
    </row>
    <row r="12" spans="1:16" ht="14.1" customHeight="1" x14ac:dyDescent="0.2">
      <c r="A12" s="19" t="s">
        <v>33</v>
      </c>
      <c r="B12" s="30">
        <f>'1. Plan vs Actual'!C13</f>
        <v>3832</v>
      </c>
      <c r="C12" s="20">
        <v>1959</v>
      </c>
      <c r="D12" s="21">
        <f t="shared" si="0"/>
        <v>0.51122129436325681</v>
      </c>
      <c r="E12" s="20">
        <v>1327</v>
      </c>
      <c r="F12" s="21">
        <f t="shared" si="1"/>
        <v>0.34629436325678498</v>
      </c>
      <c r="G12" s="20">
        <v>352</v>
      </c>
      <c r="H12" s="21">
        <f t="shared" si="2"/>
        <v>9.1858037578288101E-2</v>
      </c>
      <c r="I12" s="20">
        <v>53</v>
      </c>
      <c r="J12" s="115">
        <f t="shared" si="3"/>
        <v>1.3830897703549061E-2</v>
      </c>
      <c r="K12" s="20">
        <v>164</v>
      </c>
      <c r="L12" s="21">
        <f t="shared" si="4"/>
        <v>4.2797494780793317E-2</v>
      </c>
      <c r="M12" s="20">
        <v>18</v>
      </c>
      <c r="N12" s="115">
        <f t="shared" si="5"/>
        <v>4.6972860125260958E-3</v>
      </c>
      <c r="O12" s="20">
        <v>344</v>
      </c>
      <c r="P12" s="23">
        <f t="shared" si="6"/>
        <v>8.9770354906054284E-2</v>
      </c>
    </row>
    <row r="13" spans="1:16" ht="14.1" customHeight="1" x14ac:dyDescent="0.2">
      <c r="A13" s="19" t="s">
        <v>34</v>
      </c>
      <c r="B13" s="30">
        <f>'1. Plan vs Actual'!C14</f>
        <v>2012</v>
      </c>
      <c r="C13" s="20">
        <v>1650</v>
      </c>
      <c r="D13" s="21">
        <f t="shared" si="0"/>
        <v>0.82007952286282304</v>
      </c>
      <c r="E13" s="20">
        <v>185</v>
      </c>
      <c r="F13" s="21">
        <f t="shared" si="1"/>
        <v>9.1948310139165004E-2</v>
      </c>
      <c r="G13" s="20">
        <v>144</v>
      </c>
      <c r="H13" s="21">
        <f t="shared" si="2"/>
        <v>7.1570576540755465E-2</v>
      </c>
      <c r="I13" s="20">
        <v>40</v>
      </c>
      <c r="J13" s="115">
        <f t="shared" si="3"/>
        <v>1.9880715705765408E-2</v>
      </c>
      <c r="K13" s="20">
        <v>64</v>
      </c>
      <c r="L13" s="21">
        <f t="shared" si="4"/>
        <v>3.1809145129224649E-2</v>
      </c>
      <c r="M13" s="20">
        <v>14</v>
      </c>
      <c r="N13" s="115">
        <f t="shared" si="5"/>
        <v>6.958250497017893E-3</v>
      </c>
      <c r="O13" s="20">
        <v>115</v>
      </c>
      <c r="P13" s="23">
        <f t="shared" si="6"/>
        <v>5.7157057654075548E-2</v>
      </c>
    </row>
    <row r="14" spans="1:16" ht="14.1" customHeight="1" x14ac:dyDescent="0.2">
      <c r="A14" s="19" t="s">
        <v>35</v>
      </c>
      <c r="B14" s="30">
        <f>'1. Plan vs Actual'!C15</f>
        <v>5371</v>
      </c>
      <c r="C14" s="20">
        <v>3618</v>
      </c>
      <c r="D14" s="21">
        <f t="shared" si="0"/>
        <v>0.67361757587041515</v>
      </c>
      <c r="E14" s="20">
        <v>753</v>
      </c>
      <c r="F14" s="21">
        <f t="shared" si="1"/>
        <v>0.14019735617203499</v>
      </c>
      <c r="G14" s="20">
        <v>867</v>
      </c>
      <c r="H14" s="21">
        <f t="shared" si="2"/>
        <v>0.16142245391919569</v>
      </c>
      <c r="I14" s="20">
        <v>56</v>
      </c>
      <c r="J14" s="115">
        <f t="shared" si="3"/>
        <v>1.0426363805622788E-2</v>
      </c>
      <c r="K14" s="20">
        <v>351</v>
      </c>
      <c r="L14" s="21">
        <f t="shared" si="4"/>
        <v>6.535095885309998E-2</v>
      </c>
      <c r="M14" s="20">
        <v>20</v>
      </c>
      <c r="N14" s="115">
        <f t="shared" si="5"/>
        <v>3.7237013591509961E-3</v>
      </c>
      <c r="O14" s="20">
        <v>532</v>
      </c>
      <c r="P14" s="23">
        <f t="shared" si="6"/>
        <v>9.9050456153416497E-2</v>
      </c>
    </row>
    <row r="15" spans="1:16" ht="14.1" customHeight="1" x14ac:dyDescent="0.2">
      <c r="A15" s="19" t="s">
        <v>36</v>
      </c>
      <c r="B15" s="30">
        <f>'1. Plan vs Actual'!C16</f>
        <v>1474</v>
      </c>
      <c r="C15" s="20">
        <v>1225</v>
      </c>
      <c r="D15" s="21">
        <f t="shared" si="0"/>
        <v>0.83107191316146545</v>
      </c>
      <c r="E15" s="20">
        <v>96</v>
      </c>
      <c r="F15" s="21">
        <f t="shared" si="1"/>
        <v>6.5128900949796467E-2</v>
      </c>
      <c r="G15" s="20">
        <v>138</v>
      </c>
      <c r="H15" s="21">
        <f t="shared" si="2"/>
        <v>9.3622795115332433E-2</v>
      </c>
      <c r="I15" s="20">
        <v>25</v>
      </c>
      <c r="J15" s="115">
        <f t="shared" si="3"/>
        <v>1.6960651289009497E-2</v>
      </c>
      <c r="K15" s="20">
        <v>44</v>
      </c>
      <c r="L15" s="21">
        <f t="shared" si="4"/>
        <v>2.9850746268656716E-2</v>
      </c>
      <c r="M15" s="20">
        <v>5</v>
      </c>
      <c r="N15" s="115">
        <f t="shared" si="5"/>
        <v>3.3921302578018998E-3</v>
      </c>
      <c r="O15" s="20">
        <v>84</v>
      </c>
      <c r="P15" s="23">
        <f t="shared" si="6"/>
        <v>5.698778833107191E-2</v>
      </c>
    </row>
    <row r="16" spans="1:16" ht="14.1" customHeight="1" x14ac:dyDescent="0.2">
      <c r="A16" s="19" t="s">
        <v>37</v>
      </c>
      <c r="B16" s="30">
        <f>'1. Plan vs Actual'!C17</f>
        <v>4603</v>
      </c>
      <c r="C16" s="20">
        <v>2711</v>
      </c>
      <c r="D16" s="21">
        <f t="shared" si="0"/>
        <v>0.58896371931349123</v>
      </c>
      <c r="E16" s="20">
        <v>546</v>
      </c>
      <c r="F16" s="21">
        <f t="shared" si="1"/>
        <v>0.11861829241798827</v>
      </c>
      <c r="G16" s="20">
        <v>947</v>
      </c>
      <c r="H16" s="21">
        <f t="shared" si="2"/>
        <v>0.20573538996306756</v>
      </c>
      <c r="I16" s="20">
        <v>40</v>
      </c>
      <c r="J16" s="115">
        <f t="shared" si="3"/>
        <v>8.6899847925266133E-3</v>
      </c>
      <c r="K16" s="20">
        <v>758</v>
      </c>
      <c r="L16" s="21">
        <f t="shared" si="4"/>
        <v>0.16467521181837932</v>
      </c>
      <c r="M16" s="20">
        <v>15</v>
      </c>
      <c r="N16" s="115">
        <f t="shared" si="5"/>
        <v>3.2587442971974798E-3</v>
      </c>
      <c r="O16" s="20">
        <v>407</v>
      </c>
      <c r="P16" s="23">
        <f t="shared" si="6"/>
        <v>8.842059526395829E-2</v>
      </c>
    </row>
    <row r="17" spans="1:16" ht="14.1" customHeight="1" x14ac:dyDescent="0.2">
      <c r="A17" s="19" t="s">
        <v>38</v>
      </c>
      <c r="B17" s="30">
        <f>'1. Plan vs Actual'!C18</f>
        <v>2317</v>
      </c>
      <c r="C17" s="20">
        <v>1508</v>
      </c>
      <c r="D17" s="21">
        <f t="shared" si="0"/>
        <v>0.65084160552438497</v>
      </c>
      <c r="E17" s="20">
        <v>431</v>
      </c>
      <c r="F17" s="21">
        <f t="shared" si="1"/>
        <v>0.1860164005179111</v>
      </c>
      <c r="G17" s="20">
        <v>452</v>
      </c>
      <c r="H17" s="21">
        <f t="shared" si="2"/>
        <v>0.19507984462667241</v>
      </c>
      <c r="I17" s="20">
        <v>62</v>
      </c>
      <c r="J17" s="115">
        <f t="shared" si="3"/>
        <v>2.6758739749676307E-2</v>
      </c>
      <c r="K17" s="20">
        <v>39</v>
      </c>
      <c r="L17" s="21">
        <f t="shared" si="4"/>
        <v>1.6832110487699611E-2</v>
      </c>
      <c r="M17" s="20">
        <v>13</v>
      </c>
      <c r="N17" s="115">
        <f t="shared" si="5"/>
        <v>5.6107034958998705E-3</v>
      </c>
      <c r="O17" s="20">
        <v>349</v>
      </c>
      <c r="P17" s="23">
        <f t="shared" si="6"/>
        <v>0.15062580923608113</v>
      </c>
    </row>
    <row r="18" spans="1:16" ht="14.1" customHeight="1" x14ac:dyDescent="0.2">
      <c r="A18" s="19" t="s">
        <v>39</v>
      </c>
      <c r="B18" s="30">
        <f>'1. Plan vs Actual'!C19</f>
        <v>9843</v>
      </c>
      <c r="C18" s="20">
        <v>4464</v>
      </c>
      <c r="D18" s="21">
        <f t="shared" si="0"/>
        <v>0.45352026821091129</v>
      </c>
      <c r="E18" s="20">
        <v>1885</v>
      </c>
      <c r="F18" s="21">
        <f t="shared" si="1"/>
        <v>0.19150665447526161</v>
      </c>
      <c r="G18" s="20">
        <v>4097</v>
      </c>
      <c r="H18" s="21">
        <f t="shared" si="2"/>
        <v>0.41623488773747841</v>
      </c>
      <c r="I18" s="20">
        <v>147</v>
      </c>
      <c r="J18" s="115">
        <f t="shared" si="3"/>
        <v>1.4934471197805547E-2</v>
      </c>
      <c r="K18" s="20">
        <v>256</v>
      </c>
      <c r="L18" s="21">
        <f t="shared" si="4"/>
        <v>2.6008330793457279E-2</v>
      </c>
      <c r="M18" s="20">
        <v>60</v>
      </c>
      <c r="N18" s="115">
        <f t="shared" si="5"/>
        <v>6.0957025297165499E-3</v>
      </c>
      <c r="O18" s="20">
        <v>1576</v>
      </c>
      <c r="P18" s="23">
        <f t="shared" si="6"/>
        <v>0.16011378644722138</v>
      </c>
    </row>
    <row r="19" spans="1:16" ht="14.1" customHeight="1" x14ac:dyDescent="0.2">
      <c r="A19" s="19" t="s">
        <v>40</v>
      </c>
      <c r="B19" s="30">
        <f>'1. Plan vs Actual'!C20</f>
        <v>4812</v>
      </c>
      <c r="C19" s="20">
        <v>2430</v>
      </c>
      <c r="D19" s="21">
        <f t="shared" si="0"/>
        <v>0.50498753117206985</v>
      </c>
      <c r="E19" s="20">
        <v>513</v>
      </c>
      <c r="F19" s="21">
        <f t="shared" si="1"/>
        <v>0.10660847880299251</v>
      </c>
      <c r="G19" s="20">
        <v>2038</v>
      </c>
      <c r="H19" s="21">
        <f t="shared" si="2"/>
        <v>0.42352452202826268</v>
      </c>
      <c r="I19" s="20">
        <v>70</v>
      </c>
      <c r="J19" s="115">
        <f t="shared" si="3"/>
        <v>1.4546965918536992E-2</v>
      </c>
      <c r="K19" s="20">
        <v>229</v>
      </c>
      <c r="L19" s="21">
        <f t="shared" si="4"/>
        <v>4.7589359933499581E-2</v>
      </c>
      <c r="M19" s="20">
        <v>26</v>
      </c>
      <c r="N19" s="115">
        <f t="shared" si="5"/>
        <v>5.4031587697423106E-3</v>
      </c>
      <c r="O19" s="20">
        <v>916</v>
      </c>
      <c r="P19" s="23">
        <f t="shared" si="6"/>
        <v>0.19035743973399832</v>
      </c>
    </row>
    <row r="20" spans="1:16" ht="14.1" customHeight="1" x14ac:dyDescent="0.2">
      <c r="A20" s="19" t="s">
        <v>41</v>
      </c>
      <c r="B20" s="30">
        <f>'1. Plan vs Actual'!C21</f>
        <v>6232</v>
      </c>
      <c r="C20" s="20">
        <v>4153</v>
      </c>
      <c r="D20" s="21">
        <f t="shared" si="0"/>
        <v>0.66639922978177146</v>
      </c>
      <c r="E20" s="20">
        <v>808</v>
      </c>
      <c r="F20" s="21">
        <f t="shared" si="1"/>
        <v>0.12965340179717585</v>
      </c>
      <c r="G20" s="20">
        <v>783</v>
      </c>
      <c r="H20" s="21">
        <f t="shared" si="2"/>
        <v>0.12564184852374841</v>
      </c>
      <c r="I20" s="20">
        <v>71</v>
      </c>
      <c r="J20" s="115">
        <f t="shared" si="3"/>
        <v>1.1392811296534019E-2</v>
      </c>
      <c r="K20" s="20">
        <v>700</v>
      </c>
      <c r="L20" s="21">
        <f t="shared" si="4"/>
        <v>0.11232349165596919</v>
      </c>
      <c r="M20" s="20">
        <v>23</v>
      </c>
      <c r="N20" s="115">
        <f t="shared" si="5"/>
        <v>3.6906290115532735E-3</v>
      </c>
      <c r="O20" s="20">
        <v>570</v>
      </c>
      <c r="P20" s="23">
        <f t="shared" si="6"/>
        <v>9.1463414634146339E-2</v>
      </c>
    </row>
    <row r="21" spans="1:16" ht="14.1" customHeight="1" x14ac:dyDescent="0.2">
      <c r="A21" s="19" t="s">
        <v>42</v>
      </c>
      <c r="B21" s="30">
        <f>'1. Plan vs Actual'!C22</f>
        <v>5553</v>
      </c>
      <c r="C21" s="20">
        <v>4093</v>
      </c>
      <c r="D21" s="21">
        <f t="shared" si="0"/>
        <v>0.7370790563659283</v>
      </c>
      <c r="E21" s="20">
        <v>571</v>
      </c>
      <c r="F21" s="21">
        <f t="shared" si="1"/>
        <v>0.1028273005582568</v>
      </c>
      <c r="G21" s="20">
        <v>531</v>
      </c>
      <c r="H21" s="21">
        <f t="shared" si="2"/>
        <v>9.5623987034035657E-2</v>
      </c>
      <c r="I21" s="20">
        <v>58</v>
      </c>
      <c r="J21" s="115">
        <f t="shared" si="3"/>
        <v>1.0444804610120656E-2</v>
      </c>
      <c r="K21" s="20">
        <v>567</v>
      </c>
      <c r="L21" s="21">
        <f t="shared" si="4"/>
        <v>0.10210696920583469</v>
      </c>
      <c r="M21" s="20">
        <v>25</v>
      </c>
      <c r="N21" s="115">
        <f t="shared" si="5"/>
        <v>4.5020709526382135E-3</v>
      </c>
      <c r="O21" s="20">
        <v>345</v>
      </c>
      <c r="P21" s="23">
        <f t="shared" si="6"/>
        <v>6.2128579146407348E-2</v>
      </c>
    </row>
    <row r="22" spans="1:16" ht="14.1" customHeight="1" x14ac:dyDescent="0.2">
      <c r="A22" s="19" t="s">
        <v>43</v>
      </c>
      <c r="B22" s="30">
        <f>'1. Plan vs Actual'!C23</f>
        <v>2379</v>
      </c>
      <c r="C22" s="20">
        <v>1822</v>
      </c>
      <c r="D22" s="21">
        <f t="shared" si="0"/>
        <v>0.76586801176965114</v>
      </c>
      <c r="E22" s="20">
        <v>238</v>
      </c>
      <c r="F22" s="21">
        <f t="shared" si="1"/>
        <v>0.10004203446826397</v>
      </c>
      <c r="G22" s="20">
        <v>337</v>
      </c>
      <c r="H22" s="21">
        <f t="shared" si="2"/>
        <v>0.14165615804960066</v>
      </c>
      <c r="I22" s="20">
        <v>27</v>
      </c>
      <c r="J22" s="115">
        <f t="shared" si="3"/>
        <v>1.1349306431273645E-2</v>
      </c>
      <c r="K22" s="20">
        <v>117</v>
      </c>
      <c r="L22" s="21">
        <f t="shared" si="4"/>
        <v>4.9180327868852458E-2</v>
      </c>
      <c r="M22" s="20">
        <v>13</v>
      </c>
      <c r="N22" s="115">
        <f t="shared" si="5"/>
        <v>5.4644808743169399E-3</v>
      </c>
      <c r="O22" s="20">
        <v>159</v>
      </c>
      <c r="P22" s="23">
        <f t="shared" si="6"/>
        <v>6.683480453972257E-2</v>
      </c>
    </row>
    <row r="23" spans="1:16" ht="14.1" customHeight="1" x14ac:dyDescent="0.2">
      <c r="A23" s="19" t="s">
        <v>44</v>
      </c>
      <c r="B23" s="30">
        <f>'1. Plan vs Actual'!C24</f>
        <v>3581</v>
      </c>
      <c r="C23" s="20">
        <v>2418</v>
      </c>
      <c r="D23" s="21">
        <f t="shared" si="0"/>
        <v>0.67523038257469981</v>
      </c>
      <c r="E23" s="20">
        <v>639</v>
      </c>
      <c r="F23" s="21">
        <f t="shared" si="1"/>
        <v>0.17844177604021222</v>
      </c>
      <c r="G23" s="20">
        <v>861</v>
      </c>
      <c r="H23" s="21">
        <f t="shared" si="2"/>
        <v>0.24043563250488689</v>
      </c>
      <c r="I23" s="20">
        <v>69</v>
      </c>
      <c r="J23" s="115">
        <f t="shared" si="3"/>
        <v>1.9268360793074559E-2</v>
      </c>
      <c r="K23" s="20">
        <v>175</v>
      </c>
      <c r="L23" s="21">
        <f t="shared" si="4"/>
        <v>4.8869030996928235E-2</v>
      </c>
      <c r="M23" s="20">
        <v>24</v>
      </c>
      <c r="N23" s="115">
        <f t="shared" si="5"/>
        <v>6.702038536721586E-3</v>
      </c>
      <c r="O23" s="20">
        <v>334</v>
      </c>
      <c r="P23" s="23">
        <f t="shared" si="6"/>
        <v>9.3270036302708734E-2</v>
      </c>
    </row>
    <row r="24" spans="1:16" ht="14.1" customHeight="1" x14ac:dyDescent="0.2">
      <c r="A24" s="19" t="s">
        <v>45</v>
      </c>
      <c r="B24" s="30">
        <f>'1. Plan vs Actual'!C25</f>
        <v>4925</v>
      </c>
      <c r="C24" s="20">
        <v>3217</v>
      </c>
      <c r="D24" s="21">
        <f t="shared" si="0"/>
        <v>0.65319796954314724</v>
      </c>
      <c r="E24" s="20">
        <v>1005</v>
      </c>
      <c r="F24" s="21">
        <f t="shared" si="1"/>
        <v>0.20406091370558377</v>
      </c>
      <c r="G24" s="20">
        <v>375</v>
      </c>
      <c r="H24" s="21">
        <f t="shared" si="2"/>
        <v>7.6142131979695438E-2</v>
      </c>
      <c r="I24" s="20">
        <v>73</v>
      </c>
      <c r="J24" s="115">
        <f t="shared" si="3"/>
        <v>1.482233502538071E-2</v>
      </c>
      <c r="K24" s="20">
        <v>420</v>
      </c>
      <c r="L24" s="21">
        <f t="shared" si="4"/>
        <v>8.5279187817258878E-2</v>
      </c>
      <c r="M24" s="20">
        <v>9</v>
      </c>
      <c r="N24" s="115">
        <f t="shared" si="5"/>
        <v>1.8274111675126903E-3</v>
      </c>
      <c r="O24" s="20">
        <v>286</v>
      </c>
      <c r="P24" s="23">
        <f t="shared" si="6"/>
        <v>5.8071065989847716E-2</v>
      </c>
    </row>
    <row r="25" spans="1:16" x14ac:dyDescent="0.2">
      <c r="A25" s="19" t="s">
        <v>46</v>
      </c>
      <c r="B25" s="30">
        <f>'1. Plan vs Actual'!C26</f>
        <v>802</v>
      </c>
      <c r="C25" s="109">
        <v>570</v>
      </c>
      <c r="D25" s="21">
        <f t="shared" si="0"/>
        <v>0.71072319201995016</v>
      </c>
      <c r="E25" s="109">
        <v>59</v>
      </c>
      <c r="F25" s="21">
        <f t="shared" si="1"/>
        <v>7.3566084788029923E-2</v>
      </c>
      <c r="G25" s="109">
        <v>137</v>
      </c>
      <c r="H25" s="21">
        <f t="shared" si="2"/>
        <v>0.17082294264339151</v>
      </c>
      <c r="I25" s="109">
        <v>5</v>
      </c>
      <c r="J25" s="115">
        <f t="shared" si="3"/>
        <v>6.2344139650872821E-3</v>
      </c>
      <c r="K25" s="109">
        <v>72</v>
      </c>
      <c r="L25" s="21">
        <f t="shared" si="4"/>
        <v>8.9775561097256859E-2</v>
      </c>
      <c r="M25" s="109">
        <v>0</v>
      </c>
      <c r="N25" s="115">
        <f t="shared" si="5"/>
        <v>0</v>
      </c>
      <c r="O25" s="109">
        <v>52</v>
      </c>
      <c r="P25" s="23">
        <f t="shared" si="6"/>
        <v>6.4837905236907731E-2</v>
      </c>
    </row>
    <row r="26" spans="1:16" ht="13.5" thickBot="1" x14ac:dyDescent="0.25">
      <c r="A26" s="24" t="s">
        <v>48</v>
      </c>
      <c r="B26" s="110">
        <f>'1. Plan vs Actual'!C27</f>
        <v>68872</v>
      </c>
      <c r="C26" s="110">
        <v>40160</v>
      </c>
      <c r="D26" s="25">
        <f t="shared" si="0"/>
        <v>0.58311069810663263</v>
      </c>
      <c r="E26" s="110">
        <v>13952</v>
      </c>
      <c r="F26" s="25">
        <f t="shared" si="1"/>
        <v>0.20257869671274248</v>
      </c>
      <c r="G26" s="110">
        <v>14705</v>
      </c>
      <c r="H26" s="25">
        <f t="shared" si="2"/>
        <v>0.21351202230224184</v>
      </c>
      <c r="I26" s="110">
        <v>1054</v>
      </c>
      <c r="J26" s="35">
        <f t="shared" si="3"/>
        <v>1.530375188755953E-2</v>
      </c>
      <c r="K26" s="110">
        <v>4167</v>
      </c>
      <c r="L26" s="25">
        <f t="shared" si="4"/>
        <v>6.0503542804042285E-2</v>
      </c>
      <c r="M26" s="110">
        <v>314</v>
      </c>
      <c r="N26" s="35">
        <f t="shared" si="5"/>
        <v>4.5591822511325359E-3</v>
      </c>
      <c r="O26" s="110">
        <v>7642</v>
      </c>
      <c r="P26" s="27">
        <f t="shared" si="6"/>
        <v>0.11095946102915553</v>
      </c>
    </row>
    <row r="27" spans="1:16" ht="13.5" thickTop="1" x14ac:dyDescent="0.2">
      <c r="A27" s="1" t="s">
        <v>49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1:16" x14ac:dyDescent="0.2">
      <c r="A28" s="1" t="s">
        <v>50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6" ht="12.75" customHeight="1" x14ac:dyDescent="0.2">
      <c r="A29" s="155" t="s">
        <v>51</v>
      </c>
      <c r="B29" s="155"/>
      <c r="C29" s="155"/>
      <c r="D29" s="155"/>
      <c r="E29" s="155"/>
      <c r="F29" s="155"/>
      <c r="G29" s="155"/>
      <c r="H29" s="155"/>
      <c r="I29" s="155"/>
      <c r="J29" s="155"/>
      <c r="K29" s="155"/>
      <c r="L29" s="155"/>
      <c r="M29" s="155"/>
      <c r="N29" s="155"/>
      <c r="O29" s="155"/>
      <c r="P29" s="155"/>
    </row>
    <row r="30" spans="1:16" ht="12.75" customHeight="1" x14ac:dyDescent="0.2">
      <c r="A30" s="155" t="s">
        <v>52</v>
      </c>
      <c r="B30" s="155"/>
      <c r="C30" s="155"/>
      <c r="D30" s="155"/>
      <c r="E30" s="155"/>
      <c r="F30" s="155"/>
      <c r="G30" s="155"/>
      <c r="H30" s="155"/>
      <c r="I30" s="155"/>
      <c r="J30" s="155"/>
      <c r="K30" s="155"/>
      <c r="L30" s="155"/>
      <c r="M30" s="155"/>
      <c r="N30" s="155"/>
      <c r="O30" s="155"/>
      <c r="P30" s="155"/>
    </row>
    <row r="31" spans="1:16" x14ac:dyDescent="0.2">
      <c r="A31" s="159" t="s">
        <v>53</v>
      </c>
      <c r="B31" s="159"/>
      <c r="C31" s="159"/>
      <c r="D31" s="159"/>
      <c r="E31" s="159"/>
      <c r="F31" s="159"/>
      <c r="G31" s="159"/>
      <c r="H31" s="159"/>
      <c r="I31" s="159"/>
      <c r="J31" s="159"/>
      <c r="K31" s="159"/>
      <c r="L31" s="159"/>
      <c r="M31" s="159"/>
      <c r="N31" s="159"/>
      <c r="O31" s="159"/>
      <c r="P31" s="159"/>
    </row>
  </sheetData>
  <mergeCells count="7">
    <mergeCell ref="A31:P31"/>
    <mergeCell ref="A1:P1"/>
    <mergeCell ref="A2:P2"/>
    <mergeCell ref="A3:P3"/>
    <mergeCell ref="A5:P5"/>
    <mergeCell ref="A29:P29"/>
    <mergeCell ref="A30:P30"/>
  </mergeCells>
  <phoneticPr fontId="2" type="noConversion"/>
  <printOptions horizontalCentered="1" verticalCentered="1"/>
  <pageMargins left="0.25" right="0.25" top="0.5" bottom="0.5" header="0.5" footer="0.5"/>
  <pageSetup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Q31"/>
  <sheetViews>
    <sheetView workbookViewId="0">
      <selection activeCell="A32" sqref="A32"/>
    </sheetView>
  </sheetViews>
  <sheetFormatPr defaultColWidth="9.140625" defaultRowHeight="12.75" x14ac:dyDescent="0.2"/>
  <cols>
    <col min="1" max="1" width="21.28515625" style="11" customWidth="1"/>
    <col min="2" max="2" width="10.140625" style="11" customWidth="1"/>
    <col min="3" max="3" width="8.28515625" style="11" customWidth="1"/>
    <col min="4" max="4" width="7.42578125" style="11" customWidth="1"/>
    <col min="5" max="5" width="8.7109375" style="11" customWidth="1"/>
    <col min="6" max="6" width="6.28515625" style="11" customWidth="1"/>
    <col min="7" max="7" width="8.7109375" style="11" customWidth="1"/>
    <col min="8" max="8" width="6.42578125" style="11" customWidth="1"/>
    <col min="9" max="9" width="8.7109375" style="11" customWidth="1"/>
    <col min="10" max="10" width="6.42578125" style="11" customWidth="1"/>
    <col min="11" max="11" width="8.7109375" style="11" customWidth="1"/>
    <col min="12" max="12" width="6.42578125" style="11" customWidth="1"/>
    <col min="13" max="13" width="8.7109375" style="11" customWidth="1"/>
    <col min="14" max="14" width="6.42578125" style="11" customWidth="1"/>
    <col min="15" max="16384" width="9.140625" style="11"/>
  </cols>
  <sheetData>
    <row r="1" spans="1:15" ht="18.75" x14ac:dyDescent="0.3">
      <c r="A1" s="161" t="s">
        <v>0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  <c r="N1" s="174"/>
    </row>
    <row r="2" spans="1:15" ht="15.75" x14ac:dyDescent="0.25">
      <c r="A2" s="151" t="str">
        <f>'1. Plan vs Actual'!A2</f>
        <v>OSCCAR Summary by Workforce Area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</row>
    <row r="3" spans="1:15" ht="15.75" x14ac:dyDescent="0.25">
      <c r="A3" s="151" t="str">
        <f>'1. Plan vs Actual'!A3</f>
        <v>FY24 Quarter Ending December 31, 2023</v>
      </c>
      <c r="B3" s="151"/>
      <c r="C3" s="151"/>
      <c r="D3" s="151"/>
      <c r="E3" s="151"/>
      <c r="F3" s="151"/>
      <c r="G3" s="151"/>
      <c r="H3" s="151"/>
      <c r="I3" s="151"/>
      <c r="J3" s="151"/>
      <c r="K3" s="151"/>
      <c r="L3" s="151"/>
      <c r="M3" s="151"/>
      <c r="N3" s="151"/>
    </row>
    <row r="5" spans="1:15" ht="18.75" x14ac:dyDescent="0.3">
      <c r="A5" s="161" t="s">
        <v>88</v>
      </c>
      <c r="B5" s="161"/>
      <c r="C5" s="161"/>
      <c r="D5" s="161"/>
      <c r="E5" s="175"/>
      <c r="F5" s="175"/>
      <c r="G5" s="175"/>
      <c r="H5" s="175"/>
      <c r="I5" s="175"/>
      <c r="J5" s="175"/>
      <c r="K5" s="175"/>
      <c r="L5" s="175"/>
      <c r="M5" s="175"/>
      <c r="N5" s="175"/>
    </row>
    <row r="6" spans="1:15" ht="6.75" customHeight="1" thickBot="1" x14ac:dyDescent="0.25"/>
    <row r="7" spans="1:15" ht="13.5" thickTop="1" x14ac:dyDescent="0.2">
      <c r="A7" s="143" t="s">
        <v>16</v>
      </c>
      <c r="B7" s="139" t="s">
        <v>17</v>
      </c>
      <c r="C7" s="36" t="s">
        <v>18</v>
      </c>
      <c r="D7" s="37" t="s">
        <v>19</v>
      </c>
      <c r="E7" s="140" t="s">
        <v>20</v>
      </c>
      <c r="F7" s="139" t="s">
        <v>21</v>
      </c>
      <c r="G7" s="38" t="s">
        <v>55</v>
      </c>
      <c r="H7" s="39" t="s">
        <v>61</v>
      </c>
      <c r="I7" s="140" t="s">
        <v>62</v>
      </c>
      <c r="J7" s="139" t="s">
        <v>63</v>
      </c>
      <c r="K7" s="38" t="s">
        <v>73</v>
      </c>
      <c r="L7" s="39" t="s">
        <v>74</v>
      </c>
      <c r="M7" s="140" t="s">
        <v>75</v>
      </c>
      <c r="N7" s="142" t="s">
        <v>76</v>
      </c>
    </row>
    <row r="8" spans="1:15" s="29" customFormat="1" ht="38.25" x14ac:dyDescent="0.2">
      <c r="A8" s="17"/>
      <c r="B8" s="135" t="s">
        <v>22</v>
      </c>
      <c r="C8" s="40" t="s">
        <v>89</v>
      </c>
      <c r="D8" s="18" t="s">
        <v>80</v>
      </c>
      <c r="E8" s="136" t="s">
        <v>90</v>
      </c>
      <c r="F8" s="135" t="s">
        <v>80</v>
      </c>
      <c r="G8" s="41" t="s">
        <v>91</v>
      </c>
      <c r="H8" s="42" t="s">
        <v>80</v>
      </c>
      <c r="I8" s="136" t="s">
        <v>92</v>
      </c>
      <c r="J8" s="135" t="s">
        <v>80</v>
      </c>
      <c r="K8" s="41" t="s">
        <v>93</v>
      </c>
      <c r="L8" s="42" t="s">
        <v>80</v>
      </c>
      <c r="M8" s="136" t="s">
        <v>94</v>
      </c>
      <c r="N8" s="18" t="s">
        <v>80</v>
      </c>
    </row>
    <row r="9" spans="1:15" ht="14.1" customHeight="1" x14ac:dyDescent="0.2">
      <c r="A9" s="19" t="s">
        <v>30</v>
      </c>
      <c r="B9" s="43">
        <f>'1. Plan vs Actual'!C10</f>
        <v>1845</v>
      </c>
      <c r="C9" s="44">
        <v>903</v>
      </c>
      <c r="D9" s="23">
        <f>C9/B9</f>
        <v>0.4894308943089431</v>
      </c>
      <c r="E9" s="45">
        <v>122</v>
      </c>
      <c r="F9" s="46">
        <f>E9/B9</f>
        <v>6.6124661246612468E-2</v>
      </c>
      <c r="G9" s="47">
        <v>98</v>
      </c>
      <c r="H9" s="48">
        <f t="shared" ref="H9:H26" si="0">G9/B9</f>
        <v>5.3116531165311655E-2</v>
      </c>
      <c r="I9" s="45">
        <v>911</v>
      </c>
      <c r="J9" s="46">
        <f>I9/B9</f>
        <v>0.49376693766937668</v>
      </c>
      <c r="K9" s="47">
        <v>277</v>
      </c>
      <c r="L9" s="48">
        <f>K9/B9</f>
        <v>0.15013550135501355</v>
      </c>
      <c r="M9" s="45">
        <v>437</v>
      </c>
      <c r="N9" s="23">
        <f>M9/B9</f>
        <v>0.23685636856368564</v>
      </c>
      <c r="O9" s="49"/>
    </row>
    <row r="10" spans="1:15" ht="14.1" customHeight="1" x14ac:dyDescent="0.2">
      <c r="A10" s="19" t="s">
        <v>31</v>
      </c>
      <c r="B10" s="43">
        <f>'1. Plan vs Actual'!C11</f>
        <v>8146</v>
      </c>
      <c r="C10" s="44">
        <v>4166</v>
      </c>
      <c r="D10" s="23">
        <f t="shared" ref="D10:D24" si="1">C10/B10</f>
        <v>0.51141664620672722</v>
      </c>
      <c r="E10" s="45">
        <v>93</v>
      </c>
      <c r="F10" s="46">
        <f t="shared" ref="F10:F26" si="2">E10/B10</f>
        <v>1.1416646206727228E-2</v>
      </c>
      <c r="G10" s="47">
        <v>285</v>
      </c>
      <c r="H10" s="48">
        <f t="shared" si="0"/>
        <v>3.4986496439970538E-2</v>
      </c>
      <c r="I10" s="45">
        <v>4892</v>
      </c>
      <c r="J10" s="46">
        <f t="shared" ref="J10:J26" si="3">I10/B10</f>
        <v>0.60054014240117848</v>
      </c>
      <c r="K10" s="47">
        <v>1282</v>
      </c>
      <c r="L10" s="48">
        <f t="shared" ref="L10:L26" si="4">K10/B10</f>
        <v>0.15737785416155167</v>
      </c>
      <c r="M10" s="45">
        <v>1594</v>
      </c>
      <c r="N10" s="23">
        <f t="shared" ref="N10:N26" si="5">M10/B10</f>
        <v>0.19567886079057206</v>
      </c>
      <c r="O10" s="49"/>
    </row>
    <row r="11" spans="1:15" ht="14.1" customHeight="1" x14ac:dyDescent="0.2">
      <c r="A11" s="19" t="s">
        <v>32</v>
      </c>
      <c r="B11" s="43">
        <f>'1. Plan vs Actual'!C12</f>
        <v>4484</v>
      </c>
      <c r="C11" s="44">
        <v>2129</v>
      </c>
      <c r="D11" s="23">
        <f t="shared" si="1"/>
        <v>0.47479928635147189</v>
      </c>
      <c r="E11" s="45">
        <v>367</v>
      </c>
      <c r="F11" s="46">
        <f t="shared" si="2"/>
        <v>8.1846565566458515E-2</v>
      </c>
      <c r="G11" s="47">
        <v>145</v>
      </c>
      <c r="H11" s="48">
        <f t="shared" si="0"/>
        <v>3.233719892952721E-2</v>
      </c>
      <c r="I11" s="45">
        <v>2356</v>
      </c>
      <c r="J11" s="46">
        <f t="shared" si="3"/>
        <v>0.52542372881355937</v>
      </c>
      <c r="K11" s="47">
        <v>692</v>
      </c>
      <c r="L11" s="48">
        <f t="shared" si="4"/>
        <v>0.15432649420160571</v>
      </c>
      <c r="M11" s="45">
        <v>924</v>
      </c>
      <c r="N11" s="23">
        <f t="shared" si="5"/>
        <v>0.20606601248884923</v>
      </c>
      <c r="O11" s="49"/>
    </row>
    <row r="12" spans="1:15" ht="14.1" customHeight="1" x14ac:dyDescent="0.2">
      <c r="A12" s="19" t="s">
        <v>33</v>
      </c>
      <c r="B12" s="43">
        <f>'1. Plan vs Actual'!C13</f>
        <v>3832</v>
      </c>
      <c r="C12" s="44">
        <v>2057</v>
      </c>
      <c r="D12" s="23">
        <f t="shared" si="1"/>
        <v>0.53679540709812112</v>
      </c>
      <c r="E12" s="45">
        <v>40</v>
      </c>
      <c r="F12" s="46">
        <f t="shared" si="2"/>
        <v>1.0438413361169102E-2</v>
      </c>
      <c r="G12" s="47">
        <v>122</v>
      </c>
      <c r="H12" s="48">
        <f t="shared" si="0"/>
        <v>3.1837160751565764E-2</v>
      </c>
      <c r="I12" s="45">
        <v>2082</v>
      </c>
      <c r="J12" s="46">
        <f t="shared" si="3"/>
        <v>0.54331941544885176</v>
      </c>
      <c r="K12" s="47">
        <v>629</v>
      </c>
      <c r="L12" s="48">
        <f t="shared" si="4"/>
        <v>0.16414405010438413</v>
      </c>
      <c r="M12" s="45">
        <v>959</v>
      </c>
      <c r="N12" s="23">
        <f t="shared" si="5"/>
        <v>0.25026096033402923</v>
      </c>
      <c r="O12" s="49"/>
    </row>
    <row r="13" spans="1:15" ht="14.1" customHeight="1" x14ac:dyDescent="0.2">
      <c r="A13" s="19" t="s">
        <v>34</v>
      </c>
      <c r="B13" s="43">
        <f>'1. Plan vs Actual'!C14</f>
        <v>2012</v>
      </c>
      <c r="C13" s="44">
        <v>1060</v>
      </c>
      <c r="D13" s="23">
        <f t="shared" si="1"/>
        <v>0.52683896620278325</v>
      </c>
      <c r="E13" s="45">
        <v>55</v>
      </c>
      <c r="F13" s="46">
        <f t="shared" si="2"/>
        <v>2.7335984095427434E-2</v>
      </c>
      <c r="G13" s="47">
        <v>45</v>
      </c>
      <c r="H13" s="48">
        <f t="shared" si="0"/>
        <v>2.2365805168986085E-2</v>
      </c>
      <c r="I13" s="45">
        <v>762</v>
      </c>
      <c r="J13" s="46">
        <f t="shared" si="3"/>
        <v>0.37872763419483102</v>
      </c>
      <c r="K13" s="47">
        <v>327</v>
      </c>
      <c r="L13" s="48">
        <f t="shared" si="4"/>
        <v>0.1625248508946322</v>
      </c>
      <c r="M13" s="45">
        <v>823</v>
      </c>
      <c r="N13" s="23">
        <f t="shared" si="5"/>
        <v>0.40904572564612324</v>
      </c>
      <c r="O13" s="49"/>
    </row>
    <row r="14" spans="1:15" ht="14.1" customHeight="1" x14ac:dyDescent="0.2">
      <c r="A14" s="19" t="s">
        <v>35</v>
      </c>
      <c r="B14" s="43">
        <f>'1. Plan vs Actual'!C15</f>
        <v>5371</v>
      </c>
      <c r="C14" s="44">
        <v>2399</v>
      </c>
      <c r="D14" s="23">
        <f t="shared" si="1"/>
        <v>0.446657978030162</v>
      </c>
      <c r="E14" s="45">
        <v>84</v>
      </c>
      <c r="F14" s="46">
        <f t="shared" si="2"/>
        <v>1.5639545708434184E-2</v>
      </c>
      <c r="G14" s="47">
        <v>137</v>
      </c>
      <c r="H14" s="48">
        <f t="shared" si="0"/>
        <v>2.5507354310184322E-2</v>
      </c>
      <c r="I14" s="45">
        <v>2749</v>
      </c>
      <c r="J14" s="46">
        <f t="shared" si="3"/>
        <v>0.51182275181530446</v>
      </c>
      <c r="K14" s="47">
        <v>955</v>
      </c>
      <c r="L14" s="48">
        <f t="shared" si="4"/>
        <v>0.17780673989946005</v>
      </c>
      <c r="M14" s="45">
        <v>1446</v>
      </c>
      <c r="N14" s="23">
        <f t="shared" si="5"/>
        <v>0.26922360826661701</v>
      </c>
      <c r="O14" s="49"/>
    </row>
    <row r="15" spans="1:15" ht="14.1" customHeight="1" x14ac:dyDescent="0.2">
      <c r="A15" s="19" t="s">
        <v>36</v>
      </c>
      <c r="B15" s="43">
        <f>'1. Plan vs Actual'!C16</f>
        <v>1474</v>
      </c>
      <c r="C15" s="44">
        <v>702</v>
      </c>
      <c r="D15" s="23">
        <f t="shared" si="1"/>
        <v>0.4762550881953867</v>
      </c>
      <c r="E15" s="45">
        <v>10</v>
      </c>
      <c r="F15" s="46">
        <f t="shared" si="2"/>
        <v>6.7842605156037995E-3</v>
      </c>
      <c r="G15" s="47">
        <v>32</v>
      </c>
      <c r="H15" s="48">
        <f t="shared" si="0"/>
        <v>2.1709633649932156E-2</v>
      </c>
      <c r="I15" s="45">
        <v>751</v>
      </c>
      <c r="J15" s="46">
        <f t="shared" si="3"/>
        <v>0.50949796472184528</v>
      </c>
      <c r="K15" s="47">
        <v>246</v>
      </c>
      <c r="L15" s="48">
        <f t="shared" si="4"/>
        <v>0.16689280868385345</v>
      </c>
      <c r="M15" s="45">
        <v>435</v>
      </c>
      <c r="N15" s="23">
        <f t="shared" si="5"/>
        <v>0.29511533242876525</v>
      </c>
      <c r="O15" s="49"/>
    </row>
    <row r="16" spans="1:15" ht="14.1" customHeight="1" x14ac:dyDescent="0.2">
      <c r="A16" s="19" t="s">
        <v>37</v>
      </c>
      <c r="B16" s="43">
        <f>'1. Plan vs Actual'!C17</f>
        <v>4603</v>
      </c>
      <c r="C16" s="44">
        <v>2367</v>
      </c>
      <c r="D16" s="23">
        <f t="shared" si="1"/>
        <v>0.51422985009776234</v>
      </c>
      <c r="E16" s="45">
        <v>114</v>
      </c>
      <c r="F16" s="46">
        <f t="shared" si="2"/>
        <v>2.4766456658700847E-2</v>
      </c>
      <c r="G16" s="47">
        <v>154</v>
      </c>
      <c r="H16" s="48">
        <f t="shared" si="0"/>
        <v>3.3456441451227462E-2</v>
      </c>
      <c r="I16" s="45">
        <v>2429</v>
      </c>
      <c r="J16" s="46">
        <f t="shared" si="3"/>
        <v>0.52769932652617857</v>
      </c>
      <c r="K16" s="47">
        <v>724</v>
      </c>
      <c r="L16" s="48">
        <f t="shared" si="4"/>
        <v>0.15728872474473168</v>
      </c>
      <c r="M16" s="45">
        <v>1182</v>
      </c>
      <c r="N16" s="23">
        <f t="shared" si="5"/>
        <v>0.25678905061916141</v>
      </c>
      <c r="O16" s="49"/>
    </row>
    <row r="17" spans="1:17" ht="14.1" customHeight="1" x14ac:dyDescent="0.2">
      <c r="A17" s="19" t="s">
        <v>38</v>
      </c>
      <c r="B17" s="43">
        <f>'1. Plan vs Actual'!C18</f>
        <v>2317</v>
      </c>
      <c r="C17" s="44">
        <v>1213</v>
      </c>
      <c r="D17" s="23">
        <f t="shared" si="1"/>
        <v>0.52352179542511867</v>
      </c>
      <c r="E17" s="45">
        <v>112</v>
      </c>
      <c r="F17" s="46">
        <f t="shared" si="2"/>
        <v>4.8338368580060423E-2</v>
      </c>
      <c r="G17" s="47">
        <v>85</v>
      </c>
      <c r="H17" s="48">
        <f t="shared" si="0"/>
        <v>3.6685369011653E-2</v>
      </c>
      <c r="I17" s="45">
        <v>1263</v>
      </c>
      <c r="J17" s="46">
        <f t="shared" si="3"/>
        <v>0.54510142425550279</v>
      </c>
      <c r="K17" s="47">
        <v>379</v>
      </c>
      <c r="L17" s="48">
        <f t="shared" si="4"/>
        <v>0.16357358653431162</v>
      </c>
      <c r="M17" s="45">
        <v>478</v>
      </c>
      <c r="N17" s="23">
        <f t="shared" si="5"/>
        <v>0.20630125161847215</v>
      </c>
      <c r="O17" s="49"/>
    </row>
    <row r="18" spans="1:17" ht="14.1" customHeight="1" x14ac:dyDescent="0.2">
      <c r="A18" s="19" t="s">
        <v>39</v>
      </c>
      <c r="B18" s="43">
        <f>'1. Plan vs Actual'!C19</f>
        <v>9843</v>
      </c>
      <c r="C18" s="44">
        <v>4929</v>
      </c>
      <c r="D18" s="23">
        <f t="shared" si="1"/>
        <v>0.50076196281621455</v>
      </c>
      <c r="E18" s="45">
        <v>423</v>
      </c>
      <c r="F18" s="46">
        <f t="shared" si="2"/>
        <v>4.297470283450168E-2</v>
      </c>
      <c r="G18" s="47">
        <v>583</v>
      </c>
      <c r="H18" s="48">
        <f t="shared" si="0"/>
        <v>5.9229909580412479E-2</v>
      </c>
      <c r="I18" s="45">
        <v>5730</v>
      </c>
      <c r="J18" s="46">
        <f t="shared" si="3"/>
        <v>0.58213959158793049</v>
      </c>
      <c r="K18" s="47">
        <v>1381</v>
      </c>
      <c r="L18" s="48">
        <f t="shared" si="4"/>
        <v>0.14030275322564259</v>
      </c>
      <c r="M18" s="45">
        <v>1726</v>
      </c>
      <c r="N18" s="23">
        <f t="shared" si="5"/>
        <v>0.17535304277151276</v>
      </c>
      <c r="O18" s="49"/>
    </row>
    <row r="19" spans="1:17" ht="14.1" customHeight="1" x14ac:dyDescent="0.2">
      <c r="A19" s="19" t="s">
        <v>40</v>
      </c>
      <c r="B19" s="43">
        <f>'1. Plan vs Actual'!C20</f>
        <v>4812</v>
      </c>
      <c r="C19" s="44">
        <v>2389</v>
      </c>
      <c r="D19" s="23">
        <f t="shared" si="1"/>
        <v>0.49646716541978386</v>
      </c>
      <c r="E19" s="45">
        <v>119</v>
      </c>
      <c r="F19" s="46">
        <f t="shared" si="2"/>
        <v>2.4729842061512883E-2</v>
      </c>
      <c r="G19" s="47">
        <v>227</v>
      </c>
      <c r="H19" s="48">
        <f t="shared" si="0"/>
        <v>4.7173732335827098E-2</v>
      </c>
      <c r="I19" s="45">
        <v>2440</v>
      </c>
      <c r="J19" s="46">
        <f t="shared" si="3"/>
        <v>0.50706566916043228</v>
      </c>
      <c r="K19" s="47">
        <v>794</v>
      </c>
      <c r="L19" s="48">
        <f t="shared" si="4"/>
        <v>0.16500415627597673</v>
      </c>
      <c r="M19" s="45">
        <v>1232</v>
      </c>
      <c r="N19" s="23">
        <f t="shared" si="5"/>
        <v>0.25602660016625106</v>
      </c>
      <c r="O19" s="49"/>
    </row>
    <row r="20" spans="1:17" ht="14.1" customHeight="1" x14ac:dyDescent="0.2">
      <c r="A20" s="19" t="s">
        <v>41</v>
      </c>
      <c r="B20" s="43">
        <f>'1. Plan vs Actual'!C21</f>
        <v>6232</v>
      </c>
      <c r="C20" s="44">
        <v>3040</v>
      </c>
      <c r="D20" s="23">
        <f t="shared" si="1"/>
        <v>0.48780487804878048</v>
      </c>
      <c r="E20" s="45">
        <v>38</v>
      </c>
      <c r="F20" s="46">
        <f t="shared" si="2"/>
        <v>6.0975609756097563E-3</v>
      </c>
      <c r="G20" s="47">
        <v>94</v>
      </c>
      <c r="H20" s="48">
        <f t="shared" si="0"/>
        <v>1.5083440308087292E-2</v>
      </c>
      <c r="I20" s="45">
        <v>3403</v>
      </c>
      <c r="J20" s="46">
        <f t="shared" si="3"/>
        <v>0.54605263157894735</v>
      </c>
      <c r="K20" s="47">
        <v>1063</v>
      </c>
      <c r="L20" s="48">
        <f t="shared" si="4"/>
        <v>0.17057124518613606</v>
      </c>
      <c r="M20" s="45">
        <v>1634</v>
      </c>
      <c r="N20" s="23">
        <f t="shared" si="5"/>
        <v>0.26219512195121952</v>
      </c>
      <c r="O20" s="49"/>
    </row>
    <row r="21" spans="1:17" ht="14.1" customHeight="1" x14ac:dyDescent="0.2">
      <c r="A21" s="19" t="s">
        <v>42</v>
      </c>
      <c r="B21" s="43">
        <f>'1. Plan vs Actual'!C22</f>
        <v>5553</v>
      </c>
      <c r="C21" s="44">
        <v>2563</v>
      </c>
      <c r="D21" s="23">
        <f t="shared" si="1"/>
        <v>0.46155231406446967</v>
      </c>
      <c r="E21" s="45">
        <v>58</v>
      </c>
      <c r="F21" s="46">
        <f t="shared" si="2"/>
        <v>1.0444804610120656E-2</v>
      </c>
      <c r="G21" s="47">
        <v>155</v>
      </c>
      <c r="H21" s="48">
        <f t="shared" si="0"/>
        <v>2.7912839906356925E-2</v>
      </c>
      <c r="I21" s="45">
        <v>2508</v>
      </c>
      <c r="J21" s="46">
        <f t="shared" si="3"/>
        <v>0.45164775796866558</v>
      </c>
      <c r="K21" s="47">
        <v>1141</v>
      </c>
      <c r="L21" s="48">
        <f t="shared" si="4"/>
        <v>0.20547451827840807</v>
      </c>
      <c r="M21" s="45">
        <v>1691</v>
      </c>
      <c r="N21" s="23">
        <f t="shared" si="5"/>
        <v>0.30452007923644875</v>
      </c>
      <c r="O21" s="49"/>
    </row>
    <row r="22" spans="1:17" ht="14.1" customHeight="1" x14ac:dyDescent="0.2">
      <c r="A22" s="19" t="s">
        <v>43</v>
      </c>
      <c r="B22" s="43">
        <f>'1. Plan vs Actual'!C23</f>
        <v>2379</v>
      </c>
      <c r="C22" s="44">
        <v>1036</v>
      </c>
      <c r="D22" s="23">
        <f t="shared" si="1"/>
        <v>0.43547709121479611</v>
      </c>
      <c r="E22" s="45">
        <v>34</v>
      </c>
      <c r="F22" s="46">
        <f t="shared" si="2"/>
        <v>1.4291719209751997E-2</v>
      </c>
      <c r="G22" s="47">
        <v>78</v>
      </c>
      <c r="H22" s="48">
        <f t="shared" si="0"/>
        <v>3.2786885245901641E-2</v>
      </c>
      <c r="I22" s="45">
        <v>1137</v>
      </c>
      <c r="J22" s="46">
        <f t="shared" si="3"/>
        <v>0.47793190416141235</v>
      </c>
      <c r="K22" s="47">
        <v>424</v>
      </c>
      <c r="L22" s="48">
        <f t="shared" si="4"/>
        <v>0.17822614543926019</v>
      </c>
      <c r="M22" s="45">
        <v>706</v>
      </c>
      <c r="N22" s="23">
        <f t="shared" si="5"/>
        <v>0.29676334594367382</v>
      </c>
      <c r="O22" s="49"/>
    </row>
    <row r="23" spans="1:17" ht="14.1" customHeight="1" x14ac:dyDescent="0.2">
      <c r="A23" s="19" t="s">
        <v>44</v>
      </c>
      <c r="B23" s="43">
        <f>'1. Plan vs Actual'!C24</f>
        <v>3581</v>
      </c>
      <c r="C23" s="44">
        <v>1705</v>
      </c>
      <c r="D23" s="23">
        <f t="shared" si="1"/>
        <v>0.47612398771292935</v>
      </c>
      <c r="E23" s="45">
        <v>57</v>
      </c>
      <c r="F23" s="46">
        <f t="shared" si="2"/>
        <v>1.5917341524713767E-2</v>
      </c>
      <c r="G23" s="47">
        <v>142</v>
      </c>
      <c r="H23" s="48">
        <f t="shared" si="0"/>
        <v>3.9653728008936052E-2</v>
      </c>
      <c r="I23" s="45">
        <v>1897</v>
      </c>
      <c r="J23" s="46">
        <f t="shared" si="3"/>
        <v>0.52974029600670203</v>
      </c>
      <c r="K23" s="47">
        <v>550</v>
      </c>
      <c r="L23" s="48">
        <f t="shared" si="4"/>
        <v>0.15358838313320303</v>
      </c>
      <c r="M23" s="45">
        <v>935</v>
      </c>
      <c r="N23" s="23">
        <f t="shared" si="5"/>
        <v>0.26110025132644515</v>
      </c>
      <c r="O23" s="49"/>
    </row>
    <row r="24" spans="1:17" ht="14.1" customHeight="1" x14ac:dyDescent="0.2">
      <c r="A24" s="19" t="s">
        <v>45</v>
      </c>
      <c r="B24" s="43">
        <f>'1. Plan vs Actual'!C25</f>
        <v>4925</v>
      </c>
      <c r="C24" s="44">
        <v>2417</v>
      </c>
      <c r="D24" s="23">
        <f t="shared" si="1"/>
        <v>0.49076142131979694</v>
      </c>
      <c r="E24" s="45">
        <v>91</v>
      </c>
      <c r="F24" s="46">
        <f t="shared" si="2"/>
        <v>1.8477157360406091E-2</v>
      </c>
      <c r="G24" s="47">
        <v>122</v>
      </c>
      <c r="H24" s="48">
        <f t="shared" si="0"/>
        <v>2.4771573604060914E-2</v>
      </c>
      <c r="I24" s="45">
        <v>2534</v>
      </c>
      <c r="J24" s="46">
        <f t="shared" si="3"/>
        <v>0.51451776649746195</v>
      </c>
      <c r="K24" s="47">
        <v>858</v>
      </c>
      <c r="L24" s="48">
        <f t="shared" si="4"/>
        <v>0.17421319796954315</v>
      </c>
      <c r="M24" s="45">
        <v>1320</v>
      </c>
      <c r="N24" s="23">
        <f t="shared" si="5"/>
        <v>0.26802030456852793</v>
      </c>
      <c r="O24" s="49"/>
      <c r="Q24" s="49"/>
    </row>
    <row r="25" spans="1:17" x14ac:dyDescent="0.2">
      <c r="A25" s="19" t="s">
        <v>46</v>
      </c>
      <c r="B25" s="50">
        <f>'1. Plan vs Actual'!C26</f>
        <v>802</v>
      </c>
      <c r="C25" s="116">
        <v>345</v>
      </c>
      <c r="D25" s="23">
        <f>C25/B25</f>
        <v>0.43017456359102246</v>
      </c>
      <c r="E25" s="117">
        <v>1</v>
      </c>
      <c r="F25" s="46">
        <f>E25/B25</f>
        <v>1.2468827930174563E-3</v>
      </c>
      <c r="G25" s="118">
        <v>11</v>
      </c>
      <c r="H25" s="48">
        <f t="shared" si="0"/>
        <v>1.3715710723192019E-2</v>
      </c>
      <c r="I25" s="117">
        <v>298</v>
      </c>
      <c r="J25" s="46">
        <f t="shared" si="3"/>
        <v>0.371571072319202</v>
      </c>
      <c r="K25" s="118">
        <v>172</v>
      </c>
      <c r="L25" s="48">
        <f t="shared" si="4"/>
        <v>0.21446384039900249</v>
      </c>
      <c r="M25" s="117">
        <v>320</v>
      </c>
      <c r="N25" s="23">
        <f t="shared" si="5"/>
        <v>0.39900249376558605</v>
      </c>
      <c r="O25" s="49"/>
    </row>
    <row r="26" spans="1:17" ht="13.5" thickBot="1" x14ac:dyDescent="0.25">
      <c r="A26" s="24" t="s">
        <v>48</v>
      </c>
      <c r="B26" s="51">
        <f>'1. Plan vs Actual'!C27</f>
        <v>68872</v>
      </c>
      <c r="C26" s="119">
        <v>33160</v>
      </c>
      <c r="D26" s="27">
        <f>C26/B26</f>
        <v>0.48147287722151239</v>
      </c>
      <c r="E26" s="120">
        <v>1929</v>
      </c>
      <c r="F26" s="52">
        <f t="shared" si="2"/>
        <v>2.8008479498199557E-2</v>
      </c>
      <c r="G26" s="121">
        <v>2766</v>
      </c>
      <c r="H26" s="53">
        <f t="shared" si="0"/>
        <v>4.0161458938320363E-2</v>
      </c>
      <c r="I26" s="120">
        <v>38162</v>
      </c>
      <c r="J26" s="52">
        <f t="shared" si="3"/>
        <v>0.55410036008827968</v>
      </c>
      <c r="K26" s="121">
        <v>10792</v>
      </c>
      <c r="L26" s="53">
        <f t="shared" si="4"/>
        <v>0.15669648042745962</v>
      </c>
      <c r="M26" s="120">
        <v>15223</v>
      </c>
      <c r="N26" s="27">
        <f t="shared" si="5"/>
        <v>0.22103322104774073</v>
      </c>
      <c r="O26" s="49"/>
      <c r="P26" s="49"/>
    </row>
    <row r="27" spans="1:17" ht="13.5" thickTop="1" x14ac:dyDescent="0.2">
      <c r="A27" s="1" t="s">
        <v>49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1:17" x14ac:dyDescent="0.2">
      <c r="A28" s="1" t="s">
        <v>50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7" ht="12.75" customHeight="1" x14ac:dyDescent="0.2">
      <c r="A29" s="155" t="s">
        <v>51</v>
      </c>
      <c r="B29" s="155"/>
      <c r="C29" s="155"/>
      <c r="D29" s="155"/>
      <c r="E29" s="155"/>
      <c r="F29" s="155"/>
      <c r="G29" s="155"/>
      <c r="H29" s="155"/>
      <c r="I29" s="155"/>
      <c r="J29" s="155"/>
      <c r="K29" s="155"/>
      <c r="L29" s="155"/>
      <c r="M29" s="155"/>
      <c r="N29" s="155"/>
      <c r="O29" s="155"/>
      <c r="P29" s="155"/>
    </row>
    <row r="30" spans="1:17" ht="12.75" customHeight="1" x14ac:dyDescent="0.2">
      <c r="A30" s="155" t="s">
        <v>52</v>
      </c>
      <c r="B30" s="155"/>
      <c r="C30" s="155"/>
      <c r="D30" s="155"/>
      <c r="E30" s="155"/>
      <c r="F30" s="155"/>
      <c r="G30" s="155"/>
      <c r="H30" s="155"/>
      <c r="I30" s="155"/>
      <c r="J30" s="155"/>
      <c r="K30" s="155"/>
      <c r="L30" s="155"/>
      <c r="M30" s="155"/>
      <c r="N30" s="155"/>
      <c r="O30" s="155"/>
      <c r="P30" s="155"/>
    </row>
    <row r="31" spans="1:17" x14ac:dyDescent="0.2">
      <c r="A31" s="159" t="s">
        <v>53</v>
      </c>
      <c r="B31" s="159"/>
      <c r="C31" s="159"/>
      <c r="D31" s="159"/>
      <c r="E31" s="159"/>
      <c r="F31" s="159"/>
      <c r="G31" s="159"/>
      <c r="H31" s="159"/>
      <c r="I31" s="159"/>
      <c r="J31" s="159"/>
      <c r="K31" s="159"/>
      <c r="L31" s="159"/>
      <c r="M31" s="159"/>
      <c r="N31" s="159"/>
      <c r="O31" s="159"/>
      <c r="P31" s="159"/>
    </row>
  </sheetData>
  <mergeCells count="7">
    <mergeCell ref="A31:P31"/>
    <mergeCell ref="A1:N1"/>
    <mergeCell ref="A2:N2"/>
    <mergeCell ref="A3:N3"/>
    <mergeCell ref="A5:N5"/>
    <mergeCell ref="A29:P29"/>
    <mergeCell ref="A30:P30"/>
  </mergeCells>
  <phoneticPr fontId="2" type="noConversion"/>
  <printOptions horizontalCentered="1" verticalCentered="1"/>
  <pageMargins left="0.5" right="0.5" top="0.75" bottom="0.75" header="0.5" footer="0.5"/>
  <pageSetup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P31"/>
  <sheetViews>
    <sheetView workbookViewId="0">
      <selection activeCell="A32" sqref="A32"/>
    </sheetView>
  </sheetViews>
  <sheetFormatPr defaultColWidth="9.140625" defaultRowHeight="12.75" x14ac:dyDescent="0.2"/>
  <cols>
    <col min="1" max="1" width="21.28515625" style="49" customWidth="1"/>
    <col min="2" max="2" width="9.42578125" style="49" customWidth="1"/>
    <col min="3" max="3" width="8.28515625" style="49" customWidth="1"/>
    <col min="4" max="4" width="5.140625" style="49" customWidth="1"/>
    <col min="5" max="5" width="8.7109375" style="49" customWidth="1"/>
    <col min="6" max="6" width="5.140625" style="49" customWidth="1"/>
    <col min="7" max="7" width="9.42578125" style="49" customWidth="1"/>
    <col min="8" max="8" width="5.140625" style="49" customWidth="1"/>
    <col min="9" max="9" width="8.7109375" style="49" customWidth="1"/>
    <col min="10" max="10" width="5.140625" style="49" customWidth="1"/>
    <col min="11" max="11" width="9.140625" style="49" customWidth="1"/>
    <col min="12" max="12" width="5.140625" style="49" customWidth="1"/>
    <col min="13" max="13" width="8.7109375" style="49" customWidth="1"/>
    <col min="14" max="14" width="5.140625" style="49" customWidth="1"/>
    <col min="15" max="15" width="10.7109375" style="49" customWidth="1"/>
    <col min="16" max="16" width="5.140625" style="49" customWidth="1"/>
    <col min="17" max="16384" width="9.140625" style="49"/>
  </cols>
  <sheetData>
    <row r="1" spans="1:16" ht="18.75" x14ac:dyDescent="0.3">
      <c r="A1" s="161" t="s">
        <v>0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76"/>
    </row>
    <row r="2" spans="1:16" ht="15.75" x14ac:dyDescent="0.25">
      <c r="A2" s="151" t="str">
        <f>'1. Plan vs Actual'!A2</f>
        <v>OSCCAR Summary by Workforce Area</v>
      </c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</row>
    <row r="3" spans="1:16" ht="15.75" x14ac:dyDescent="0.25">
      <c r="A3" s="177" t="str">
        <f>'1. Plan vs Actual'!A3</f>
        <v>FY24 Quarter Ending December 31, 2023</v>
      </c>
      <c r="B3" s="173"/>
      <c r="C3" s="173"/>
      <c r="D3" s="173"/>
      <c r="E3" s="173"/>
      <c r="F3" s="173"/>
      <c r="G3" s="173"/>
      <c r="H3" s="173"/>
      <c r="I3" s="173"/>
      <c r="J3" s="173"/>
      <c r="K3" s="173"/>
      <c r="L3" s="173"/>
      <c r="M3" s="173"/>
      <c r="N3" s="173"/>
      <c r="O3" s="173"/>
      <c r="P3" s="152"/>
    </row>
    <row r="5" spans="1:16" ht="18.75" x14ac:dyDescent="0.3">
      <c r="A5" s="161" t="s">
        <v>8</v>
      </c>
      <c r="B5" s="161"/>
      <c r="C5" s="161"/>
      <c r="D5" s="161"/>
      <c r="E5" s="161"/>
      <c r="F5" s="161"/>
      <c r="G5" s="161"/>
      <c r="H5" s="161"/>
      <c r="I5" s="161"/>
      <c r="J5" s="161"/>
      <c r="K5" s="161"/>
      <c r="L5" s="161"/>
      <c r="M5" s="161"/>
      <c r="N5" s="161"/>
      <c r="O5" s="161"/>
      <c r="P5" s="161"/>
    </row>
    <row r="6" spans="1:16" ht="6.75" customHeight="1" thickBot="1" x14ac:dyDescent="0.25"/>
    <row r="7" spans="1:16" ht="13.5" thickTop="1" x14ac:dyDescent="0.2">
      <c r="A7" s="54" t="s">
        <v>16</v>
      </c>
      <c r="B7" s="141" t="s">
        <v>17</v>
      </c>
      <c r="C7" s="55" t="s">
        <v>18</v>
      </c>
      <c r="D7" s="55" t="s">
        <v>19</v>
      </c>
      <c r="E7" s="55" t="s">
        <v>20</v>
      </c>
      <c r="F7" s="55" t="s">
        <v>21</v>
      </c>
      <c r="G7" s="55" t="s">
        <v>55</v>
      </c>
      <c r="H7" s="55" t="s">
        <v>61</v>
      </c>
      <c r="I7" s="55" t="s">
        <v>62</v>
      </c>
      <c r="J7" s="55" t="s">
        <v>63</v>
      </c>
      <c r="K7" s="55" t="s">
        <v>73</v>
      </c>
      <c r="L7" s="55" t="s">
        <v>74</v>
      </c>
      <c r="M7" s="55" t="s">
        <v>75</v>
      </c>
      <c r="N7" s="55" t="s">
        <v>76</v>
      </c>
      <c r="O7" s="55" t="s">
        <v>95</v>
      </c>
      <c r="P7" s="56" t="s">
        <v>78</v>
      </c>
    </row>
    <row r="8" spans="1:16" s="60" customFormat="1" ht="51" x14ac:dyDescent="0.2">
      <c r="A8" s="57"/>
      <c r="B8" s="134" t="s">
        <v>22</v>
      </c>
      <c r="C8" s="58" t="s">
        <v>96</v>
      </c>
      <c r="D8" s="58" t="s">
        <v>80</v>
      </c>
      <c r="E8" s="58" t="s">
        <v>97</v>
      </c>
      <c r="F8" s="58" t="s">
        <v>80</v>
      </c>
      <c r="G8" s="58" t="s">
        <v>98</v>
      </c>
      <c r="H8" s="58" t="s">
        <v>80</v>
      </c>
      <c r="I8" s="58" t="s">
        <v>99</v>
      </c>
      <c r="J8" s="58" t="s">
        <v>80</v>
      </c>
      <c r="K8" s="58" t="s">
        <v>100</v>
      </c>
      <c r="L8" s="58" t="s">
        <v>80</v>
      </c>
      <c r="M8" s="58" t="s">
        <v>101</v>
      </c>
      <c r="N8" s="58" t="s">
        <v>80</v>
      </c>
      <c r="O8" s="58" t="s">
        <v>102</v>
      </c>
      <c r="P8" s="59" t="s">
        <v>80</v>
      </c>
    </row>
    <row r="9" spans="1:16" ht="14.1" customHeight="1" x14ac:dyDescent="0.2">
      <c r="A9" s="61" t="s">
        <v>30</v>
      </c>
      <c r="B9" s="30">
        <f>'1. Plan vs Actual'!C10</f>
        <v>1845</v>
      </c>
      <c r="C9" s="20">
        <v>163</v>
      </c>
      <c r="D9" s="21">
        <f>C9/B9</f>
        <v>8.8346883468834694E-2</v>
      </c>
      <c r="E9" s="20">
        <v>537</v>
      </c>
      <c r="F9" s="21">
        <f>E9/B9</f>
        <v>0.29105691056910571</v>
      </c>
      <c r="G9" s="20">
        <v>214</v>
      </c>
      <c r="H9" s="21">
        <f>G9/B9</f>
        <v>0.11598915989159891</v>
      </c>
      <c r="I9" s="20">
        <v>137</v>
      </c>
      <c r="J9" s="21">
        <f>I9/B9</f>
        <v>7.4254742547425479E-2</v>
      </c>
      <c r="K9" s="20">
        <v>346</v>
      </c>
      <c r="L9" s="21">
        <f>K9/B9</f>
        <v>0.18753387533875338</v>
      </c>
      <c r="M9" s="20">
        <v>207</v>
      </c>
      <c r="N9" s="21">
        <f>M9/B9</f>
        <v>0.11219512195121951</v>
      </c>
      <c r="O9" s="20">
        <v>241</v>
      </c>
      <c r="P9" s="23">
        <f>O9/B9</f>
        <v>0.13062330623306234</v>
      </c>
    </row>
    <row r="10" spans="1:16" ht="14.1" customHeight="1" x14ac:dyDescent="0.2">
      <c r="A10" s="61" t="s">
        <v>31</v>
      </c>
      <c r="B10" s="30">
        <f>'1. Plan vs Actual'!C11</f>
        <v>8146</v>
      </c>
      <c r="C10" s="20">
        <v>474</v>
      </c>
      <c r="D10" s="21">
        <f t="shared" ref="D10:D26" si="0">C10/B10</f>
        <v>5.8188067763319418E-2</v>
      </c>
      <c r="E10" s="20">
        <v>2120</v>
      </c>
      <c r="F10" s="21">
        <f t="shared" ref="F10:F26" si="1">E10/B10</f>
        <v>0.26025042965872819</v>
      </c>
      <c r="G10" s="20">
        <v>1063</v>
      </c>
      <c r="H10" s="21">
        <f t="shared" ref="H10:H26" si="2">G10/B10</f>
        <v>0.13049349373925853</v>
      </c>
      <c r="I10" s="20">
        <v>508</v>
      </c>
      <c r="J10" s="21">
        <f t="shared" ref="J10:J26" si="3">I10/B10</f>
        <v>6.2361895408789593E-2</v>
      </c>
      <c r="K10" s="20">
        <v>2436</v>
      </c>
      <c r="L10" s="21">
        <f t="shared" ref="L10:L26" si="4">K10/B10</f>
        <v>0.29904247483427449</v>
      </c>
      <c r="M10" s="20">
        <v>1361</v>
      </c>
      <c r="N10" s="21">
        <f t="shared" ref="N10:N26" si="5">M10/B10</f>
        <v>0.16707586545543826</v>
      </c>
      <c r="O10" s="20">
        <v>184</v>
      </c>
      <c r="P10" s="23">
        <f t="shared" ref="P10:P26" si="6">O10/B10</f>
        <v>2.2587773140191506E-2</v>
      </c>
    </row>
    <row r="11" spans="1:16" ht="14.1" customHeight="1" x14ac:dyDescent="0.2">
      <c r="A11" s="61" t="s">
        <v>32</v>
      </c>
      <c r="B11" s="30">
        <f>'1. Plan vs Actual'!C12</f>
        <v>4484</v>
      </c>
      <c r="C11" s="20">
        <v>650</v>
      </c>
      <c r="D11" s="21">
        <f t="shared" si="0"/>
        <v>0.14495985727029437</v>
      </c>
      <c r="E11" s="20">
        <v>1569</v>
      </c>
      <c r="F11" s="21">
        <f t="shared" si="1"/>
        <v>0.3499107939339875</v>
      </c>
      <c r="G11" s="20">
        <v>611</v>
      </c>
      <c r="H11" s="21">
        <f t="shared" si="2"/>
        <v>0.13626226583407672</v>
      </c>
      <c r="I11" s="20">
        <v>390</v>
      </c>
      <c r="J11" s="21">
        <f t="shared" si="3"/>
        <v>8.6975914362176623E-2</v>
      </c>
      <c r="K11" s="20">
        <v>848</v>
      </c>
      <c r="L11" s="21">
        <f t="shared" si="4"/>
        <v>0.18911685994647637</v>
      </c>
      <c r="M11" s="20">
        <v>369</v>
      </c>
      <c r="N11" s="21">
        <f t="shared" si="5"/>
        <v>8.2292595896520965E-2</v>
      </c>
      <c r="O11" s="20">
        <v>47</v>
      </c>
      <c r="P11" s="23">
        <f t="shared" si="6"/>
        <v>1.048171275646744E-2</v>
      </c>
    </row>
    <row r="12" spans="1:16" ht="14.1" customHeight="1" x14ac:dyDescent="0.2">
      <c r="A12" s="61" t="s">
        <v>33</v>
      </c>
      <c r="B12" s="30">
        <f>'1. Plan vs Actual'!C13</f>
        <v>3832</v>
      </c>
      <c r="C12" s="20">
        <v>230</v>
      </c>
      <c r="D12" s="21">
        <f t="shared" si="0"/>
        <v>6.0020876826722337E-2</v>
      </c>
      <c r="E12" s="20">
        <v>1226</v>
      </c>
      <c r="F12" s="21">
        <f t="shared" si="1"/>
        <v>0.31993736951983298</v>
      </c>
      <c r="G12" s="20">
        <v>636</v>
      </c>
      <c r="H12" s="21">
        <f t="shared" si="2"/>
        <v>0.16597077244258873</v>
      </c>
      <c r="I12" s="20">
        <v>343</v>
      </c>
      <c r="J12" s="21">
        <f t="shared" si="3"/>
        <v>8.9509394572025058E-2</v>
      </c>
      <c r="K12" s="20">
        <v>966</v>
      </c>
      <c r="L12" s="21">
        <f t="shared" si="4"/>
        <v>0.2520876826722338</v>
      </c>
      <c r="M12" s="20">
        <v>418</v>
      </c>
      <c r="N12" s="21">
        <f t="shared" si="5"/>
        <v>0.10908141962421712</v>
      </c>
      <c r="O12" s="20">
        <v>13</v>
      </c>
      <c r="P12" s="23">
        <f t="shared" si="6"/>
        <v>3.3924843423799585E-3</v>
      </c>
    </row>
    <row r="13" spans="1:16" ht="14.1" customHeight="1" x14ac:dyDescent="0.2">
      <c r="A13" s="61" t="s">
        <v>34</v>
      </c>
      <c r="B13" s="30">
        <f>'1. Plan vs Actual'!C14</f>
        <v>2012</v>
      </c>
      <c r="C13" s="20">
        <v>128</v>
      </c>
      <c r="D13" s="21">
        <f t="shared" si="0"/>
        <v>6.3618290258449298E-2</v>
      </c>
      <c r="E13" s="20">
        <v>412</v>
      </c>
      <c r="F13" s="21">
        <f t="shared" si="1"/>
        <v>0.2047713717693837</v>
      </c>
      <c r="G13" s="20">
        <v>303</v>
      </c>
      <c r="H13" s="21">
        <f t="shared" si="2"/>
        <v>0.15059642147117297</v>
      </c>
      <c r="I13" s="20">
        <v>192</v>
      </c>
      <c r="J13" s="21">
        <f t="shared" si="3"/>
        <v>9.5427435387673953E-2</v>
      </c>
      <c r="K13" s="20">
        <v>629</v>
      </c>
      <c r="L13" s="21">
        <f t="shared" si="4"/>
        <v>0.31262425447316106</v>
      </c>
      <c r="M13" s="20">
        <v>340</v>
      </c>
      <c r="N13" s="21">
        <f t="shared" si="5"/>
        <v>0.16898608349900596</v>
      </c>
      <c r="O13" s="20">
        <v>8</v>
      </c>
      <c r="P13" s="23">
        <f t="shared" si="6"/>
        <v>3.9761431411530811E-3</v>
      </c>
    </row>
    <row r="14" spans="1:16" ht="14.1" customHeight="1" x14ac:dyDescent="0.2">
      <c r="A14" s="61" t="s">
        <v>35</v>
      </c>
      <c r="B14" s="30">
        <f>'1. Plan vs Actual'!C15</f>
        <v>5371</v>
      </c>
      <c r="C14" s="20">
        <v>320</v>
      </c>
      <c r="D14" s="21">
        <f t="shared" si="0"/>
        <v>5.9579221746415938E-2</v>
      </c>
      <c r="E14" s="20">
        <v>1473</v>
      </c>
      <c r="F14" s="21">
        <f t="shared" si="1"/>
        <v>0.27425060510147087</v>
      </c>
      <c r="G14" s="20">
        <v>758</v>
      </c>
      <c r="H14" s="21">
        <f t="shared" si="2"/>
        <v>0.14112828151182275</v>
      </c>
      <c r="I14" s="20">
        <v>463</v>
      </c>
      <c r="J14" s="21">
        <f t="shared" si="3"/>
        <v>8.6203686464345564E-2</v>
      </c>
      <c r="K14" s="20">
        <v>1446</v>
      </c>
      <c r="L14" s="21">
        <f t="shared" si="4"/>
        <v>0.26922360826661701</v>
      </c>
      <c r="M14" s="20">
        <v>799</v>
      </c>
      <c r="N14" s="21">
        <f t="shared" si="5"/>
        <v>0.1487618692980823</v>
      </c>
      <c r="O14" s="20">
        <v>112</v>
      </c>
      <c r="P14" s="23">
        <f t="shared" si="6"/>
        <v>2.0852727611245576E-2</v>
      </c>
    </row>
    <row r="15" spans="1:16" ht="14.1" customHeight="1" x14ac:dyDescent="0.2">
      <c r="A15" s="61" t="s">
        <v>36</v>
      </c>
      <c r="B15" s="30">
        <f>'1. Plan vs Actual'!C16</f>
        <v>1474</v>
      </c>
      <c r="C15" s="20">
        <v>64</v>
      </c>
      <c r="D15" s="21">
        <f t="shared" si="0"/>
        <v>4.3419267299864311E-2</v>
      </c>
      <c r="E15" s="20">
        <v>449</v>
      </c>
      <c r="F15" s="21">
        <f t="shared" si="1"/>
        <v>0.30461329715061058</v>
      </c>
      <c r="G15" s="20">
        <v>217</v>
      </c>
      <c r="H15" s="21">
        <f t="shared" si="2"/>
        <v>0.14721845318860244</v>
      </c>
      <c r="I15" s="20">
        <v>132</v>
      </c>
      <c r="J15" s="21">
        <f t="shared" si="3"/>
        <v>8.9552238805970144E-2</v>
      </c>
      <c r="K15" s="20">
        <v>342</v>
      </c>
      <c r="L15" s="21">
        <f t="shared" si="4"/>
        <v>0.23202170963364993</v>
      </c>
      <c r="M15" s="20">
        <v>205</v>
      </c>
      <c r="N15" s="21">
        <f t="shared" si="5"/>
        <v>0.13907734056987789</v>
      </c>
      <c r="O15" s="20">
        <v>65</v>
      </c>
      <c r="P15" s="23">
        <f t="shared" si="6"/>
        <v>4.4097693351424695E-2</v>
      </c>
    </row>
    <row r="16" spans="1:16" ht="14.1" customHeight="1" x14ac:dyDescent="0.2">
      <c r="A16" s="61" t="s">
        <v>37</v>
      </c>
      <c r="B16" s="30">
        <f>'1. Plan vs Actual'!C17</f>
        <v>4603</v>
      </c>
      <c r="C16" s="20">
        <v>426</v>
      </c>
      <c r="D16" s="21">
        <f t="shared" si="0"/>
        <v>9.2548338040408434E-2</v>
      </c>
      <c r="E16" s="20">
        <v>1351</v>
      </c>
      <c r="F16" s="21">
        <f t="shared" si="1"/>
        <v>0.29350423636758638</v>
      </c>
      <c r="G16" s="20">
        <v>581</v>
      </c>
      <c r="H16" s="21">
        <f t="shared" si="2"/>
        <v>0.12622202911144906</v>
      </c>
      <c r="I16" s="20">
        <v>307</v>
      </c>
      <c r="J16" s="21">
        <f t="shared" si="3"/>
        <v>6.6695633282641761E-2</v>
      </c>
      <c r="K16" s="20">
        <v>1099</v>
      </c>
      <c r="L16" s="21">
        <f t="shared" si="4"/>
        <v>0.23875733217466868</v>
      </c>
      <c r="M16" s="20">
        <v>615</v>
      </c>
      <c r="N16" s="21">
        <f t="shared" si="5"/>
        <v>0.13360851618509667</v>
      </c>
      <c r="O16" s="20">
        <v>224</v>
      </c>
      <c r="P16" s="23">
        <f t="shared" si="6"/>
        <v>4.8663914838149032E-2</v>
      </c>
    </row>
    <row r="17" spans="1:16" ht="14.1" customHeight="1" x14ac:dyDescent="0.2">
      <c r="A17" s="61" t="s">
        <v>38</v>
      </c>
      <c r="B17" s="30">
        <f>'1. Plan vs Actual'!C18</f>
        <v>2317</v>
      </c>
      <c r="C17" s="20">
        <v>326</v>
      </c>
      <c r="D17" s="21">
        <f t="shared" si="0"/>
        <v>0.14069917997410444</v>
      </c>
      <c r="E17" s="20">
        <v>942</v>
      </c>
      <c r="F17" s="21">
        <f t="shared" si="1"/>
        <v>0.40656020716443675</v>
      </c>
      <c r="G17" s="20">
        <v>323</v>
      </c>
      <c r="H17" s="21">
        <f t="shared" si="2"/>
        <v>0.13940440224428141</v>
      </c>
      <c r="I17" s="20">
        <v>178</v>
      </c>
      <c r="J17" s="21">
        <f t="shared" si="3"/>
        <v>7.6823478636167453E-2</v>
      </c>
      <c r="K17" s="20">
        <v>357</v>
      </c>
      <c r="L17" s="21">
        <f t="shared" si="4"/>
        <v>0.15407854984894259</v>
      </c>
      <c r="M17" s="20">
        <v>176</v>
      </c>
      <c r="N17" s="21">
        <f t="shared" si="5"/>
        <v>7.5960293482952093E-2</v>
      </c>
      <c r="O17" s="20">
        <v>15</v>
      </c>
      <c r="P17" s="23">
        <f t="shared" si="6"/>
        <v>6.4738886491152352E-3</v>
      </c>
    </row>
    <row r="18" spans="1:16" ht="14.1" customHeight="1" x14ac:dyDescent="0.2">
      <c r="A18" s="61" t="s">
        <v>39</v>
      </c>
      <c r="B18" s="30">
        <f>'1. Plan vs Actual'!C19</f>
        <v>9843</v>
      </c>
      <c r="C18" s="20">
        <v>1531</v>
      </c>
      <c r="D18" s="21">
        <f t="shared" si="0"/>
        <v>0.15554200954993397</v>
      </c>
      <c r="E18" s="20">
        <v>3466</v>
      </c>
      <c r="F18" s="21">
        <f t="shared" si="1"/>
        <v>0.35212841613329271</v>
      </c>
      <c r="G18" s="20">
        <v>1335</v>
      </c>
      <c r="H18" s="21">
        <f t="shared" si="2"/>
        <v>0.13562938128619323</v>
      </c>
      <c r="I18" s="20">
        <v>650</v>
      </c>
      <c r="J18" s="21">
        <f t="shared" si="3"/>
        <v>6.603677740526262E-2</v>
      </c>
      <c r="K18" s="20">
        <v>1247</v>
      </c>
      <c r="L18" s="21">
        <f t="shared" si="4"/>
        <v>0.12668901757594228</v>
      </c>
      <c r="M18" s="20">
        <v>690</v>
      </c>
      <c r="N18" s="21">
        <f t="shared" si="5"/>
        <v>7.010057909174032E-2</v>
      </c>
      <c r="O18" s="20">
        <v>924</v>
      </c>
      <c r="P18" s="23">
        <f t="shared" si="6"/>
        <v>9.3873818957634872E-2</v>
      </c>
    </row>
    <row r="19" spans="1:16" ht="14.1" customHeight="1" x14ac:dyDescent="0.2">
      <c r="A19" s="61" t="s">
        <v>40</v>
      </c>
      <c r="B19" s="30">
        <f>'1. Plan vs Actual'!C20</f>
        <v>4812</v>
      </c>
      <c r="C19" s="20">
        <v>467</v>
      </c>
      <c r="D19" s="21">
        <f t="shared" si="0"/>
        <v>9.7049044056525355E-2</v>
      </c>
      <c r="E19" s="20">
        <v>1621</v>
      </c>
      <c r="F19" s="21">
        <f t="shared" si="1"/>
        <v>0.33686616791354945</v>
      </c>
      <c r="G19" s="20">
        <v>547</v>
      </c>
      <c r="H19" s="21">
        <f t="shared" si="2"/>
        <v>0.11367414796342477</v>
      </c>
      <c r="I19" s="20">
        <v>353</v>
      </c>
      <c r="J19" s="21">
        <f t="shared" si="3"/>
        <v>7.3358270989193688E-2</v>
      </c>
      <c r="K19" s="20">
        <v>1103</v>
      </c>
      <c r="L19" s="21">
        <f t="shared" si="4"/>
        <v>0.22921862011637573</v>
      </c>
      <c r="M19" s="20">
        <v>576</v>
      </c>
      <c r="N19" s="21">
        <f t="shared" si="5"/>
        <v>0.11970074812967581</v>
      </c>
      <c r="O19" s="20">
        <v>145</v>
      </c>
      <c r="P19" s="23">
        <f t="shared" si="6"/>
        <v>3.0133000831255197E-2</v>
      </c>
    </row>
    <row r="20" spans="1:16" ht="14.1" customHeight="1" x14ac:dyDescent="0.2">
      <c r="A20" s="61" t="s">
        <v>41</v>
      </c>
      <c r="B20" s="30">
        <f>'1. Plan vs Actual'!C21</f>
        <v>6232</v>
      </c>
      <c r="C20" s="20">
        <v>189</v>
      </c>
      <c r="D20" s="21">
        <f t="shared" si="0"/>
        <v>3.0327342747111682E-2</v>
      </c>
      <c r="E20" s="20">
        <v>1181</v>
      </c>
      <c r="F20" s="21">
        <f t="shared" si="1"/>
        <v>0.18950577663671372</v>
      </c>
      <c r="G20" s="20">
        <v>654</v>
      </c>
      <c r="H20" s="21">
        <f t="shared" si="2"/>
        <v>0.10494223363286265</v>
      </c>
      <c r="I20" s="20">
        <v>422</v>
      </c>
      <c r="J20" s="21">
        <f t="shared" si="3"/>
        <v>6.7715019255455713E-2</v>
      </c>
      <c r="K20" s="20">
        <v>2241</v>
      </c>
      <c r="L20" s="21">
        <f t="shared" si="4"/>
        <v>0.35959563543003853</v>
      </c>
      <c r="M20" s="20">
        <v>1538</v>
      </c>
      <c r="N20" s="21">
        <f t="shared" si="5"/>
        <v>0.24679075738125802</v>
      </c>
      <c r="O20" s="20">
        <v>7</v>
      </c>
      <c r="P20" s="23">
        <f t="shared" si="6"/>
        <v>1.1232349165596919E-3</v>
      </c>
    </row>
    <row r="21" spans="1:16" ht="14.1" customHeight="1" x14ac:dyDescent="0.2">
      <c r="A21" s="61" t="s">
        <v>42</v>
      </c>
      <c r="B21" s="30">
        <f>'1. Plan vs Actual'!C22</f>
        <v>5553</v>
      </c>
      <c r="C21" s="20">
        <v>129</v>
      </c>
      <c r="D21" s="21">
        <f t="shared" si="0"/>
        <v>2.3230686115613183E-2</v>
      </c>
      <c r="E21" s="20">
        <v>943</v>
      </c>
      <c r="F21" s="21">
        <f t="shared" si="1"/>
        <v>0.1698181163335134</v>
      </c>
      <c r="G21" s="20">
        <v>560</v>
      </c>
      <c r="H21" s="21">
        <f t="shared" si="2"/>
        <v>0.10084638933909598</v>
      </c>
      <c r="I21" s="20">
        <v>356</v>
      </c>
      <c r="J21" s="21">
        <f t="shared" si="3"/>
        <v>6.4109490365568164E-2</v>
      </c>
      <c r="K21" s="20">
        <v>2018</v>
      </c>
      <c r="L21" s="21">
        <f t="shared" si="4"/>
        <v>0.3634071672969566</v>
      </c>
      <c r="M21" s="20">
        <v>1531</v>
      </c>
      <c r="N21" s="21">
        <f t="shared" si="5"/>
        <v>0.27570682513956418</v>
      </c>
      <c r="O21" s="20">
        <v>16</v>
      </c>
      <c r="P21" s="23">
        <f t="shared" si="6"/>
        <v>2.8813254096884569E-3</v>
      </c>
    </row>
    <row r="22" spans="1:16" ht="14.1" customHeight="1" x14ac:dyDescent="0.2">
      <c r="A22" s="61" t="s">
        <v>43</v>
      </c>
      <c r="B22" s="30">
        <f>'1. Plan vs Actual'!C23</f>
        <v>2379</v>
      </c>
      <c r="C22" s="20">
        <v>128</v>
      </c>
      <c r="D22" s="21">
        <f t="shared" si="0"/>
        <v>5.380411937788987E-2</v>
      </c>
      <c r="E22" s="20">
        <v>733</v>
      </c>
      <c r="F22" s="21">
        <f t="shared" si="1"/>
        <v>0.30811265237494745</v>
      </c>
      <c r="G22" s="20">
        <v>345</v>
      </c>
      <c r="H22" s="21">
        <f t="shared" si="2"/>
        <v>0.1450189155107188</v>
      </c>
      <c r="I22" s="20">
        <v>219</v>
      </c>
      <c r="J22" s="21">
        <f t="shared" si="3"/>
        <v>9.205548549810845E-2</v>
      </c>
      <c r="K22" s="20">
        <v>637</v>
      </c>
      <c r="L22" s="21">
        <f t="shared" si="4"/>
        <v>0.26775956284153007</v>
      </c>
      <c r="M22" s="20">
        <v>305</v>
      </c>
      <c r="N22" s="21">
        <f t="shared" si="5"/>
        <v>0.12820512820512819</v>
      </c>
      <c r="O22" s="20">
        <v>12</v>
      </c>
      <c r="P22" s="23">
        <f t="shared" si="6"/>
        <v>5.0441361916771753E-3</v>
      </c>
    </row>
    <row r="23" spans="1:16" ht="14.1" customHeight="1" x14ac:dyDescent="0.2">
      <c r="A23" s="61" t="s">
        <v>44</v>
      </c>
      <c r="B23" s="30">
        <f>'1. Plan vs Actual'!C24</f>
        <v>3581</v>
      </c>
      <c r="C23" s="20">
        <v>220</v>
      </c>
      <c r="D23" s="21">
        <f t="shared" si="0"/>
        <v>6.1435353253281207E-2</v>
      </c>
      <c r="E23" s="20">
        <v>1120</v>
      </c>
      <c r="F23" s="21">
        <f t="shared" si="1"/>
        <v>0.31276179838034068</v>
      </c>
      <c r="G23" s="20">
        <v>403</v>
      </c>
      <c r="H23" s="21">
        <f t="shared" si="2"/>
        <v>0.1125383970957833</v>
      </c>
      <c r="I23" s="20">
        <v>293</v>
      </c>
      <c r="J23" s="21">
        <f t="shared" si="3"/>
        <v>8.1820720469142696E-2</v>
      </c>
      <c r="K23" s="20">
        <v>1013</v>
      </c>
      <c r="L23" s="21">
        <f t="shared" si="4"/>
        <v>0.28288187657079028</v>
      </c>
      <c r="M23" s="20">
        <v>485</v>
      </c>
      <c r="N23" s="21">
        <f t="shared" si="5"/>
        <v>0.13543702876291538</v>
      </c>
      <c r="O23" s="20">
        <v>47</v>
      </c>
      <c r="P23" s="23">
        <f t="shared" si="6"/>
        <v>1.312482546774644E-2</v>
      </c>
    </row>
    <row r="24" spans="1:16" ht="14.1" customHeight="1" x14ac:dyDescent="0.2">
      <c r="A24" s="61" t="s">
        <v>45</v>
      </c>
      <c r="B24" s="30">
        <f>'1. Plan vs Actual'!C25</f>
        <v>4925</v>
      </c>
      <c r="C24" s="20">
        <v>203</v>
      </c>
      <c r="D24" s="21">
        <f t="shared" si="0"/>
        <v>4.1218274111675127E-2</v>
      </c>
      <c r="E24" s="20">
        <v>1172</v>
      </c>
      <c r="F24" s="21">
        <f t="shared" si="1"/>
        <v>0.23796954314720811</v>
      </c>
      <c r="G24" s="20">
        <v>662</v>
      </c>
      <c r="H24" s="21">
        <f t="shared" si="2"/>
        <v>0.13441624365482233</v>
      </c>
      <c r="I24" s="20">
        <v>408</v>
      </c>
      <c r="J24" s="21">
        <f t="shared" si="3"/>
        <v>8.2842639593908626E-2</v>
      </c>
      <c r="K24" s="20">
        <v>1652</v>
      </c>
      <c r="L24" s="21">
        <f t="shared" si="4"/>
        <v>0.33543147208121826</v>
      </c>
      <c r="M24" s="20">
        <v>809</v>
      </c>
      <c r="N24" s="21">
        <f t="shared" si="5"/>
        <v>0.16426395939086294</v>
      </c>
      <c r="O24" s="20">
        <v>19</v>
      </c>
      <c r="P24" s="23">
        <f t="shared" si="6"/>
        <v>3.8578680203045683E-3</v>
      </c>
    </row>
    <row r="25" spans="1:16" x14ac:dyDescent="0.2">
      <c r="A25" s="61" t="s">
        <v>46</v>
      </c>
      <c r="B25" s="109">
        <f>'1. Plan vs Actual'!C26</f>
        <v>802</v>
      </c>
      <c r="C25" s="109">
        <v>55</v>
      </c>
      <c r="D25" s="21">
        <f t="shared" si="0"/>
        <v>6.8578553615960103E-2</v>
      </c>
      <c r="E25" s="109">
        <v>301</v>
      </c>
      <c r="F25" s="21">
        <f t="shared" si="1"/>
        <v>0.37531172069825436</v>
      </c>
      <c r="G25" s="109">
        <v>81</v>
      </c>
      <c r="H25" s="21">
        <f t="shared" si="2"/>
        <v>0.10099750623441396</v>
      </c>
      <c r="I25" s="109">
        <v>65</v>
      </c>
      <c r="J25" s="21">
        <f t="shared" si="3"/>
        <v>8.1047381546134667E-2</v>
      </c>
      <c r="K25" s="109">
        <v>133</v>
      </c>
      <c r="L25" s="21">
        <f t="shared" si="4"/>
        <v>0.16583541147132169</v>
      </c>
      <c r="M25" s="109">
        <v>108</v>
      </c>
      <c r="N25" s="21">
        <f t="shared" si="5"/>
        <v>0.13466334164588528</v>
      </c>
      <c r="O25" s="109">
        <v>59</v>
      </c>
      <c r="P25" s="23">
        <f t="shared" si="6"/>
        <v>7.3566084788029923E-2</v>
      </c>
    </row>
    <row r="26" spans="1:16" ht="13.5" thickBot="1" x14ac:dyDescent="0.25">
      <c r="A26" s="62" t="s">
        <v>48</v>
      </c>
      <c r="B26" s="110">
        <f>'1. Plan vs Actual'!C27</f>
        <v>68872</v>
      </c>
      <c r="C26" s="110">
        <v>6161</v>
      </c>
      <c r="D26" s="25">
        <f t="shared" si="0"/>
        <v>8.9455802067603674E-2</v>
      </c>
      <c r="E26" s="110">
        <v>21364</v>
      </c>
      <c r="F26" s="25">
        <f t="shared" si="1"/>
        <v>0.31019862934138692</v>
      </c>
      <c r="G26" s="110">
        <v>9194</v>
      </c>
      <c r="H26" s="25">
        <f t="shared" si="2"/>
        <v>0.13349401788825649</v>
      </c>
      <c r="I26" s="110">
        <v>4959</v>
      </c>
      <c r="J26" s="25">
        <f t="shared" si="3"/>
        <v>7.200313625275874E-2</v>
      </c>
      <c r="K26" s="110">
        <v>15883</v>
      </c>
      <c r="L26" s="25">
        <f t="shared" si="4"/>
        <v>0.23061621558833778</v>
      </c>
      <c r="M26" s="110">
        <v>8471</v>
      </c>
      <c r="N26" s="25">
        <f t="shared" si="5"/>
        <v>0.12299628295969335</v>
      </c>
      <c r="O26" s="110">
        <v>2840</v>
      </c>
      <c r="P26" s="27">
        <f t="shared" si="6"/>
        <v>4.1235915901963065E-2</v>
      </c>
    </row>
    <row r="27" spans="1:16" s="11" customFormat="1" ht="13.5" thickTop="1" x14ac:dyDescent="0.2">
      <c r="A27" s="1" t="s">
        <v>49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1:16" s="11" customFormat="1" x14ac:dyDescent="0.2">
      <c r="A28" s="1" t="s">
        <v>50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6" s="11" customFormat="1" ht="12.75" customHeight="1" x14ac:dyDescent="0.2">
      <c r="A29" s="155" t="s">
        <v>51</v>
      </c>
      <c r="B29" s="155"/>
      <c r="C29" s="155"/>
      <c r="D29" s="155"/>
      <c r="E29" s="155"/>
      <c r="F29" s="155"/>
      <c r="G29" s="155"/>
      <c r="H29" s="155"/>
      <c r="I29" s="155"/>
      <c r="J29" s="155"/>
      <c r="K29" s="155"/>
      <c r="L29" s="155"/>
      <c r="M29" s="155"/>
      <c r="N29" s="155"/>
      <c r="O29" s="155"/>
      <c r="P29" s="155"/>
    </row>
    <row r="30" spans="1:16" s="11" customFormat="1" ht="12.75" customHeight="1" x14ac:dyDescent="0.2">
      <c r="A30" s="155" t="s">
        <v>52</v>
      </c>
      <c r="B30" s="155"/>
      <c r="C30" s="155"/>
      <c r="D30" s="155"/>
      <c r="E30" s="155"/>
      <c r="F30" s="155"/>
      <c r="G30" s="155"/>
      <c r="H30" s="155"/>
      <c r="I30" s="155"/>
      <c r="J30" s="155"/>
      <c r="K30" s="155"/>
      <c r="L30" s="155"/>
      <c r="M30" s="155"/>
      <c r="N30" s="155"/>
      <c r="O30" s="155"/>
      <c r="P30" s="155"/>
    </row>
    <row r="31" spans="1:16" s="11" customFormat="1" x14ac:dyDescent="0.2">
      <c r="A31" s="159" t="s">
        <v>53</v>
      </c>
      <c r="B31" s="159"/>
      <c r="C31" s="159"/>
      <c r="D31" s="159"/>
      <c r="E31" s="159"/>
      <c r="F31" s="159"/>
      <c r="G31" s="159"/>
      <c r="H31" s="159"/>
      <c r="I31" s="159"/>
      <c r="J31" s="159"/>
      <c r="K31" s="159"/>
      <c r="L31" s="159"/>
      <c r="M31" s="159"/>
      <c r="N31" s="159"/>
      <c r="O31" s="159"/>
      <c r="P31" s="159"/>
    </row>
  </sheetData>
  <mergeCells count="7">
    <mergeCell ref="A31:P31"/>
    <mergeCell ref="A1:P1"/>
    <mergeCell ref="A2:P2"/>
    <mergeCell ref="A3:P3"/>
    <mergeCell ref="A5:P5"/>
    <mergeCell ref="A29:P29"/>
    <mergeCell ref="A30:P30"/>
  </mergeCells>
  <phoneticPr fontId="2" type="noConversion"/>
  <printOptions horizontalCentered="1" verticalCentered="1"/>
  <pageMargins left="0.5" right="0.5" top="0.75" bottom="0.75" header="0.5" footer="0.5"/>
  <pageSetup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O29"/>
  <sheetViews>
    <sheetView workbookViewId="0">
      <selection activeCell="A28" sqref="A28"/>
    </sheetView>
  </sheetViews>
  <sheetFormatPr defaultColWidth="9.140625" defaultRowHeight="12.75" x14ac:dyDescent="0.2"/>
  <cols>
    <col min="1" max="1" width="29.85546875" style="1" customWidth="1"/>
    <col min="2" max="13" width="8.28515625" style="1" customWidth="1"/>
    <col min="14" max="16384" width="9.140625" style="1"/>
  </cols>
  <sheetData>
    <row r="1" spans="1:15" ht="18.75" x14ac:dyDescent="0.3">
      <c r="A1" s="161" t="s">
        <v>0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0"/>
    </row>
    <row r="2" spans="1:15" ht="15.75" x14ac:dyDescent="0.25">
      <c r="A2" s="151" t="str">
        <f>'1. Plan vs Actual'!A2</f>
        <v>OSCCAR Summary by Workforce Area</v>
      </c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</row>
    <row r="3" spans="1:15" ht="15.75" x14ac:dyDescent="0.25">
      <c r="A3" s="151" t="str">
        <f>'1. Plan vs Actual'!A3</f>
        <v>FY24 Quarter Ending December 31, 2023</v>
      </c>
      <c r="B3" s="173"/>
      <c r="C3" s="173"/>
      <c r="D3" s="173"/>
      <c r="E3" s="173"/>
      <c r="F3" s="173"/>
      <c r="G3" s="173"/>
      <c r="H3" s="173"/>
      <c r="I3" s="173"/>
      <c r="J3" s="173"/>
      <c r="K3" s="173"/>
      <c r="L3" s="173"/>
      <c r="M3" s="173"/>
    </row>
    <row r="4" spans="1:15" ht="15" x14ac:dyDescent="0.25">
      <c r="A4" s="63"/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</row>
    <row r="5" spans="1:15" ht="18.75" x14ac:dyDescent="0.3">
      <c r="A5" s="161" t="s">
        <v>103</v>
      </c>
      <c r="B5" s="175"/>
      <c r="C5" s="175"/>
      <c r="D5" s="175"/>
      <c r="E5" s="175"/>
      <c r="F5" s="175"/>
      <c r="G5" s="175"/>
      <c r="H5" s="175"/>
      <c r="I5" s="175"/>
      <c r="J5" s="175"/>
      <c r="K5" s="175"/>
      <c r="L5" s="175"/>
      <c r="M5" s="175"/>
    </row>
    <row r="6" spans="1:15" ht="6.75" customHeight="1" thickBot="1" x14ac:dyDescent="0.25"/>
    <row r="7" spans="1:15" s="11" customFormat="1" ht="13.5" thickTop="1" x14ac:dyDescent="0.2">
      <c r="A7" s="64" t="s">
        <v>16</v>
      </c>
      <c r="B7" s="141" t="s">
        <v>17</v>
      </c>
      <c r="C7" s="141" t="s">
        <v>18</v>
      </c>
      <c r="D7" s="141" t="s">
        <v>19</v>
      </c>
      <c r="E7" s="141" t="s">
        <v>20</v>
      </c>
      <c r="F7" s="141" t="s">
        <v>21</v>
      </c>
      <c r="G7" s="141" t="s">
        <v>55</v>
      </c>
      <c r="H7" s="141" t="s">
        <v>61</v>
      </c>
      <c r="I7" s="141" t="s">
        <v>62</v>
      </c>
      <c r="J7" s="141" t="s">
        <v>63</v>
      </c>
      <c r="K7" s="141" t="s">
        <v>73</v>
      </c>
      <c r="L7" s="141" t="s">
        <v>74</v>
      </c>
      <c r="M7" s="142" t="s">
        <v>75</v>
      </c>
    </row>
    <row r="8" spans="1:15" s="68" customFormat="1" ht="11.25" x14ac:dyDescent="0.2">
      <c r="A8" s="65"/>
      <c r="B8" s="66" t="s">
        <v>104</v>
      </c>
      <c r="C8" s="66" t="s">
        <v>105</v>
      </c>
      <c r="D8" s="66" t="s">
        <v>106</v>
      </c>
      <c r="E8" s="66" t="s">
        <v>107</v>
      </c>
      <c r="F8" s="66" t="s">
        <v>108</v>
      </c>
      <c r="G8" s="66" t="s">
        <v>109</v>
      </c>
      <c r="H8" s="66" t="s">
        <v>110</v>
      </c>
      <c r="I8" s="66" t="s">
        <v>111</v>
      </c>
      <c r="J8" s="66" t="s">
        <v>112</v>
      </c>
      <c r="K8" s="66" t="s">
        <v>113</v>
      </c>
      <c r="L8" s="66" t="s">
        <v>114</v>
      </c>
      <c r="M8" s="67" t="s">
        <v>115</v>
      </c>
    </row>
    <row r="9" spans="1:15" ht="15" x14ac:dyDescent="0.25">
      <c r="A9" s="69"/>
      <c r="B9" s="70"/>
      <c r="C9" s="70"/>
      <c r="D9" s="70"/>
      <c r="E9" s="70"/>
      <c r="F9" s="70"/>
      <c r="G9" s="70"/>
      <c r="H9" s="70"/>
      <c r="I9" s="70"/>
      <c r="J9" s="70"/>
      <c r="K9" s="70"/>
      <c r="L9" s="70"/>
      <c r="M9" s="71"/>
    </row>
    <row r="10" spans="1:15" x14ac:dyDescent="0.2">
      <c r="A10" s="72" t="s">
        <v>116</v>
      </c>
      <c r="B10" s="109">
        <v>19488</v>
      </c>
      <c r="C10" s="109">
        <v>31664</v>
      </c>
      <c r="D10" s="109">
        <v>41193</v>
      </c>
      <c r="E10" s="109">
        <v>50721</v>
      </c>
      <c r="F10" s="109">
        <v>60524</v>
      </c>
      <c r="G10" s="109">
        <v>68872</v>
      </c>
      <c r="H10" s="109"/>
      <c r="I10" s="109"/>
      <c r="J10" s="109"/>
      <c r="K10" s="109"/>
      <c r="L10" s="109"/>
      <c r="M10" s="73"/>
    </row>
    <row r="11" spans="1:15" x14ac:dyDescent="0.2">
      <c r="A11" s="72" t="s">
        <v>117</v>
      </c>
      <c r="B11" s="109">
        <v>19488</v>
      </c>
      <c r="C11" s="109">
        <v>21311</v>
      </c>
      <c r="D11" s="109">
        <v>20206</v>
      </c>
      <c r="E11" s="109">
        <v>20506</v>
      </c>
      <c r="F11" s="109">
        <v>20874</v>
      </c>
      <c r="G11" s="109">
        <v>19614</v>
      </c>
      <c r="H11" s="109"/>
      <c r="I11" s="109"/>
      <c r="J11" s="109"/>
      <c r="K11" s="74"/>
      <c r="L11" s="109"/>
      <c r="M11" s="73"/>
      <c r="O11" s="75"/>
    </row>
    <row r="12" spans="1:15" x14ac:dyDescent="0.2">
      <c r="A12" s="72"/>
      <c r="B12" s="109"/>
      <c r="C12" s="109"/>
      <c r="D12" s="109"/>
      <c r="E12" s="109"/>
      <c r="F12" s="109"/>
      <c r="G12" s="109"/>
      <c r="H12" s="109"/>
      <c r="I12" s="109"/>
      <c r="J12" s="109"/>
      <c r="K12" s="109"/>
      <c r="L12" s="109"/>
      <c r="M12" s="73"/>
    </row>
    <row r="13" spans="1:15" ht="15" customHeight="1" x14ac:dyDescent="0.2">
      <c r="A13" s="72" t="s">
        <v>118</v>
      </c>
      <c r="B13" s="109">
        <v>17871</v>
      </c>
      <c r="C13" s="109">
        <v>28863</v>
      </c>
      <c r="D13" s="109">
        <v>37503</v>
      </c>
      <c r="E13" s="109">
        <v>46298</v>
      </c>
      <c r="F13" s="109">
        <v>55394</v>
      </c>
      <c r="G13" s="109">
        <v>63123</v>
      </c>
      <c r="H13" s="109"/>
      <c r="I13" s="109"/>
      <c r="J13" s="109"/>
      <c r="K13" s="109"/>
      <c r="L13" s="109"/>
      <c r="M13" s="73"/>
    </row>
    <row r="14" spans="1:15" x14ac:dyDescent="0.2">
      <c r="A14" s="72" t="s">
        <v>119</v>
      </c>
      <c r="B14" s="115">
        <f t="shared" ref="B14:G14" si="0">B13/B10</f>
        <v>0.91702586206896552</v>
      </c>
      <c r="C14" s="115">
        <f t="shared" si="0"/>
        <v>0.91153991915108645</v>
      </c>
      <c r="D14" s="115">
        <f t="shared" si="0"/>
        <v>0.91042167358531789</v>
      </c>
      <c r="E14" s="115">
        <f t="shared" si="0"/>
        <v>0.91279746061789002</v>
      </c>
      <c r="F14" s="115">
        <f t="shared" si="0"/>
        <v>0.91524023527856713</v>
      </c>
      <c r="G14" s="115">
        <f t="shared" si="0"/>
        <v>0.91652630967592053</v>
      </c>
      <c r="H14" s="115"/>
      <c r="I14" s="115"/>
      <c r="J14" s="115"/>
      <c r="K14" s="115"/>
      <c r="L14" s="115"/>
      <c r="M14" s="76"/>
      <c r="N14" s="68"/>
    </row>
    <row r="15" spans="1:15" x14ac:dyDescent="0.2">
      <c r="A15" s="72"/>
      <c r="B15" s="109"/>
      <c r="C15" s="109"/>
      <c r="D15" s="109"/>
      <c r="E15" s="109"/>
      <c r="F15" s="109"/>
      <c r="G15" s="109"/>
      <c r="H15" s="109"/>
      <c r="I15" s="109"/>
      <c r="J15" s="109"/>
      <c r="K15" s="109"/>
      <c r="L15" s="109"/>
      <c r="M15" s="73"/>
    </row>
    <row r="16" spans="1:15" ht="15" customHeight="1" x14ac:dyDescent="0.2">
      <c r="A16" s="72" t="s">
        <v>120</v>
      </c>
      <c r="B16" s="109">
        <v>1763</v>
      </c>
      <c r="C16" s="109">
        <v>2626</v>
      </c>
      <c r="D16" s="109">
        <v>3361</v>
      </c>
      <c r="E16" s="109">
        <v>4025</v>
      </c>
      <c r="F16" s="109">
        <v>4643</v>
      </c>
      <c r="G16" s="109">
        <v>5184</v>
      </c>
      <c r="H16" s="109"/>
      <c r="I16" s="109"/>
      <c r="J16" s="109"/>
      <c r="K16" s="109"/>
      <c r="L16" s="109"/>
      <c r="M16" s="73"/>
    </row>
    <row r="17" spans="1:13" x14ac:dyDescent="0.2">
      <c r="A17" s="72" t="s">
        <v>119</v>
      </c>
      <c r="B17" s="115">
        <f t="shared" ref="B17:G17" si="1">B16/B10</f>
        <v>9.0465927750410513E-2</v>
      </c>
      <c r="C17" s="115">
        <f t="shared" si="1"/>
        <v>8.2933299646285999E-2</v>
      </c>
      <c r="D17" s="115">
        <f t="shared" si="1"/>
        <v>8.159153254193674E-2</v>
      </c>
      <c r="E17" s="115">
        <f t="shared" si="1"/>
        <v>7.9355690936692883E-2</v>
      </c>
      <c r="F17" s="115">
        <f t="shared" si="1"/>
        <v>7.6713369902848452E-2</v>
      </c>
      <c r="G17" s="115">
        <f t="shared" si="1"/>
        <v>7.5270066209780467E-2</v>
      </c>
      <c r="H17" s="115"/>
      <c r="I17" s="115"/>
      <c r="J17" s="115"/>
      <c r="K17" s="115"/>
      <c r="L17" s="115"/>
      <c r="M17" s="76"/>
    </row>
    <row r="18" spans="1:13" x14ac:dyDescent="0.2">
      <c r="A18" s="72"/>
      <c r="B18" s="109"/>
      <c r="C18" s="109"/>
      <c r="D18" s="109"/>
      <c r="E18" s="109"/>
      <c r="F18" s="109"/>
      <c r="G18" s="109"/>
      <c r="H18" s="109"/>
      <c r="I18" s="109"/>
      <c r="J18" s="109"/>
      <c r="K18" s="109"/>
      <c r="L18" s="109"/>
      <c r="M18" s="73"/>
    </row>
    <row r="19" spans="1:13" x14ac:dyDescent="0.2">
      <c r="A19" s="72" t="s">
        <v>121</v>
      </c>
      <c r="B19" s="109">
        <v>12008</v>
      </c>
      <c r="C19" s="109">
        <v>19726</v>
      </c>
      <c r="D19" s="109">
        <v>25621</v>
      </c>
      <c r="E19" s="109">
        <v>31641</v>
      </c>
      <c r="F19" s="109">
        <v>37590</v>
      </c>
      <c r="G19" s="109">
        <v>43304</v>
      </c>
      <c r="H19" s="109"/>
      <c r="I19" s="109"/>
      <c r="J19" s="109"/>
      <c r="K19" s="109"/>
      <c r="L19" s="109"/>
      <c r="M19" s="73"/>
    </row>
    <row r="20" spans="1:13" x14ac:dyDescent="0.2">
      <c r="A20" s="72" t="s">
        <v>119</v>
      </c>
      <c r="B20" s="115">
        <f t="shared" ref="B20:G20" si="2">B19/B10</f>
        <v>0.61617405582922824</v>
      </c>
      <c r="C20" s="115">
        <f t="shared" si="2"/>
        <v>0.62297877716018191</v>
      </c>
      <c r="D20" s="115">
        <f t="shared" si="2"/>
        <v>0.62197460733619792</v>
      </c>
      <c r="E20" s="115">
        <f t="shared" si="2"/>
        <v>0.62382445141065834</v>
      </c>
      <c r="F20" s="115">
        <f t="shared" si="2"/>
        <v>0.62107593681845219</v>
      </c>
      <c r="G20" s="115">
        <f t="shared" si="2"/>
        <v>0.62876059937274942</v>
      </c>
      <c r="H20" s="115"/>
      <c r="I20" s="115"/>
      <c r="J20" s="115"/>
      <c r="K20" s="115"/>
      <c r="L20" s="115"/>
      <c r="M20" s="76"/>
    </row>
    <row r="21" spans="1:13" x14ac:dyDescent="0.2">
      <c r="A21" s="72"/>
      <c r="B21" s="109"/>
      <c r="C21" s="109"/>
      <c r="D21" s="109"/>
      <c r="E21" s="109"/>
      <c r="F21" s="109"/>
      <c r="G21" s="109"/>
      <c r="H21" s="109"/>
      <c r="I21" s="109"/>
      <c r="J21" s="109"/>
      <c r="K21" s="109"/>
      <c r="L21" s="109"/>
      <c r="M21" s="73"/>
    </row>
    <row r="22" spans="1:13" x14ac:dyDescent="0.2">
      <c r="A22" s="72" t="s">
        <v>122</v>
      </c>
      <c r="B22" s="109">
        <v>688</v>
      </c>
      <c r="C22" s="109">
        <v>1119</v>
      </c>
      <c r="D22" s="109">
        <v>1416</v>
      </c>
      <c r="E22" s="109">
        <v>1702</v>
      </c>
      <c r="F22" s="109">
        <v>1989</v>
      </c>
      <c r="G22" s="109">
        <v>2257</v>
      </c>
      <c r="H22" s="109"/>
      <c r="I22" s="109"/>
      <c r="J22" s="109"/>
      <c r="K22" s="109"/>
      <c r="L22" s="109"/>
      <c r="M22" s="73"/>
    </row>
    <row r="23" spans="1:13" x14ac:dyDescent="0.2">
      <c r="A23" s="72" t="s">
        <v>119</v>
      </c>
      <c r="B23" s="115">
        <f t="shared" ref="B23:G23" si="3">B22/B10</f>
        <v>3.5303776683087026E-2</v>
      </c>
      <c r="C23" s="115">
        <f t="shared" si="3"/>
        <v>3.5339818089944415E-2</v>
      </c>
      <c r="D23" s="115">
        <f t="shared" si="3"/>
        <v>3.4374772412788579E-2</v>
      </c>
      <c r="E23" s="115">
        <f t="shared" si="3"/>
        <v>3.3556120738944421E-2</v>
      </c>
      <c r="F23" s="115">
        <f t="shared" si="3"/>
        <v>3.2862996497257289E-2</v>
      </c>
      <c r="G23" s="115">
        <f t="shared" si="3"/>
        <v>3.2770937391102338E-2</v>
      </c>
      <c r="H23" s="115"/>
      <c r="I23" s="115"/>
      <c r="J23" s="115"/>
      <c r="K23" s="115"/>
      <c r="L23" s="115"/>
      <c r="M23" s="76"/>
    </row>
    <row r="24" spans="1:13" x14ac:dyDescent="0.2">
      <c r="A24" s="77"/>
      <c r="B24" s="109"/>
      <c r="C24" s="109"/>
      <c r="D24" s="109"/>
      <c r="E24" s="109"/>
      <c r="F24" s="109"/>
      <c r="G24" s="109"/>
      <c r="H24" s="109"/>
      <c r="I24" s="109"/>
      <c r="J24" s="109"/>
      <c r="K24" s="109"/>
      <c r="L24" s="109"/>
      <c r="M24" s="73"/>
    </row>
    <row r="25" spans="1:13" x14ac:dyDescent="0.2">
      <c r="A25" s="77" t="s">
        <v>123</v>
      </c>
      <c r="B25" s="109">
        <v>220</v>
      </c>
      <c r="C25" s="109">
        <v>590</v>
      </c>
      <c r="D25" s="109">
        <v>626</v>
      </c>
      <c r="E25" s="109">
        <v>685</v>
      </c>
      <c r="F25" s="109">
        <v>725</v>
      </c>
      <c r="G25" s="109">
        <v>802</v>
      </c>
      <c r="H25" s="109"/>
      <c r="I25" s="109"/>
      <c r="J25" s="109"/>
      <c r="K25" s="109"/>
      <c r="L25" s="109"/>
      <c r="M25" s="73"/>
    </row>
    <row r="26" spans="1:13" x14ac:dyDescent="0.2">
      <c r="A26" s="72" t="s">
        <v>119</v>
      </c>
      <c r="B26" s="115">
        <f t="shared" ref="B26:G26" si="4">B25/B10</f>
        <v>1.1288998357963875E-2</v>
      </c>
      <c r="C26" s="115">
        <f t="shared" si="4"/>
        <v>1.8633148054573018E-2</v>
      </c>
      <c r="D26" s="115">
        <f t="shared" si="4"/>
        <v>1.5196756730512465E-2</v>
      </c>
      <c r="E26" s="115">
        <f t="shared" si="4"/>
        <v>1.3505254233946492E-2</v>
      </c>
      <c r="F26" s="115">
        <f t="shared" si="4"/>
        <v>1.1978719185777543E-2</v>
      </c>
      <c r="G26" s="115">
        <f t="shared" si="4"/>
        <v>1.1644790335695203E-2</v>
      </c>
      <c r="H26" s="115"/>
      <c r="I26" s="115"/>
      <c r="J26" s="115"/>
      <c r="K26" s="115"/>
      <c r="L26" s="115"/>
      <c r="M26" s="76"/>
    </row>
    <row r="27" spans="1:13" ht="13.5" thickBot="1" x14ac:dyDescent="0.25">
      <c r="A27" s="78"/>
      <c r="B27" s="110"/>
      <c r="C27" s="110"/>
      <c r="D27" s="25"/>
      <c r="E27" s="110"/>
      <c r="F27" s="110"/>
      <c r="G27" s="110"/>
      <c r="H27" s="110"/>
      <c r="I27" s="110"/>
      <c r="J27" s="110"/>
      <c r="K27" s="110"/>
      <c r="L27" s="110"/>
      <c r="M27" s="79"/>
    </row>
    <row r="28" spans="1:13" ht="13.5" thickTop="1" x14ac:dyDescent="0.2"/>
    <row r="29" spans="1:13" x14ac:dyDescent="0.2">
      <c r="A29" s="178" t="s">
        <v>124</v>
      </c>
      <c r="B29" s="179"/>
      <c r="C29" s="176"/>
      <c r="D29" s="176"/>
      <c r="E29" s="176"/>
    </row>
  </sheetData>
  <mergeCells count="5">
    <mergeCell ref="A29:E29"/>
    <mergeCell ref="A1:M1"/>
    <mergeCell ref="A2:M2"/>
    <mergeCell ref="A3:M3"/>
    <mergeCell ref="A5:M5"/>
  </mergeCells>
  <phoneticPr fontId="2" type="noConversion"/>
  <printOptions horizontalCentered="1" verticalCentered="1"/>
  <pageMargins left="0.5" right="0.5" top="0.5" bottom="0.5" header="0.5" footer="0.5"/>
  <pageSetup orientation="landscape" errors="blank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0"/>
  <dimension ref="A1:P39"/>
  <sheetViews>
    <sheetView workbookViewId="0">
      <selection activeCell="A40" sqref="A40"/>
    </sheetView>
  </sheetViews>
  <sheetFormatPr defaultColWidth="9.140625" defaultRowHeight="12.75" x14ac:dyDescent="0.2"/>
  <cols>
    <col min="1" max="1" width="24.28515625" style="1" customWidth="1"/>
    <col min="2" max="5" width="15.5703125" style="1" customWidth="1"/>
    <col min="6" max="6" width="19.140625" style="1" customWidth="1"/>
    <col min="7" max="7" width="17" style="1" customWidth="1"/>
    <col min="8" max="16384" width="9.140625" style="1"/>
  </cols>
  <sheetData>
    <row r="1" spans="1:16" ht="18.75" customHeight="1" x14ac:dyDescent="0.2"/>
    <row r="2" spans="1:16" ht="15.75" customHeight="1" x14ac:dyDescent="0.3">
      <c r="A2" s="161" t="s">
        <v>0</v>
      </c>
      <c r="B2" s="180"/>
      <c r="C2" s="180"/>
      <c r="D2" s="180"/>
      <c r="E2" s="180"/>
      <c r="F2" s="180"/>
      <c r="G2" s="180"/>
    </row>
    <row r="3" spans="1:16" ht="15.75" customHeight="1" x14ac:dyDescent="0.25">
      <c r="A3" s="151" t="str">
        <f>'1. Plan vs Actual'!A2</f>
        <v>OSCCAR Summary by Workforce Area</v>
      </c>
      <c r="B3" s="173"/>
      <c r="C3" s="173"/>
      <c r="D3" s="173"/>
      <c r="E3" s="173"/>
      <c r="F3" s="173"/>
      <c r="G3" s="173"/>
    </row>
    <row r="4" spans="1:16" ht="15.75" customHeight="1" x14ac:dyDescent="0.25">
      <c r="A4" s="177" t="str">
        <f>'1. Plan vs Actual'!A3</f>
        <v>FY24 Quarter Ending December 31, 2023</v>
      </c>
      <c r="B4" s="177"/>
      <c r="C4" s="177"/>
      <c r="D4" s="177"/>
      <c r="E4" s="177"/>
      <c r="F4" s="177"/>
      <c r="G4" s="177"/>
      <c r="H4" s="132"/>
      <c r="I4" s="132"/>
      <c r="J4" s="132"/>
      <c r="K4" s="132"/>
      <c r="L4" s="132"/>
      <c r="M4" s="132"/>
      <c r="N4" s="132"/>
      <c r="O4" s="132"/>
      <c r="P4" s="132"/>
    </row>
    <row r="5" spans="1:16" ht="6.75" customHeight="1" x14ac:dyDescent="0.2"/>
    <row r="6" spans="1:16" ht="18.75" x14ac:dyDescent="0.3">
      <c r="A6" s="161" t="s">
        <v>125</v>
      </c>
      <c r="B6" s="175"/>
      <c r="C6" s="175"/>
      <c r="D6" s="175"/>
      <c r="E6" s="175"/>
      <c r="F6" s="175"/>
      <c r="G6" s="175"/>
    </row>
    <row r="7" spans="1:16" ht="6.75" customHeight="1" thickBot="1" x14ac:dyDescent="0.35">
      <c r="A7" s="138"/>
      <c r="B7" s="145"/>
      <c r="C7" s="145"/>
      <c r="D7" s="145"/>
      <c r="E7" s="145"/>
      <c r="F7" s="145"/>
      <c r="G7" s="145"/>
    </row>
    <row r="8" spans="1:16" s="11" customFormat="1" ht="13.5" thickTop="1" x14ac:dyDescent="0.2">
      <c r="A8" s="36" t="s">
        <v>16</v>
      </c>
      <c r="B8" s="143" t="s">
        <v>17</v>
      </c>
      <c r="C8" s="142" t="s">
        <v>18</v>
      </c>
      <c r="D8" s="80" t="s">
        <v>19</v>
      </c>
      <c r="E8" s="81" t="s">
        <v>20</v>
      </c>
      <c r="F8" s="143" t="s">
        <v>21</v>
      </c>
      <c r="G8" s="142" t="s">
        <v>55</v>
      </c>
    </row>
    <row r="9" spans="1:16" ht="15.75" customHeight="1" x14ac:dyDescent="0.2">
      <c r="A9" s="184"/>
      <c r="B9" s="183" t="s">
        <v>146</v>
      </c>
      <c r="C9" s="160"/>
      <c r="D9" s="186" t="s">
        <v>149</v>
      </c>
      <c r="E9" s="187"/>
      <c r="F9" s="183" t="s">
        <v>126</v>
      </c>
      <c r="G9" s="160"/>
    </row>
    <row r="10" spans="1:16" ht="30.75" customHeight="1" thickBot="1" x14ac:dyDescent="0.25">
      <c r="A10" s="185"/>
      <c r="B10" s="82" t="s">
        <v>147</v>
      </c>
      <c r="C10" s="83" t="s">
        <v>127</v>
      </c>
      <c r="D10" s="84" t="s">
        <v>150</v>
      </c>
      <c r="E10" s="85" t="s">
        <v>127</v>
      </c>
      <c r="F10" s="82" t="s">
        <v>151</v>
      </c>
      <c r="G10" s="83" t="s">
        <v>128</v>
      </c>
    </row>
    <row r="11" spans="1:16" ht="17.25" customHeight="1" x14ac:dyDescent="0.25">
      <c r="A11" s="86" t="s">
        <v>129</v>
      </c>
      <c r="B11" s="125">
        <v>50324</v>
      </c>
      <c r="C11" s="87">
        <f t="shared" ref="C11:C18" si="0">B11/$B$11</f>
        <v>1</v>
      </c>
      <c r="D11" s="122">
        <v>68872</v>
      </c>
      <c r="E11" s="88">
        <f>D11/$D$11</f>
        <v>1</v>
      </c>
      <c r="F11" s="89">
        <f t="shared" ref="F11:F18" si="1">D11-B11</f>
        <v>18548</v>
      </c>
      <c r="G11" s="87">
        <f t="shared" ref="G11:G18" si="2">F11/B11</f>
        <v>0.36857165567125028</v>
      </c>
    </row>
    <row r="12" spans="1:16" ht="14.25" x14ac:dyDescent="0.25">
      <c r="A12" s="90" t="s">
        <v>130</v>
      </c>
      <c r="B12" s="126">
        <v>4041</v>
      </c>
      <c r="C12" s="91">
        <f t="shared" si="0"/>
        <v>8.0299658214768296E-2</v>
      </c>
      <c r="D12" s="123">
        <v>5184</v>
      </c>
      <c r="E12" s="92">
        <f>D12/$D$11</f>
        <v>7.5270066209780467E-2</v>
      </c>
      <c r="F12" s="93">
        <f t="shared" si="1"/>
        <v>1143</v>
      </c>
      <c r="G12" s="91">
        <f t="shared" si="2"/>
        <v>0.2828507795100223</v>
      </c>
    </row>
    <row r="13" spans="1:16" ht="14.25" x14ac:dyDescent="0.25">
      <c r="A13" s="90" t="s">
        <v>60</v>
      </c>
      <c r="B13" s="126">
        <v>30659</v>
      </c>
      <c r="C13" s="91">
        <f t="shared" si="0"/>
        <v>0.60923217550274222</v>
      </c>
      <c r="D13" s="123">
        <v>43304</v>
      </c>
      <c r="E13" s="92">
        <f>D13/$D$11</f>
        <v>0.62876059937274942</v>
      </c>
      <c r="F13" s="93">
        <f t="shared" si="1"/>
        <v>12645</v>
      </c>
      <c r="G13" s="91">
        <f t="shared" si="2"/>
        <v>0.41244006653837373</v>
      </c>
    </row>
    <row r="14" spans="1:16" ht="14.25" x14ac:dyDescent="0.25">
      <c r="A14" s="90" t="s">
        <v>26</v>
      </c>
      <c r="B14" s="126">
        <v>1923</v>
      </c>
      <c r="C14" s="91">
        <f t="shared" si="0"/>
        <v>3.8212383753278754E-2</v>
      </c>
      <c r="D14" s="123">
        <v>2257</v>
      </c>
      <c r="E14" s="92">
        <f>D14/$D$11</f>
        <v>3.2770937391102338E-2</v>
      </c>
      <c r="F14" s="93">
        <f t="shared" si="1"/>
        <v>334</v>
      </c>
      <c r="G14" s="91">
        <f t="shared" si="2"/>
        <v>0.17368694747789912</v>
      </c>
    </row>
    <row r="15" spans="1:16" ht="14.25" x14ac:dyDescent="0.25">
      <c r="A15" s="90" t="s">
        <v>23</v>
      </c>
      <c r="B15" s="126">
        <v>46321</v>
      </c>
      <c r="C15" s="91">
        <f t="shared" si="0"/>
        <v>0.92045544869247276</v>
      </c>
      <c r="D15" s="123">
        <v>63123</v>
      </c>
      <c r="E15" s="92">
        <f>D15/$D$11</f>
        <v>0.91652630967592053</v>
      </c>
      <c r="F15" s="93">
        <f t="shared" si="1"/>
        <v>16802</v>
      </c>
      <c r="G15" s="91">
        <f t="shared" si="2"/>
        <v>0.36272964746011527</v>
      </c>
    </row>
    <row r="16" spans="1:16" ht="14.25" x14ac:dyDescent="0.25">
      <c r="A16" s="94" t="s">
        <v>131</v>
      </c>
      <c r="B16" s="127"/>
      <c r="C16" s="95"/>
      <c r="D16" s="96"/>
      <c r="E16" s="97"/>
      <c r="F16" s="98">
        <f t="shared" si="1"/>
        <v>0</v>
      </c>
      <c r="G16" s="99"/>
    </row>
    <row r="17" spans="1:8" ht="14.25" x14ac:dyDescent="0.25">
      <c r="A17" s="90" t="s">
        <v>132</v>
      </c>
      <c r="B17" s="126">
        <v>24848</v>
      </c>
      <c r="C17" s="91">
        <f t="shared" si="0"/>
        <v>0.49376043239806056</v>
      </c>
      <c r="D17" s="123">
        <v>35082</v>
      </c>
      <c r="E17" s="92">
        <f>D17/$D$11</f>
        <v>0.50937971889882683</v>
      </c>
      <c r="F17" s="93">
        <f t="shared" si="1"/>
        <v>10234</v>
      </c>
      <c r="G17" s="91">
        <f t="shared" si="2"/>
        <v>0.41186413393432064</v>
      </c>
      <c r="H17" s="75"/>
    </row>
    <row r="18" spans="1:8" ht="14.25" x14ac:dyDescent="0.25">
      <c r="A18" s="90" t="s">
        <v>89</v>
      </c>
      <c r="B18" s="126">
        <v>25086</v>
      </c>
      <c r="C18" s="91">
        <f t="shared" si="0"/>
        <v>0.49848978618551787</v>
      </c>
      <c r="D18" s="123">
        <v>33160</v>
      </c>
      <c r="E18" s="92">
        <f>D18/$D$11</f>
        <v>0.48147287722151239</v>
      </c>
      <c r="F18" s="93">
        <f t="shared" si="1"/>
        <v>8074</v>
      </c>
      <c r="G18" s="91">
        <f t="shared" si="2"/>
        <v>0.32185282627760503</v>
      </c>
      <c r="H18" s="75"/>
    </row>
    <row r="19" spans="1:8" ht="14.25" x14ac:dyDescent="0.25">
      <c r="A19" s="94" t="s">
        <v>133</v>
      </c>
      <c r="B19" s="127"/>
      <c r="C19" s="95"/>
      <c r="D19" s="96"/>
      <c r="E19" s="97"/>
      <c r="F19" s="100"/>
      <c r="G19" s="101"/>
    </row>
    <row r="20" spans="1:8" ht="14.25" x14ac:dyDescent="0.25">
      <c r="A20" s="90" t="s">
        <v>79</v>
      </c>
      <c r="B20" s="126">
        <v>30231</v>
      </c>
      <c r="C20" s="91">
        <f t="shared" ref="C20:C27" si="3">B20/$B$11</f>
        <v>0.60072728717907953</v>
      </c>
      <c r="D20" s="123">
        <v>40160</v>
      </c>
      <c r="E20" s="92">
        <f t="shared" ref="E20:E27" si="4">D20/$D$11</f>
        <v>0.58311069810663263</v>
      </c>
      <c r="F20" s="93">
        <f t="shared" ref="F20:F35" si="5">D20-B20</f>
        <v>9929</v>
      </c>
      <c r="G20" s="91">
        <f t="shared" ref="G20:G27" si="6">F20/B20</f>
        <v>0.32843769640435316</v>
      </c>
    </row>
    <row r="21" spans="1:8" ht="14.25" x14ac:dyDescent="0.25">
      <c r="A21" s="90" t="s">
        <v>134</v>
      </c>
      <c r="B21" s="126">
        <v>8739</v>
      </c>
      <c r="C21" s="91">
        <f t="shared" si="3"/>
        <v>0.17365471743104682</v>
      </c>
      <c r="D21" s="123">
        <v>13952</v>
      </c>
      <c r="E21" s="92">
        <f t="shared" si="4"/>
        <v>0.20257869671274248</v>
      </c>
      <c r="F21" s="93">
        <f t="shared" si="5"/>
        <v>5213</v>
      </c>
      <c r="G21" s="91">
        <f t="shared" si="6"/>
        <v>0.59652134111454402</v>
      </c>
    </row>
    <row r="22" spans="1:8" ht="14.25" x14ac:dyDescent="0.25">
      <c r="A22" s="90" t="s">
        <v>135</v>
      </c>
      <c r="B22" s="126">
        <v>11283</v>
      </c>
      <c r="C22" s="91">
        <f t="shared" si="3"/>
        <v>0.22420713774739687</v>
      </c>
      <c r="D22" s="123">
        <v>14705</v>
      </c>
      <c r="E22" s="92">
        <f t="shared" si="4"/>
        <v>0.21351202230224184</v>
      </c>
      <c r="F22" s="93">
        <f t="shared" si="5"/>
        <v>3422</v>
      </c>
      <c r="G22" s="91">
        <f t="shared" si="6"/>
        <v>0.30328813258885046</v>
      </c>
    </row>
    <row r="23" spans="1:8" ht="14.25" x14ac:dyDescent="0.25">
      <c r="A23" s="90" t="s">
        <v>136</v>
      </c>
      <c r="B23" s="126">
        <v>781</v>
      </c>
      <c r="C23" s="91">
        <f t="shared" si="3"/>
        <v>1.5519434067244257E-2</v>
      </c>
      <c r="D23" s="123">
        <v>1054</v>
      </c>
      <c r="E23" s="92">
        <f t="shared" si="4"/>
        <v>1.530375188755953E-2</v>
      </c>
      <c r="F23" s="93">
        <f t="shared" si="5"/>
        <v>273</v>
      </c>
      <c r="G23" s="91">
        <f t="shared" si="6"/>
        <v>0.34955185659411009</v>
      </c>
    </row>
    <row r="24" spans="1:8" ht="14.25" x14ac:dyDescent="0.25">
      <c r="A24" s="90" t="s">
        <v>84</v>
      </c>
      <c r="B24" s="126">
        <v>2596</v>
      </c>
      <c r="C24" s="91">
        <f t="shared" si="3"/>
        <v>5.1585724505206265E-2</v>
      </c>
      <c r="D24" s="123">
        <v>4167</v>
      </c>
      <c r="E24" s="92">
        <f t="shared" si="4"/>
        <v>6.0503542804042285E-2</v>
      </c>
      <c r="F24" s="93">
        <f t="shared" si="5"/>
        <v>1571</v>
      </c>
      <c r="G24" s="91">
        <f t="shared" si="6"/>
        <v>0.60516178736517723</v>
      </c>
    </row>
    <row r="25" spans="1:8" ht="14.25" x14ac:dyDescent="0.25">
      <c r="A25" s="90" t="s">
        <v>137</v>
      </c>
      <c r="B25" s="126">
        <v>250</v>
      </c>
      <c r="C25" s="91">
        <f t="shared" si="3"/>
        <v>4.9678086002702491E-3</v>
      </c>
      <c r="D25" s="123">
        <v>314</v>
      </c>
      <c r="E25" s="92">
        <f t="shared" si="4"/>
        <v>4.5591822511325359E-3</v>
      </c>
      <c r="F25" s="93">
        <f t="shared" si="5"/>
        <v>64</v>
      </c>
      <c r="G25" s="91">
        <f t="shared" si="6"/>
        <v>0.25600000000000001</v>
      </c>
      <c r="H25" s="108"/>
    </row>
    <row r="26" spans="1:8" ht="14.25" x14ac:dyDescent="0.25">
      <c r="A26" s="90" t="s">
        <v>86</v>
      </c>
      <c r="B26" s="126">
        <v>5172</v>
      </c>
      <c r="C26" s="91">
        <f t="shared" si="3"/>
        <v>0.10277402432239091</v>
      </c>
      <c r="D26" s="123">
        <v>7642</v>
      </c>
      <c r="E26" s="92">
        <f t="shared" si="4"/>
        <v>0.11095946102915553</v>
      </c>
      <c r="F26" s="93">
        <f t="shared" si="5"/>
        <v>2470</v>
      </c>
      <c r="G26" s="91">
        <f t="shared" si="6"/>
        <v>0.47757153905645783</v>
      </c>
    </row>
    <row r="27" spans="1:8" ht="14.25" x14ac:dyDescent="0.25">
      <c r="A27" s="90" t="s">
        <v>138</v>
      </c>
      <c r="B27" s="126">
        <v>8086</v>
      </c>
      <c r="C27" s="91">
        <f t="shared" si="3"/>
        <v>0.16067880136714094</v>
      </c>
      <c r="D27" s="123">
        <v>4577</v>
      </c>
      <c r="E27" s="92">
        <f t="shared" si="4"/>
        <v>6.6456615170170749E-2</v>
      </c>
      <c r="F27" s="93">
        <f t="shared" si="5"/>
        <v>-3509</v>
      </c>
      <c r="G27" s="91">
        <f t="shared" si="6"/>
        <v>-0.43395993074449668</v>
      </c>
    </row>
    <row r="28" spans="1:8" ht="14.25" x14ac:dyDescent="0.25">
      <c r="A28" s="94" t="s">
        <v>139</v>
      </c>
      <c r="B28" s="127"/>
      <c r="C28" s="95"/>
      <c r="D28" s="96"/>
      <c r="E28" s="97"/>
      <c r="F28" s="100"/>
      <c r="G28" s="101"/>
    </row>
    <row r="29" spans="1:8" ht="14.25" x14ac:dyDescent="0.25">
      <c r="A29" s="90" t="s">
        <v>140</v>
      </c>
      <c r="B29" s="126">
        <v>5098</v>
      </c>
      <c r="C29" s="91">
        <f t="shared" ref="C29:C35" si="7">B29/$B$11</f>
        <v>0.10130355297671091</v>
      </c>
      <c r="D29" s="123">
        <v>6161</v>
      </c>
      <c r="E29" s="92">
        <f t="shared" ref="E29:E35" si="8">D29/$D$11</f>
        <v>8.9455802067603674E-2</v>
      </c>
      <c r="F29" s="93">
        <f t="shared" si="5"/>
        <v>1063</v>
      </c>
      <c r="G29" s="91">
        <f t="shared" ref="G29:G35" si="9">F29/B29</f>
        <v>0.20851314240878777</v>
      </c>
    </row>
    <row r="30" spans="1:8" ht="14.25" x14ac:dyDescent="0.25">
      <c r="A30" s="90" t="s">
        <v>141</v>
      </c>
      <c r="B30" s="126">
        <v>15684</v>
      </c>
      <c r="C30" s="91">
        <f t="shared" si="7"/>
        <v>0.31166044034655432</v>
      </c>
      <c r="D30" s="123">
        <v>21364</v>
      </c>
      <c r="E30" s="92">
        <f t="shared" si="8"/>
        <v>0.31019862934138692</v>
      </c>
      <c r="F30" s="93">
        <f t="shared" si="5"/>
        <v>5680</v>
      </c>
      <c r="G30" s="91">
        <f t="shared" si="9"/>
        <v>0.36215251211425659</v>
      </c>
    </row>
    <row r="31" spans="1:8" ht="14.25" x14ac:dyDescent="0.25">
      <c r="A31" s="90" t="s">
        <v>142</v>
      </c>
      <c r="B31" s="126">
        <v>7105</v>
      </c>
      <c r="C31" s="91">
        <f t="shared" si="7"/>
        <v>0.14118512041968048</v>
      </c>
      <c r="D31" s="123">
        <v>9194</v>
      </c>
      <c r="E31" s="92">
        <f t="shared" si="8"/>
        <v>0.13349401788825649</v>
      </c>
      <c r="F31" s="93">
        <f t="shared" si="5"/>
        <v>2089</v>
      </c>
      <c r="G31" s="91">
        <f t="shared" si="9"/>
        <v>0.29401829697396198</v>
      </c>
    </row>
    <row r="32" spans="1:8" ht="14.25" x14ac:dyDescent="0.25">
      <c r="A32" s="90" t="s">
        <v>143</v>
      </c>
      <c r="B32" s="126">
        <v>4012</v>
      </c>
      <c r="C32" s="91">
        <f t="shared" si="7"/>
        <v>7.9723392417136954E-2</v>
      </c>
      <c r="D32" s="123">
        <v>4959</v>
      </c>
      <c r="E32" s="92">
        <f t="shared" si="8"/>
        <v>7.200313625275874E-2</v>
      </c>
      <c r="F32" s="93">
        <f t="shared" si="5"/>
        <v>947</v>
      </c>
      <c r="G32" s="91">
        <f t="shared" si="9"/>
        <v>0.23604187437686938</v>
      </c>
    </row>
    <row r="33" spans="1:7" ht="14.25" x14ac:dyDescent="0.25">
      <c r="A33" s="90" t="s">
        <v>144</v>
      </c>
      <c r="B33" s="126">
        <v>10942</v>
      </c>
      <c r="C33" s="91">
        <f t="shared" si="7"/>
        <v>0.21743104681662825</v>
      </c>
      <c r="D33" s="123">
        <v>15883</v>
      </c>
      <c r="E33" s="92">
        <f t="shared" si="8"/>
        <v>0.23061621558833778</v>
      </c>
      <c r="F33" s="93">
        <f t="shared" si="5"/>
        <v>4941</v>
      </c>
      <c r="G33" s="91">
        <f t="shared" si="9"/>
        <v>0.45156278559678303</v>
      </c>
    </row>
    <row r="34" spans="1:7" ht="14.25" x14ac:dyDescent="0.25">
      <c r="A34" s="90" t="s">
        <v>145</v>
      </c>
      <c r="B34" s="126">
        <v>5592</v>
      </c>
      <c r="C34" s="91">
        <f t="shared" si="7"/>
        <v>0.11111994277084493</v>
      </c>
      <c r="D34" s="123">
        <v>8471</v>
      </c>
      <c r="E34" s="92">
        <f t="shared" si="8"/>
        <v>0.12299628295969335</v>
      </c>
      <c r="F34" s="93">
        <f t="shared" si="5"/>
        <v>2879</v>
      </c>
      <c r="G34" s="91">
        <f t="shared" si="9"/>
        <v>0.51484263233190275</v>
      </c>
    </row>
    <row r="35" spans="1:7" ht="14.25" x14ac:dyDescent="0.25">
      <c r="A35" s="102" t="s">
        <v>138</v>
      </c>
      <c r="B35" s="126">
        <v>1891</v>
      </c>
      <c r="C35" s="91">
        <f t="shared" si="7"/>
        <v>3.7576504252444159E-2</v>
      </c>
      <c r="D35" s="123">
        <v>2840</v>
      </c>
      <c r="E35" s="92">
        <f t="shared" si="8"/>
        <v>4.1235915901963065E-2</v>
      </c>
      <c r="F35" s="93">
        <f t="shared" si="5"/>
        <v>949</v>
      </c>
      <c r="G35" s="91">
        <f t="shared" si="9"/>
        <v>0.50185087255420413</v>
      </c>
    </row>
    <row r="36" spans="1:7" ht="14.25" x14ac:dyDescent="0.25">
      <c r="A36" s="103" t="s">
        <v>46</v>
      </c>
      <c r="B36" s="127"/>
      <c r="C36" s="95"/>
      <c r="D36" s="96"/>
      <c r="E36" s="97"/>
      <c r="F36" s="100"/>
      <c r="G36" s="101"/>
    </row>
    <row r="37" spans="1:7" ht="15" thickBot="1" x14ac:dyDescent="0.3">
      <c r="A37" s="62"/>
      <c r="B37" s="128">
        <v>464</v>
      </c>
      <c r="C37" s="104">
        <f>B37/$B$11</f>
        <v>9.2202527621015815E-3</v>
      </c>
      <c r="D37" s="124">
        <v>802</v>
      </c>
      <c r="E37" s="105">
        <f>D37/$D$11</f>
        <v>1.1644790335695203E-2</v>
      </c>
      <c r="F37" s="106">
        <f>D37-B37</f>
        <v>338</v>
      </c>
      <c r="G37" s="107">
        <f>F37/B37</f>
        <v>0.72844827586206895</v>
      </c>
    </row>
    <row r="38" spans="1:7" ht="15.75" customHeight="1" thickTop="1" x14ac:dyDescent="0.2">
      <c r="A38" s="181"/>
      <c r="B38" s="182"/>
      <c r="C38" s="182"/>
      <c r="D38" s="182"/>
      <c r="E38" s="182"/>
      <c r="F38" s="182"/>
      <c r="G38" s="182"/>
    </row>
    <row r="39" spans="1:7" x14ac:dyDescent="0.2">
      <c r="A39" s="178" t="s">
        <v>124</v>
      </c>
      <c r="B39" s="179"/>
      <c r="C39" s="176"/>
      <c r="D39" s="176"/>
    </row>
  </sheetData>
  <mergeCells count="10">
    <mergeCell ref="A39:D39"/>
    <mergeCell ref="A2:G2"/>
    <mergeCell ref="A3:G3"/>
    <mergeCell ref="A4:G4"/>
    <mergeCell ref="A6:G6"/>
    <mergeCell ref="A38:G38"/>
    <mergeCell ref="B9:C9"/>
    <mergeCell ref="A9:A10"/>
    <mergeCell ref="D9:E9"/>
    <mergeCell ref="F9:G9"/>
  </mergeCells>
  <phoneticPr fontId="2" type="noConversion"/>
  <printOptions horizontalCentered="1" verticalCentered="1"/>
  <pageMargins left="0.5" right="0.5" top="0.5" bottom="0.5" header="0.5" footer="0.5"/>
  <pageSetup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739B83D9EC05746835EEFEAC1333386" ma:contentTypeVersion="15" ma:contentTypeDescription="Create a new document." ma:contentTypeScope="" ma:versionID="ec184bb3937ccf786f06a0f55099a588">
  <xsd:schema xmlns:xsd="http://www.w3.org/2001/XMLSchema" xmlns:xs="http://www.w3.org/2001/XMLSchema" xmlns:p="http://schemas.microsoft.com/office/2006/metadata/properties" xmlns:ns2="a543ae4e-6060-48c8-a421-709023b87e3c" xmlns:ns3="b72976aa-e7d9-498e-b08a-d3d9e47e4056" targetNamespace="http://schemas.microsoft.com/office/2006/metadata/properties" ma:root="true" ma:fieldsID="896728f8de559250406524062321555d" ns2:_="" ns3:_="">
    <xsd:import namespace="a543ae4e-6060-48c8-a421-709023b87e3c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43ae4e-6060-48c8-a421-709023b87e3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9f123c60-6d59-4beb-a46f-4c7d903a1f2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2c7e6f66-5166-47a0-ad83-3c99a4fc2e00}" ma:internalName="TaxCatchAll" ma:showField="CatchAllData" ma:web="b72976aa-e7d9-498e-b08a-d3d9e47e40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LongProperties xmlns="http://schemas.microsoft.com/office/2006/metadata/longPropertie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2FAE7E1-8E2C-4F5A-B77E-2EC3355F942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543ae4e-6060-48c8-a421-709023b87e3c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DF3E63C-EF1A-42CD-A06A-D3F29AD0FE63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8052362A-5213-4FFB-AF3E-EC905BEC2F0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9</vt:i4>
      </vt:variant>
    </vt:vector>
  </HeadingPairs>
  <TitlesOfParts>
    <vt:vector size="18" baseType="lpstr">
      <vt:lpstr>Cover Sheet</vt:lpstr>
      <vt:lpstr>1. Plan vs Actual</vt:lpstr>
      <vt:lpstr>2.Populations</vt:lpstr>
      <vt:lpstr>3. Job Seeker Services</vt:lpstr>
      <vt:lpstr>4. Ethnicity</vt:lpstr>
      <vt:lpstr>5.Gender&amp;Age</vt:lpstr>
      <vt:lpstr>6. Education</vt:lpstr>
      <vt:lpstr>7. mnth to mnth</vt:lpstr>
      <vt:lpstr>8. yr to yr</vt:lpstr>
      <vt:lpstr>'1. Plan vs Actual'!Print_Area</vt:lpstr>
      <vt:lpstr>'2.Populations'!Print_Area</vt:lpstr>
      <vt:lpstr>'3. Job Seeker Services'!Print_Area</vt:lpstr>
      <vt:lpstr>'4. Ethnicity'!Print_Area</vt:lpstr>
      <vt:lpstr>'5.Gender&amp;Age'!Print_Area</vt:lpstr>
      <vt:lpstr>'6. Education'!Print_Area</vt:lpstr>
      <vt:lpstr>'7. mnth to mnth'!Print_Area</vt:lpstr>
      <vt:lpstr>'8. yr to yr'!Print_Area</vt:lpstr>
      <vt:lpstr>'Cover Sheet'!Print_Area</vt:lpstr>
    </vt:vector>
  </TitlesOfParts>
  <Manager/>
  <Company>DCS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Job Seeker Summary</dc:title>
  <dc:subject/>
  <dc:creator>TBruce</dc:creator>
  <cp:keywords/>
  <dc:description/>
  <cp:lastModifiedBy>Boucher, Joan (DWD)</cp:lastModifiedBy>
  <cp:revision/>
  <dcterms:created xsi:type="dcterms:W3CDTF">2005-11-01T20:57:08Z</dcterms:created>
  <dcterms:modified xsi:type="dcterms:W3CDTF">2024-02-16T18:23:11Z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Burke, Matthew (EOL)</vt:lpwstr>
  </property>
  <property fmtid="{D5CDD505-2E9C-101B-9397-08002B2CF9AE}" pid="3" name="Order">
    <vt:lpwstr>18856800.0000000</vt:lpwstr>
  </property>
  <property fmtid="{D5CDD505-2E9C-101B-9397-08002B2CF9AE}" pid="4" name="display_urn:schemas-microsoft-com:office:office#Author">
    <vt:lpwstr>Burke, Matthew (EOL)</vt:lpwstr>
  </property>
</Properties>
</file>