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53" documentId="11_BE5FC5772CEDE45E93A3BF2CAA6238AC00A2528F" xr6:coauthVersionLast="47" xr6:coauthVersionMax="47" xr10:uidLastSave="{CA298E11-542A-4714-9D6E-9228B4CB8181}"/>
  <bookViews>
    <workbookView xWindow="-120" yWindow="-120" windowWidth="19410" windowHeight="9705" tabRatio="682" xr2:uid="{00000000-000D-0000-FFFF-FFFF00000000}"/>
  </bookViews>
  <sheets>
    <sheet name="Cover Sheet " sheetId="52" r:id="rId1"/>
    <sheet name="1PartandTrng" sheetId="53" r:id="rId2"/>
    <sheet name="2ExitsOutcomes" sheetId="41" r:id="rId3"/>
    <sheet name="3Characteristics" sheetId="47" r:id="rId4"/>
  </sheets>
  <definedNames>
    <definedName name="_xlnm.Print_Area" localSheetId="1">'1PartandTrng'!$A$1:$L$9</definedName>
    <definedName name="_xlnm.Print_Area" localSheetId="2">'2ExitsOutcomes'!$A$1:$M$9</definedName>
    <definedName name="_xlnm.Print_Area" localSheetId="3">'3Characteristics'!$A$1:$N$7</definedName>
    <definedName name="_xlnm.Print_Area" localSheetId="0">'Cover Sheet '!$A$1:$C$29</definedName>
    <definedName name="_xlnm.Print_Titles" localSheetId="1">'1PartandTrng'!$1:$5</definedName>
    <definedName name="_xlnm.Print_Titles" localSheetId="2">'2ExitsOutcomes'!$1:$5</definedName>
    <definedName name="_xlnm.Print_Titles" localSheetId="3">'3Characteristics'!$1:$5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3" l="1"/>
  <c r="C8" i="53"/>
  <c r="B8" i="41" l="1"/>
  <c r="G7" i="53"/>
  <c r="C7" i="41"/>
  <c r="E7" i="41" s="1"/>
  <c r="A7" i="47"/>
  <c r="B7" i="41"/>
  <c r="A7" i="41"/>
  <c r="K7" i="41"/>
  <c r="D7" i="53"/>
  <c r="L8" i="53"/>
  <c r="K8" i="53"/>
  <c r="J8" i="53"/>
  <c r="I8" i="53"/>
  <c r="H8" i="53"/>
  <c r="F8" i="53"/>
  <c r="G8" i="53" s="1"/>
  <c r="B8" i="53"/>
  <c r="G8" i="41"/>
  <c r="I8" i="41"/>
  <c r="D8" i="41"/>
  <c r="A6" i="47"/>
  <c r="K6" i="41"/>
  <c r="C6" i="41"/>
  <c r="F6" i="41" s="1"/>
  <c r="B6" i="41"/>
  <c r="A6" i="41"/>
  <c r="G6" i="53"/>
  <c r="D6" i="53"/>
  <c r="A2" i="47"/>
  <c r="A2" i="41"/>
  <c r="A1" i="41"/>
  <c r="A1" i="47"/>
  <c r="F7" i="41"/>
  <c r="H7" i="41" s="1"/>
  <c r="J7" i="41" l="1"/>
  <c r="C8" i="41"/>
  <c r="E8" i="41" s="1"/>
  <c r="D8" i="53"/>
  <c r="K8" i="41"/>
  <c r="H6" i="41"/>
  <c r="E6" i="41"/>
  <c r="J6" i="41"/>
  <c r="F8" i="41" l="1"/>
  <c r="H8" i="41"/>
  <c r="J8" i="41"/>
</calcChain>
</file>

<file path=xl/sharedStrings.xml><?xml version="1.0" encoding="utf-8"?>
<sst xmlns="http://schemas.openxmlformats.org/spreadsheetml/2006/main" count="68" uniqueCount="50">
  <si>
    <t>TAB 8 - NATIONAL DISLOCATED WORKER GRANTS</t>
  </si>
  <si>
    <t>PARTICIPANT SUMMARIES BY AREA</t>
  </si>
  <si>
    <t>Table 1 - Participation and Training Activity</t>
  </si>
  <si>
    <t xml:space="preserve">Table 2 - Exits and Outcomes </t>
  </si>
  <si>
    <t>Table 3 - Participant Characteristics</t>
  </si>
  <si>
    <t>Data Source:  Crystal Reports/MOSES Database</t>
  </si>
  <si>
    <t>Compiled by MassHire Department of Career Services</t>
  </si>
  <si>
    <t xml:space="preserve">TABLE 1 - PARTICIPATION AND TRAINING ACTIVITY </t>
  </si>
  <si>
    <t>WORKFORCE AREA</t>
  </si>
  <si>
    <t>TOTAL PARTICIPANTS</t>
  </si>
  <si>
    <t>TRAINING ENROLLMENTS</t>
  </si>
  <si>
    <t>ENROLLMENTS BY ACTIVITY (Multiple Counts)</t>
  </si>
  <si>
    <t>Total
Plan</t>
  </si>
  <si>
    <t>YTD
Actual</t>
  </si>
  <si>
    <t>Pct.</t>
  </si>
  <si>
    <t>ABE /
GED</t>
  </si>
  <si>
    <t>ESL</t>
  </si>
  <si>
    <t>Occup
Skills*</t>
  </si>
  <si>
    <t>OJT/ Apprentice</t>
  </si>
  <si>
    <t>Other</t>
  </si>
  <si>
    <t>STATE TOTALS</t>
  </si>
  <si>
    <t xml:space="preserve">*Occupational Training includes workplace training, private sector training programs, skill upgrading &amp; retraining, entrepreneurial training, job readiness training and customized training.                                    </t>
  </si>
  <si>
    <t xml:space="preserve">TABLE 2 - EXIT AND OUTCOMES </t>
  </si>
  <si>
    <t>YTD 
Actual Enrollments</t>
  </si>
  <si>
    <t>Total Exits</t>
  </si>
  <si>
    <t>Entered Employments</t>
  </si>
  <si>
    <t>Exclusions</t>
  </si>
  <si>
    <t>EE Rate at Exit</t>
  </si>
  <si>
    <t>Average
Placement
Wage</t>
  </si>
  <si>
    <t>Wage
Retention                   Rate</t>
  </si>
  <si>
    <t>%
of Plan</t>
  </si>
  <si>
    <t>Entered Employments include:  unsubsidized employment; military; and apprenticeship.   Exclusions: Exiters who leave the program for medical reasons, who are institutionalized are not counted in EE rate</t>
  </si>
  <si>
    <t>TABLE 3 - PARTICPANT CHARACTERISTICS</t>
  </si>
  <si>
    <t>PERCENTAGE OF TOTAL PARTICIPANTS</t>
  </si>
  <si>
    <t>Female</t>
  </si>
  <si>
    <t>Age               22-44</t>
  </si>
  <si>
    <t>Age 45
or Older</t>
  </si>
  <si>
    <t>Hispanic
or Latino</t>
  </si>
  <si>
    <t>Black or Afr Amer</t>
  </si>
  <si>
    <t>Asian or
Pacific            Islander</t>
  </si>
  <si>
    <t>Disabled</t>
  </si>
  <si>
    <t>Less
Than                   H.S.</t>
  </si>
  <si>
    <t>High                         Sch
Grad</t>
  </si>
  <si>
    <t>College
&lt; 16</t>
  </si>
  <si>
    <t>U.I.
Claimant</t>
  </si>
  <si>
    <t>Limited
English</t>
  </si>
  <si>
    <t>Math or
Reading 
Level &lt; 9.0</t>
  </si>
  <si>
    <t>FY24 QUARTER ENDING DECEMBER 31, 2023</t>
  </si>
  <si>
    <t>New Bedford:  Opioid
07/01/2021 - 06/30/2024</t>
  </si>
  <si>
    <t>Berkshire: Opioid
09/19/2023 - 09/30/2025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</si>
</sst>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/>
    <xf numFmtId="0" fontId="4" fillId="0" borderId="0" xfId="1" applyFont="1"/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4" fillId="0" borderId="0" xfId="1" applyFont="1" applyAlignment="1">
      <alignment wrapText="1"/>
    </xf>
    <xf numFmtId="0" fontId="9" fillId="0" borderId="6" xfId="1" applyFont="1" applyBorder="1" applyAlignment="1">
      <alignment vertical="center" wrapText="1"/>
    </xf>
    <xf numFmtId="1" fontId="9" fillId="0" borderId="7" xfId="1" applyNumberFormat="1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9" fillId="0" borderId="11" xfId="1" applyNumberFormat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1" fontId="9" fillId="0" borderId="12" xfId="1" applyNumberFormat="1" applyFont="1" applyBorder="1" applyAlignment="1">
      <alignment horizontal="center" vertical="center"/>
    </xf>
    <xf numFmtId="1" fontId="9" fillId="0" borderId="13" xfId="1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9" fontId="9" fillId="0" borderId="15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0" fontId="10" fillId="0" borderId="16" xfId="1" applyFont="1" applyBorder="1" applyAlignment="1">
      <alignment vertical="center"/>
    </xf>
    <xf numFmtId="3" fontId="10" fillId="0" borderId="17" xfId="1" applyNumberFormat="1" applyFont="1" applyBorder="1" applyAlignment="1">
      <alignment horizontal="center" vertical="center"/>
    </xf>
    <xf numFmtId="3" fontId="10" fillId="0" borderId="18" xfId="1" applyNumberFormat="1" applyFont="1" applyBorder="1" applyAlignment="1">
      <alignment horizontal="center" vertical="center"/>
    </xf>
    <xf numFmtId="9" fontId="10" fillId="0" borderId="19" xfId="1" applyNumberFormat="1" applyFont="1" applyBorder="1" applyAlignment="1">
      <alignment horizontal="center" vertical="center"/>
    </xf>
    <xf numFmtId="3" fontId="10" fillId="0" borderId="20" xfId="1" applyNumberFormat="1" applyFont="1" applyBorder="1" applyAlignment="1">
      <alignment horizontal="center" vertical="center"/>
    </xf>
    <xf numFmtId="3" fontId="10" fillId="0" borderId="21" xfId="1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 wrapText="1"/>
    </xf>
    <xf numFmtId="164" fontId="9" fillId="0" borderId="22" xfId="0" applyNumberFormat="1" applyFont="1" applyBorder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9" fontId="9" fillId="0" borderId="24" xfId="0" applyNumberFormat="1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65" fontId="9" fillId="0" borderId="24" xfId="0" applyNumberFormat="1" applyFont="1" applyBorder="1" applyAlignment="1">
      <alignment horizontal="center" wrapText="1"/>
    </xf>
    <xf numFmtId="164" fontId="9" fillId="0" borderId="25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3" fontId="9" fillId="0" borderId="26" xfId="0" applyNumberFormat="1" applyFont="1" applyBorder="1" applyAlignment="1">
      <alignment horizontal="right" vertical="center" wrapText="1" indent="2"/>
    </xf>
    <xf numFmtId="1" fontId="9" fillId="0" borderId="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9" fillId="0" borderId="2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10" fillId="0" borderId="16" xfId="0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 wrapText="1" indent="2"/>
    </xf>
    <xf numFmtId="3" fontId="10" fillId="0" borderId="17" xfId="0" applyNumberFormat="1" applyFont="1" applyBorder="1" applyAlignment="1">
      <alignment horizontal="center" vertical="center"/>
    </xf>
    <xf numFmtId="9" fontId="10" fillId="0" borderId="19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9" fontId="9" fillId="0" borderId="17" xfId="0" applyNumberFormat="1" applyFont="1" applyBorder="1" applyAlignment="1">
      <alignment horizontal="center" vertical="center"/>
    </xf>
    <xf numFmtId="165" fontId="10" fillId="0" borderId="21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0" fontId="8" fillId="0" borderId="0" xfId="0" applyFont="1"/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31" xfId="0" applyFont="1" applyBorder="1" applyAlignment="1">
      <alignment vertical="center" wrapText="1"/>
    </xf>
    <xf numFmtId="166" fontId="4" fillId="2" borderId="12" xfId="2" applyNumberFormat="1" applyFont="1" applyFill="1" applyBorder="1" applyAlignment="1">
      <alignment horizontal="center" vertical="center"/>
    </xf>
    <xf numFmtId="166" fontId="4" fillId="0" borderId="13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26" xfId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6" fontId="4" fillId="2" borderId="8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32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wrapText="1"/>
    </xf>
    <xf numFmtId="0" fontId="9" fillId="0" borderId="35" xfId="1" applyFont="1" applyBorder="1" applyAlignment="1">
      <alignment horizontal="center" wrapText="1"/>
    </xf>
    <xf numFmtId="0" fontId="9" fillId="0" borderId="36" xfId="1" applyFont="1" applyBorder="1" applyAlignment="1">
      <alignment horizontal="center" wrapText="1"/>
    </xf>
    <xf numFmtId="0" fontId="11" fillId="0" borderId="3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165" fontId="11" fillId="0" borderId="33" xfId="0" applyNumberFormat="1" applyFont="1" applyBorder="1" applyAlignment="1">
      <alignment horizontal="center" vertical="center" wrapText="1"/>
    </xf>
    <xf numFmtId="165" fontId="11" fillId="0" borderId="32" xfId="0" applyNumberFormat="1" applyFont="1" applyBorder="1" applyAlignment="1">
      <alignment horizontal="center" vertical="center" wrapText="1"/>
    </xf>
    <xf numFmtId="165" fontId="11" fillId="0" borderId="34" xfId="0" applyNumberFormat="1" applyFont="1" applyBorder="1" applyAlignment="1">
      <alignment horizontal="center" vertical="center" wrapText="1"/>
    </xf>
    <xf numFmtId="165" fontId="11" fillId="0" borderId="37" xfId="0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0" borderId="24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32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9" fillId="0" borderId="2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1" fontId="9" fillId="0" borderId="35" xfId="0" applyNumberFormat="1" applyFont="1" applyBorder="1" applyAlignment="1">
      <alignment horizontal="center"/>
    </xf>
    <xf numFmtId="1" fontId="9" fillId="0" borderId="36" xfId="0" applyNumberFormat="1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11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218" name="Rectangle 1">
          <a:extLst>
            <a:ext uri="{FF2B5EF4-FFF2-40B4-BE49-F238E27FC236}">
              <a16:creationId xmlns:a16="http://schemas.microsoft.com/office/drawing/2014/main" id="{7A12A1A0-EA82-4DCC-8F46-33C0E3024BFD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8229600" cy="58959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activeCell="A29" sqref="A29"/>
    </sheetView>
  </sheetViews>
  <sheetFormatPr defaultRowHeight="12.75" x14ac:dyDescent="0.2"/>
  <cols>
    <col min="1" max="1" width="32.7109375" style="3" customWidth="1"/>
    <col min="2" max="2" width="64.140625" style="3" customWidth="1"/>
    <col min="3" max="3" width="26.7109375" style="3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41.25" customHeight="1" x14ac:dyDescent="0.25">
      <c r="A1" s="95"/>
      <c r="B1" s="95"/>
      <c r="C1" s="95"/>
    </row>
    <row r="2" spans="1:15" ht="18.75" customHeight="1" x14ac:dyDescent="0.3">
      <c r="A2" s="96"/>
      <c r="B2" s="96"/>
      <c r="C2" s="96"/>
    </row>
    <row r="3" spans="1:15" ht="18.75" customHeight="1" x14ac:dyDescent="0.3">
      <c r="A3" s="96" t="s">
        <v>0</v>
      </c>
      <c r="B3" s="96"/>
      <c r="C3" s="96"/>
    </row>
    <row r="4" spans="1:15" ht="9" customHeight="1" x14ac:dyDescent="0.3">
      <c r="A4" s="96"/>
      <c r="B4" s="96"/>
      <c r="C4" s="96"/>
    </row>
    <row r="5" spans="1:15" ht="15.75" customHeight="1" x14ac:dyDescent="0.3">
      <c r="A5" s="96" t="s">
        <v>47</v>
      </c>
      <c r="B5" s="96"/>
      <c r="C5" s="96"/>
    </row>
    <row r="6" spans="1:15" ht="15.75" customHeight="1" x14ac:dyDescent="0.3">
      <c r="A6" s="93"/>
      <c r="B6" s="93"/>
      <c r="C6" s="93"/>
    </row>
    <row r="7" spans="1:15" ht="18.75" x14ac:dyDescent="0.3">
      <c r="A7" s="97"/>
      <c r="B7" s="97"/>
      <c r="C7" s="97"/>
    </row>
    <row r="8" spans="1:15" ht="18.75" x14ac:dyDescent="0.3">
      <c r="A8" s="2"/>
      <c r="B8" s="2"/>
      <c r="C8" s="2"/>
    </row>
    <row r="9" spans="1:15" ht="18.75" x14ac:dyDescent="0.3">
      <c r="A9" s="96" t="s">
        <v>1</v>
      </c>
      <c r="B9" s="96"/>
      <c r="C9" s="96"/>
      <c r="N9" s="82"/>
      <c r="O9" s="82"/>
    </row>
    <row r="10" spans="1:15" ht="18.75" x14ac:dyDescent="0.3">
      <c r="A10" s="2"/>
      <c r="B10" s="2"/>
      <c r="C10" s="2"/>
    </row>
    <row r="11" spans="1:15" ht="18.75" x14ac:dyDescent="0.3">
      <c r="B11" s="4" t="s">
        <v>2</v>
      </c>
      <c r="C11" s="5"/>
    </row>
    <row r="12" spans="1:15" ht="18.75" x14ac:dyDescent="0.3">
      <c r="A12" s="2"/>
      <c r="B12" s="5"/>
      <c r="C12" s="2"/>
    </row>
    <row r="13" spans="1:15" ht="18.75" x14ac:dyDescent="0.3">
      <c r="B13" s="4"/>
      <c r="C13" s="4"/>
    </row>
    <row r="14" spans="1:15" ht="18.75" x14ac:dyDescent="0.3">
      <c r="A14" s="94"/>
      <c r="B14" s="4" t="s">
        <v>3</v>
      </c>
      <c r="C14" s="2"/>
    </row>
    <row r="15" spans="1:15" ht="18.75" x14ac:dyDescent="0.3">
      <c r="C15" s="4"/>
    </row>
    <row r="16" spans="1:15" ht="18.75" x14ac:dyDescent="0.3">
      <c r="A16" s="93"/>
      <c r="C16" s="2"/>
    </row>
    <row r="17" spans="1:4" ht="18.75" x14ac:dyDescent="0.3">
      <c r="B17" s="4" t="s">
        <v>4</v>
      </c>
      <c r="C17" s="4"/>
    </row>
    <row r="18" spans="1:4" ht="18.75" x14ac:dyDescent="0.3">
      <c r="A18" s="93"/>
      <c r="C18" s="2"/>
    </row>
    <row r="19" spans="1:4" ht="18.75" x14ac:dyDescent="0.3">
      <c r="C19" s="4"/>
    </row>
    <row r="20" spans="1:4" ht="15.75" x14ac:dyDescent="0.25">
      <c r="A20" s="6"/>
      <c r="B20" s="6"/>
      <c r="C20" s="6"/>
    </row>
    <row r="21" spans="1:4" ht="15.75" x14ac:dyDescent="0.25">
      <c r="A21" s="6"/>
      <c r="B21" s="6"/>
      <c r="C21" s="6"/>
    </row>
    <row r="22" spans="1:4" ht="15.75" x14ac:dyDescent="0.25">
      <c r="A22" s="6"/>
      <c r="B22" s="6"/>
      <c r="C22" s="6"/>
    </row>
    <row r="23" spans="1:4" ht="15.75" x14ac:dyDescent="0.25">
      <c r="A23" s="6"/>
      <c r="B23" s="6"/>
      <c r="C23" s="6"/>
    </row>
    <row r="26" spans="1:4" ht="12.75" customHeight="1" x14ac:dyDescent="0.2">
      <c r="A26" s="7"/>
    </row>
    <row r="27" spans="1:4" ht="21.75" customHeight="1" x14ac:dyDescent="0.2">
      <c r="A27" s="3" t="s">
        <v>5</v>
      </c>
    </row>
    <row r="28" spans="1:4" ht="12.75" customHeight="1" x14ac:dyDescent="0.2">
      <c r="A28" s="3" t="s">
        <v>6</v>
      </c>
      <c r="C28" s="8"/>
      <c r="D28" s="3"/>
    </row>
    <row r="30" spans="1:4" x14ac:dyDescent="0.2">
      <c r="A30" s="1"/>
      <c r="B30" s="1"/>
      <c r="C30" s="1"/>
    </row>
  </sheetData>
  <mergeCells count="7">
    <mergeCell ref="A1:C1"/>
    <mergeCell ref="A2:C2"/>
    <mergeCell ref="A7:C7"/>
    <mergeCell ref="A9:C9"/>
    <mergeCell ref="A3:C3"/>
    <mergeCell ref="A4:C4"/>
    <mergeCell ref="A5:C5"/>
  </mergeCells>
  <phoneticPr fontId="0" type="noConversion"/>
  <printOptions horizontalCentered="1" verticalCentered="1"/>
  <pageMargins left="0.7" right="0.7" top="0.82" bottom="0.37" header="0.28999999999999998" footer="0.2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zoomScale="90" zoomScaleNormal="90" workbookViewId="0">
      <selection activeCell="C8" sqref="C8"/>
    </sheetView>
  </sheetViews>
  <sheetFormatPr defaultRowHeight="12.75" x14ac:dyDescent="0.2"/>
  <cols>
    <col min="1" max="1" width="27.140625" style="11" customWidth="1"/>
    <col min="2" max="5" width="8.140625" style="11" customWidth="1"/>
    <col min="6" max="7" width="9.140625" style="11"/>
    <col min="8" max="8" width="8.5703125" style="11" customWidth="1"/>
    <col min="9" max="9" width="8.28515625" style="11" customWidth="1"/>
    <col min="10" max="10" width="7.7109375" style="11" customWidth="1"/>
    <col min="11" max="11" width="11.42578125" style="11" customWidth="1"/>
    <col min="12" max="12" width="8" style="11" customWidth="1"/>
    <col min="13" max="13" width="9.85546875" style="11" customWidth="1"/>
    <col min="14" max="16384" width="9.140625" style="11"/>
  </cols>
  <sheetData>
    <row r="1" spans="1:13" s="10" customFormat="1" ht="18.75" customHeight="1" x14ac:dyDescent="0.2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9"/>
    </row>
    <row r="2" spans="1:13" s="10" customFormat="1" ht="15.75" x14ac:dyDescent="0.25">
      <c r="A2" s="109" t="s">
        <v>47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9"/>
    </row>
    <row r="3" spans="1:13" s="10" customFormat="1" ht="35.25" customHeight="1" thickBot="1" x14ac:dyDescent="0.3">
      <c r="A3" s="103" t="s">
        <v>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9"/>
    </row>
    <row r="4" spans="1:13" ht="15" x14ac:dyDescent="0.25">
      <c r="A4" s="112" t="s">
        <v>8</v>
      </c>
      <c r="B4" s="106" t="s">
        <v>9</v>
      </c>
      <c r="C4" s="107"/>
      <c r="D4" s="108"/>
      <c r="E4" s="106" t="s">
        <v>10</v>
      </c>
      <c r="F4" s="107"/>
      <c r="G4" s="108"/>
      <c r="H4" s="106" t="s">
        <v>11</v>
      </c>
      <c r="I4" s="107"/>
      <c r="J4" s="107"/>
      <c r="K4" s="107"/>
      <c r="L4" s="108"/>
    </row>
    <row r="5" spans="1:13" ht="30.75" thickBot="1" x14ac:dyDescent="0.3">
      <c r="A5" s="113"/>
      <c r="B5" s="12" t="s">
        <v>12</v>
      </c>
      <c r="C5" s="13" t="s">
        <v>13</v>
      </c>
      <c r="D5" s="14" t="s">
        <v>14</v>
      </c>
      <c r="E5" s="13" t="s">
        <v>12</v>
      </c>
      <c r="F5" s="13" t="s">
        <v>13</v>
      </c>
      <c r="G5" s="14" t="s">
        <v>14</v>
      </c>
      <c r="H5" s="13" t="s">
        <v>15</v>
      </c>
      <c r="I5" s="15" t="s">
        <v>16</v>
      </c>
      <c r="J5" s="13" t="s">
        <v>17</v>
      </c>
      <c r="K5" s="13" t="s">
        <v>18</v>
      </c>
      <c r="L5" s="16" t="s">
        <v>19</v>
      </c>
      <c r="M5" s="17"/>
    </row>
    <row r="6" spans="1:13" s="27" customFormat="1" ht="31.5" customHeight="1" x14ac:dyDescent="0.2">
      <c r="A6" s="18" t="s">
        <v>49</v>
      </c>
      <c r="B6" s="19">
        <v>50</v>
      </c>
      <c r="C6" s="20">
        <v>3</v>
      </c>
      <c r="D6" s="21">
        <f t="shared" ref="D6:D8" si="0">(C6/B6)</f>
        <v>0.06</v>
      </c>
      <c r="E6" s="20">
        <v>40</v>
      </c>
      <c r="F6" s="22">
        <v>0</v>
      </c>
      <c r="G6" s="21">
        <f>+F6/E6</f>
        <v>0</v>
      </c>
      <c r="H6" s="19">
        <v>0</v>
      </c>
      <c r="I6" s="23">
        <v>0</v>
      </c>
      <c r="J6" s="20">
        <v>0</v>
      </c>
      <c r="K6" s="24">
        <v>0</v>
      </c>
      <c r="L6" s="25">
        <v>0</v>
      </c>
      <c r="M6" s="26"/>
    </row>
    <row r="7" spans="1:13" s="27" customFormat="1" ht="30.75" thickBot="1" x14ac:dyDescent="0.25">
      <c r="A7" s="88" t="s">
        <v>48</v>
      </c>
      <c r="B7" s="20">
        <v>140</v>
      </c>
      <c r="C7" s="30">
        <v>124</v>
      </c>
      <c r="D7" s="32">
        <f t="shared" si="0"/>
        <v>0.88571428571428568</v>
      </c>
      <c r="E7" s="28">
        <v>80</v>
      </c>
      <c r="F7" s="33">
        <v>108</v>
      </c>
      <c r="G7" s="21">
        <f>F7/E7</f>
        <v>1.35</v>
      </c>
      <c r="H7" s="28">
        <v>0</v>
      </c>
      <c r="I7" s="29">
        <v>0</v>
      </c>
      <c r="J7" s="29">
        <v>85</v>
      </c>
      <c r="K7" s="30">
        <v>53</v>
      </c>
      <c r="L7" s="31">
        <v>53</v>
      </c>
      <c r="M7" s="26"/>
    </row>
    <row r="8" spans="1:13" s="27" customFormat="1" ht="15.75" thickBot="1" x14ac:dyDescent="0.25">
      <c r="A8" s="34" t="s">
        <v>20</v>
      </c>
      <c r="B8" s="35">
        <f>SUM(B6:B7)</f>
        <v>190</v>
      </c>
      <c r="C8" s="36">
        <f>SUM(C6:C7)</f>
        <v>127</v>
      </c>
      <c r="D8" s="37">
        <f t="shared" si="0"/>
        <v>0.66842105263157892</v>
      </c>
      <c r="E8" s="35">
        <f>SUM(E6:E7)</f>
        <v>120</v>
      </c>
      <c r="F8" s="36">
        <f>SUM(F6:F7)</f>
        <v>108</v>
      </c>
      <c r="G8" s="37">
        <f>+F8/E8</f>
        <v>0.9</v>
      </c>
      <c r="H8" s="35">
        <f>SUM(H6:H7)</f>
        <v>0</v>
      </c>
      <c r="I8" s="38">
        <f>SUM(I6:I7)</f>
        <v>0</v>
      </c>
      <c r="J8" s="36">
        <f>SUM(J6:J7)</f>
        <v>85</v>
      </c>
      <c r="K8" s="38">
        <f>SUM(K6:K7)</f>
        <v>53</v>
      </c>
      <c r="L8" s="39">
        <f>SUM(L6:L7)</f>
        <v>53</v>
      </c>
      <c r="M8" s="26"/>
    </row>
    <row r="9" spans="1:13" s="27" customFormat="1" ht="15" x14ac:dyDescent="0.2">
      <c r="A9" s="98" t="s">
        <v>21</v>
      </c>
      <c r="B9" s="98"/>
      <c r="C9" s="98"/>
      <c r="D9" s="98"/>
      <c r="E9" s="98"/>
      <c r="F9" s="98"/>
      <c r="G9" s="98"/>
      <c r="H9" s="98"/>
      <c r="I9" s="99"/>
      <c r="J9" s="98"/>
      <c r="K9" s="98"/>
      <c r="L9" s="98"/>
      <c r="M9" s="26"/>
    </row>
    <row r="10" spans="1:13" x14ac:dyDescent="0.2">
      <c r="M10" s="26"/>
    </row>
    <row r="13" spans="1:13" ht="15.75" customHeight="1" x14ac:dyDescent="0.2"/>
  </sheetData>
  <mergeCells count="8">
    <mergeCell ref="A9:L9"/>
    <mergeCell ref="A1:L1"/>
    <mergeCell ref="A3:L3"/>
    <mergeCell ref="B4:D4"/>
    <mergeCell ref="E4:G4"/>
    <mergeCell ref="H4:L4"/>
    <mergeCell ref="A2:L2"/>
    <mergeCell ref="A4:A5"/>
  </mergeCells>
  <printOptions horizontalCentered="1" verticalCentered="1"/>
  <pageMargins left="0.5" right="0.5" top="0.5" bottom="0.5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zoomScale="90" zoomScaleNormal="90" workbookViewId="0">
      <selection activeCell="A10" sqref="A10:M10"/>
    </sheetView>
  </sheetViews>
  <sheetFormatPr defaultRowHeight="12.75" x14ac:dyDescent="0.2"/>
  <cols>
    <col min="1" max="1" width="26.7109375" style="1" customWidth="1"/>
    <col min="2" max="2" width="11" style="1" customWidth="1"/>
    <col min="3" max="3" width="7.42578125" style="74" customWidth="1"/>
    <col min="4" max="4" width="7.28515625" style="1" customWidth="1"/>
    <col min="5" max="5" width="8.5703125" style="75" bestFit="1" customWidth="1"/>
    <col min="6" max="6" width="7.5703125" style="76" customWidth="1"/>
    <col min="7" max="7" width="7.85546875" style="76" customWidth="1"/>
    <col min="8" max="8" width="8.5703125" style="1" bestFit="1" customWidth="1"/>
    <col min="9" max="9" width="10.7109375" style="1" customWidth="1"/>
    <col min="10" max="10" width="8.42578125" style="1" customWidth="1"/>
    <col min="11" max="11" width="9.28515625" style="1" customWidth="1"/>
    <col min="12" max="12" width="11.42578125" style="1" customWidth="1"/>
    <col min="13" max="13" width="11.7109375" style="77" customWidth="1"/>
    <col min="14" max="14" width="8.5703125" style="1" customWidth="1"/>
    <col min="15" max="15" width="9.7109375" style="1" customWidth="1"/>
    <col min="16" max="16384" width="9.140625" style="1"/>
  </cols>
  <sheetData>
    <row r="1" spans="1:14" ht="15.75" x14ac:dyDescent="0.2">
      <c r="A1" s="114" t="str">
        <f>+'1PartandTrng'!A1</f>
        <v>TAB 8 - NATIONAL DISLOCATED WORKER GRANTS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</row>
    <row r="2" spans="1:14" ht="15.75" x14ac:dyDescent="0.2">
      <c r="A2" s="117" t="str">
        <f>'1PartandTrng'!$A$2</f>
        <v>FY24 QUARTER ENDING DECEMBER 31, 2023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1:14" ht="24.75" customHeight="1" thickBot="1" x14ac:dyDescent="0.25">
      <c r="A3" s="120" t="s">
        <v>22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1:14" ht="45" x14ac:dyDescent="0.25">
      <c r="A4" s="133" t="s">
        <v>8</v>
      </c>
      <c r="B4" s="135" t="s">
        <v>23</v>
      </c>
      <c r="C4" s="132" t="s">
        <v>24</v>
      </c>
      <c r="D4" s="132"/>
      <c r="E4" s="128"/>
      <c r="F4" s="129" t="s">
        <v>25</v>
      </c>
      <c r="G4" s="130"/>
      <c r="H4" s="131"/>
      <c r="I4" s="40" t="s">
        <v>26</v>
      </c>
      <c r="J4" s="127" t="s">
        <v>27</v>
      </c>
      <c r="K4" s="128"/>
      <c r="L4" s="41" t="s">
        <v>28</v>
      </c>
      <c r="M4" s="42" t="s">
        <v>29</v>
      </c>
    </row>
    <row r="5" spans="1:14" ht="30" x14ac:dyDescent="0.25">
      <c r="A5" s="134"/>
      <c r="B5" s="136"/>
      <c r="C5" s="43" t="s">
        <v>12</v>
      </c>
      <c r="D5" s="44" t="s">
        <v>13</v>
      </c>
      <c r="E5" s="45" t="s">
        <v>30</v>
      </c>
      <c r="F5" s="44" t="s">
        <v>12</v>
      </c>
      <c r="G5" s="43" t="s">
        <v>13</v>
      </c>
      <c r="H5" s="45" t="s">
        <v>30</v>
      </c>
      <c r="I5" s="46" t="s">
        <v>13</v>
      </c>
      <c r="J5" s="44" t="s">
        <v>12</v>
      </c>
      <c r="K5" s="46" t="s">
        <v>13</v>
      </c>
      <c r="L5" s="47" t="s">
        <v>13</v>
      </c>
      <c r="M5" s="48" t="s">
        <v>13</v>
      </c>
    </row>
    <row r="6" spans="1:14" s="60" customFormat="1" ht="30" customHeight="1" x14ac:dyDescent="0.2">
      <c r="A6" s="49" t="str">
        <f>+'1PartandTrng'!A6</f>
        <v>Berkshire: Opioid
09/19/2023 - 09/30/2025</v>
      </c>
      <c r="B6" s="50">
        <f>+'1PartandTrng'!C6</f>
        <v>3</v>
      </c>
      <c r="C6" s="51">
        <f>+'1PartandTrng'!B6</f>
        <v>50</v>
      </c>
      <c r="D6" s="52">
        <v>0</v>
      </c>
      <c r="E6" s="53">
        <f t="shared" ref="E6:E7" si="0">IF(C6&gt;0,D6/C6,0)</f>
        <v>0</v>
      </c>
      <c r="F6" s="54">
        <f>+C6*0.88</f>
        <v>44</v>
      </c>
      <c r="G6" s="55">
        <v>0</v>
      </c>
      <c r="H6" s="53">
        <f t="shared" ref="H6:H8" si="1">IF(F6&gt;0,G6/F6,0)</f>
        <v>0</v>
      </c>
      <c r="I6" s="56">
        <v>0</v>
      </c>
      <c r="J6" s="57">
        <f t="shared" ref="J6:J8" si="2">IF(C6&gt;0,F6/C6,0)</f>
        <v>0.88</v>
      </c>
      <c r="K6" s="53">
        <f t="shared" ref="K6:K8" si="3">IF(G6&gt;0,G6/(D6-I6),0)</f>
        <v>0</v>
      </c>
      <c r="L6" s="58">
        <v>0</v>
      </c>
      <c r="M6" s="59">
        <v>0</v>
      </c>
    </row>
    <row r="7" spans="1:14" s="60" customFormat="1" ht="30" customHeight="1" thickBot="1" x14ac:dyDescent="0.25">
      <c r="A7" s="49" t="str">
        <f>'1PartandTrng'!A7</f>
        <v>New Bedford:  Opioid
07/01/2021 - 06/30/2024</v>
      </c>
      <c r="B7" s="50">
        <f>+'1PartandTrng'!C7</f>
        <v>124</v>
      </c>
      <c r="C7" s="61">
        <f>+'1PartandTrng'!B7</f>
        <v>140</v>
      </c>
      <c r="D7" s="52">
        <v>74</v>
      </c>
      <c r="E7" s="53">
        <f t="shared" si="0"/>
        <v>0.52857142857142858</v>
      </c>
      <c r="F7" s="62">
        <f>+C7*0.88</f>
        <v>123.2</v>
      </c>
      <c r="G7" s="63">
        <v>28</v>
      </c>
      <c r="H7" s="53">
        <f t="shared" si="1"/>
        <v>0.22727272727272727</v>
      </c>
      <c r="I7" s="64">
        <v>3</v>
      </c>
      <c r="J7" s="57">
        <f t="shared" si="2"/>
        <v>0.88</v>
      </c>
      <c r="K7" s="53">
        <f t="shared" si="3"/>
        <v>0.39436619718309857</v>
      </c>
      <c r="L7" s="58">
        <v>17.89</v>
      </c>
      <c r="M7" s="59">
        <v>113</v>
      </c>
    </row>
    <row r="8" spans="1:14" s="60" customFormat="1" ht="15.75" thickBot="1" x14ac:dyDescent="0.25">
      <c r="A8" s="66" t="s">
        <v>20</v>
      </c>
      <c r="B8" s="67">
        <f>+'1PartandTrng'!C8</f>
        <v>127</v>
      </c>
      <c r="C8" s="68">
        <f>SUM(C6:C7)</f>
        <v>190</v>
      </c>
      <c r="D8" s="68">
        <f>SUM(D6:D7)</f>
        <v>74</v>
      </c>
      <c r="E8" s="69">
        <f>D8/C8</f>
        <v>0.38947368421052631</v>
      </c>
      <c r="F8" s="68">
        <f>SUM(F6:F7)</f>
        <v>167.2</v>
      </c>
      <c r="G8" s="68">
        <f>SUM(G6:G7)</f>
        <v>28</v>
      </c>
      <c r="H8" s="69">
        <f t="shared" si="1"/>
        <v>0.1674641148325359</v>
      </c>
      <c r="I8" s="70">
        <f>SUM(I6:I7)</f>
        <v>3</v>
      </c>
      <c r="J8" s="71">
        <f t="shared" si="2"/>
        <v>0.87999999999999989</v>
      </c>
      <c r="K8" s="69">
        <f t="shared" si="3"/>
        <v>0.39436619718309857</v>
      </c>
      <c r="L8" s="72">
        <v>17.89</v>
      </c>
      <c r="M8" s="73">
        <v>113</v>
      </c>
      <c r="N8" s="65"/>
    </row>
    <row r="9" spans="1:14" s="60" customFormat="1" ht="28.5" customHeight="1" x14ac:dyDescent="0.25">
      <c r="A9" s="125" t="s">
        <v>31</v>
      </c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</row>
    <row r="10" spans="1:14" s="60" customFormat="1" ht="15" x14ac:dyDescent="0.25">
      <c r="A10" s="123"/>
      <c r="B10" s="123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4" s="60" customFormat="1" x14ac:dyDescent="0.2">
      <c r="A11" s="1"/>
      <c r="B11" s="1"/>
      <c r="C11" s="74"/>
      <c r="D11" s="1"/>
      <c r="E11" s="75"/>
      <c r="F11" s="76"/>
      <c r="G11" s="76"/>
      <c r="H11" s="1"/>
      <c r="I11" s="1"/>
      <c r="J11" s="1"/>
      <c r="K11" s="1"/>
      <c r="L11" s="1"/>
      <c r="M11" s="77"/>
    </row>
    <row r="12" spans="1:14" s="60" customFormat="1" x14ac:dyDescent="0.2">
      <c r="A12" s="1"/>
      <c r="B12" s="1"/>
      <c r="C12" s="74"/>
      <c r="D12" s="1"/>
      <c r="E12" s="75"/>
      <c r="F12" s="76"/>
      <c r="G12" s="76"/>
      <c r="H12" s="1"/>
      <c r="I12" s="1"/>
      <c r="J12" s="1"/>
      <c r="K12" s="1"/>
      <c r="L12" s="1"/>
      <c r="M12" s="77"/>
    </row>
    <row r="13" spans="1:14" s="60" customFormat="1" x14ac:dyDescent="0.2">
      <c r="A13" s="1"/>
      <c r="B13" s="1"/>
      <c r="C13" s="74"/>
      <c r="D13" s="1"/>
      <c r="E13" s="75"/>
      <c r="F13" s="76"/>
      <c r="G13" s="76"/>
      <c r="H13" s="1"/>
      <c r="I13" s="1"/>
      <c r="J13" s="1"/>
      <c r="K13" s="1"/>
      <c r="L13" s="1"/>
      <c r="M13" s="77"/>
    </row>
    <row r="14" spans="1:14" ht="24" customHeight="1" x14ac:dyDescent="0.2"/>
    <row r="15" spans="1:14" ht="18" customHeight="1" x14ac:dyDescent="0.2"/>
    <row r="16" spans="1:14" ht="15.75" customHeight="1" x14ac:dyDescent="0.2">
      <c r="N16" s="78"/>
    </row>
  </sheetData>
  <mergeCells count="10">
    <mergeCell ref="A1:M1"/>
    <mergeCell ref="A2:M2"/>
    <mergeCell ref="A3:M3"/>
    <mergeCell ref="A10:M10"/>
    <mergeCell ref="A9:M9"/>
    <mergeCell ref="J4:K4"/>
    <mergeCell ref="F4:H4"/>
    <mergeCell ref="C4:E4"/>
    <mergeCell ref="A4:A5"/>
    <mergeCell ref="B4:B5"/>
  </mergeCells>
  <phoneticPr fontId="2" type="noConversion"/>
  <printOptions horizontalCentered="1" verticalCentered="1"/>
  <pageMargins left="0.25" right="0.25" top="0.51" bottom="0.31" header="0.17" footer="0.13"/>
  <pageSetup fitToHeight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"/>
  <sheetViews>
    <sheetView zoomScale="90" zoomScaleNormal="90" workbookViewId="0">
      <selection activeCell="A8" sqref="A8"/>
    </sheetView>
  </sheetViews>
  <sheetFormatPr defaultRowHeight="12.75" x14ac:dyDescent="0.2"/>
  <cols>
    <col min="1" max="1" width="27.7109375" style="1" customWidth="1"/>
    <col min="2" max="2" width="8.140625" style="1" customWidth="1"/>
    <col min="3" max="3" width="7.28515625" style="1" customWidth="1"/>
    <col min="4" max="4" width="8.140625" style="1" customWidth="1"/>
    <col min="5" max="5" width="9.140625" style="1"/>
    <col min="6" max="6" width="7" style="1" customWidth="1"/>
    <col min="7" max="7" width="7.7109375" style="1" customWidth="1"/>
    <col min="8" max="8" width="9" style="1" customWidth="1"/>
    <col min="9" max="9" width="7.140625" style="1" customWidth="1"/>
    <col min="10" max="10" width="7.42578125" style="1" customWidth="1"/>
    <col min="11" max="11" width="7.7109375" style="1" customWidth="1"/>
    <col min="12" max="13" width="8.5703125" style="1" customWidth="1"/>
    <col min="14" max="14" width="9.140625" style="87"/>
    <col min="15" max="16" width="9.140625" style="1"/>
    <col min="17" max="17" width="8.85546875" style="1" customWidth="1"/>
    <col min="18" max="16384" width="9.140625" style="1"/>
  </cols>
  <sheetData>
    <row r="1" spans="1:18" ht="21.75" customHeight="1" x14ac:dyDescent="0.2">
      <c r="A1" s="142" t="str">
        <f>'1PartandTrng'!A1</f>
        <v>TAB 8 - NATIONAL DISLOCATED WORKER GRANTS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4"/>
    </row>
    <row r="2" spans="1:18" ht="21.75" customHeight="1" x14ac:dyDescent="0.2">
      <c r="A2" s="139" t="str">
        <f>'1PartandTrng'!$A$2</f>
        <v>FY24 QUARTER ENDING DECEMBER 31, 2023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</row>
    <row r="3" spans="1:18" ht="21.75" customHeight="1" thickBot="1" x14ac:dyDescent="0.25">
      <c r="A3" s="139" t="s">
        <v>32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1:18" x14ac:dyDescent="0.2">
      <c r="A4" s="145" t="s">
        <v>8</v>
      </c>
      <c r="B4" s="137" t="s">
        <v>33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8" ht="39" thickBot="1" x14ac:dyDescent="0.25">
      <c r="A5" s="146"/>
      <c r="B5" s="79" t="s">
        <v>34</v>
      </c>
      <c r="C5" s="80" t="s">
        <v>35</v>
      </c>
      <c r="D5" s="80" t="s">
        <v>36</v>
      </c>
      <c r="E5" s="80" t="s">
        <v>37</v>
      </c>
      <c r="F5" s="80" t="s">
        <v>38</v>
      </c>
      <c r="G5" s="80" t="s">
        <v>39</v>
      </c>
      <c r="H5" s="80" t="s">
        <v>40</v>
      </c>
      <c r="I5" s="80" t="s">
        <v>41</v>
      </c>
      <c r="J5" s="80" t="s">
        <v>42</v>
      </c>
      <c r="K5" s="80" t="s">
        <v>43</v>
      </c>
      <c r="L5" s="80" t="s">
        <v>44</v>
      </c>
      <c r="M5" s="80" t="s">
        <v>45</v>
      </c>
      <c r="N5" s="81" t="s">
        <v>46</v>
      </c>
      <c r="Q5" s="82"/>
      <c r="R5" s="82"/>
    </row>
    <row r="6" spans="1:18" s="60" customFormat="1" ht="29.25" customHeight="1" x14ac:dyDescent="0.2">
      <c r="A6" s="83" t="str">
        <f>+'1PartandTrng'!A6</f>
        <v>Berkshire: Opioid
09/19/2023 - 09/30/2025</v>
      </c>
      <c r="B6" s="84">
        <v>33.333333333333336</v>
      </c>
      <c r="C6" s="85">
        <v>66.666666666666671</v>
      </c>
      <c r="D6" s="85">
        <v>33.333333333333336</v>
      </c>
      <c r="E6" s="85">
        <v>66.666666666666671</v>
      </c>
      <c r="F6" s="85">
        <v>33.333333333333336</v>
      </c>
      <c r="G6" s="85">
        <v>0</v>
      </c>
      <c r="H6" s="85">
        <v>0</v>
      </c>
      <c r="I6" s="85">
        <v>33.333333333333336</v>
      </c>
      <c r="J6" s="85">
        <v>0</v>
      </c>
      <c r="K6" s="85">
        <v>33.333333333333336</v>
      </c>
      <c r="L6" s="85">
        <v>66.666666666666671</v>
      </c>
      <c r="M6" s="85">
        <v>0</v>
      </c>
      <c r="N6" s="86">
        <v>33.333333333333336</v>
      </c>
    </row>
    <row r="7" spans="1:18" s="60" customFormat="1" ht="29.25" customHeight="1" x14ac:dyDescent="0.2">
      <c r="A7" s="89" t="str">
        <f>'1PartandTrng'!A7</f>
        <v>New Bedford:  Opioid
07/01/2021 - 06/30/2024</v>
      </c>
      <c r="B7" s="90">
        <v>61.29032258064516</v>
      </c>
      <c r="C7" s="91">
        <v>60.483870967741929</v>
      </c>
      <c r="D7" s="91">
        <v>34.4</v>
      </c>
      <c r="E7" s="91">
        <v>13.70967741935484</v>
      </c>
      <c r="F7" s="91">
        <v>15.32258064516129</v>
      </c>
      <c r="G7" s="91">
        <v>1.6129032258064515</v>
      </c>
      <c r="H7" s="91">
        <v>25.806451612903224</v>
      </c>
      <c r="I7" s="91">
        <v>9.67741935483871</v>
      </c>
      <c r="J7" s="91">
        <v>53.225806451612904</v>
      </c>
      <c r="K7" s="91">
        <v>29.032258064516128</v>
      </c>
      <c r="L7" s="91">
        <v>34.677419354838705</v>
      </c>
      <c r="M7" s="91">
        <v>0</v>
      </c>
      <c r="N7" s="92">
        <v>9.67741935483871</v>
      </c>
    </row>
    <row r="8" spans="1:18" s="60" customFormat="1" ht="29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87"/>
      <c r="O8" s="65"/>
    </row>
    <row r="9" spans="1:18" s="60" customFormat="1" ht="29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7"/>
      <c r="O9" s="65"/>
    </row>
    <row r="10" spans="1:18" s="60" customFormat="1" ht="29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87"/>
      <c r="O10" s="65"/>
    </row>
    <row r="11" spans="1:18" s="60" customFormat="1" ht="29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7"/>
      <c r="O11" s="65"/>
    </row>
    <row r="12" spans="1:18" s="60" customFormat="1" ht="29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87"/>
      <c r="O12" s="65"/>
    </row>
  </sheetData>
  <mergeCells count="5">
    <mergeCell ref="B4:N4"/>
    <mergeCell ref="A3:N3"/>
    <mergeCell ref="A1:N1"/>
    <mergeCell ref="A2:N2"/>
    <mergeCell ref="A4:A5"/>
  </mergeCells>
  <phoneticPr fontId="2" type="noConversion"/>
  <printOptions horizontalCentered="1" verticalCentered="1"/>
  <pageMargins left="0.3" right="0.3" top="0.3" bottom="0.3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40DEF6-139C-4365-9934-54BE50BDAA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90F2B4-54CF-474B-A765-3EFB145E870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5665E61-D6EB-4A4D-A6DB-CA511AB55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Cover Sheet </vt:lpstr>
      <vt:lpstr>1PartandTrng</vt:lpstr>
      <vt:lpstr>2ExitsOutcomes</vt:lpstr>
      <vt:lpstr>3Characteristics</vt:lpstr>
      <vt:lpstr>'1PartandTrng'!Print_Area</vt:lpstr>
      <vt:lpstr>'2ExitsOutcomes'!Print_Area</vt:lpstr>
      <vt:lpstr>'3Characteristics'!Print_Area</vt:lpstr>
      <vt:lpstr>'Cover Sheet '!Print_Area</vt:lpstr>
      <vt:lpstr>'1PartandTrng'!Print_Titles</vt:lpstr>
      <vt:lpstr>'2ExitsOutcomes'!Print_Titles</vt:lpstr>
      <vt:lpstr>'3Characteristics'!Print_Titles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Summary by Area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2024-02-14T22:06:37Z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18857800.0000000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display_urn:schemas-microsoft-com:office:office#SharedWithUsers">
    <vt:lpwstr>Mazza, Carrie (EOL)</vt:lpwstr>
  </property>
  <property fmtid="{D5CDD505-2E9C-101B-9397-08002B2CF9AE}" pid="6" name="SharedWithUsers">
    <vt:lpwstr>74;#Mazza, Carrie (EOL)</vt:lpwstr>
  </property>
</Properties>
</file>