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3 03312024/"/>
    </mc:Choice>
  </mc:AlternateContent>
  <xr:revisionPtr revIDLastSave="56" documentId="11_E5A6BDDB7FECDDEB47AF19B9BB33ABC409671109" xr6:coauthVersionLast="47" xr6:coauthVersionMax="47" xr10:uidLastSave="{2BE75510-47C3-4AD0-836F-D048E60F340B}"/>
  <bookViews>
    <workbookView xWindow="-120" yWindow="-120" windowWidth="19410" windowHeight="9705" tabRatio="862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<sst xmlns="http://schemas.openxmlformats.org/spreadsheetml/2006/main" count="150" uniqueCount="95">
  <si>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</si>
  <si>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</si>
  <si>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</si>
  <si>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</si>
  <si>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</si>
  <si>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</si>
  <si>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</si>
  <si>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</si>
  <si>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</si>
  <si>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</si>
  <si>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</si>
  <si>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</si>
  <si>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</si>
  <si>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</si>
  <si>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</si>
  <si>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</si>
  <si>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</si>
  <si>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</si>
  <si>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</si>
  <si>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</si>
  <si>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</si>
  <si>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</si>
  <si>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</si>
  <si>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</si>
  <si>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</si>
  <si>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</si>
  <si>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</si>
  <si>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</si>
  <si>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</si>
  <si>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</si>
  <si>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</si>
  <si>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</si>
  <si>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</si>
  <si>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</si>
  <si>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</si>
  <si>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</si>
  <si>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</si>
  <si>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</si>
  <si>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</si>
  <si>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</si>
  <si>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</si>
  <si>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</si>
  <si>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</si>
  <si>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</si>
  <si>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</si>
  <si>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</si>
  <si>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</si>
  <si>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</si>
  <si>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</si>
  <si>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</si>
  <si>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</si>
  <si>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</si>
  <si>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</si>
  <si>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</si>
  <si>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</si>
  <si>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</si>
  <si>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</si>
  <si>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</si>
  <si>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</si>
  <si>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</si>
  <si>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</si>
  <si>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</si>
  <si>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</si>
  <si>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</si>
  <si>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</si>
  <si>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</si>
  <si>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</si>
  <si>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</si>
  <si>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</si>
  <si>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</si>
  <si>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</si>
  <si>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</si>
  <si>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</si>
  <si>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</si>
  <si>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</si>
  <si>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</si>
  <si>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</si>
  <si>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</si>
  <si>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</si>
  <si>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</si>
  <si>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</si>
  <si>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</si>
  <si>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</si>
  <si>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</si>
  <si>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</si>
  <si>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</si>
  <si>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</si>
  <si>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</si>
  <si>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</si>
  <si>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</si>
  <si>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</si>
  <si>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</si>
  <si>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</si>
  <si>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</si>
  <si>
    <t>FY24 Quarter Ending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</si>
</sst>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/>
    <xf numFmtId="0" fontId="7" fillId="0" borderId="18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 indent="6"/>
    </xf>
    <xf numFmtId="0" fontId="11" fillId="0" borderId="0" xfId="0" applyFont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/>
    <xf numFmtId="0" fontId="7" fillId="0" borderId="0" xfId="0" applyFont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/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tabSelected="1" workbookViewId="0">
      <selection activeCell="C30" sqref="C30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33"/>
      <c r="C2" s="34"/>
      <c r="D2" s="34"/>
      <c r="E2" s="34"/>
      <c r="F2" s="34"/>
      <c r="G2" s="34"/>
    </row>
    <row r="3" spans="2:20" ht="18.75" customHeight="1" thickTop="1" thickBot="1" x14ac:dyDescent="0.35">
      <c r="B3" s="33"/>
      <c r="C3" s="35"/>
      <c r="D3" s="36"/>
      <c r="E3" s="36"/>
      <c r="F3" s="37"/>
      <c r="G3" s="34"/>
    </row>
    <row r="4" spans="2:20" ht="18.75" customHeight="1" thickTop="1" thickBot="1" x14ac:dyDescent="0.35">
      <c r="B4" s="33"/>
      <c r="C4" s="38"/>
      <c r="D4" s="39"/>
      <c r="E4" s="39"/>
      <c r="F4" s="40"/>
      <c r="G4" s="34"/>
    </row>
    <row r="5" spans="2:20" ht="18.75" customHeight="1" thickTop="1" thickBot="1" x14ac:dyDescent="0.35">
      <c r="B5" s="33"/>
      <c r="C5" s="38"/>
      <c r="D5" s="39"/>
      <c r="E5" s="39"/>
      <c r="F5" s="40"/>
      <c r="G5" s="34"/>
    </row>
    <row r="6" spans="2:20" ht="18.75" customHeight="1" thickTop="1" thickBot="1" x14ac:dyDescent="0.35">
      <c r="B6" s="33"/>
      <c r="C6" s="38"/>
      <c r="D6" s="39"/>
      <c r="E6" s="39"/>
      <c r="F6" s="40"/>
      <c r="G6" s="34"/>
    </row>
    <row r="7" spans="2:20" ht="18.75" customHeight="1" thickTop="1" thickBot="1" x14ac:dyDescent="0.35">
      <c r="B7" s="33"/>
      <c r="C7" s="121" t="s">
        <v>0</v>
      </c>
      <c r="D7" s="122"/>
      <c r="E7" s="122"/>
      <c r="F7" s="123"/>
      <c r="G7" s="34"/>
    </row>
    <row r="8" spans="2:20" ht="18.75" customHeight="1" thickTop="1" thickBot="1" x14ac:dyDescent="0.4">
      <c r="B8" s="33"/>
      <c r="C8" s="38"/>
      <c r="D8" s="41"/>
      <c r="E8" s="42"/>
      <c r="F8" s="40"/>
      <c r="G8" s="34"/>
    </row>
    <row r="9" spans="2:20" ht="18.75" customHeight="1" thickTop="1" thickBot="1" x14ac:dyDescent="0.25">
      <c r="B9" s="33"/>
      <c r="C9" s="121" t="s">
        <v>1</v>
      </c>
      <c r="D9" s="124"/>
      <c r="E9" s="124"/>
      <c r="F9" s="125"/>
      <c r="G9" s="34"/>
    </row>
    <row r="10" spans="2:20" ht="16.5" customHeight="1" thickTop="1" thickBot="1" x14ac:dyDescent="0.25">
      <c r="B10" s="33"/>
      <c r="C10" s="121" t="s">
        <v>94</v>
      </c>
      <c r="D10" s="124"/>
      <c r="E10" s="124"/>
      <c r="F10" s="125"/>
      <c r="G10" s="34"/>
    </row>
    <row r="11" spans="2:20" ht="16.5" customHeight="1" thickTop="1" thickBot="1" x14ac:dyDescent="0.35">
      <c r="B11" s="33"/>
      <c r="C11" s="38"/>
      <c r="D11" s="43"/>
      <c r="E11" s="39"/>
      <c r="F11" s="44"/>
      <c r="G11" s="34"/>
    </row>
    <row r="12" spans="2:20" ht="16.5" customHeight="1" thickTop="1" thickBot="1" x14ac:dyDescent="0.35">
      <c r="B12" s="33"/>
      <c r="C12" s="38"/>
      <c r="D12" s="43"/>
      <c r="E12" s="83" t="s">
        <v>2</v>
      </c>
      <c r="F12" s="44"/>
      <c r="G12" s="34"/>
    </row>
    <row r="13" spans="2:20" ht="9.75" customHeight="1" thickTop="1" thickBot="1" x14ac:dyDescent="0.35">
      <c r="B13" s="33"/>
      <c r="C13" s="38"/>
      <c r="D13" s="45"/>
      <c r="E13" s="84"/>
      <c r="F13" s="44"/>
      <c r="G13" s="34"/>
    </row>
    <row r="14" spans="2:20" ht="20.25" thickTop="1" thickBot="1" x14ac:dyDescent="0.35">
      <c r="B14" s="33"/>
      <c r="C14" s="38"/>
      <c r="D14" s="39"/>
      <c r="E14" s="83" t="s">
        <v>3</v>
      </c>
      <c r="F14" s="40"/>
      <c r="G14" s="34"/>
      <c r="S14" s="47"/>
      <c r="T14" s="47"/>
    </row>
    <row r="15" spans="2:20" ht="9" customHeight="1" thickTop="1" thickBot="1" x14ac:dyDescent="0.35">
      <c r="B15" s="33"/>
      <c r="C15" s="38"/>
      <c r="D15" s="48"/>
      <c r="E15" s="84"/>
      <c r="F15" s="40"/>
      <c r="G15" s="34"/>
    </row>
    <row r="16" spans="2:20" ht="20.25" thickTop="1" thickBot="1" x14ac:dyDescent="0.35">
      <c r="B16" s="33"/>
      <c r="C16" s="38"/>
      <c r="D16" s="39"/>
      <c r="E16" s="83" t="s">
        <v>4</v>
      </c>
      <c r="F16" s="40"/>
      <c r="G16" s="34"/>
    </row>
    <row r="17" spans="2:7" ht="20.25" thickTop="1" thickBot="1" x14ac:dyDescent="0.35">
      <c r="B17" s="33"/>
      <c r="C17" s="38"/>
      <c r="D17" s="39"/>
      <c r="E17" s="83"/>
      <c r="F17" s="40"/>
      <c r="G17" s="34"/>
    </row>
    <row r="18" spans="2:7" ht="19.5" customHeight="1" thickTop="1" thickBot="1" x14ac:dyDescent="0.35">
      <c r="B18" s="33"/>
      <c r="C18" s="38"/>
      <c r="D18" s="39"/>
      <c r="E18" s="83" t="s">
        <v>5</v>
      </c>
      <c r="F18" s="40"/>
      <c r="G18" s="34"/>
    </row>
    <row r="19" spans="2:7" ht="10.5" customHeight="1" thickTop="1" thickBot="1" x14ac:dyDescent="0.35">
      <c r="B19" s="33"/>
      <c r="C19" s="38"/>
      <c r="D19" s="39"/>
      <c r="E19" s="83"/>
      <c r="F19" s="40"/>
      <c r="G19" s="34"/>
    </row>
    <row r="20" spans="2:7" ht="20.25" thickTop="1" thickBot="1" x14ac:dyDescent="0.35">
      <c r="B20" s="33"/>
      <c r="C20" s="38"/>
      <c r="D20" s="49"/>
      <c r="E20" s="83" t="s">
        <v>6</v>
      </c>
      <c r="F20" s="40"/>
      <c r="G20" s="34"/>
    </row>
    <row r="21" spans="2:7" ht="20.25" thickTop="1" thickBot="1" x14ac:dyDescent="0.35">
      <c r="B21" s="33"/>
      <c r="C21" s="38"/>
      <c r="D21" s="49"/>
      <c r="E21" s="50"/>
      <c r="F21" s="40"/>
      <c r="G21" s="34"/>
    </row>
    <row r="22" spans="2:7" ht="20.25" thickTop="1" thickBot="1" x14ac:dyDescent="0.35">
      <c r="B22" s="33"/>
      <c r="C22" s="38"/>
      <c r="D22" s="49"/>
      <c r="E22" s="46"/>
      <c r="F22" s="40"/>
      <c r="G22" s="34"/>
    </row>
    <row r="23" spans="2:7" ht="20.25" thickTop="1" thickBot="1" x14ac:dyDescent="0.35">
      <c r="B23" s="33"/>
      <c r="C23" s="38"/>
      <c r="D23" s="49"/>
      <c r="E23" s="46"/>
      <c r="F23" s="40"/>
      <c r="G23" s="34"/>
    </row>
    <row r="24" spans="2:7" ht="20.25" thickTop="1" thickBot="1" x14ac:dyDescent="0.35">
      <c r="B24" s="33"/>
      <c r="C24" s="38"/>
      <c r="D24" s="49"/>
      <c r="E24" s="39"/>
      <c r="F24" s="40"/>
      <c r="G24" s="34"/>
    </row>
    <row r="25" spans="2:7" ht="20.25" thickTop="1" thickBot="1" x14ac:dyDescent="0.35">
      <c r="B25" s="33"/>
      <c r="C25" s="38"/>
      <c r="D25" s="39"/>
      <c r="E25" s="51"/>
      <c r="F25" s="40"/>
      <c r="G25" s="34"/>
    </row>
    <row r="26" spans="2:7" ht="20.25" thickTop="1" thickBot="1" x14ac:dyDescent="0.35">
      <c r="B26" s="33"/>
      <c r="C26" s="52"/>
      <c r="D26" s="53"/>
      <c r="E26" s="53"/>
      <c r="F26" s="54"/>
      <c r="G26" s="34"/>
    </row>
    <row r="27" spans="2:7" ht="4.5" customHeight="1" thickTop="1" x14ac:dyDescent="0.2">
      <c r="B27" s="33"/>
      <c r="C27" s="34" t="s">
        <v>7</v>
      </c>
      <c r="D27" s="34"/>
      <c r="E27" s="34"/>
      <c r="F27" s="34"/>
      <c r="G27" s="34"/>
    </row>
    <row r="28" spans="2:7" ht="12.75" customHeight="1" x14ac:dyDescent="0.2">
      <c r="C28" s="55" t="s">
        <v>8</v>
      </c>
    </row>
    <row r="29" spans="2:7" ht="25.5" customHeight="1" x14ac:dyDescent="0.2">
      <c r="C29" s="120" t="s">
        <v>9</v>
      </c>
      <c r="D29" s="120"/>
      <c r="E29" s="120"/>
      <c r="F29" s="120"/>
    </row>
    <row r="30" spans="2:7" x14ac:dyDescent="0.2">
      <c r="C30" s="114"/>
      <c r="F30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zoomScale="80" zoomScaleNormal="80" workbookViewId="0">
      <selection activeCell="A33" sqref="A33"/>
    </sheetView>
  </sheetViews>
  <sheetFormatPr defaultColWidth="9.140625" defaultRowHeight="12.75" x14ac:dyDescent="0.2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75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5.75" x14ac:dyDescent="0.25">
      <c r="A3" s="127" t="s">
        <v>94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8.75" x14ac:dyDescent="0.3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6" customHeight="1" thickBot="1" x14ac:dyDescent="0.25"/>
    <row r="6" spans="1:14" ht="39" thickTop="1" x14ac:dyDescent="0.2">
      <c r="A6" s="65" t="s">
        <v>12</v>
      </c>
      <c r="B6" s="128" t="s">
        <v>13</v>
      </c>
      <c r="C6" s="129"/>
      <c r="D6" s="130"/>
      <c r="E6" s="128" t="s">
        <v>14</v>
      </c>
      <c r="F6" s="129"/>
      <c r="G6" s="130"/>
      <c r="H6" s="64" t="s">
        <v>15</v>
      </c>
      <c r="I6" s="133" t="s">
        <v>16</v>
      </c>
      <c r="J6" s="133"/>
      <c r="K6" s="134"/>
      <c r="L6" s="135" t="s">
        <v>17</v>
      </c>
      <c r="M6" s="133"/>
      <c r="N6" s="136"/>
    </row>
    <row r="7" spans="1:14" ht="16.5" customHeight="1" x14ac:dyDescent="0.2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 t="s">
        <v>23</v>
      </c>
      <c r="G7" s="10" t="s">
        <v>24</v>
      </c>
      <c r="H7" s="61" t="s">
        <v>25</v>
      </c>
      <c r="I7" s="57" t="s">
        <v>26</v>
      </c>
      <c r="J7" s="11" t="s">
        <v>27</v>
      </c>
      <c r="K7" s="12" t="s">
        <v>28</v>
      </c>
      <c r="L7" s="5" t="s">
        <v>29</v>
      </c>
      <c r="M7" s="6" t="s">
        <v>30</v>
      </c>
      <c r="N7" s="12" t="s">
        <v>31</v>
      </c>
    </row>
    <row r="8" spans="1:14" ht="25.5" customHeight="1" x14ac:dyDescent="0.2">
      <c r="A8" s="3"/>
      <c r="B8" s="13" t="s">
        <v>32</v>
      </c>
      <c r="C8" s="14" t="s">
        <v>33</v>
      </c>
      <c r="D8" s="15" t="s">
        <v>34</v>
      </c>
      <c r="E8" s="16" t="s">
        <v>32</v>
      </c>
      <c r="F8" s="17" t="s">
        <v>33</v>
      </c>
      <c r="G8" s="18" t="s">
        <v>34</v>
      </c>
      <c r="H8" s="60" t="s">
        <v>35</v>
      </c>
      <c r="I8" s="58" t="s">
        <v>32</v>
      </c>
      <c r="J8" s="19" t="s">
        <v>35</v>
      </c>
      <c r="K8" s="20" t="s">
        <v>34</v>
      </c>
      <c r="L8" s="13" t="s">
        <v>32</v>
      </c>
      <c r="M8" s="14" t="s">
        <v>35</v>
      </c>
      <c r="N8" s="20" t="s">
        <v>34</v>
      </c>
    </row>
    <row r="9" spans="1:14" x14ac:dyDescent="0.2">
      <c r="A9" s="67" t="s">
        <v>36</v>
      </c>
      <c r="B9" s="115">
        <v>650</v>
      </c>
      <c r="C9" s="21">
        <v>695</v>
      </c>
      <c r="D9" s="22">
        <f>C9/B9</f>
        <v>1.0692307692307692</v>
      </c>
      <c r="E9" s="115">
        <v>425</v>
      </c>
      <c r="F9" s="23">
        <v>484</v>
      </c>
      <c r="G9" s="22">
        <f>F9/E9</f>
        <v>1.1388235294117648</v>
      </c>
      <c r="H9" s="62">
        <v>395</v>
      </c>
      <c r="I9" s="59">
        <v>175</v>
      </c>
      <c r="J9" s="24">
        <v>162</v>
      </c>
      <c r="K9" s="22">
        <f>J9/I9</f>
        <v>0.92571428571428571</v>
      </c>
      <c r="L9" s="115">
        <v>50</v>
      </c>
      <c r="M9" s="21">
        <v>33</v>
      </c>
      <c r="N9" s="25">
        <f t="shared" ref="N9:N24" si="0">M9/L9</f>
        <v>0.66</v>
      </c>
    </row>
    <row r="10" spans="1:14" x14ac:dyDescent="0.2">
      <c r="A10" s="67" t="s">
        <v>37</v>
      </c>
      <c r="B10" s="115">
        <v>795</v>
      </c>
      <c r="C10" s="21">
        <v>401</v>
      </c>
      <c r="D10" s="22">
        <f t="shared" ref="D10:D24" si="1">C10/B10</f>
        <v>0.50440251572327044</v>
      </c>
      <c r="E10" s="115">
        <v>310</v>
      </c>
      <c r="F10" s="23">
        <v>39</v>
      </c>
      <c r="G10" s="22">
        <f t="shared" ref="G10:G24" si="2">F10/E10</f>
        <v>0.12580645161290321</v>
      </c>
      <c r="H10" s="62">
        <v>264</v>
      </c>
      <c r="I10" s="59">
        <v>200</v>
      </c>
      <c r="J10" s="24">
        <v>147</v>
      </c>
      <c r="K10" s="22">
        <f t="shared" ref="K10:K24" si="3">J10/I10</f>
        <v>0.73499999999999999</v>
      </c>
      <c r="L10" s="115">
        <v>28</v>
      </c>
      <c r="M10" s="21">
        <v>8</v>
      </c>
      <c r="N10" s="25">
        <f t="shared" si="0"/>
        <v>0.2857142857142857</v>
      </c>
    </row>
    <row r="11" spans="1:14" x14ac:dyDescent="0.2">
      <c r="A11" s="67" t="s">
        <v>38</v>
      </c>
      <c r="B11" s="115">
        <v>1750</v>
      </c>
      <c r="C11" s="21">
        <v>1196</v>
      </c>
      <c r="D11" s="22">
        <f t="shared" si="1"/>
        <v>0.68342857142857139</v>
      </c>
      <c r="E11" s="115">
        <v>760</v>
      </c>
      <c r="F11" s="23">
        <v>617</v>
      </c>
      <c r="G11" s="22">
        <f t="shared" si="2"/>
        <v>0.81184210526315792</v>
      </c>
      <c r="H11" s="62">
        <v>1067</v>
      </c>
      <c r="I11" s="59">
        <v>1250</v>
      </c>
      <c r="J11" s="24">
        <v>815</v>
      </c>
      <c r="K11" s="22">
        <f t="shared" si="3"/>
        <v>0.65200000000000002</v>
      </c>
      <c r="L11" s="115">
        <v>50</v>
      </c>
      <c r="M11" s="21">
        <v>19</v>
      </c>
      <c r="N11" s="25">
        <f t="shared" si="0"/>
        <v>0.38</v>
      </c>
    </row>
    <row r="12" spans="1:14" x14ac:dyDescent="0.2">
      <c r="A12" s="67" t="s">
        <v>39</v>
      </c>
      <c r="B12" s="115">
        <v>625</v>
      </c>
      <c r="C12" s="21">
        <v>457</v>
      </c>
      <c r="D12" s="22">
        <f t="shared" si="1"/>
        <v>0.73119999999999996</v>
      </c>
      <c r="E12" s="115">
        <v>345</v>
      </c>
      <c r="F12" s="23">
        <v>231</v>
      </c>
      <c r="G12" s="22">
        <f t="shared" si="2"/>
        <v>0.66956521739130437</v>
      </c>
      <c r="H12" s="62">
        <v>381</v>
      </c>
      <c r="I12" s="59">
        <v>180</v>
      </c>
      <c r="J12" s="24">
        <v>109</v>
      </c>
      <c r="K12" s="22">
        <f t="shared" si="3"/>
        <v>0.60555555555555551</v>
      </c>
      <c r="L12" s="115">
        <v>72</v>
      </c>
      <c r="M12" s="21">
        <v>76</v>
      </c>
      <c r="N12" s="25">
        <f t="shared" si="0"/>
        <v>1.0555555555555556</v>
      </c>
    </row>
    <row r="13" spans="1:14" x14ac:dyDescent="0.2">
      <c r="A13" s="67" t="s">
        <v>40</v>
      </c>
      <c r="B13" s="115">
        <v>694</v>
      </c>
      <c r="C13" s="21">
        <v>461</v>
      </c>
      <c r="D13" s="22">
        <f t="shared" si="1"/>
        <v>0.66426512968299711</v>
      </c>
      <c r="E13" s="115">
        <v>431</v>
      </c>
      <c r="F13" s="23">
        <v>275</v>
      </c>
      <c r="G13" s="22">
        <f t="shared" si="2"/>
        <v>0.63805104408352664</v>
      </c>
      <c r="H13" s="62">
        <v>359</v>
      </c>
      <c r="I13" s="59">
        <v>91</v>
      </c>
      <c r="J13" s="24">
        <v>62</v>
      </c>
      <c r="K13" s="22">
        <f t="shared" si="3"/>
        <v>0.68131868131868134</v>
      </c>
      <c r="L13" s="115">
        <v>26</v>
      </c>
      <c r="M13" s="21">
        <v>14</v>
      </c>
      <c r="N13" s="25">
        <f t="shared" si="0"/>
        <v>0.53846153846153844</v>
      </c>
    </row>
    <row r="14" spans="1:14" x14ac:dyDescent="0.2">
      <c r="A14" s="67" t="s">
        <v>41</v>
      </c>
      <c r="B14" s="115">
        <v>1000</v>
      </c>
      <c r="C14" s="21">
        <v>1298</v>
      </c>
      <c r="D14" s="22">
        <f t="shared" si="1"/>
        <v>1.298</v>
      </c>
      <c r="E14" s="115">
        <v>650</v>
      </c>
      <c r="F14" s="23">
        <v>1011</v>
      </c>
      <c r="G14" s="22">
        <f t="shared" si="2"/>
        <v>1.5553846153846154</v>
      </c>
      <c r="H14" s="62">
        <v>426</v>
      </c>
      <c r="I14" s="59">
        <v>150</v>
      </c>
      <c r="J14" s="24">
        <v>180</v>
      </c>
      <c r="K14" s="22">
        <f t="shared" si="3"/>
        <v>1.2</v>
      </c>
      <c r="L14" s="115">
        <v>30</v>
      </c>
      <c r="M14" s="21">
        <v>20</v>
      </c>
      <c r="N14" s="25">
        <f t="shared" si="0"/>
        <v>0.66666666666666663</v>
      </c>
    </row>
    <row r="15" spans="1:14" x14ac:dyDescent="0.2">
      <c r="A15" s="67" t="s">
        <v>42</v>
      </c>
      <c r="B15" s="115">
        <v>600</v>
      </c>
      <c r="C15" s="21">
        <v>381</v>
      </c>
      <c r="D15" s="22">
        <f t="shared" si="1"/>
        <v>0.63500000000000001</v>
      </c>
      <c r="E15" s="115">
        <v>400</v>
      </c>
      <c r="F15" s="23">
        <v>273</v>
      </c>
      <c r="G15" s="22">
        <f t="shared" si="2"/>
        <v>0.6825</v>
      </c>
      <c r="H15" s="62">
        <v>339</v>
      </c>
      <c r="I15" s="59">
        <v>430</v>
      </c>
      <c r="J15" s="24">
        <v>141</v>
      </c>
      <c r="K15" s="22">
        <f t="shared" si="3"/>
        <v>0.32790697674418606</v>
      </c>
      <c r="L15" s="115">
        <v>40</v>
      </c>
      <c r="M15" s="21">
        <v>21</v>
      </c>
      <c r="N15" s="25">
        <f t="shared" si="0"/>
        <v>0.52500000000000002</v>
      </c>
    </row>
    <row r="16" spans="1:14" x14ac:dyDescent="0.2">
      <c r="A16" s="67" t="s">
        <v>43</v>
      </c>
      <c r="B16" s="115">
        <v>850</v>
      </c>
      <c r="C16" s="21">
        <v>702</v>
      </c>
      <c r="D16" s="22">
        <f t="shared" si="1"/>
        <v>0.82588235294117651</v>
      </c>
      <c r="E16" s="115">
        <v>650</v>
      </c>
      <c r="F16" s="23">
        <v>487</v>
      </c>
      <c r="G16" s="22">
        <f t="shared" si="2"/>
        <v>0.74923076923076926</v>
      </c>
      <c r="H16" s="62">
        <v>241</v>
      </c>
      <c r="I16" s="59">
        <v>200</v>
      </c>
      <c r="J16" s="24">
        <v>130</v>
      </c>
      <c r="K16" s="22">
        <f t="shared" si="3"/>
        <v>0.65</v>
      </c>
      <c r="L16" s="115">
        <v>88</v>
      </c>
      <c r="M16" s="21">
        <v>62</v>
      </c>
      <c r="N16" s="25">
        <f t="shared" si="0"/>
        <v>0.70454545454545459</v>
      </c>
    </row>
    <row r="17" spans="1:14" x14ac:dyDescent="0.2">
      <c r="A17" s="67" t="s">
        <v>44</v>
      </c>
      <c r="B17" s="115">
        <v>527</v>
      </c>
      <c r="C17" s="21">
        <v>691</v>
      </c>
      <c r="D17" s="22">
        <f t="shared" si="1"/>
        <v>1.3111954459203037</v>
      </c>
      <c r="E17" s="115">
        <v>260</v>
      </c>
      <c r="F17" s="23">
        <v>386</v>
      </c>
      <c r="G17" s="22">
        <f t="shared" si="2"/>
        <v>1.4846153846153847</v>
      </c>
      <c r="H17" s="62">
        <v>234</v>
      </c>
      <c r="I17" s="59">
        <v>86</v>
      </c>
      <c r="J17" s="24">
        <v>71</v>
      </c>
      <c r="K17" s="22">
        <f t="shared" si="3"/>
        <v>0.82558139534883723</v>
      </c>
      <c r="L17" s="115">
        <v>21</v>
      </c>
      <c r="M17" s="21">
        <v>15</v>
      </c>
      <c r="N17" s="25">
        <f t="shared" si="0"/>
        <v>0.7142857142857143</v>
      </c>
    </row>
    <row r="18" spans="1:14" x14ac:dyDescent="0.2">
      <c r="A18" s="67" t="s">
        <v>45</v>
      </c>
      <c r="B18" s="115">
        <v>1500</v>
      </c>
      <c r="C18" s="21">
        <v>880</v>
      </c>
      <c r="D18" s="22">
        <f t="shared" si="1"/>
        <v>0.58666666666666667</v>
      </c>
      <c r="E18" s="115">
        <v>667</v>
      </c>
      <c r="F18" s="23">
        <v>581</v>
      </c>
      <c r="G18" s="22">
        <f t="shared" si="2"/>
        <v>0.8710644677661169</v>
      </c>
      <c r="H18" s="62">
        <v>550</v>
      </c>
      <c r="I18" s="59">
        <v>400</v>
      </c>
      <c r="J18" s="24">
        <v>240</v>
      </c>
      <c r="K18" s="22">
        <f t="shared" si="3"/>
        <v>0.6</v>
      </c>
      <c r="L18" s="115">
        <v>60</v>
      </c>
      <c r="M18" s="21">
        <v>39</v>
      </c>
      <c r="N18" s="25">
        <f t="shared" si="0"/>
        <v>0.65</v>
      </c>
    </row>
    <row r="19" spans="1:14" x14ac:dyDescent="0.2">
      <c r="A19" s="67" t="s">
        <v>46</v>
      </c>
      <c r="B19" s="115">
        <v>1711</v>
      </c>
      <c r="C19" s="21">
        <v>1099</v>
      </c>
      <c r="D19" s="22">
        <f t="shared" si="1"/>
        <v>0.64231443600233784</v>
      </c>
      <c r="E19" s="115">
        <v>1000</v>
      </c>
      <c r="F19" s="23">
        <v>704</v>
      </c>
      <c r="G19" s="22">
        <f t="shared" si="2"/>
        <v>0.70399999999999996</v>
      </c>
      <c r="H19" s="62">
        <v>214</v>
      </c>
      <c r="I19" s="59">
        <v>222</v>
      </c>
      <c r="J19" s="24">
        <v>65</v>
      </c>
      <c r="K19" s="22">
        <f t="shared" si="3"/>
        <v>0.2927927927927928</v>
      </c>
      <c r="L19" s="115">
        <v>43</v>
      </c>
      <c r="M19" s="21">
        <v>19</v>
      </c>
      <c r="N19" s="25">
        <f t="shared" si="0"/>
        <v>0.44186046511627908</v>
      </c>
    </row>
    <row r="20" spans="1:14" x14ac:dyDescent="0.2">
      <c r="A20" s="67" t="s">
        <v>47</v>
      </c>
      <c r="B20" s="115">
        <v>600</v>
      </c>
      <c r="C20" s="21">
        <v>407</v>
      </c>
      <c r="D20" s="22">
        <f t="shared" si="1"/>
        <v>0.67833333333333334</v>
      </c>
      <c r="E20" s="115">
        <v>300</v>
      </c>
      <c r="F20" s="23">
        <v>231</v>
      </c>
      <c r="G20" s="22">
        <f t="shared" si="2"/>
        <v>0.77</v>
      </c>
      <c r="H20" s="62">
        <v>271</v>
      </c>
      <c r="I20" s="59">
        <v>150</v>
      </c>
      <c r="J20" s="24">
        <v>98</v>
      </c>
      <c r="K20" s="22">
        <f t="shared" si="3"/>
        <v>0.65333333333333332</v>
      </c>
      <c r="L20" s="115">
        <v>45</v>
      </c>
      <c r="M20" s="21">
        <v>14</v>
      </c>
      <c r="N20" s="25">
        <f t="shared" si="0"/>
        <v>0.31111111111111112</v>
      </c>
    </row>
    <row r="21" spans="1:14" x14ac:dyDescent="0.2">
      <c r="A21" s="67" t="s">
        <v>48</v>
      </c>
      <c r="B21" s="115">
        <v>850</v>
      </c>
      <c r="C21" s="21">
        <v>462</v>
      </c>
      <c r="D21" s="22">
        <f t="shared" si="1"/>
        <v>0.54352941176470593</v>
      </c>
      <c r="E21" s="115">
        <v>400</v>
      </c>
      <c r="F21" s="23">
        <v>177</v>
      </c>
      <c r="G21" s="22">
        <f t="shared" si="2"/>
        <v>0.4425</v>
      </c>
      <c r="H21" s="62">
        <v>233</v>
      </c>
      <c r="I21" s="59">
        <v>250</v>
      </c>
      <c r="J21" s="24">
        <v>83</v>
      </c>
      <c r="K21" s="22">
        <f t="shared" si="3"/>
        <v>0.33200000000000002</v>
      </c>
      <c r="L21" s="115">
        <v>40</v>
      </c>
      <c r="M21" s="21">
        <v>8</v>
      </c>
      <c r="N21" s="25">
        <f t="shared" si="0"/>
        <v>0.2</v>
      </c>
    </row>
    <row r="22" spans="1:14" x14ac:dyDescent="0.2">
      <c r="A22" s="67" t="s">
        <v>49</v>
      </c>
      <c r="B22" s="115">
        <v>456</v>
      </c>
      <c r="C22" s="21">
        <v>442</v>
      </c>
      <c r="D22" s="22">
        <f t="shared" si="1"/>
        <v>0.9692982456140351</v>
      </c>
      <c r="E22" s="115">
        <v>226</v>
      </c>
      <c r="F22" s="23">
        <v>261</v>
      </c>
      <c r="G22" s="22">
        <f t="shared" si="2"/>
        <v>1.154867256637168</v>
      </c>
      <c r="H22" s="62">
        <v>249</v>
      </c>
      <c r="I22" s="59">
        <v>56</v>
      </c>
      <c r="J22" s="24">
        <v>42</v>
      </c>
      <c r="K22" s="22">
        <f t="shared" si="3"/>
        <v>0.75</v>
      </c>
      <c r="L22" s="115">
        <v>25</v>
      </c>
      <c r="M22" s="21">
        <v>10</v>
      </c>
      <c r="N22" s="25">
        <f t="shared" si="0"/>
        <v>0.4</v>
      </c>
    </row>
    <row r="23" spans="1:14" x14ac:dyDescent="0.2">
      <c r="A23" s="67" t="s">
        <v>50</v>
      </c>
      <c r="B23" s="115">
        <v>2150</v>
      </c>
      <c r="C23" s="21">
        <v>1568</v>
      </c>
      <c r="D23" s="22">
        <f t="shared" si="1"/>
        <v>0.72930232558139529</v>
      </c>
      <c r="E23" s="115">
        <v>1250</v>
      </c>
      <c r="F23" s="23">
        <v>935</v>
      </c>
      <c r="G23" s="22">
        <f t="shared" si="2"/>
        <v>0.748</v>
      </c>
      <c r="H23" s="62">
        <v>1546</v>
      </c>
      <c r="I23" s="59">
        <v>250</v>
      </c>
      <c r="J23" s="24">
        <v>117</v>
      </c>
      <c r="K23" s="22">
        <f t="shared" si="3"/>
        <v>0.46800000000000003</v>
      </c>
      <c r="L23" s="115">
        <v>175</v>
      </c>
      <c r="M23" s="21">
        <v>110</v>
      </c>
      <c r="N23" s="25">
        <f t="shared" si="0"/>
        <v>0.62857142857142856</v>
      </c>
    </row>
    <row r="24" spans="1:14" x14ac:dyDescent="0.2">
      <c r="A24" s="67" t="s">
        <v>51</v>
      </c>
      <c r="B24" s="115">
        <v>600</v>
      </c>
      <c r="C24" s="21">
        <v>408</v>
      </c>
      <c r="D24" s="22">
        <f t="shared" si="1"/>
        <v>0.68</v>
      </c>
      <c r="E24" s="115">
        <v>400</v>
      </c>
      <c r="F24" s="23">
        <v>158</v>
      </c>
      <c r="G24" s="22">
        <f t="shared" si="2"/>
        <v>0.39500000000000002</v>
      </c>
      <c r="H24" s="62">
        <v>178</v>
      </c>
      <c r="I24" s="59">
        <v>200</v>
      </c>
      <c r="J24" s="24">
        <v>34</v>
      </c>
      <c r="K24" s="22">
        <f t="shared" si="3"/>
        <v>0.17</v>
      </c>
      <c r="L24" s="115">
        <v>75</v>
      </c>
      <c r="M24" s="21">
        <v>17</v>
      </c>
      <c r="N24" s="25">
        <f t="shared" si="0"/>
        <v>0.22666666666666666</v>
      </c>
    </row>
    <row r="25" spans="1:14" x14ac:dyDescent="0.2">
      <c r="A25" s="67" t="s">
        <v>52</v>
      </c>
      <c r="B25" s="115" t="s">
        <v>53</v>
      </c>
      <c r="C25" s="26">
        <v>2322</v>
      </c>
      <c r="D25" s="22" t="s">
        <v>53</v>
      </c>
      <c r="E25" s="115" t="s">
        <v>53</v>
      </c>
      <c r="F25" s="26">
        <v>770</v>
      </c>
      <c r="G25" s="22" t="s">
        <v>53</v>
      </c>
      <c r="H25" s="62">
        <v>317</v>
      </c>
      <c r="I25" s="117" t="s">
        <v>53</v>
      </c>
      <c r="J25" s="27">
        <v>0</v>
      </c>
      <c r="K25" s="28" t="s">
        <v>53</v>
      </c>
      <c r="L25" s="115" t="s">
        <v>53</v>
      </c>
      <c r="M25" s="26">
        <v>0</v>
      </c>
      <c r="N25" s="28" t="s">
        <v>53</v>
      </c>
    </row>
    <row r="26" spans="1:14" ht="13.5" thickBot="1" x14ac:dyDescent="0.25">
      <c r="A26" s="68" t="s">
        <v>54</v>
      </c>
      <c r="B26" s="116">
        <f>SUM(B9:B25)</f>
        <v>15358</v>
      </c>
      <c r="C26" s="29">
        <v>12602</v>
      </c>
      <c r="D26" s="22">
        <f>C26/B26</f>
        <v>0.82054955072275038</v>
      </c>
      <c r="E26" s="116">
        <f>SUM(E9:E25)</f>
        <v>8474</v>
      </c>
      <c r="F26" s="29">
        <v>7659</v>
      </c>
      <c r="G26" s="30">
        <f>F26/E26</f>
        <v>0.90382345999527969</v>
      </c>
      <c r="H26" s="63">
        <v>6715</v>
      </c>
      <c r="I26" s="116">
        <f>SUM(I9:I25)</f>
        <v>4290</v>
      </c>
      <c r="J26" s="31">
        <v>2327</v>
      </c>
      <c r="K26" s="32">
        <f>J26/I26</f>
        <v>0.54242424242424248</v>
      </c>
      <c r="L26" s="116">
        <f>SUM(L9:L24)</f>
        <v>868</v>
      </c>
      <c r="M26" s="29">
        <v>479</v>
      </c>
      <c r="N26" s="32">
        <f>M26/L26</f>
        <v>0.5518433179723502</v>
      </c>
    </row>
    <row r="27" spans="1:14" ht="13.5" thickTop="1" x14ac:dyDescent="0.2">
      <c r="A27" s="131" t="s">
        <v>55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4" x14ac:dyDescent="0.2">
      <c r="A28" s="1" t="s">
        <v>56</v>
      </c>
    </row>
    <row r="29" spans="1:14" x14ac:dyDescent="0.2">
      <c r="A29" s="132" t="s">
        <v>57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24"/>
      <c r="L29" s="124"/>
      <c r="M29" s="124"/>
    </row>
    <row r="30" spans="1:14" x14ac:dyDescent="0.2">
      <c r="A30" s="124" t="s">
        <v>58</v>
      </c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4" x14ac:dyDescent="0.2">
      <c r="A31" s="124" t="s">
        <v>59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4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" x14ac:dyDescent="0.2">
      <c r="A33" s="114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workbookViewId="0">
      <selection activeCell="A31" sqref="A31"/>
    </sheetView>
  </sheetViews>
  <sheetFormatPr defaultColWidth="9.140625" defaultRowHeight="12.75" x14ac:dyDescent="0.2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6.5" customHeight="1" x14ac:dyDescent="0.25">
      <c r="A2" s="127" t="str">
        <f>'Plan vs Actual'!A2</f>
        <v>OSCCAR Summary by Workforce Area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5.75" x14ac:dyDescent="0.25">
      <c r="A3" s="127" t="str">
        <f>'Plan vs Actual'!A3</f>
        <v>FY24 Quarter Ending March 31, 2024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24" customHeight="1" x14ac:dyDescent="0.3">
      <c r="A4" s="126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6" customHeight="1" thickBot="1" x14ac:dyDescent="0.25"/>
    <row r="6" spans="1:12" s="2" customFormat="1" ht="13.5" customHeight="1" thickTop="1" x14ac:dyDescent="0.2">
      <c r="A6" s="69" t="s">
        <v>18</v>
      </c>
      <c r="B6" s="70" t="s">
        <v>19</v>
      </c>
      <c r="C6" s="70" t="s">
        <v>20</v>
      </c>
      <c r="D6" s="87" t="s">
        <v>21</v>
      </c>
      <c r="E6" s="85" t="s">
        <v>22</v>
      </c>
      <c r="F6" s="87" t="s">
        <v>23</v>
      </c>
      <c r="G6" s="85" t="s">
        <v>24</v>
      </c>
      <c r="H6" s="87" t="s">
        <v>25</v>
      </c>
      <c r="I6" s="85" t="s">
        <v>26</v>
      </c>
      <c r="J6" s="70" t="s">
        <v>27</v>
      </c>
      <c r="K6" s="70" t="s">
        <v>28</v>
      </c>
      <c r="L6" s="71" t="s">
        <v>29</v>
      </c>
    </row>
    <row r="7" spans="1:12" s="74" customFormat="1" ht="39.75" customHeight="1" x14ac:dyDescent="0.2">
      <c r="A7" s="72" t="s">
        <v>12</v>
      </c>
      <c r="B7" s="14" t="s">
        <v>15</v>
      </c>
      <c r="C7" s="14" t="s">
        <v>60</v>
      </c>
      <c r="D7" s="88" t="s">
        <v>61</v>
      </c>
      <c r="E7" s="58" t="s">
        <v>62</v>
      </c>
      <c r="F7" s="88" t="s">
        <v>63</v>
      </c>
      <c r="G7" s="58" t="s">
        <v>64</v>
      </c>
      <c r="H7" s="88" t="s">
        <v>65</v>
      </c>
      <c r="I7" s="58" t="s">
        <v>66</v>
      </c>
      <c r="J7" s="14" t="s">
        <v>67</v>
      </c>
      <c r="K7" s="14" t="s">
        <v>68</v>
      </c>
      <c r="L7" s="73" t="s">
        <v>69</v>
      </c>
    </row>
    <row r="8" spans="1:12" x14ac:dyDescent="0.2">
      <c r="A8" s="75" t="s">
        <v>36</v>
      </c>
      <c r="B8" s="111">
        <f>'Plan vs Actual'!H9</f>
        <v>395</v>
      </c>
      <c r="C8" s="26">
        <v>257</v>
      </c>
      <c r="D8" s="89">
        <f>C8/B8</f>
        <v>0.65063291139240509</v>
      </c>
      <c r="E8" s="86">
        <f>'Plan vs Actual'!J9</f>
        <v>162</v>
      </c>
      <c r="F8" s="89">
        <f>E8/B8</f>
        <v>0.41012658227848103</v>
      </c>
      <c r="G8" s="59">
        <f>'Plan vs Actual'!M9</f>
        <v>33</v>
      </c>
      <c r="H8" s="89">
        <f>G8/E8</f>
        <v>0.20370370370370369</v>
      </c>
      <c r="I8" s="59">
        <v>51</v>
      </c>
      <c r="J8" s="21">
        <v>25</v>
      </c>
      <c r="K8" s="21">
        <v>103</v>
      </c>
      <c r="L8" s="76">
        <v>26</v>
      </c>
    </row>
    <row r="9" spans="1:12" x14ac:dyDescent="0.2">
      <c r="A9" s="75" t="s">
        <v>37</v>
      </c>
      <c r="B9" s="111">
        <f>'Plan vs Actual'!H10</f>
        <v>264</v>
      </c>
      <c r="C9" s="26">
        <v>106</v>
      </c>
      <c r="D9" s="89">
        <f t="shared" ref="D9:D24" si="0">C9/B9</f>
        <v>0.40151515151515149</v>
      </c>
      <c r="E9" s="86">
        <f>'Plan vs Actual'!J10</f>
        <v>147</v>
      </c>
      <c r="F9" s="89">
        <f t="shared" ref="F9:F25" si="1">E9/B9</f>
        <v>0.55681818181818177</v>
      </c>
      <c r="G9" s="59">
        <f>'Plan vs Actual'!M10</f>
        <v>8</v>
      </c>
      <c r="H9" s="89">
        <f t="shared" ref="H9:H25" si="2">G9/E9</f>
        <v>5.4421768707482991E-2</v>
      </c>
      <c r="I9" s="59">
        <v>9</v>
      </c>
      <c r="J9" s="21">
        <v>4</v>
      </c>
      <c r="K9" s="21">
        <v>106</v>
      </c>
      <c r="L9" s="76">
        <v>30</v>
      </c>
    </row>
    <row r="10" spans="1:12" x14ac:dyDescent="0.2">
      <c r="A10" s="75" t="s">
        <v>38</v>
      </c>
      <c r="B10" s="111">
        <f>'Plan vs Actual'!H11</f>
        <v>1067</v>
      </c>
      <c r="C10" s="26">
        <v>509</v>
      </c>
      <c r="D10" s="89">
        <f t="shared" si="0"/>
        <v>0.47703842549203374</v>
      </c>
      <c r="E10" s="86">
        <f>'Plan vs Actual'!J11</f>
        <v>815</v>
      </c>
      <c r="F10" s="89">
        <f t="shared" si="1"/>
        <v>0.76382380506091851</v>
      </c>
      <c r="G10" s="59">
        <f>'Plan vs Actual'!M11</f>
        <v>19</v>
      </c>
      <c r="H10" s="89">
        <f t="shared" si="2"/>
        <v>2.3312883435582823E-2</v>
      </c>
      <c r="I10" s="59">
        <v>1</v>
      </c>
      <c r="J10" s="21">
        <v>15</v>
      </c>
      <c r="K10" s="21">
        <v>92</v>
      </c>
      <c r="L10" s="76">
        <v>50</v>
      </c>
    </row>
    <row r="11" spans="1:12" x14ac:dyDescent="0.2">
      <c r="A11" s="75" t="s">
        <v>39</v>
      </c>
      <c r="B11" s="111">
        <f>'Plan vs Actual'!H12</f>
        <v>381</v>
      </c>
      <c r="C11" s="26">
        <v>171</v>
      </c>
      <c r="D11" s="89">
        <f t="shared" si="0"/>
        <v>0.44881889763779526</v>
      </c>
      <c r="E11" s="86">
        <f>'Plan vs Actual'!J12</f>
        <v>109</v>
      </c>
      <c r="F11" s="89">
        <f t="shared" si="1"/>
        <v>0.28608923884514437</v>
      </c>
      <c r="G11" s="59">
        <f>'Plan vs Actual'!M12</f>
        <v>76</v>
      </c>
      <c r="H11" s="89">
        <f t="shared" si="2"/>
        <v>0.69724770642201839</v>
      </c>
      <c r="I11" s="59">
        <v>201</v>
      </c>
      <c r="J11" s="21">
        <v>16</v>
      </c>
      <c r="K11" s="21">
        <v>98</v>
      </c>
      <c r="L11" s="76">
        <v>3</v>
      </c>
    </row>
    <row r="12" spans="1:12" x14ac:dyDescent="0.2">
      <c r="A12" s="75" t="s">
        <v>40</v>
      </c>
      <c r="B12" s="111">
        <f>'Plan vs Actual'!H13</f>
        <v>359</v>
      </c>
      <c r="C12" s="26">
        <v>200</v>
      </c>
      <c r="D12" s="89">
        <f t="shared" si="0"/>
        <v>0.55710306406685239</v>
      </c>
      <c r="E12" s="86">
        <f>'Plan vs Actual'!J13</f>
        <v>62</v>
      </c>
      <c r="F12" s="89">
        <f t="shared" si="1"/>
        <v>0.17270194986072424</v>
      </c>
      <c r="G12" s="59">
        <f>'Plan vs Actual'!M13</f>
        <v>14</v>
      </c>
      <c r="H12" s="89">
        <f t="shared" si="2"/>
        <v>0.22580645161290322</v>
      </c>
      <c r="I12" s="59">
        <v>24</v>
      </c>
      <c r="J12" s="21">
        <v>4</v>
      </c>
      <c r="K12" s="21">
        <v>98</v>
      </c>
      <c r="L12" s="76">
        <v>0</v>
      </c>
    </row>
    <row r="13" spans="1:12" x14ac:dyDescent="0.2">
      <c r="A13" s="75" t="s">
        <v>41</v>
      </c>
      <c r="B13" s="111">
        <f>'Plan vs Actual'!H14</f>
        <v>426</v>
      </c>
      <c r="C13" s="26">
        <v>248</v>
      </c>
      <c r="D13" s="89">
        <f t="shared" si="0"/>
        <v>0.5821596244131455</v>
      </c>
      <c r="E13" s="86">
        <f>'Plan vs Actual'!J14</f>
        <v>180</v>
      </c>
      <c r="F13" s="89">
        <f t="shared" si="1"/>
        <v>0.42253521126760563</v>
      </c>
      <c r="G13" s="59">
        <f>'Plan vs Actual'!M14</f>
        <v>20</v>
      </c>
      <c r="H13" s="89">
        <f t="shared" si="2"/>
        <v>0.1111111111111111</v>
      </c>
      <c r="I13" s="59">
        <v>123</v>
      </c>
      <c r="J13" s="21">
        <v>16</v>
      </c>
      <c r="K13" s="21">
        <v>253</v>
      </c>
      <c r="L13" s="76">
        <v>2</v>
      </c>
    </row>
    <row r="14" spans="1:12" x14ac:dyDescent="0.2">
      <c r="A14" s="75" t="s">
        <v>42</v>
      </c>
      <c r="B14" s="111">
        <f>'Plan vs Actual'!H15</f>
        <v>339</v>
      </c>
      <c r="C14" s="26">
        <v>221</v>
      </c>
      <c r="D14" s="89">
        <f t="shared" si="0"/>
        <v>0.65191740412979349</v>
      </c>
      <c r="E14" s="86">
        <f>'Plan vs Actual'!J15</f>
        <v>141</v>
      </c>
      <c r="F14" s="89">
        <f t="shared" si="1"/>
        <v>0.41592920353982299</v>
      </c>
      <c r="G14" s="59">
        <f>'Plan vs Actual'!M15</f>
        <v>21</v>
      </c>
      <c r="H14" s="89">
        <f t="shared" si="2"/>
        <v>0.14893617021276595</v>
      </c>
      <c r="I14" s="59">
        <v>19</v>
      </c>
      <c r="J14" s="21">
        <v>14</v>
      </c>
      <c r="K14" s="21">
        <v>79</v>
      </c>
      <c r="L14" s="76">
        <v>14</v>
      </c>
    </row>
    <row r="15" spans="1:12" x14ac:dyDescent="0.2">
      <c r="A15" s="75" t="s">
        <v>43</v>
      </c>
      <c r="B15" s="111">
        <f>'Plan vs Actual'!H16</f>
        <v>241</v>
      </c>
      <c r="C15" s="26">
        <v>135</v>
      </c>
      <c r="D15" s="89">
        <f t="shared" si="0"/>
        <v>0.56016597510373445</v>
      </c>
      <c r="E15" s="86">
        <f>'Plan vs Actual'!J16</f>
        <v>130</v>
      </c>
      <c r="F15" s="89">
        <f t="shared" si="1"/>
        <v>0.53941908713692943</v>
      </c>
      <c r="G15" s="59">
        <f>'Plan vs Actual'!M16</f>
        <v>62</v>
      </c>
      <c r="H15" s="89">
        <f t="shared" si="2"/>
        <v>0.47692307692307695</v>
      </c>
      <c r="I15" s="59">
        <v>47</v>
      </c>
      <c r="J15" s="21">
        <v>0</v>
      </c>
      <c r="K15" s="21">
        <v>75</v>
      </c>
      <c r="L15" s="76">
        <v>28</v>
      </c>
    </row>
    <row r="16" spans="1:12" x14ac:dyDescent="0.2">
      <c r="A16" s="75" t="s">
        <v>44</v>
      </c>
      <c r="B16" s="111">
        <f>'Plan vs Actual'!H17</f>
        <v>234</v>
      </c>
      <c r="C16" s="26">
        <v>128</v>
      </c>
      <c r="D16" s="89">
        <f t="shared" si="0"/>
        <v>0.54700854700854706</v>
      </c>
      <c r="E16" s="86">
        <f>'Plan vs Actual'!J17</f>
        <v>71</v>
      </c>
      <c r="F16" s="89">
        <f t="shared" si="1"/>
        <v>0.3034188034188034</v>
      </c>
      <c r="G16" s="59">
        <f>'Plan vs Actual'!M17</f>
        <v>15</v>
      </c>
      <c r="H16" s="89">
        <f t="shared" si="2"/>
        <v>0.21126760563380281</v>
      </c>
      <c r="I16" s="59">
        <v>24</v>
      </c>
      <c r="J16" s="21">
        <v>0</v>
      </c>
      <c r="K16" s="21">
        <v>95</v>
      </c>
      <c r="L16" s="76">
        <v>1</v>
      </c>
    </row>
    <row r="17" spans="1:12" x14ac:dyDescent="0.2">
      <c r="A17" s="75" t="s">
        <v>45</v>
      </c>
      <c r="B17" s="111">
        <f>'Plan vs Actual'!H18</f>
        <v>550</v>
      </c>
      <c r="C17" s="26">
        <v>301</v>
      </c>
      <c r="D17" s="89">
        <f t="shared" si="0"/>
        <v>0.54727272727272724</v>
      </c>
      <c r="E17" s="86">
        <f>'Plan vs Actual'!J18</f>
        <v>240</v>
      </c>
      <c r="F17" s="89">
        <f t="shared" si="1"/>
        <v>0.43636363636363634</v>
      </c>
      <c r="G17" s="59">
        <f>'Plan vs Actual'!M18</f>
        <v>39</v>
      </c>
      <c r="H17" s="89">
        <f t="shared" si="2"/>
        <v>0.16250000000000001</v>
      </c>
      <c r="I17" s="59">
        <v>14</v>
      </c>
      <c r="J17" s="21">
        <v>32</v>
      </c>
      <c r="K17" s="21">
        <v>67</v>
      </c>
      <c r="L17" s="76">
        <v>82</v>
      </c>
    </row>
    <row r="18" spans="1:12" x14ac:dyDescent="0.2">
      <c r="A18" s="75" t="s">
        <v>46</v>
      </c>
      <c r="B18" s="111">
        <f>'Plan vs Actual'!H19</f>
        <v>214</v>
      </c>
      <c r="C18" s="26">
        <v>115</v>
      </c>
      <c r="D18" s="89">
        <f t="shared" si="0"/>
        <v>0.53738317757009346</v>
      </c>
      <c r="E18" s="86">
        <f>'Plan vs Actual'!J19</f>
        <v>65</v>
      </c>
      <c r="F18" s="89">
        <f t="shared" si="1"/>
        <v>0.30373831775700932</v>
      </c>
      <c r="G18" s="59">
        <f>'Plan vs Actual'!M19</f>
        <v>19</v>
      </c>
      <c r="H18" s="89">
        <f t="shared" si="2"/>
        <v>0.29230769230769232</v>
      </c>
      <c r="I18" s="59">
        <v>10</v>
      </c>
      <c r="J18" s="21">
        <v>16</v>
      </c>
      <c r="K18" s="21">
        <v>104</v>
      </c>
      <c r="L18" s="76">
        <v>0</v>
      </c>
    </row>
    <row r="19" spans="1:12" x14ac:dyDescent="0.2">
      <c r="A19" s="75" t="s">
        <v>47</v>
      </c>
      <c r="B19" s="111">
        <f>'Plan vs Actual'!H20</f>
        <v>271</v>
      </c>
      <c r="C19" s="26">
        <v>150</v>
      </c>
      <c r="D19" s="89">
        <f t="shared" si="0"/>
        <v>0.55350553505535061</v>
      </c>
      <c r="E19" s="86">
        <f>'Plan vs Actual'!J20</f>
        <v>98</v>
      </c>
      <c r="F19" s="89">
        <f t="shared" si="1"/>
        <v>0.36162361623616235</v>
      </c>
      <c r="G19" s="59">
        <f>'Plan vs Actual'!M20</f>
        <v>14</v>
      </c>
      <c r="H19" s="89">
        <f t="shared" si="2"/>
        <v>0.14285714285714285</v>
      </c>
      <c r="I19" s="59">
        <v>18</v>
      </c>
      <c r="J19" s="21">
        <v>8</v>
      </c>
      <c r="K19" s="21">
        <v>29</v>
      </c>
      <c r="L19" s="76">
        <v>0</v>
      </c>
    </row>
    <row r="20" spans="1:12" x14ac:dyDescent="0.2">
      <c r="A20" s="75" t="s">
        <v>48</v>
      </c>
      <c r="B20" s="111">
        <f>'Plan vs Actual'!H21</f>
        <v>233</v>
      </c>
      <c r="C20" s="26">
        <v>114</v>
      </c>
      <c r="D20" s="89">
        <f t="shared" si="0"/>
        <v>0.48927038626609443</v>
      </c>
      <c r="E20" s="86">
        <f>'Plan vs Actual'!J21</f>
        <v>83</v>
      </c>
      <c r="F20" s="89">
        <f t="shared" si="1"/>
        <v>0.35622317596566522</v>
      </c>
      <c r="G20" s="59">
        <f>'Plan vs Actual'!M21</f>
        <v>8</v>
      </c>
      <c r="H20" s="89">
        <f t="shared" si="2"/>
        <v>9.6385542168674704E-2</v>
      </c>
      <c r="I20" s="59">
        <v>63</v>
      </c>
      <c r="J20" s="21">
        <v>17</v>
      </c>
      <c r="K20" s="21">
        <v>71</v>
      </c>
      <c r="L20" s="76">
        <v>64</v>
      </c>
    </row>
    <row r="21" spans="1:12" x14ac:dyDescent="0.2">
      <c r="A21" s="75" t="s">
        <v>49</v>
      </c>
      <c r="B21" s="111">
        <f>'Plan vs Actual'!H22</f>
        <v>249</v>
      </c>
      <c r="C21" s="26">
        <v>187</v>
      </c>
      <c r="D21" s="89">
        <f t="shared" si="0"/>
        <v>0.75100401606425704</v>
      </c>
      <c r="E21" s="86">
        <f>'Plan vs Actual'!J22</f>
        <v>42</v>
      </c>
      <c r="F21" s="89">
        <f t="shared" si="1"/>
        <v>0.16867469879518071</v>
      </c>
      <c r="G21" s="59">
        <f>'Plan vs Actual'!M22</f>
        <v>10</v>
      </c>
      <c r="H21" s="89">
        <f t="shared" si="2"/>
        <v>0.23809523809523808</v>
      </c>
      <c r="I21" s="59">
        <v>148</v>
      </c>
      <c r="J21" s="21">
        <v>19</v>
      </c>
      <c r="K21" s="21">
        <v>48</v>
      </c>
      <c r="L21" s="76">
        <v>27</v>
      </c>
    </row>
    <row r="22" spans="1:12" x14ac:dyDescent="0.2">
      <c r="A22" s="75" t="s">
        <v>50</v>
      </c>
      <c r="B22" s="111">
        <f>'Plan vs Actual'!H23</f>
        <v>1546</v>
      </c>
      <c r="C22" s="26">
        <v>899</v>
      </c>
      <c r="D22" s="89">
        <f t="shared" si="0"/>
        <v>0.58150064683053038</v>
      </c>
      <c r="E22" s="86">
        <f>'Plan vs Actual'!J23</f>
        <v>117</v>
      </c>
      <c r="F22" s="89">
        <f t="shared" si="1"/>
        <v>7.5679172056921082E-2</v>
      </c>
      <c r="G22" s="59">
        <f>'Plan vs Actual'!M23</f>
        <v>110</v>
      </c>
      <c r="H22" s="89">
        <f t="shared" si="2"/>
        <v>0.94017094017094016</v>
      </c>
      <c r="I22" s="59">
        <v>1022</v>
      </c>
      <c r="J22" s="21">
        <v>0</v>
      </c>
      <c r="K22" s="21">
        <v>27</v>
      </c>
      <c r="L22" s="76">
        <v>399</v>
      </c>
    </row>
    <row r="23" spans="1:12" x14ac:dyDescent="0.2">
      <c r="A23" s="75" t="s">
        <v>51</v>
      </c>
      <c r="B23" s="111">
        <f>'Plan vs Actual'!H24</f>
        <v>178</v>
      </c>
      <c r="C23" s="26">
        <v>65</v>
      </c>
      <c r="D23" s="89">
        <f t="shared" si="0"/>
        <v>0.3651685393258427</v>
      </c>
      <c r="E23" s="86">
        <f>'Plan vs Actual'!J24</f>
        <v>34</v>
      </c>
      <c r="F23" s="89">
        <f t="shared" si="1"/>
        <v>0.19101123595505617</v>
      </c>
      <c r="G23" s="59">
        <f>'Plan vs Actual'!M24</f>
        <v>17</v>
      </c>
      <c r="H23" s="89">
        <f t="shared" si="2"/>
        <v>0.5</v>
      </c>
      <c r="I23" s="59">
        <v>7</v>
      </c>
      <c r="J23" s="21">
        <v>11</v>
      </c>
      <c r="K23" s="21">
        <v>104</v>
      </c>
      <c r="L23" s="76">
        <v>0</v>
      </c>
    </row>
    <row r="24" spans="1:12" ht="13.5" thickBot="1" x14ac:dyDescent="0.25">
      <c r="A24" s="99" t="s">
        <v>70</v>
      </c>
      <c r="B24" s="112">
        <f>'Plan vs Actual'!H25</f>
        <v>317</v>
      </c>
      <c r="C24" s="100">
        <v>169</v>
      </c>
      <c r="D24" s="101">
        <f t="shared" si="0"/>
        <v>0.53312302839116721</v>
      </c>
      <c r="E24" s="109">
        <f>'Plan vs Actual'!J25</f>
        <v>0</v>
      </c>
      <c r="F24" s="101">
        <f t="shared" si="1"/>
        <v>0</v>
      </c>
      <c r="G24" s="110">
        <f>'Plan vs Actual'!M25</f>
        <v>0</v>
      </c>
      <c r="H24" s="101">
        <f>IF(E24&gt;0,G24/E24,0)</f>
        <v>0</v>
      </c>
      <c r="I24" s="102">
        <v>314</v>
      </c>
      <c r="J24" s="100">
        <v>47</v>
      </c>
      <c r="K24" s="100">
        <v>2</v>
      </c>
      <c r="L24" s="103">
        <v>0</v>
      </c>
    </row>
    <row r="25" spans="1:12" ht="13.5" thickBot="1" x14ac:dyDescent="0.25">
      <c r="A25" s="104" t="s">
        <v>54</v>
      </c>
      <c r="B25" s="113">
        <f>'Plan vs Actual'!H26</f>
        <v>6715</v>
      </c>
      <c r="C25" s="105">
        <v>4633</v>
      </c>
      <c r="D25" s="106">
        <f>C25/B25</f>
        <v>0.6899478778853313</v>
      </c>
      <c r="E25" s="118">
        <f>'Plan vs Actual'!J26</f>
        <v>2327</v>
      </c>
      <c r="F25" s="106">
        <f t="shared" si="1"/>
        <v>0.34653760238272524</v>
      </c>
      <c r="G25" s="119">
        <f>'Plan vs Actual'!M26</f>
        <v>479</v>
      </c>
      <c r="H25" s="106">
        <f t="shared" si="2"/>
        <v>0.20584443489471421</v>
      </c>
      <c r="I25" s="107">
        <v>2058</v>
      </c>
      <c r="J25" s="105">
        <v>240</v>
      </c>
      <c r="K25" s="105">
        <v>1303</v>
      </c>
      <c r="L25" s="108">
        <v>722</v>
      </c>
    </row>
    <row r="26" spans="1:12" ht="13.5" thickTop="1" x14ac:dyDescent="0.2">
      <c r="A26" s="141" t="str">
        <f>'Plan vs Actual'!A28</f>
        <v xml:space="preserve">**The Statewide All Offices total is not equal to the sum of the workforce area counts for the following reasons:  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</row>
    <row r="27" spans="1:12" x14ac:dyDescent="0.2">
      <c r="A27" s="139" t="s">
        <v>57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x14ac:dyDescent="0.2">
      <c r="A28" s="139" t="s">
        <v>58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2" x14ac:dyDescent="0.2">
      <c r="A29" s="139" t="s">
        <v>71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2" x14ac:dyDescent="0.2">
      <c r="A30" s="139" t="s">
        <v>72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x14ac:dyDescent="0.2">
      <c r="A31" s="114"/>
    </row>
    <row r="32" spans="1:12" x14ac:dyDescent="0.2">
      <c r="C32" s="77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9.140625" defaultRowHeight="12.75" x14ac:dyDescent="0.2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38"/>
      <c r="L1" s="138"/>
      <c r="M1" s="138"/>
      <c r="N1" s="66"/>
      <c r="O1" s="66"/>
      <c r="P1" s="66"/>
      <c r="Q1" s="66"/>
    </row>
    <row r="2" spans="1:17" ht="18.75" customHeight="1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66"/>
      <c r="O2" s="66"/>
      <c r="P2" s="66"/>
      <c r="Q2" s="66"/>
    </row>
    <row r="3" spans="1:17" ht="18.75" customHeight="1" x14ac:dyDescent="0.25">
      <c r="A3" s="127" t="str">
        <f>'Plan vs Actual'!A3</f>
        <v>FY24 Quarter Ending March 31, 2024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  <c r="L3" s="138"/>
      <c r="M3" s="138"/>
      <c r="N3" s="66"/>
      <c r="O3" s="66"/>
      <c r="P3" s="66"/>
      <c r="Q3" s="66"/>
    </row>
    <row r="4" spans="1:17" ht="30" customHeight="1" x14ac:dyDescent="0.2">
      <c r="A4" s="145" t="s">
        <v>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7" ht="13.5" thickBot="1" x14ac:dyDescent="0.25"/>
    <row r="6" spans="1:17" s="81" customFormat="1" ht="15.75" customHeight="1" thickTop="1" x14ac:dyDescent="0.2">
      <c r="A6" s="78"/>
      <c r="B6" s="79" t="s">
        <v>74</v>
      </c>
      <c r="C6" s="79" t="s">
        <v>75</v>
      </c>
      <c r="D6" s="79" t="s">
        <v>76</v>
      </c>
      <c r="E6" s="79" t="s">
        <v>77</v>
      </c>
      <c r="F6" s="79" t="s">
        <v>78</v>
      </c>
      <c r="G6" s="79" t="s">
        <v>79</v>
      </c>
      <c r="H6" s="79" t="s">
        <v>80</v>
      </c>
      <c r="I6" s="79" t="s">
        <v>81</v>
      </c>
      <c r="J6" s="79" t="s">
        <v>82</v>
      </c>
      <c r="K6" s="79" t="s">
        <v>83</v>
      </c>
      <c r="L6" s="79" t="s">
        <v>84</v>
      </c>
      <c r="M6" s="80" t="s">
        <v>85</v>
      </c>
    </row>
    <row r="7" spans="1:17" ht="18" customHeight="1" x14ac:dyDescent="0.2">
      <c r="A7" s="90" t="s">
        <v>86</v>
      </c>
      <c r="B7" s="91">
        <v>2041</v>
      </c>
      <c r="C7" s="91">
        <v>3880</v>
      </c>
      <c r="D7" s="91">
        <v>5115</v>
      </c>
      <c r="E7" s="91">
        <v>6506</v>
      </c>
      <c r="F7" s="91">
        <v>7640</v>
      </c>
      <c r="G7" s="91">
        <v>8782</v>
      </c>
      <c r="H7" s="91">
        <v>9899</v>
      </c>
      <c r="I7" s="91">
        <v>10837</v>
      </c>
      <c r="J7" s="91">
        <v>12602</v>
      </c>
      <c r="K7" s="91"/>
      <c r="L7" s="91"/>
      <c r="M7" s="92"/>
    </row>
    <row r="8" spans="1:17" ht="18" customHeight="1" x14ac:dyDescent="0.2">
      <c r="A8" s="93" t="s">
        <v>87</v>
      </c>
      <c r="B8" s="91">
        <v>2041</v>
      </c>
      <c r="C8" s="91">
        <v>2537</v>
      </c>
      <c r="D8" s="91">
        <v>2164</v>
      </c>
      <c r="E8" s="91">
        <v>2525</v>
      </c>
      <c r="F8" s="91">
        <v>1904</v>
      </c>
      <c r="G8" s="91">
        <v>2154</v>
      </c>
      <c r="H8" s="91">
        <v>2492</v>
      </c>
      <c r="I8" s="91">
        <v>2153</v>
      </c>
      <c r="J8" s="91">
        <v>2577</v>
      </c>
      <c r="K8" s="91"/>
      <c r="L8" s="91"/>
      <c r="M8" s="92"/>
    </row>
    <row r="9" spans="1:17" ht="18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7" ht="18" customHeight="1" x14ac:dyDescent="0.25">
      <c r="A10" s="90" t="s">
        <v>88</v>
      </c>
      <c r="B10" s="91">
        <v>1178</v>
      </c>
      <c r="C10" s="91">
        <v>2238</v>
      </c>
      <c r="D10" s="91">
        <v>2966</v>
      </c>
      <c r="E10" s="91">
        <v>3657</v>
      </c>
      <c r="F10" s="91">
        <v>4228</v>
      </c>
      <c r="G10" s="91">
        <v>4738</v>
      </c>
      <c r="H10" s="91">
        <v>5343</v>
      </c>
      <c r="I10" s="91">
        <v>6007</v>
      </c>
      <c r="J10" s="91">
        <v>6715</v>
      </c>
      <c r="K10" s="91"/>
      <c r="L10" s="91"/>
      <c r="M10" s="92"/>
      <c r="N10" s="82"/>
    </row>
    <row r="11" spans="1:17" ht="18" customHeight="1" x14ac:dyDescent="0.2">
      <c r="A11" s="93" t="s">
        <v>89</v>
      </c>
      <c r="B11" s="91">
        <v>1178</v>
      </c>
      <c r="C11" s="91">
        <v>1468</v>
      </c>
      <c r="D11" s="91">
        <v>1302</v>
      </c>
      <c r="E11" s="91">
        <v>1329</v>
      </c>
      <c r="F11" s="91">
        <v>1154</v>
      </c>
      <c r="G11" s="91">
        <v>1104</v>
      </c>
      <c r="H11" s="91">
        <v>1378</v>
      </c>
      <c r="I11" s="91">
        <v>1316</v>
      </c>
      <c r="J11" s="91">
        <v>1471</v>
      </c>
      <c r="K11" s="91"/>
      <c r="L11" s="91"/>
      <c r="M11" s="92"/>
    </row>
    <row r="12" spans="1:17" ht="18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7" ht="18" customHeight="1" x14ac:dyDescent="0.2">
      <c r="A13" s="90" t="s">
        <v>90</v>
      </c>
      <c r="B13" s="91">
        <v>350</v>
      </c>
      <c r="C13" s="91">
        <v>711</v>
      </c>
      <c r="D13" s="91">
        <v>950</v>
      </c>
      <c r="E13" s="91">
        <v>1203</v>
      </c>
      <c r="F13" s="91">
        <v>1410</v>
      </c>
      <c r="G13" s="91">
        <v>1640</v>
      </c>
      <c r="H13" s="91">
        <v>1920</v>
      </c>
      <c r="I13" s="91">
        <v>2128</v>
      </c>
      <c r="J13" s="91">
        <v>2327</v>
      </c>
      <c r="K13" s="91"/>
      <c r="L13" s="91"/>
      <c r="M13" s="92"/>
    </row>
    <row r="14" spans="1:17" ht="18" customHeight="1" x14ac:dyDescent="0.2">
      <c r="A14" s="93" t="s">
        <v>91</v>
      </c>
      <c r="B14" s="91">
        <v>350</v>
      </c>
      <c r="C14" s="91">
        <v>428</v>
      </c>
      <c r="D14" s="91">
        <v>347</v>
      </c>
      <c r="E14" s="91">
        <v>383</v>
      </c>
      <c r="F14" s="91">
        <v>346</v>
      </c>
      <c r="G14" s="91">
        <v>382</v>
      </c>
      <c r="H14" s="91">
        <v>469</v>
      </c>
      <c r="I14" s="91">
        <v>391</v>
      </c>
      <c r="J14" s="91">
        <v>389</v>
      </c>
      <c r="K14" s="91"/>
      <c r="L14" s="91"/>
      <c r="M14" s="92"/>
    </row>
    <row r="15" spans="1:17" ht="18" customHeight="1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7" ht="18" customHeight="1" x14ac:dyDescent="0.2">
      <c r="A16" s="90" t="s">
        <v>92</v>
      </c>
      <c r="B16" s="91">
        <v>56</v>
      </c>
      <c r="C16" s="91">
        <v>135</v>
      </c>
      <c r="D16" s="91">
        <v>191</v>
      </c>
      <c r="E16" s="91">
        <v>239</v>
      </c>
      <c r="F16" s="91">
        <v>277</v>
      </c>
      <c r="G16" s="91">
        <v>306</v>
      </c>
      <c r="H16" s="91">
        <v>359</v>
      </c>
      <c r="I16" s="91">
        <v>418</v>
      </c>
      <c r="J16" s="91">
        <v>479</v>
      </c>
      <c r="K16" s="91"/>
      <c r="L16" s="91"/>
      <c r="M16" s="92"/>
    </row>
    <row r="17" spans="1:13" ht="18" customHeight="1" x14ac:dyDescent="0.2">
      <c r="A17" s="93" t="s">
        <v>93</v>
      </c>
      <c r="B17" s="91">
        <v>56</v>
      </c>
      <c r="C17" s="91">
        <v>86</v>
      </c>
      <c r="D17" s="91">
        <v>67</v>
      </c>
      <c r="E17" s="91">
        <v>58</v>
      </c>
      <c r="F17" s="91">
        <v>52</v>
      </c>
      <c r="G17" s="91">
        <v>45</v>
      </c>
      <c r="H17" s="91">
        <v>67</v>
      </c>
      <c r="I17" s="91">
        <v>74</v>
      </c>
      <c r="J17" s="91">
        <v>83</v>
      </c>
      <c r="K17" s="91"/>
      <c r="L17" s="91"/>
      <c r="M17" s="92"/>
    </row>
    <row r="18" spans="1:13" ht="18" customHeight="1" thickBo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5.75" thickTop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x14ac:dyDescent="0.2">
      <c r="A20" s="114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BFCE70A-0DB2-4663-A4BC-8C6B09382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(DCS)</cp:lastModifiedBy>
  <cp:revision/>
  <dcterms:created xsi:type="dcterms:W3CDTF">2005-11-08T14:55:14Z</dcterms:created>
  <dcterms:modified xsi:type="dcterms:W3CDTF">2024-05-16T18:53:56Z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