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3 03312024/"/>
    </mc:Choice>
  </mc:AlternateContent>
  <xr:revisionPtr revIDLastSave="270" documentId="11_0AF0487787B1D6A6942B36392F02BFAF5E74A281" xr6:coauthVersionLast="47" xr6:coauthVersionMax="47" xr10:uidLastSave="{650D735E-5488-4FC3-AAAE-A5793A2B96B7}"/>
  <bookViews>
    <workbookView xWindow="-120" yWindow="-120" windowWidth="19410" windowHeight="9705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9" l="1"/>
  <c r="H26" i="7" l="1"/>
  <c r="I26" i="7"/>
  <c r="J26" i="7"/>
  <c r="H23" i="7"/>
  <c r="I23" i="7"/>
  <c r="J23" i="7"/>
  <c r="H20" i="7"/>
  <c r="I20" i="7"/>
  <c r="J20" i="7"/>
  <c r="H17" i="7"/>
  <c r="I17" i="7"/>
  <c r="J17" i="7"/>
  <c r="H14" i="7"/>
  <c r="I14" i="7"/>
  <c r="J14" i="7"/>
  <c r="E26" i="7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K15" i="2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<sst xmlns="http://schemas.openxmlformats.org/spreadsheetml/2006/main" count="416" uniqueCount="152">
  <si>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</si>
  <si>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</si>
  <si>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</si>
  <si>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</si>
  <si>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</si>
  <si>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</si>
  <si>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</si>
  <si>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</si>
  <si>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</si>
  <si>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</si>
  <si>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</si>
  <si>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</si>
  <si>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</si>
  <si>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</si>
  <si>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</si>
  <si>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</si>
  <si>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</si>
  <si>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</si>
  <si>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</si>
  <si>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</si>
  <si>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</si>
  <si>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</si>
  <si>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</si>
  <si>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</si>
  <si>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</si>
  <si>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</si>
  <si>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</si>
  <si>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</si>
  <si>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</si>
  <si>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</si>
  <si>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</si>
  <si>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</si>
  <si>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</si>
  <si>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</si>
  <si>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</si>
  <si>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</si>
  <si>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</si>
  <si>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</si>
  <si>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</si>
  <si>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</si>
  <si>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</si>
  <si>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</si>
  <si>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</si>
  <si>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</si>
  <si>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</si>
  <si>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</si>
  <si>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</si>
  <si>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</si>
  <si>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</si>
  <si>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</si>
  <si>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</si>
  <si>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</si>
  <si>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</si>
  <si>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</si>
  <si>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</si>
  <si>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</si>
  <si>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</si>
  <si>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</si>
  <si>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</si>
  <si>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</si>
  <si>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</si>
  <si>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</si>
  <si>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</si>
  <si>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</si>
  <si>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</si>
  <si>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</si>
  <si>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</si>
  <si>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</si>
  <si>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</si>
  <si>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</si>
  <si>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</si>
  <si>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</si>
  <si>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</si>
  <si>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</si>
  <si>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</si>
  <si>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</si>
  <si>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</si>
  <si>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</si>
  <si>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</si>
  <si>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</si>
  <si>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</si>
  <si>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</si>
  <si>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</si>
  <si>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</si>
  <si>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</si>
  <si>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</si>
  <si>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</si>
  <si>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</si>
  <si>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</si>
  <si>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</si>
  <si>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</si>
  <si>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</si>
  <si>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</si>
  <si>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</si>
  <si>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</si>
  <si>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</si>
  <si>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</si>
  <si>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</si>
  <si>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</si>
  <si>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</si>
  <si>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</si>
  <si>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</si>
  <si>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</si>
  <si>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</si>
  <si>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</si>
  <si>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</si>
  <si>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</si>
  <si>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</si>
  <si>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</si>
  <si>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</si>
  <si>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</si>
  <si>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</si>
  <si>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</si>
  <si>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</si>
  <si>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</si>
  <si>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</si>
  <si>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</si>
  <si>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</si>
  <si>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</si>
  <si>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</si>
  <si>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</si>
  <si>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</si>
  <si>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</si>
  <si>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</si>
  <si>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</si>
  <si>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</si>
  <si>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</si>
  <si>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</si>
  <si>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</si>
  <si>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</si>
  <si>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</si>
  <si>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</si>
  <si>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</si>
  <si>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</si>
  <si>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</si>
  <si>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</si>
  <si>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</si>
  <si>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</si>
  <si>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</si>
  <si>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</si>
  <si>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</si>
  <si>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</si>
  <si>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</si>
  <si>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</si>
  <si>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</si>
  <si>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</si>
  <si>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FY23 to FY24
Change by Category</t>
  </si>
  <si>
    <t>FY24 Quarter Ending March 31, 2024</t>
  </si>
  <si>
    <t>FY23 Qtr 3</t>
  </si>
  <si>
    <t>03/31/23
YTD Customers</t>
  </si>
  <si>
    <t>FY24 Qtr 3</t>
  </si>
  <si>
    <t>03/31/24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</si>
</sst>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164" fontId="6" fillId="0" borderId="58" xfId="0" applyNumberFormat="1" applyFont="1" applyBorder="1" applyAlignment="1">
      <alignment horizontal="center"/>
    </xf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60" xfId="0" applyNumberFormat="1" applyFont="1" applyFill="1" applyBorder="1" applyAlignment="1">
      <alignment horizontal="center" wrapText="1"/>
    </xf>
    <xf numFmtId="3" fontId="24" fillId="4" borderId="6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workbookViewId="0">
      <selection activeCell="C28" sqref="C28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30"/>
      <c r="D4" s="130"/>
      <c r="E4" s="130"/>
      <c r="F4" s="130"/>
      <c r="G4" s="6"/>
    </row>
    <row r="5" spans="2:20" ht="22.5" thickTop="1" thickBot="1" x14ac:dyDescent="0.4">
      <c r="B5" s="2"/>
      <c r="C5" s="150" t="s">
        <v>0</v>
      </c>
      <c r="D5" s="150"/>
      <c r="E5" s="150"/>
      <c r="F5" s="150"/>
      <c r="G5" s="6"/>
    </row>
    <row r="6" spans="2:20" ht="23.25" customHeight="1" thickTop="1" thickBot="1" x14ac:dyDescent="0.3">
      <c r="B6" s="2"/>
      <c r="C6" s="132"/>
      <c r="D6" s="151" t="s">
        <v>1</v>
      </c>
      <c r="E6" s="152"/>
      <c r="F6" s="7"/>
      <c r="G6" s="6"/>
    </row>
    <row r="7" spans="2:20" ht="17.25" thickTop="1" thickBot="1" x14ac:dyDescent="0.3">
      <c r="B7" s="2"/>
      <c r="C7" s="132"/>
      <c r="D7" s="151" t="s">
        <v>147</v>
      </c>
      <c r="E7" s="152"/>
      <c r="F7" s="7"/>
      <c r="G7" s="6"/>
    </row>
    <row r="8" spans="2:20" ht="16.5" customHeight="1" thickTop="1" thickBot="1" x14ac:dyDescent="0.35">
      <c r="B8" s="2"/>
      <c r="C8" s="132"/>
      <c r="D8" s="145"/>
      <c r="E8" s="146"/>
      <c r="F8" s="7"/>
      <c r="G8" s="6"/>
    </row>
    <row r="9" spans="2:20" ht="20.25" thickTop="1" thickBot="1" x14ac:dyDescent="0.35">
      <c r="B9" s="2"/>
      <c r="C9" s="132"/>
      <c r="D9" s="145"/>
      <c r="E9" s="8" t="s">
        <v>2</v>
      </c>
      <c r="F9" s="7"/>
      <c r="G9" s="6"/>
    </row>
    <row r="10" spans="2:20" ht="20.25" thickTop="1" thickBot="1" x14ac:dyDescent="0.35">
      <c r="B10" s="2"/>
      <c r="C10" s="132"/>
      <c r="D10" s="145"/>
      <c r="E10" s="8"/>
      <c r="F10" s="7"/>
      <c r="G10" s="6"/>
    </row>
    <row r="11" spans="2:20" ht="20.25" thickTop="1" thickBot="1" x14ac:dyDescent="0.35">
      <c r="B11" s="2"/>
      <c r="C11" s="132"/>
      <c r="D11" s="146"/>
      <c r="E11" s="8" t="s">
        <v>3</v>
      </c>
      <c r="G11" s="6"/>
      <c r="S11" s="129"/>
      <c r="T11" s="129"/>
    </row>
    <row r="12" spans="2:20" ht="20.25" thickTop="1" thickBot="1" x14ac:dyDescent="0.35">
      <c r="B12" s="2"/>
      <c r="C12" s="132"/>
      <c r="D12" s="146"/>
      <c r="E12" s="8" t="s">
        <v>4</v>
      </c>
      <c r="G12" s="6"/>
    </row>
    <row r="13" spans="2:20" ht="20.25" thickTop="1" thickBot="1" x14ac:dyDescent="0.35">
      <c r="B13" s="2"/>
      <c r="C13" s="132"/>
      <c r="D13" s="9"/>
      <c r="E13" s="8" t="s">
        <v>5</v>
      </c>
      <c r="G13" s="6"/>
    </row>
    <row r="14" spans="2:20" ht="20.25" thickTop="1" thickBot="1" x14ac:dyDescent="0.35">
      <c r="B14" s="2"/>
      <c r="C14" s="132"/>
      <c r="D14" s="9"/>
      <c r="E14" s="8" t="s">
        <v>6</v>
      </c>
      <c r="G14" s="6"/>
    </row>
    <row r="15" spans="2:20" ht="20.25" thickTop="1" thickBot="1" x14ac:dyDescent="0.35">
      <c r="B15" s="2"/>
      <c r="C15" s="132"/>
      <c r="D15" s="9"/>
      <c r="E15" s="8" t="s">
        <v>7</v>
      </c>
      <c r="G15" s="6"/>
    </row>
    <row r="16" spans="2:20" ht="20.25" thickTop="1" thickBot="1" x14ac:dyDescent="0.35">
      <c r="B16" s="2"/>
      <c r="C16" s="132"/>
      <c r="D16" s="9"/>
      <c r="E16" s="8" t="s">
        <v>8</v>
      </c>
      <c r="G16" s="6"/>
    </row>
    <row r="17" spans="2:7" ht="20.25" thickTop="1" thickBot="1" x14ac:dyDescent="0.35">
      <c r="B17" s="2"/>
      <c r="C17" s="132"/>
      <c r="D17" s="9"/>
      <c r="E17" s="8"/>
      <c r="G17" s="6"/>
    </row>
    <row r="18" spans="2:7" ht="24.75" customHeight="1" thickTop="1" thickBot="1" x14ac:dyDescent="0.35">
      <c r="B18" s="2"/>
      <c r="D18" s="146"/>
      <c r="E18" s="10" t="s">
        <v>9</v>
      </c>
      <c r="F18" s="11"/>
      <c r="G18" s="6"/>
    </row>
    <row r="19" spans="2:7" ht="24.75" customHeight="1" thickTop="1" thickBot="1" x14ac:dyDescent="0.35">
      <c r="B19" s="2"/>
      <c r="D19" s="146"/>
      <c r="E19" s="10"/>
      <c r="F19" s="11"/>
      <c r="G19" s="6"/>
    </row>
    <row r="20" spans="2:7" ht="20.25" thickTop="1" thickBot="1" x14ac:dyDescent="0.35">
      <c r="B20" s="2"/>
      <c r="C20" s="132"/>
      <c r="D20" s="9"/>
      <c r="E20" s="8" t="s">
        <v>10</v>
      </c>
      <c r="G20" s="6"/>
    </row>
    <row r="21" spans="2:7" ht="20.25" thickTop="1" thickBot="1" x14ac:dyDescent="0.35">
      <c r="B21" s="2"/>
      <c r="C21" s="132"/>
      <c r="D21" s="9"/>
      <c r="E21" s="8" t="s">
        <v>11</v>
      </c>
      <c r="G21" s="6"/>
    </row>
    <row r="22" spans="2:7" ht="20.25" thickTop="1" thickBot="1" x14ac:dyDescent="0.35">
      <c r="B22" s="2"/>
      <c r="C22" s="132"/>
      <c r="D22" s="146"/>
      <c r="E22" s="8"/>
      <c r="G22" s="6"/>
    </row>
    <row r="23" spans="2:7" ht="14.25" thickTop="1" thickBot="1" x14ac:dyDescent="0.25">
      <c r="B23" s="2"/>
      <c r="E23" s="12"/>
      <c r="G23" s="6"/>
    </row>
    <row r="24" spans="2:7" ht="14.25" thickTop="1" thickBot="1" x14ac:dyDescent="0.25">
      <c r="B24" s="2"/>
      <c r="C24" s="13"/>
      <c r="D24" s="13"/>
      <c r="E24" s="13"/>
      <c r="F24" s="13"/>
      <c r="G24" s="6"/>
    </row>
    <row r="25" spans="2:7" ht="4.5" customHeight="1" thickTop="1" x14ac:dyDescent="0.2">
      <c r="B25" s="2"/>
      <c r="C25" s="3" t="s">
        <v>12</v>
      </c>
      <c r="D25" s="3"/>
      <c r="E25" s="3"/>
      <c r="F25" s="3"/>
      <c r="G25" s="6"/>
    </row>
    <row r="26" spans="2:7" ht="12.75" customHeight="1" x14ac:dyDescent="0.2">
      <c r="C26" s="14" t="s">
        <v>13</v>
      </c>
    </row>
    <row r="27" spans="2:7" ht="26.25" customHeight="1" x14ac:dyDescent="0.2">
      <c r="C27" s="149" t="s">
        <v>14</v>
      </c>
      <c r="D27" s="149"/>
      <c r="E27" s="149"/>
      <c r="F27" s="149"/>
    </row>
    <row r="28" spans="2:7" x14ac:dyDescent="0.2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zoomScale="90" zoomScaleNormal="90" workbookViewId="0">
      <selection activeCell="A33" sqref="A33"/>
    </sheetView>
  </sheetViews>
  <sheetFormatPr defaultColWidth="9.140625" defaultRowHeight="12.75" x14ac:dyDescent="0.2"/>
  <cols>
    <col min="1" max="1" width="18.7109375" style="11" customWidth="1"/>
    <col min="2" max="2" width="7.42578125" style="11" customWidth="1"/>
    <col min="3" max="3" width="7.28515625" style="11" customWidth="1"/>
    <col min="4" max="4" width="7" style="11" customWidth="1"/>
    <col min="5" max="6" width="7.28515625" style="11" customWidth="1"/>
    <col min="7" max="10" width="6.7109375" style="11" customWidth="1"/>
    <col min="11" max="12" width="7.28515625" style="11" customWidth="1"/>
    <col min="13" max="16" width="6.7109375" style="11" customWidth="1"/>
    <col min="17" max="16384" width="9.140625" style="11"/>
  </cols>
  <sheetData>
    <row r="1" spans="1:18" ht="18.75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18" ht="15.75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32"/>
      <c r="R2" s="132"/>
    </row>
    <row r="3" spans="1:18" ht="15.75" x14ac:dyDescent="0.25">
      <c r="A3" s="151" t="s">
        <v>147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6"/>
      <c r="R3" s="16"/>
    </row>
    <row r="5" spans="1:18" ht="18.75" x14ac:dyDescent="0.3">
      <c r="A5" s="161" t="s">
        <v>15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8"/>
      <c r="R5" s="8"/>
    </row>
    <row r="6" spans="1:18" ht="6.75" customHeight="1" thickBot="1" x14ac:dyDescent="0.25"/>
    <row r="7" spans="1:18" ht="13.5" thickTop="1" x14ac:dyDescent="0.2">
      <c r="A7" s="143" t="s">
        <v>16</v>
      </c>
      <c r="B7" s="165" t="s">
        <v>17</v>
      </c>
      <c r="C7" s="165"/>
      <c r="D7" s="165"/>
      <c r="E7" s="162" t="s">
        <v>18</v>
      </c>
      <c r="F7" s="163"/>
      <c r="G7" s="164"/>
      <c r="H7" s="162" t="s">
        <v>19</v>
      </c>
      <c r="I7" s="163"/>
      <c r="J7" s="164"/>
      <c r="K7" s="162" t="s">
        <v>20</v>
      </c>
      <c r="L7" s="163"/>
      <c r="M7" s="164"/>
      <c r="N7" s="165" t="s">
        <v>21</v>
      </c>
      <c r="O7" s="165"/>
      <c r="P7" s="166"/>
    </row>
    <row r="8" spans="1:18" ht="25.5" customHeight="1" x14ac:dyDescent="0.2">
      <c r="A8" s="17"/>
      <c r="B8" s="153" t="s">
        <v>22</v>
      </c>
      <c r="C8" s="153"/>
      <c r="D8" s="153"/>
      <c r="E8" s="156" t="s">
        <v>23</v>
      </c>
      <c r="F8" s="157"/>
      <c r="G8" s="158"/>
      <c r="H8" s="154" t="s">
        <v>24</v>
      </c>
      <c r="I8" s="154"/>
      <c r="J8" s="154"/>
      <c r="K8" s="154" t="s">
        <v>25</v>
      </c>
      <c r="L8" s="154"/>
      <c r="M8" s="154"/>
      <c r="N8" s="153" t="s">
        <v>26</v>
      </c>
      <c r="O8" s="153"/>
      <c r="P8" s="160"/>
    </row>
    <row r="9" spans="1:18" ht="25.5" x14ac:dyDescent="0.2">
      <c r="A9" s="144"/>
      <c r="B9" s="133" t="s">
        <v>27</v>
      </c>
      <c r="C9" s="133" t="s">
        <v>28</v>
      </c>
      <c r="D9" s="134" t="s">
        <v>29</v>
      </c>
      <c r="E9" s="133" t="s">
        <v>27</v>
      </c>
      <c r="F9" s="133" t="s">
        <v>28</v>
      </c>
      <c r="G9" s="134" t="s">
        <v>29</v>
      </c>
      <c r="H9" s="133" t="s">
        <v>27</v>
      </c>
      <c r="I9" s="133" t="s">
        <v>28</v>
      </c>
      <c r="J9" s="134" t="s">
        <v>29</v>
      </c>
      <c r="K9" s="133" t="s">
        <v>27</v>
      </c>
      <c r="L9" s="133" t="s">
        <v>28</v>
      </c>
      <c r="M9" s="134" t="s">
        <v>29</v>
      </c>
      <c r="N9" s="133" t="s">
        <v>27</v>
      </c>
      <c r="O9" s="133" t="s">
        <v>28</v>
      </c>
      <c r="P9" s="18" t="s">
        <v>29</v>
      </c>
    </row>
    <row r="10" spans="1:18" ht="14.1" customHeight="1" x14ac:dyDescent="0.2">
      <c r="A10" s="19" t="s">
        <v>30</v>
      </c>
      <c r="B10" s="147">
        <v>3000</v>
      </c>
      <c r="C10" s="20">
        <v>2717</v>
      </c>
      <c r="D10" s="21">
        <f>C10/B10</f>
        <v>0.90566666666666662</v>
      </c>
      <c r="E10" s="111">
        <v>2800</v>
      </c>
      <c r="F10" s="20">
        <v>2539</v>
      </c>
      <c r="G10" s="22">
        <f>F10/E10</f>
        <v>0.90678571428571431</v>
      </c>
      <c r="H10" s="111">
        <v>200</v>
      </c>
      <c r="I10" s="20">
        <v>150</v>
      </c>
      <c r="J10" s="22">
        <f>I10/H10</f>
        <v>0.75</v>
      </c>
      <c r="K10" s="109">
        <v>1900</v>
      </c>
      <c r="L10" s="20">
        <v>1585</v>
      </c>
      <c r="M10" s="21">
        <f>L10/K10</f>
        <v>0.83421052631578951</v>
      </c>
      <c r="N10" s="109">
        <v>150</v>
      </c>
      <c r="O10" s="20">
        <v>79</v>
      </c>
      <c r="P10" s="23">
        <f>O10/N10</f>
        <v>0.52666666666666662</v>
      </c>
    </row>
    <row r="11" spans="1:18" ht="14.1" customHeight="1" x14ac:dyDescent="0.2">
      <c r="A11" s="19" t="s">
        <v>31</v>
      </c>
      <c r="B11" s="147">
        <v>12500</v>
      </c>
      <c r="C11" s="20">
        <v>11984</v>
      </c>
      <c r="D11" s="21">
        <f t="shared" ref="D11:D25" si="0">C11/B11</f>
        <v>0.95872000000000002</v>
      </c>
      <c r="E11" s="111">
        <v>11250</v>
      </c>
      <c r="F11" s="20">
        <v>10891</v>
      </c>
      <c r="G11" s="22">
        <f t="shared" ref="G11:G25" si="1">F11/E11</f>
        <v>0.96808888888888889</v>
      </c>
      <c r="H11" s="111">
        <v>700</v>
      </c>
      <c r="I11" s="20">
        <v>791</v>
      </c>
      <c r="J11" s="22">
        <f t="shared" ref="J11:J25" si="2">I11/H11</f>
        <v>1.1299999999999999</v>
      </c>
      <c r="K11" s="109">
        <v>8125</v>
      </c>
      <c r="L11" s="20">
        <v>7186</v>
      </c>
      <c r="M11" s="21">
        <f>L11/K11</f>
        <v>0.88443076923076924</v>
      </c>
      <c r="N11" s="109">
        <v>340</v>
      </c>
      <c r="O11" s="20">
        <v>222</v>
      </c>
      <c r="P11" s="23">
        <f t="shared" ref="P11:P25" si="3">O11/N11</f>
        <v>0.65294117647058825</v>
      </c>
    </row>
    <row r="12" spans="1:18" ht="14.1" customHeight="1" x14ac:dyDescent="0.2">
      <c r="A12" s="19" t="s">
        <v>32</v>
      </c>
      <c r="B12" s="147">
        <v>8500</v>
      </c>
      <c r="C12" s="20">
        <v>6476</v>
      </c>
      <c r="D12" s="21">
        <f t="shared" si="0"/>
        <v>0.76188235294117646</v>
      </c>
      <c r="E12" s="11">
        <v>7900</v>
      </c>
      <c r="F12" s="20">
        <v>6056</v>
      </c>
      <c r="G12" s="22">
        <f t="shared" si="1"/>
        <v>0.76658227848101268</v>
      </c>
      <c r="H12" s="111">
        <v>500</v>
      </c>
      <c r="I12" s="20">
        <v>646</v>
      </c>
      <c r="J12" s="22">
        <f t="shared" si="2"/>
        <v>1.292</v>
      </c>
      <c r="K12" s="109">
        <v>5975</v>
      </c>
      <c r="L12" s="20">
        <v>4554</v>
      </c>
      <c r="M12" s="21">
        <f t="shared" ref="M12:M25" si="4">L12/K12</f>
        <v>0.76217573221757318</v>
      </c>
      <c r="N12" s="109">
        <v>340</v>
      </c>
      <c r="O12" s="20">
        <v>254</v>
      </c>
      <c r="P12" s="23">
        <f t="shared" si="3"/>
        <v>0.74705882352941178</v>
      </c>
    </row>
    <row r="13" spans="1:18" ht="14.1" customHeight="1" x14ac:dyDescent="0.2">
      <c r="A13" s="19" t="s">
        <v>33</v>
      </c>
      <c r="B13" s="147">
        <v>5000</v>
      </c>
      <c r="C13" s="20">
        <v>5777</v>
      </c>
      <c r="D13" s="21">
        <f t="shared" si="0"/>
        <v>1.1554</v>
      </c>
      <c r="E13" s="111">
        <v>4700</v>
      </c>
      <c r="F13" s="20">
        <v>5349</v>
      </c>
      <c r="G13" s="22">
        <f t="shared" si="1"/>
        <v>1.1380851063829787</v>
      </c>
      <c r="H13" s="111">
        <v>275</v>
      </c>
      <c r="I13" s="20">
        <v>330</v>
      </c>
      <c r="J13" s="22">
        <f t="shared" si="2"/>
        <v>1.2</v>
      </c>
      <c r="K13" s="109">
        <v>3300</v>
      </c>
      <c r="L13" s="20">
        <v>4096</v>
      </c>
      <c r="M13" s="21">
        <f t="shared" si="4"/>
        <v>1.2412121212121212</v>
      </c>
      <c r="N13" s="109">
        <v>200</v>
      </c>
      <c r="O13" s="20">
        <v>166</v>
      </c>
      <c r="P13" s="23">
        <f t="shared" si="3"/>
        <v>0.83</v>
      </c>
    </row>
    <row r="14" spans="1:18" ht="14.1" customHeight="1" x14ac:dyDescent="0.2">
      <c r="A14" s="19" t="s">
        <v>34</v>
      </c>
      <c r="B14" s="147">
        <v>3125</v>
      </c>
      <c r="C14" s="20">
        <v>2782</v>
      </c>
      <c r="D14" s="21">
        <f t="shared" si="0"/>
        <v>0.89024000000000003</v>
      </c>
      <c r="E14" s="111">
        <v>2928</v>
      </c>
      <c r="F14" s="20">
        <v>2584</v>
      </c>
      <c r="G14" s="22">
        <f t="shared" si="1"/>
        <v>0.88251366120218577</v>
      </c>
      <c r="H14" s="111">
        <v>237</v>
      </c>
      <c r="I14" s="20">
        <v>230</v>
      </c>
      <c r="J14" s="22">
        <f t="shared" si="2"/>
        <v>0.97046413502109707</v>
      </c>
      <c r="K14" s="109">
        <v>2371</v>
      </c>
      <c r="L14" s="20">
        <v>2012</v>
      </c>
      <c r="M14" s="21">
        <f t="shared" si="4"/>
        <v>0.84858709405314214</v>
      </c>
      <c r="N14" s="109">
        <v>169</v>
      </c>
      <c r="O14" s="20">
        <v>166</v>
      </c>
      <c r="P14" s="23">
        <f t="shared" si="3"/>
        <v>0.98224852071005919</v>
      </c>
    </row>
    <row r="15" spans="1:18" ht="14.1" customHeight="1" x14ac:dyDescent="0.2">
      <c r="A15" s="19" t="s">
        <v>35</v>
      </c>
      <c r="B15" s="147">
        <v>7000</v>
      </c>
      <c r="C15" s="20">
        <v>8269</v>
      </c>
      <c r="D15" s="21">
        <f t="shared" si="0"/>
        <v>1.1812857142857143</v>
      </c>
      <c r="E15" s="111">
        <v>6000</v>
      </c>
      <c r="F15" s="20">
        <v>7829</v>
      </c>
      <c r="G15" s="22">
        <f t="shared" si="1"/>
        <v>1.3048333333333333</v>
      </c>
      <c r="H15" s="111">
        <v>500</v>
      </c>
      <c r="I15" s="20">
        <v>547</v>
      </c>
      <c r="J15" s="22">
        <f t="shared" si="2"/>
        <v>1.0940000000000001</v>
      </c>
      <c r="K15" s="109">
        <v>5500</v>
      </c>
      <c r="L15" s="20">
        <v>5845</v>
      </c>
      <c r="M15" s="21">
        <f t="shared" si="4"/>
        <v>1.0627272727272727</v>
      </c>
      <c r="N15" s="109">
        <v>350</v>
      </c>
      <c r="O15" s="20">
        <v>298</v>
      </c>
      <c r="P15" s="23">
        <f t="shared" si="3"/>
        <v>0.85142857142857142</v>
      </c>
    </row>
    <row r="16" spans="1:18" ht="14.1" customHeight="1" x14ac:dyDescent="0.2">
      <c r="A16" s="19" t="s">
        <v>36</v>
      </c>
      <c r="B16" s="147">
        <v>3200</v>
      </c>
      <c r="C16" s="20">
        <v>2465</v>
      </c>
      <c r="D16" s="21">
        <f t="shared" si="0"/>
        <v>0.77031249999999996</v>
      </c>
      <c r="E16" s="111">
        <v>3000</v>
      </c>
      <c r="F16" s="20">
        <v>2274</v>
      </c>
      <c r="G16" s="22">
        <f t="shared" si="1"/>
        <v>0.75800000000000001</v>
      </c>
      <c r="H16" s="111">
        <v>485</v>
      </c>
      <c r="I16" s="20">
        <v>268</v>
      </c>
      <c r="J16" s="22">
        <f t="shared" si="2"/>
        <v>0.5525773195876289</v>
      </c>
      <c r="K16" s="109">
        <v>2000</v>
      </c>
      <c r="L16" s="20">
        <v>1570</v>
      </c>
      <c r="M16" s="21">
        <f t="shared" si="4"/>
        <v>0.78500000000000003</v>
      </c>
      <c r="N16" s="109">
        <v>175</v>
      </c>
      <c r="O16" s="20">
        <v>104</v>
      </c>
      <c r="P16" s="23">
        <f t="shared" si="3"/>
        <v>0.59428571428571431</v>
      </c>
    </row>
    <row r="17" spans="1:17" ht="14.1" customHeight="1" x14ac:dyDescent="0.2">
      <c r="A17" s="19" t="s">
        <v>37</v>
      </c>
      <c r="B17" s="147">
        <v>7980</v>
      </c>
      <c r="C17" s="20">
        <v>6835</v>
      </c>
      <c r="D17" s="21">
        <f t="shared" si="0"/>
        <v>0.85651629072681701</v>
      </c>
      <c r="E17" s="111">
        <v>7178</v>
      </c>
      <c r="F17" s="20">
        <v>6287</v>
      </c>
      <c r="G17" s="22">
        <f t="shared" si="1"/>
        <v>0.87587071607690159</v>
      </c>
      <c r="H17" s="111">
        <v>702</v>
      </c>
      <c r="I17" s="20">
        <v>485</v>
      </c>
      <c r="J17" s="22">
        <f t="shared" si="2"/>
        <v>0.69088319088319083</v>
      </c>
      <c r="K17" s="109">
        <v>5268</v>
      </c>
      <c r="L17" s="20">
        <v>4285</v>
      </c>
      <c r="M17" s="21">
        <f t="shared" si="4"/>
        <v>0.81340167046317391</v>
      </c>
      <c r="N17" s="109">
        <v>225</v>
      </c>
      <c r="O17" s="20">
        <v>195</v>
      </c>
      <c r="P17" s="23">
        <f t="shared" si="3"/>
        <v>0.8666666666666667</v>
      </c>
    </row>
    <row r="18" spans="1:17" ht="14.1" customHeight="1" x14ac:dyDescent="0.2">
      <c r="A18" s="19" t="s">
        <v>38</v>
      </c>
      <c r="B18" s="147">
        <v>4138</v>
      </c>
      <c r="C18" s="20">
        <v>3226</v>
      </c>
      <c r="D18" s="21">
        <f t="shared" si="0"/>
        <v>0.77960367327211211</v>
      </c>
      <c r="E18" s="111">
        <v>3818</v>
      </c>
      <c r="F18" s="20">
        <v>2978</v>
      </c>
      <c r="G18" s="22">
        <f t="shared" si="1"/>
        <v>0.77998952331063387</v>
      </c>
      <c r="H18" s="111">
        <v>283</v>
      </c>
      <c r="I18" s="20">
        <v>257</v>
      </c>
      <c r="J18" s="22">
        <f t="shared" si="2"/>
        <v>0.90812720848056538</v>
      </c>
      <c r="K18" s="109">
        <v>2200</v>
      </c>
      <c r="L18" s="20">
        <v>2071</v>
      </c>
      <c r="M18" s="21">
        <f t="shared" si="4"/>
        <v>0.9413636363636364</v>
      </c>
      <c r="N18" s="109">
        <v>205</v>
      </c>
      <c r="O18" s="20">
        <v>156</v>
      </c>
      <c r="P18" s="23">
        <f t="shared" si="3"/>
        <v>0.76097560975609757</v>
      </c>
    </row>
    <row r="19" spans="1:17" ht="14.1" customHeight="1" x14ac:dyDescent="0.2">
      <c r="A19" s="19" t="s">
        <v>39</v>
      </c>
      <c r="B19" s="147">
        <v>16000</v>
      </c>
      <c r="C19" s="20">
        <v>13618</v>
      </c>
      <c r="D19" s="21">
        <f t="shared" si="0"/>
        <v>0.85112500000000002</v>
      </c>
      <c r="E19" s="111">
        <v>14644</v>
      </c>
      <c r="F19" s="20">
        <v>12468</v>
      </c>
      <c r="G19" s="22">
        <f t="shared" si="1"/>
        <v>0.85140671947555313</v>
      </c>
      <c r="H19" s="111">
        <v>1350</v>
      </c>
      <c r="I19" s="20">
        <v>1044</v>
      </c>
      <c r="J19" s="22">
        <f t="shared" si="2"/>
        <v>0.77333333333333332</v>
      </c>
      <c r="K19" s="109">
        <v>7800</v>
      </c>
      <c r="L19" s="20">
        <v>6598</v>
      </c>
      <c r="M19" s="21">
        <f t="shared" si="4"/>
        <v>0.84589743589743593</v>
      </c>
      <c r="N19" s="109">
        <v>500</v>
      </c>
      <c r="O19" s="20">
        <v>341</v>
      </c>
      <c r="P19" s="23">
        <f t="shared" si="3"/>
        <v>0.68200000000000005</v>
      </c>
    </row>
    <row r="20" spans="1:17" ht="14.1" customHeight="1" x14ac:dyDescent="0.2">
      <c r="A20" s="19" t="s">
        <v>40</v>
      </c>
      <c r="B20" s="147">
        <v>6895</v>
      </c>
      <c r="C20" s="20">
        <v>7566</v>
      </c>
      <c r="D20" s="21">
        <f t="shared" si="0"/>
        <v>1.097316896301668</v>
      </c>
      <c r="E20" s="111">
        <v>6294</v>
      </c>
      <c r="F20" s="20">
        <v>7012</v>
      </c>
      <c r="G20" s="22">
        <f t="shared" si="1"/>
        <v>1.1140768986336194</v>
      </c>
      <c r="H20" s="111">
        <v>289</v>
      </c>
      <c r="I20" s="20">
        <v>321</v>
      </c>
      <c r="J20" s="22">
        <f t="shared" si="2"/>
        <v>1.1107266435986158</v>
      </c>
      <c r="K20" s="109">
        <v>4651</v>
      </c>
      <c r="L20" s="20">
        <v>5109</v>
      </c>
      <c r="M20" s="21">
        <f t="shared" si="4"/>
        <v>1.0984734465706301</v>
      </c>
      <c r="N20" s="109">
        <v>188</v>
      </c>
      <c r="O20" s="20">
        <v>196</v>
      </c>
      <c r="P20" s="23">
        <f t="shared" si="3"/>
        <v>1.0425531914893618</v>
      </c>
    </row>
    <row r="21" spans="1:17" ht="14.1" customHeight="1" x14ac:dyDescent="0.2">
      <c r="A21" s="19" t="s">
        <v>41</v>
      </c>
      <c r="B21" s="147">
        <v>8100</v>
      </c>
      <c r="C21" s="20">
        <v>9132</v>
      </c>
      <c r="D21" s="21">
        <f t="shared" si="0"/>
        <v>1.1274074074074074</v>
      </c>
      <c r="E21" s="111">
        <v>6804</v>
      </c>
      <c r="F21" s="20">
        <v>8652</v>
      </c>
      <c r="G21" s="22">
        <f t="shared" si="1"/>
        <v>1.271604938271605</v>
      </c>
      <c r="H21" s="111">
        <v>438</v>
      </c>
      <c r="I21" s="20">
        <v>542</v>
      </c>
      <c r="J21" s="22">
        <f t="shared" si="2"/>
        <v>1.2374429223744292</v>
      </c>
      <c r="K21" s="109">
        <v>6318</v>
      </c>
      <c r="L21" s="20">
        <v>7290</v>
      </c>
      <c r="M21" s="21">
        <f t="shared" si="4"/>
        <v>1.1538461538461537</v>
      </c>
      <c r="N21" s="109">
        <v>405</v>
      </c>
      <c r="O21" s="20">
        <v>272</v>
      </c>
      <c r="P21" s="23">
        <f t="shared" si="3"/>
        <v>0.67160493827160495</v>
      </c>
    </row>
    <row r="22" spans="1:17" ht="14.1" customHeight="1" x14ac:dyDescent="0.2">
      <c r="A22" s="19" t="s">
        <v>42</v>
      </c>
      <c r="B22" s="147">
        <v>8400</v>
      </c>
      <c r="C22" s="20">
        <v>7864</v>
      </c>
      <c r="D22" s="21">
        <f t="shared" si="0"/>
        <v>0.93619047619047624</v>
      </c>
      <c r="E22" s="111">
        <v>7800</v>
      </c>
      <c r="F22" s="20">
        <v>7450</v>
      </c>
      <c r="G22" s="22">
        <f t="shared" si="1"/>
        <v>0.95512820512820518</v>
      </c>
      <c r="H22" s="111">
        <v>425</v>
      </c>
      <c r="I22" s="20">
        <v>508</v>
      </c>
      <c r="J22" s="22">
        <f t="shared" si="2"/>
        <v>1.1952941176470588</v>
      </c>
      <c r="K22" s="109">
        <v>6500</v>
      </c>
      <c r="L22" s="20">
        <v>6698</v>
      </c>
      <c r="M22" s="21">
        <f t="shared" si="4"/>
        <v>1.0304615384615385</v>
      </c>
      <c r="N22" s="109">
        <v>330</v>
      </c>
      <c r="O22" s="20">
        <v>262</v>
      </c>
      <c r="P22" s="23">
        <f t="shared" si="3"/>
        <v>0.79393939393939394</v>
      </c>
    </row>
    <row r="23" spans="1:17" ht="14.1" customHeight="1" x14ac:dyDescent="0.2">
      <c r="A23" s="19" t="s">
        <v>43</v>
      </c>
      <c r="B23" s="147">
        <v>3900</v>
      </c>
      <c r="C23" s="20">
        <v>3395</v>
      </c>
      <c r="D23" s="21">
        <f t="shared" si="0"/>
        <v>0.87051282051282053</v>
      </c>
      <c r="E23" s="111">
        <v>3650</v>
      </c>
      <c r="F23" s="20">
        <v>3119</v>
      </c>
      <c r="G23" s="22">
        <f t="shared" si="1"/>
        <v>0.85452054794520549</v>
      </c>
      <c r="H23" s="111">
        <v>300</v>
      </c>
      <c r="I23" s="20">
        <v>201</v>
      </c>
      <c r="J23" s="22">
        <f t="shared" si="2"/>
        <v>0.67</v>
      </c>
      <c r="K23" s="109">
        <v>3200</v>
      </c>
      <c r="L23" s="20">
        <v>2726</v>
      </c>
      <c r="M23" s="21">
        <f t="shared" si="4"/>
        <v>0.85187500000000005</v>
      </c>
      <c r="N23" s="109">
        <v>175</v>
      </c>
      <c r="O23" s="20">
        <v>139</v>
      </c>
      <c r="P23" s="23">
        <f t="shared" si="3"/>
        <v>0.79428571428571426</v>
      </c>
    </row>
    <row r="24" spans="1:17" ht="14.1" customHeight="1" x14ac:dyDescent="0.2">
      <c r="A24" s="19" t="s">
        <v>44</v>
      </c>
      <c r="B24" s="147">
        <v>6500</v>
      </c>
      <c r="C24" s="20">
        <v>5191</v>
      </c>
      <c r="D24" s="21">
        <f t="shared" si="0"/>
        <v>0.79861538461538462</v>
      </c>
      <c r="E24" s="111">
        <v>5500</v>
      </c>
      <c r="F24" s="20">
        <v>4613</v>
      </c>
      <c r="G24" s="22">
        <f t="shared" si="1"/>
        <v>0.83872727272727277</v>
      </c>
      <c r="H24" s="111">
        <v>350</v>
      </c>
      <c r="I24" s="20">
        <v>277</v>
      </c>
      <c r="J24" s="22">
        <f t="shared" si="2"/>
        <v>0.79142857142857148</v>
      </c>
      <c r="K24" s="109">
        <v>4500</v>
      </c>
      <c r="L24" s="20">
        <v>3600</v>
      </c>
      <c r="M24" s="21">
        <f t="shared" si="4"/>
        <v>0.8</v>
      </c>
      <c r="N24" s="109">
        <v>250</v>
      </c>
      <c r="O24" s="20">
        <v>153</v>
      </c>
      <c r="P24" s="23">
        <f t="shared" si="3"/>
        <v>0.61199999999999999</v>
      </c>
    </row>
    <row r="25" spans="1:17" ht="14.1" customHeight="1" x14ac:dyDescent="0.2">
      <c r="A25" s="19" t="s">
        <v>45</v>
      </c>
      <c r="B25" s="148">
        <v>5148</v>
      </c>
      <c r="C25" s="20">
        <v>7442</v>
      </c>
      <c r="D25" s="21">
        <f t="shared" si="0"/>
        <v>1.4456099456099456</v>
      </c>
      <c r="E25" s="111">
        <v>4920</v>
      </c>
      <c r="F25" s="20">
        <v>6997</v>
      </c>
      <c r="G25" s="22">
        <f t="shared" si="1"/>
        <v>1.4221544715447154</v>
      </c>
      <c r="H25" s="111">
        <v>275</v>
      </c>
      <c r="I25" s="20">
        <v>538</v>
      </c>
      <c r="J25" s="22">
        <f t="shared" si="2"/>
        <v>1.9563636363636363</v>
      </c>
      <c r="K25" s="109">
        <v>3500</v>
      </c>
      <c r="L25" s="20">
        <v>5638</v>
      </c>
      <c r="M25" s="21">
        <f t="shared" si="4"/>
        <v>1.6108571428571428</v>
      </c>
      <c r="N25" s="109">
        <v>200</v>
      </c>
      <c r="O25" s="20">
        <v>228</v>
      </c>
      <c r="P25" s="23">
        <f t="shared" si="3"/>
        <v>1.1399999999999999</v>
      </c>
    </row>
    <row r="26" spans="1:17" x14ac:dyDescent="0.2">
      <c r="A26" s="19" t="s">
        <v>46</v>
      </c>
      <c r="B26" s="117" t="s">
        <v>47</v>
      </c>
      <c r="C26" s="109">
        <v>1128</v>
      </c>
      <c r="D26" s="21" t="s">
        <v>47</v>
      </c>
      <c r="E26" s="111" t="s">
        <v>47</v>
      </c>
      <c r="F26" s="112">
        <v>1113</v>
      </c>
      <c r="G26" s="22" t="s">
        <v>47</v>
      </c>
      <c r="H26" s="111" t="s">
        <v>47</v>
      </c>
      <c r="I26" s="112">
        <v>24</v>
      </c>
      <c r="J26" s="22" t="s">
        <v>47</v>
      </c>
      <c r="K26" s="109" t="s">
        <v>47</v>
      </c>
      <c r="L26" s="109">
        <v>490</v>
      </c>
      <c r="M26" s="21" t="s">
        <v>47</v>
      </c>
      <c r="N26" s="109" t="s">
        <v>47</v>
      </c>
      <c r="O26" s="109">
        <v>31</v>
      </c>
      <c r="P26" s="23" t="s">
        <v>47</v>
      </c>
    </row>
    <row r="27" spans="1:17" ht="13.5" thickBot="1" x14ac:dyDescent="0.25">
      <c r="A27" s="24" t="s">
        <v>48</v>
      </c>
      <c r="B27" s="120">
        <f>SUM(B10:B26)</f>
        <v>109386</v>
      </c>
      <c r="C27" s="110">
        <v>99194</v>
      </c>
      <c r="D27" s="25">
        <f>C27/B27</f>
        <v>0.90682537070557478</v>
      </c>
      <c r="E27" s="110">
        <f>SUM(E10:E26)</f>
        <v>99186</v>
      </c>
      <c r="F27" s="110">
        <v>90870</v>
      </c>
      <c r="G27" s="26">
        <f>F27/E27</f>
        <v>0.91615752223096003</v>
      </c>
      <c r="H27" s="110">
        <f>SUM(H10:H26)</f>
        <v>7309</v>
      </c>
      <c r="I27" s="110">
        <v>7141</v>
      </c>
      <c r="J27" s="26">
        <f>I27/H27</f>
        <v>0.97701463948556577</v>
      </c>
      <c r="K27" s="110">
        <f>SUM(K10:K26)</f>
        <v>73108</v>
      </c>
      <c r="L27" s="110">
        <v>62247</v>
      </c>
      <c r="M27" s="25">
        <f>L27/K27</f>
        <v>0.8514389670077146</v>
      </c>
      <c r="N27" s="110">
        <f>SUM(N10:N26)</f>
        <v>4202</v>
      </c>
      <c r="O27" s="110">
        <v>3093</v>
      </c>
      <c r="P27" s="27">
        <f>O27/N27</f>
        <v>0.73607805806758686</v>
      </c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55" t="s">
        <v>51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37"/>
    </row>
    <row r="31" spans="1:17" ht="12.75" customHeight="1" x14ac:dyDescent="0.2">
      <c r="A31" s="155" t="s">
        <v>52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37"/>
    </row>
    <row r="32" spans="1:17" x14ac:dyDescent="0.2">
      <c r="A32" s="159" t="s">
        <v>53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A33" sqref="A33"/>
    </sheetView>
  </sheetViews>
  <sheetFormatPr defaultColWidth="9.140625" defaultRowHeight="12.75" x14ac:dyDescent="0.2"/>
  <cols>
    <col min="1" max="1" width="21.85546875" style="11" customWidth="1"/>
    <col min="2" max="2" width="10.140625" style="11" customWidth="1"/>
    <col min="3" max="4" width="7.42578125" style="11" customWidth="1"/>
    <col min="5" max="5" width="11" style="11" customWidth="1"/>
    <col min="6" max="6" width="7.7109375" style="11" customWidth="1"/>
    <col min="7" max="7" width="10.85546875" style="11" customWidth="1"/>
    <col min="8" max="8" width="6.85546875" style="11" customWidth="1"/>
    <col min="9" max="9" width="9.5703125" style="11" customWidth="1"/>
    <col min="10" max="10" width="7" style="11" customWidth="1"/>
    <col min="11" max="11" width="8.140625" style="11" customWidth="1"/>
    <col min="12" max="12" width="6.85546875" style="11" customWidth="1"/>
    <col min="13" max="16384" width="9.140625" style="11"/>
  </cols>
  <sheetData>
    <row r="1" spans="1:16" ht="18.75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6" ht="15.75" x14ac:dyDescent="0.25">
      <c r="A2" s="151" t="str">
        <f>'1. Plan vs Actual'!A2</f>
        <v>OSCCAR Summary by Workforce Area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31"/>
      <c r="N2" s="131"/>
      <c r="O2" s="131"/>
      <c r="P2" s="131"/>
    </row>
    <row r="3" spans="1:16" ht="15.75" x14ac:dyDescent="0.25">
      <c r="A3" s="151" t="str">
        <f>'1. Plan vs Actual'!A3</f>
        <v>FY24 Quarter Ending March 31, 2024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31"/>
      <c r="N3" s="131"/>
      <c r="O3" s="131"/>
      <c r="P3" s="131"/>
    </row>
    <row r="5" spans="1:16" ht="18.75" x14ac:dyDescent="0.3">
      <c r="A5" s="161" t="s">
        <v>4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8"/>
    </row>
    <row r="6" spans="1:16" ht="6.75" customHeight="1" thickBot="1" x14ac:dyDescent="0.25"/>
    <row r="7" spans="1:16" ht="13.5" thickTop="1" x14ac:dyDescent="0.2">
      <c r="A7" s="171" t="s">
        <v>16</v>
      </c>
      <c r="B7" s="165" t="s">
        <v>17</v>
      </c>
      <c r="C7" s="165" t="s">
        <v>18</v>
      </c>
      <c r="D7" s="165"/>
      <c r="E7" s="167" t="s">
        <v>54</v>
      </c>
      <c r="F7" s="167"/>
      <c r="G7" s="167"/>
      <c r="H7" s="167"/>
      <c r="I7" s="167"/>
      <c r="J7" s="167"/>
      <c r="K7" s="167"/>
      <c r="L7" s="168"/>
    </row>
    <row r="8" spans="1:16" x14ac:dyDescent="0.2">
      <c r="A8" s="172"/>
      <c r="B8" s="169"/>
      <c r="C8" s="169"/>
      <c r="D8" s="169"/>
      <c r="E8" s="169" t="s">
        <v>19</v>
      </c>
      <c r="F8" s="169"/>
      <c r="G8" s="169" t="s">
        <v>20</v>
      </c>
      <c r="H8" s="169"/>
      <c r="I8" s="169" t="s">
        <v>21</v>
      </c>
      <c r="J8" s="169"/>
      <c r="K8" s="169" t="s">
        <v>55</v>
      </c>
      <c r="L8" s="170"/>
    </row>
    <row r="9" spans="1:16" s="29" customFormat="1" ht="38.25" x14ac:dyDescent="0.2">
      <c r="A9" s="28"/>
      <c r="B9" s="134" t="s">
        <v>22</v>
      </c>
      <c r="C9" s="134" t="s">
        <v>56</v>
      </c>
      <c r="D9" s="134" t="s">
        <v>57</v>
      </c>
      <c r="E9" s="134" t="s">
        <v>58</v>
      </c>
      <c r="F9" s="134" t="s">
        <v>57</v>
      </c>
      <c r="G9" s="134" t="s">
        <v>59</v>
      </c>
      <c r="H9" s="134" t="s">
        <v>57</v>
      </c>
      <c r="I9" s="134" t="s">
        <v>60</v>
      </c>
      <c r="J9" s="134" t="s">
        <v>57</v>
      </c>
      <c r="K9" s="134" t="s">
        <v>26</v>
      </c>
      <c r="L9" s="18" t="s">
        <v>57</v>
      </c>
    </row>
    <row r="10" spans="1:16" ht="14.1" customHeight="1" x14ac:dyDescent="0.2">
      <c r="A10" s="19" t="s">
        <v>30</v>
      </c>
      <c r="B10" s="30">
        <f>'1. Plan vs Actual'!C10</f>
        <v>2717</v>
      </c>
      <c r="C10" s="20">
        <v>1684</v>
      </c>
      <c r="D10" s="21">
        <f>C10/B10</f>
        <v>0.6198012513801987</v>
      </c>
      <c r="E10" s="20">
        <f>'1. Plan vs Actual'!F10</f>
        <v>2539</v>
      </c>
      <c r="F10" s="21">
        <f>E10/B10</f>
        <v>0.93448656606551339</v>
      </c>
      <c r="G10" s="20">
        <f>'1. Plan vs Actual'!I10</f>
        <v>150</v>
      </c>
      <c r="H10" s="21">
        <f>G10/B10</f>
        <v>5.5207949944792049E-2</v>
      </c>
      <c r="I10" s="30">
        <f>'1. Plan vs Actual'!L10</f>
        <v>1585</v>
      </c>
      <c r="J10" s="21">
        <f>I10/B10</f>
        <v>0.58336400441663605</v>
      </c>
      <c r="K10" s="20">
        <f>'1. Plan vs Actual'!O10</f>
        <v>79</v>
      </c>
      <c r="L10" s="23">
        <f>K10/B10</f>
        <v>2.9076186970923814E-2</v>
      </c>
    </row>
    <row r="11" spans="1:16" ht="14.1" customHeight="1" x14ac:dyDescent="0.2">
      <c r="A11" s="19" t="s">
        <v>31</v>
      </c>
      <c r="B11" s="30">
        <f>'1. Plan vs Actual'!C11</f>
        <v>11984</v>
      </c>
      <c r="C11" s="20">
        <v>9319</v>
      </c>
      <c r="D11" s="21">
        <f t="shared" ref="D11:D27" si="0">C11/B11</f>
        <v>0.77762016021361813</v>
      </c>
      <c r="E11" s="20">
        <f>'1. Plan vs Actual'!F11</f>
        <v>10891</v>
      </c>
      <c r="F11" s="21">
        <f t="shared" ref="F11:F27" si="1">E11/B11</f>
        <v>0.9087950600801068</v>
      </c>
      <c r="G11" s="20">
        <f>'1. Plan vs Actual'!I11</f>
        <v>791</v>
      </c>
      <c r="H11" s="21">
        <f t="shared" ref="H11:H27" si="2">G11/B11</f>
        <v>6.6004672897196262E-2</v>
      </c>
      <c r="I11" s="30">
        <f>'1. Plan vs Actual'!L11</f>
        <v>7186</v>
      </c>
      <c r="J11" s="21">
        <f t="shared" ref="J11:J27" si="3">I11/B11</f>
        <v>0.59963284379172233</v>
      </c>
      <c r="K11" s="20">
        <f>'1. Plan vs Actual'!O11</f>
        <v>222</v>
      </c>
      <c r="L11" s="23">
        <f t="shared" ref="L11:L27" si="4">K11/B11</f>
        <v>1.8524699599465955E-2</v>
      </c>
    </row>
    <row r="12" spans="1:16" ht="14.1" customHeight="1" x14ac:dyDescent="0.2">
      <c r="A12" s="19" t="s">
        <v>32</v>
      </c>
      <c r="B12" s="30">
        <f>'1. Plan vs Actual'!C12</f>
        <v>6476</v>
      </c>
      <c r="C12" s="20">
        <v>4586</v>
      </c>
      <c r="D12" s="21">
        <f t="shared" si="0"/>
        <v>0.70815318097591107</v>
      </c>
      <c r="E12" s="20">
        <f>'1. Plan vs Actual'!F12</f>
        <v>6056</v>
      </c>
      <c r="F12" s="21">
        <f t="shared" si="1"/>
        <v>0.93514515132798026</v>
      </c>
      <c r="G12" s="20">
        <f>'1. Plan vs Actual'!I12</f>
        <v>646</v>
      </c>
      <c r="H12" s="21">
        <f t="shared" si="2"/>
        <v>9.9752933909820873E-2</v>
      </c>
      <c r="I12" s="30">
        <f>'1. Plan vs Actual'!L12</f>
        <v>4554</v>
      </c>
      <c r="J12" s="21">
        <f t="shared" si="3"/>
        <v>0.70321185917232865</v>
      </c>
      <c r="K12" s="20">
        <f>'1. Plan vs Actual'!O12</f>
        <v>254</v>
      </c>
      <c r="L12" s="23">
        <f t="shared" si="4"/>
        <v>3.9221741815935761E-2</v>
      </c>
    </row>
    <row r="13" spans="1:16" ht="14.1" customHeight="1" x14ac:dyDescent="0.2">
      <c r="A13" s="19" t="s">
        <v>33</v>
      </c>
      <c r="B13" s="30">
        <f>'1. Plan vs Actual'!C13</f>
        <v>5777</v>
      </c>
      <c r="C13" s="20">
        <v>4168</v>
      </c>
      <c r="D13" s="21">
        <f t="shared" si="0"/>
        <v>0.72148173792625936</v>
      </c>
      <c r="E13" s="20">
        <f>'1. Plan vs Actual'!F13</f>
        <v>5349</v>
      </c>
      <c r="F13" s="21">
        <f t="shared" si="1"/>
        <v>0.92591310368703483</v>
      </c>
      <c r="G13" s="20">
        <f>'1. Plan vs Actual'!I13</f>
        <v>330</v>
      </c>
      <c r="H13" s="21">
        <f t="shared" si="2"/>
        <v>5.7123074259996541E-2</v>
      </c>
      <c r="I13" s="30">
        <f>'1. Plan vs Actual'!L13</f>
        <v>4096</v>
      </c>
      <c r="J13" s="21">
        <f t="shared" si="3"/>
        <v>0.7090185217240782</v>
      </c>
      <c r="K13" s="20">
        <f>'1. Plan vs Actual'!O13</f>
        <v>166</v>
      </c>
      <c r="L13" s="23">
        <f t="shared" si="4"/>
        <v>2.8734637355028562E-2</v>
      </c>
    </row>
    <row r="14" spans="1:16" ht="14.1" customHeight="1" x14ac:dyDescent="0.2">
      <c r="A14" s="19" t="s">
        <v>34</v>
      </c>
      <c r="B14" s="30">
        <f>'1. Plan vs Actual'!C14</f>
        <v>2782</v>
      </c>
      <c r="C14" s="20">
        <v>1830</v>
      </c>
      <c r="D14" s="21">
        <f t="shared" si="0"/>
        <v>0.65780014378145224</v>
      </c>
      <c r="E14" s="20">
        <f>'1. Plan vs Actual'!F14</f>
        <v>2584</v>
      </c>
      <c r="F14" s="21">
        <f t="shared" si="1"/>
        <v>0.92882818116462973</v>
      </c>
      <c r="G14" s="20">
        <f>'1. Plan vs Actual'!I14</f>
        <v>230</v>
      </c>
      <c r="H14" s="21">
        <f t="shared" si="2"/>
        <v>8.2674335010783612E-2</v>
      </c>
      <c r="I14" s="30">
        <f>'1. Plan vs Actual'!L14</f>
        <v>2012</v>
      </c>
      <c r="J14" s="21">
        <f t="shared" si="3"/>
        <v>0.7232207045291158</v>
      </c>
      <c r="K14" s="20">
        <f>'1. Plan vs Actual'!O14</f>
        <v>166</v>
      </c>
      <c r="L14" s="23">
        <f t="shared" si="4"/>
        <v>5.9669302659956867E-2</v>
      </c>
    </row>
    <row r="15" spans="1:16" ht="14.1" customHeight="1" x14ac:dyDescent="0.2">
      <c r="A15" s="19" t="s">
        <v>35</v>
      </c>
      <c r="B15" s="30">
        <f>'1. Plan vs Actual'!C15</f>
        <v>8269</v>
      </c>
      <c r="C15" s="20">
        <v>6090</v>
      </c>
      <c r="D15" s="21">
        <f t="shared" si="0"/>
        <v>0.73648566936751725</v>
      </c>
      <c r="E15" s="20">
        <f>'1. Plan vs Actual'!F15</f>
        <v>7829</v>
      </c>
      <c r="F15" s="21">
        <f t="shared" si="1"/>
        <v>0.9467892127222155</v>
      </c>
      <c r="G15" s="20">
        <f>'1. Plan vs Actual'!I15</f>
        <v>547</v>
      </c>
      <c r="H15" s="21">
        <f t="shared" si="2"/>
        <v>6.6150683274882091E-2</v>
      </c>
      <c r="I15" s="30">
        <f>'1. Plan vs Actual'!L15</f>
        <v>5845</v>
      </c>
      <c r="J15" s="21">
        <f t="shared" si="3"/>
        <v>0.70685693554238727</v>
      </c>
      <c r="K15" s="20">
        <f>'1. Plan vs Actual'!O15</f>
        <v>298</v>
      </c>
      <c r="L15" s="23">
        <f t="shared" si="4"/>
        <v>3.6038215019954044E-2</v>
      </c>
    </row>
    <row r="16" spans="1:16" ht="14.1" customHeight="1" x14ac:dyDescent="0.2">
      <c r="A16" s="19" t="s">
        <v>36</v>
      </c>
      <c r="B16" s="30">
        <f>'1. Plan vs Actual'!C16</f>
        <v>2465</v>
      </c>
      <c r="C16" s="20">
        <v>1778</v>
      </c>
      <c r="D16" s="21">
        <f t="shared" si="0"/>
        <v>0.72129817444219069</v>
      </c>
      <c r="E16" s="20">
        <f>'1. Plan vs Actual'!F16</f>
        <v>2274</v>
      </c>
      <c r="F16" s="21">
        <f t="shared" si="1"/>
        <v>0.92251521298174444</v>
      </c>
      <c r="G16" s="20">
        <f>'1. Plan vs Actual'!I16</f>
        <v>268</v>
      </c>
      <c r="H16" s="21">
        <f t="shared" si="2"/>
        <v>0.10872210953346856</v>
      </c>
      <c r="I16" s="30">
        <f>'1. Plan vs Actual'!L16</f>
        <v>1570</v>
      </c>
      <c r="J16" s="21">
        <f t="shared" si="3"/>
        <v>0.63691683569979718</v>
      </c>
      <c r="K16" s="20">
        <f>'1. Plan vs Actual'!O16</f>
        <v>104</v>
      </c>
      <c r="L16" s="23">
        <f t="shared" si="4"/>
        <v>4.2190669371196754E-2</v>
      </c>
    </row>
    <row r="17" spans="1:16" ht="14.1" customHeight="1" x14ac:dyDescent="0.2">
      <c r="A17" s="19" t="s">
        <v>37</v>
      </c>
      <c r="B17" s="30">
        <f>'1. Plan vs Actual'!C17</f>
        <v>6835</v>
      </c>
      <c r="C17" s="20">
        <v>4313</v>
      </c>
      <c r="D17" s="21">
        <f t="shared" si="0"/>
        <v>0.63101682516459401</v>
      </c>
      <c r="E17" s="20">
        <f>'1. Plan vs Actual'!F17</f>
        <v>6287</v>
      </c>
      <c r="F17" s="21">
        <f t="shared" si="1"/>
        <v>0.91982443306510608</v>
      </c>
      <c r="G17" s="20">
        <f>'1. Plan vs Actual'!I17</f>
        <v>485</v>
      </c>
      <c r="H17" s="21">
        <f t="shared" si="2"/>
        <v>7.0958302852962687E-2</v>
      </c>
      <c r="I17" s="30">
        <f>'1. Plan vs Actual'!L17</f>
        <v>4285</v>
      </c>
      <c r="J17" s="21">
        <f t="shared" si="3"/>
        <v>0.6269202633504023</v>
      </c>
      <c r="K17" s="20">
        <f>'1. Plan vs Actual'!O17</f>
        <v>195</v>
      </c>
      <c r="L17" s="23">
        <f t="shared" si="4"/>
        <v>2.8529626920263351E-2</v>
      </c>
    </row>
    <row r="18" spans="1:16" ht="14.1" customHeight="1" x14ac:dyDescent="0.2">
      <c r="A18" s="19" t="s">
        <v>38</v>
      </c>
      <c r="B18" s="30">
        <f>'1. Plan vs Actual'!C18</f>
        <v>3226</v>
      </c>
      <c r="C18" s="20">
        <v>1889</v>
      </c>
      <c r="D18" s="21">
        <f t="shared" si="0"/>
        <v>0.5855548667079975</v>
      </c>
      <c r="E18" s="20">
        <f>'1. Plan vs Actual'!F18</f>
        <v>2978</v>
      </c>
      <c r="F18" s="21">
        <f t="shared" si="1"/>
        <v>0.92312461252324862</v>
      </c>
      <c r="G18" s="20">
        <f>'1. Plan vs Actual'!I18</f>
        <v>257</v>
      </c>
      <c r="H18" s="21">
        <f t="shared" si="2"/>
        <v>7.9665220086794789E-2</v>
      </c>
      <c r="I18" s="30">
        <f>'1. Plan vs Actual'!L18</f>
        <v>2071</v>
      </c>
      <c r="J18" s="21">
        <f t="shared" si="3"/>
        <v>0.6419714817110973</v>
      </c>
      <c r="K18" s="20">
        <f>'1. Plan vs Actual'!O18</f>
        <v>156</v>
      </c>
      <c r="L18" s="23">
        <f t="shared" si="4"/>
        <v>4.8357098574085558E-2</v>
      </c>
    </row>
    <row r="19" spans="1:16" ht="14.1" customHeight="1" x14ac:dyDescent="0.2">
      <c r="A19" s="19" t="s">
        <v>39</v>
      </c>
      <c r="B19" s="30">
        <f>'1. Plan vs Actual'!C19</f>
        <v>13618</v>
      </c>
      <c r="C19" s="20">
        <v>7520</v>
      </c>
      <c r="D19" s="21">
        <f t="shared" si="0"/>
        <v>0.55221030988397712</v>
      </c>
      <c r="E19" s="20">
        <f>'1. Plan vs Actual'!F19</f>
        <v>12468</v>
      </c>
      <c r="F19" s="21">
        <f t="shared" si="1"/>
        <v>0.91555294463210457</v>
      </c>
      <c r="G19" s="20">
        <f>'1. Plan vs Actual'!I19</f>
        <v>1044</v>
      </c>
      <c r="H19" s="21">
        <f t="shared" si="2"/>
        <v>7.6663239829637242E-2</v>
      </c>
      <c r="I19" s="30">
        <f>'1. Plan vs Actual'!L19</f>
        <v>6598</v>
      </c>
      <c r="J19" s="21">
        <f t="shared" si="3"/>
        <v>0.48450580114554265</v>
      </c>
      <c r="K19" s="20">
        <f>'1. Plan vs Actual'!O19</f>
        <v>341</v>
      </c>
      <c r="L19" s="23">
        <f t="shared" si="4"/>
        <v>2.5040387722132473E-2</v>
      </c>
    </row>
    <row r="20" spans="1:16" ht="14.1" customHeight="1" x14ac:dyDescent="0.2">
      <c r="A20" s="19" t="s">
        <v>40</v>
      </c>
      <c r="B20" s="30">
        <f>'1. Plan vs Actual'!C20</f>
        <v>7566</v>
      </c>
      <c r="C20" s="20">
        <v>5321</v>
      </c>
      <c r="D20" s="21">
        <f t="shared" si="0"/>
        <v>0.70327782183452292</v>
      </c>
      <c r="E20" s="20">
        <f>'1. Plan vs Actual'!F20</f>
        <v>7012</v>
      </c>
      <c r="F20" s="21">
        <f t="shared" si="1"/>
        <v>0.92677768966428764</v>
      </c>
      <c r="G20" s="20">
        <f>'1. Plan vs Actual'!I20</f>
        <v>321</v>
      </c>
      <c r="H20" s="21">
        <f t="shared" si="2"/>
        <v>4.2426645519429027E-2</v>
      </c>
      <c r="I20" s="30">
        <f>'1. Plan vs Actual'!L20</f>
        <v>5109</v>
      </c>
      <c r="J20" s="21">
        <f t="shared" si="3"/>
        <v>0.67525773195876293</v>
      </c>
      <c r="K20" s="20">
        <f>'1. Plan vs Actual'!O20</f>
        <v>196</v>
      </c>
      <c r="L20" s="23">
        <f t="shared" si="4"/>
        <v>2.590536611155168E-2</v>
      </c>
    </row>
    <row r="21" spans="1:16" ht="14.1" customHeight="1" x14ac:dyDescent="0.2">
      <c r="A21" s="19" t="s">
        <v>41</v>
      </c>
      <c r="B21" s="30">
        <f>'1. Plan vs Actual'!C21</f>
        <v>9132</v>
      </c>
      <c r="C21" s="20">
        <v>7276</v>
      </c>
      <c r="D21" s="21">
        <f t="shared" si="0"/>
        <v>0.79675865089794129</v>
      </c>
      <c r="E21" s="20">
        <f>'1. Plan vs Actual'!F21</f>
        <v>8652</v>
      </c>
      <c r="F21" s="21">
        <f t="shared" si="1"/>
        <v>0.94743758212877793</v>
      </c>
      <c r="G21" s="20">
        <f>'1. Plan vs Actual'!I21</f>
        <v>542</v>
      </c>
      <c r="H21" s="21">
        <f t="shared" si="2"/>
        <v>5.9351730179588259E-2</v>
      </c>
      <c r="I21" s="30">
        <f>'1. Plan vs Actual'!L21</f>
        <v>7290</v>
      </c>
      <c r="J21" s="21">
        <f t="shared" si="3"/>
        <v>0.79829172141918525</v>
      </c>
      <c r="K21" s="20">
        <f>'1. Plan vs Actual'!O21</f>
        <v>272</v>
      </c>
      <c r="L21" s="23">
        <f t="shared" si="4"/>
        <v>2.9785370127025843E-2</v>
      </c>
    </row>
    <row r="22" spans="1:16" ht="14.1" customHeight="1" x14ac:dyDescent="0.2">
      <c r="A22" s="19" t="s">
        <v>42</v>
      </c>
      <c r="B22" s="30">
        <f>'1. Plan vs Actual'!C22</f>
        <v>7864</v>
      </c>
      <c r="C22" s="20">
        <v>6506</v>
      </c>
      <c r="D22" s="21">
        <f t="shared" si="0"/>
        <v>0.82731434384537128</v>
      </c>
      <c r="E22" s="20">
        <f>'1. Plan vs Actual'!F22</f>
        <v>7450</v>
      </c>
      <c r="F22" s="21">
        <f t="shared" si="1"/>
        <v>0.94735503560528989</v>
      </c>
      <c r="G22" s="20">
        <f>'1. Plan vs Actual'!I22</f>
        <v>508</v>
      </c>
      <c r="H22" s="21">
        <f t="shared" si="2"/>
        <v>6.4598168870803663E-2</v>
      </c>
      <c r="I22" s="30">
        <f>'1. Plan vs Actual'!L22</f>
        <v>6698</v>
      </c>
      <c r="J22" s="21">
        <f t="shared" si="3"/>
        <v>0.85172939979654116</v>
      </c>
      <c r="K22" s="20">
        <f>'1. Plan vs Actual'!O22</f>
        <v>262</v>
      </c>
      <c r="L22" s="23">
        <f t="shared" si="4"/>
        <v>3.3316378433367246E-2</v>
      </c>
    </row>
    <row r="23" spans="1:16" ht="14.1" customHeight="1" x14ac:dyDescent="0.2">
      <c r="A23" s="19" t="s">
        <v>43</v>
      </c>
      <c r="B23" s="30">
        <f>'1. Plan vs Actual'!C23</f>
        <v>3395</v>
      </c>
      <c r="C23" s="20">
        <v>2293</v>
      </c>
      <c r="D23" s="21">
        <f t="shared" si="0"/>
        <v>0.67540500736377029</v>
      </c>
      <c r="E23" s="20">
        <f>'1. Plan vs Actual'!F23</f>
        <v>3119</v>
      </c>
      <c r="F23" s="21">
        <f t="shared" si="1"/>
        <v>0.91870397643593515</v>
      </c>
      <c r="G23" s="20">
        <f>'1. Plan vs Actual'!I23</f>
        <v>201</v>
      </c>
      <c r="H23" s="21">
        <f t="shared" si="2"/>
        <v>5.9204712812960233E-2</v>
      </c>
      <c r="I23" s="30">
        <f>'1. Plan vs Actual'!L23</f>
        <v>2726</v>
      </c>
      <c r="J23" s="21">
        <f t="shared" si="3"/>
        <v>0.80294550810014731</v>
      </c>
      <c r="K23" s="20">
        <f>'1. Plan vs Actual'!O23</f>
        <v>139</v>
      </c>
      <c r="L23" s="23">
        <f t="shared" si="4"/>
        <v>4.0942562592047128E-2</v>
      </c>
    </row>
    <row r="24" spans="1:16" ht="14.1" customHeight="1" x14ac:dyDescent="0.2">
      <c r="A24" s="19" t="s">
        <v>44</v>
      </c>
      <c r="B24" s="30">
        <f>'1. Plan vs Actual'!C24</f>
        <v>5191</v>
      </c>
      <c r="C24" s="20">
        <v>3811</v>
      </c>
      <c r="D24" s="21">
        <f t="shared" si="0"/>
        <v>0.73415526873434789</v>
      </c>
      <c r="E24" s="20">
        <f>'1. Plan vs Actual'!F24</f>
        <v>4613</v>
      </c>
      <c r="F24" s="21">
        <f t="shared" si="1"/>
        <v>0.88865343864380664</v>
      </c>
      <c r="G24" s="20">
        <f>'1. Plan vs Actual'!I24</f>
        <v>277</v>
      </c>
      <c r="H24" s="21">
        <f t="shared" si="2"/>
        <v>5.3361587362743212E-2</v>
      </c>
      <c r="I24" s="30">
        <f>'1. Plan vs Actual'!L24</f>
        <v>3600</v>
      </c>
      <c r="J24" s="21">
        <f t="shared" si="3"/>
        <v>0.69350799460604895</v>
      </c>
      <c r="K24" s="20">
        <f>'1. Plan vs Actual'!O24</f>
        <v>153</v>
      </c>
      <c r="L24" s="23">
        <f t="shared" si="4"/>
        <v>2.9474089770757078E-2</v>
      </c>
    </row>
    <row r="25" spans="1:16" ht="14.1" customHeight="1" x14ac:dyDescent="0.2">
      <c r="A25" s="19" t="s">
        <v>45</v>
      </c>
      <c r="B25" s="30">
        <f>'1. Plan vs Actual'!C25</f>
        <v>7442</v>
      </c>
      <c r="C25" s="20">
        <v>5494</v>
      </c>
      <c r="D25" s="21">
        <f t="shared" si="0"/>
        <v>0.73824240795485085</v>
      </c>
      <c r="E25" s="20">
        <f>'1. Plan vs Actual'!F25</f>
        <v>6997</v>
      </c>
      <c r="F25" s="21">
        <f t="shared" si="1"/>
        <v>0.94020424617038434</v>
      </c>
      <c r="G25" s="20">
        <f>'1. Plan vs Actual'!I25</f>
        <v>538</v>
      </c>
      <c r="H25" s="21">
        <f t="shared" si="2"/>
        <v>7.229239451760279E-2</v>
      </c>
      <c r="I25" s="30">
        <f>'1. Plan vs Actual'!L25</f>
        <v>5638</v>
      </c>
      <c r="J25" s="21">
        <f t="shared" si="3"/>
        <v>0.75759204514915346</v>
      </c>
      <c r="K25" s="20">
        <f>'1. Plan vs Actual'!O25</f>
        <v>228</v>
      </c>
      <c r="L25" s="23">
        <f t="shared" si="4"/>
        <v>3.0636925557645793E-2</v>
      </c>
    </row>
    <row r="26" spans="1:16" x14ac:dyDescent="0.2">
      <c r="A26" s="19" t="s">
        <v>46</v>
      </c>
      <c r="B26" s="109">
        <f>'1. Plan vs Actual'!C26</f>
        <v>1128</v>
      </c>
      <c r="C26" s="109">
        <v>961</v>
      </c>
      <c r="D26" s="21">
        <f t="shared" si="0"/>
        <v>0.85195035460992907</v>
      </c>
      <c r="E26" s="20">
        <f>'1. Plan vs Actual'!F26</f>
        <v>1113</v>
      </c>
      <c r="F26" s="21">
        <f t="shared" si="1"/>
        <v>0.98670212765957444</v>
      </c>
      <c r="G26" s="20">
        <f>'1. Plan vs Actual'!I26</f>
        <v>24</v>
      </c>
      <c r="H26" s="21">
        <f t="shared" si="2"/>
        <v>2.1276595744680851E-2</v>
      </c>
      <c r="I26" s="109">
        <f>'1. Plan vs Actual'!L26</f>
        <v>490</v>
      </c>
      <c r="J26" s="21">
        <f t="shared" si="3"/>
        <v>0.43439716312056736</v>
      </c>
      <c r="K26" s="109">
        <f>'1. Plan vs Actual'!O26</f>
        <v>31</v>
      </c>
      <c r="L26" s="23">
        <f t="shared" si="4"/>
        <v>2.7482269503546101E-2</v>
      </c>
    </row>
    <row r="27" spans="1:16" ht="13.5" thickBot="1" x14ac:dyDescent="0.25">
      <c r="A27" s="24" t="s">
        <v>48</v>
      </c>
      <c r="B27" s="110">
        <f>'1. Plan vs Actual'!C27</f>
        <v>99194</v>
      </c>
      <c r="C27" s="110">
        <v>76003</v>
      </c>
      <c r="D27" s="25">
        <f t="shared" si="0"/>
        <v>0.76620561727523839</v>
      </c>
      <c r="E27" s="31">
        <f>'1. Plan vs Actual'!F27</f>
        <v>90870</v>
      </c>
      <c r="F27" s="25">
        <f t="shared" si="1"/>
        <v>0.91608363409077165</v>
      </c>
      <c r="G27" s="31">
        <f>'1. Plan vs Actual'!I27</f>
        <v>7141</v>
      </c>
      <c r="H27" s="25">
        <f t="shared" si="2"/>
        <v>7.199024134524265E-2</v>
      </c>
      <c r="I27" s="110">
        <f>+'1. Plan vs Actual'!L27</f>
        <v>62247</v>
      </c>
      <c r="J27" s="25">
        <f t="shared" si="3"/>
        <v>0.62752787466983895</v>
      </c>
      <c r="K27" s="110">
        <f>+'1. Plan vs Actual'!O27</f>
        <v>3093</v>
      </c>
      <c r="L27" s="27">
        <f t="shared" si="4"/>
        <v>3.1181321450894209E-2</v>
      </c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55" t="s">
        <v>51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ht="12.75" customHeight="1" x14ac:dyDescent="0.2">
      <c r="A31" s="155" t="s">
        <v>52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</row>
    <row r="32" spans="1:16" x14ac:dyDescent="0.2">
      <c r="A32" s="159" t="s">
        <v>53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0.85546875" style="11" customWidth="1"/>
    <col min="2" max="2" width="10.7109375" style="11" customWidth="1"/>
    <col min="3" max="3" width="10.42578125" style="11" customWidth="1"/>
    <col min="4" max="4" width="10.7109375" style="11" customWidth="1"/>
    <col min="5" max="5" width="9.85546875" style="11" customWidth="1"/>
    <col min="6" max="6" width="9.140625" style="11"/>
    <col min="7" max="7" width="11.7109375" style="11" customWidth="1"/>
    <col min="8" max="8" width="10" style="11" customWidth="1"/>
    <col min="9" max="9" width="9.140625" style="11"/>
    <col min="10" max="10" width="11.85546875" style="11" customWidth="1"/>
    <col min="11" max="16384" width="9.140625" style="11"/>
  </cols>
  <sheetData>
    <row r="1" spans="1:10" ht="18.75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75" x14ac:dyDescent="0.2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15.75" x14ac:dyDescent="0.25">
      <c r="A3" s="151" t="str">
        <f>'1. Plan vs Actual'!A3</f>
        <v>FY24 Quarter Ending March 31, 2024</v>
      </c>
      <c r="B3" s="173"/>
      <c r="C3" s="173"/>
      <c r="D3" s="173"/>
      <c r="E3" s="173"/>
      <c r="F3" s="173"/>
      <c r="G3" s="173"/>
      <c r="H3" s="173"/>
      <c r="I3" s="173"/>
      <c r="J3" s="173"/>
    </row>
    <row r="5" spans="1:10" ht="18.75" x14ac:dyDescent="0.3">
      <c r="A5" s="161" t="s">
        <v>5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ht="6.75" customHeight="1" thickBot="1" x14ac:dyDescent="0.25"/>
    <row r="7" spans="1:10" ht="13.5" thickTop="1" x14ac:dyDescent="0.2">
      <c r="A7" s="143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2" t="s">
        <v>63</v>
      </c>
    </row>
    <row r="8" spans="1:10" s="29" customFormat="1" ht="38.25" x14ac:dyDescent="0.2">
      <c r="A8" s="17"/>
      <c r="B8" s="134" t="s">
        <v>64</v>
      </c>
      <c r="C8" s="134" t="s">
        <v>65</v>
      </c>
      <c r="D8" s="134" t="s">
        <v>66</v>
      </c>
      <c r="E8" s="134" t="s">
        <v>67</v>
      </c>
      <c r="F8" s="134" t="s">
        <v>68</v>
      </c>
      <c r="G8" s="134" t="s">
        <v>69</v>
      </c>
      <c r="H8" s="134" t="s">
        <v>70</v>
      </c>
      <c r="I8" s="134" t="s">
        <v>71</v>
      </c>
      <c r="J8" s="18" t="s">
        <v>72</v>
      </c>
    </row>
    <row r="9" spans="1:10" ht="14.1" customHeight="1" x14ac:dyDescent="0.2">
      <c r="A9" s="19" t="s">
        <v>30</v>
      </c>
      <c r="B9" s="20">
        <v>1254</v>
      </c>
      <c r="C9" s="20">
        <v>1548</v>
      </c>
      <c r="D9" s="20">
        <v>1124</v>
      </c>
      <c r="E9" s="20">
        <v>1010</v>
      </c>
      <c r="F9" s="20">
        <v>1446</v>
      </c>
      <c r="G9" s="20">
        <v>267</v>
      </c>
      <c r="H9" s="20">
        <v>362</v>
      </c>
      <c r="I9" s="20">
        <v>115</v>
      </c>
      <c r="J9" s="32">
        <v>5</v>
      </c>
    </row>
    <row r="10" spans="1:10" ht="14.1" customHeight="1" x14ac:dyDescent="0.2">
      <c r="A10" s="19" t="s">
        <v>31</v>
      </c>
      <c r="B10" s="20">
        <v>4453</v>
      </c>
      <c r="C10" s="20">
        <v>8500</v>
      </c>
      <c r="D10" s="20">
        <v>7346</v>
      </c>
      <c r="E10" s="20">
        <v>2954</v>
      </c>
      <c r="F10" s="20">
        <v>6987</v>
      </c>
      <c r="G10" s="20">
        <v>2934</v>
      </c>
      <c r="H10" s="20">
        <v>794</v>
      </c>
      <c r="I10" s="20">
        <v>243</v>
      </c>
      <c r="J10" s="32">
        <v>26</v>
      </c>
    </row>
    <row r="11" spans="1:10" ht="14.1" customHeight="1" x14ac:dyDescent="0.2">
      <c r="A11" s="19" t="s">
        <v>32</v>
      </c>
      <c r="B11" s="20">
        <v>3819</v>
      </c>
      <c r="C11" s="20">
        <v>4365</v>
      </c>
      <c r="D11" s="20">
        <v>3900</v>
      </c>
      <c r="E11" s="20">
        <v>1105</v>
      </c>
      <c r="F11" s="20">
        <v>4292</v>
      </c>
      <c r="G11" s="20">
        <v>127</v>
      </c>
      <c r="H11" s="20">
        <v>578</v>
      </c>
      <c r="I11" s="20">
        <v>363</v>
      </c>
      <c r="J11" s="32">
        <v>11</v>
      </c>
    </row>
    <row r="12" spans="1:10" ht="14.1" customHeight="1" x14ac:dyDescent="0.2">
      <c r="A12" s="19" t="s">
        <v>33</v>
      </c>
      <c r="B12" s="20">
        <v>3101</v>
      </c>
      <c r="C12" s="20">
        <v>4382</v>
      </c>
      <c r="D12" s="20">
        <v>3317</v>
      </c>
      <c r="E12" s="20">
        <v>1223</v>
      </c>
      <c r="F12" s="20">
        <v>3711</v>
      </c>
      <c r="G12" s="20">
        <v>70</v>
      </c>
      <c r="H12" s="20">
        <v>343</v>
      </c>
      <c r="I12" s="20">
        <v>129</v>
      </c>
      <c r="J12" s="32">
        <v>13</v>
      </c>
    </row>
    <row r="13" spans="1:10" ht="14.1" customHeight="1" x14ac:dyDescent="0.2">
      <c r="A13" s="19" t="s">
        <v>34</v>
      </c>
      <c r="B13" s="20">
        <v>1089</v>
      </c>
      <c r="C13" s="20">
        <v>1468</v>
      </c>
      <c r="D13" s="20">
        <v>1655</v>
      </c>
      <c r="E13" s="20">
        <v>1031</v>
      </c>
      <c r="F13" s="20">
        <v>1589</v>
      </c>
      <c r="G13" s="20">
        <v>31</v>
      </c>
      <c r="H13" s="20">
        <v>91</v>
      </c>
      <c r="I13" s="20">
        <v>89</v>
      </c>
      <c r="J13" s="32">
        <v>42</v>
      </c>
    </row>
    <row r="14" spans="1:10" ht="14.1" customHeight="1" x14ac:dyDescent="0.2">
      <c r="A14" s="19" t="s">
        <v>35</v>
      </c>
      <c r="B14" s="20">
        <v>4577</v>
      </c>
      <c r="C14" s="20">
        <v>4970</v>
      </c>
      <c r="D14" s="20">
        <v>4801</v>
      </c>
      <c r="E14" s="20">
        <v>554</v>
      </c>
      <c r="F14" s="20">
        <v>7302</v>
      </c>
      <c r="G14" s="20">
        <v>444</v>
      </c>
      <c r="H14" s="20">
        <v>1134</v>
      </c>
      <c r="I14" s="20">
        <v>351</v>
      </c>
      <c r="J14" s="32">
        <v>27</v>
      </c>
    </row>
    <row r="15" spans="1:10" ht="14.1" customHeight="1" x14ac:dyDescent="0.2">
      <c r="A15" s="19" t="s">
        <v>36</v>
      </c>
      <c r="B15" s="20">
        <v>889</v>
      </c>
      <c r="C15" s="20">
        <v>1319</v>
      </c>
      <c r="D15" s="20">
        <v>1430</v>
      </c>
      <c r="E15" s="20">
        <v>560</v>
      </c>
      <c r="F15" s="20">
        <v>1371</v>
      </c>
      <c r="G15" s="20">
        <v>11</v>
      </c>
      <c r="H15" s="20">
        <v>171</v>
      </c>
      <c r="I15" s="20">
        <v>118</v>
      </c>
      <c r="J15" s="32">
        <v>5</v>
      </c>
    </row>
    <row r="16" spans="1:10" ht="14.1" customHeight="1" x14ac:dyDescent="0.2">
      <c r="A16" s="19" t="s">
        <v>37</v>
      </c>
      <c r="B16" s="20">
        <v>3599</v>
      </c>
      <c r="C16" s="20">
        <v>4592</v>
      </c>
      <c r="D16" s="20">
        <v>3588</v>
      </c>
      <c r="E16" s="20">
        <v>2278</v>
      </c>
      <c r="F16" s="20">
        <v>4365</v>
      </c>
      <c r="G16" s="20">
        <v>141</v>
      </c>
      <c r="H16" s="20">
        <v>421</v>
      </c>
      <c r="I16" s="20">
        <v>271</v>
      </c>
      <c r="J16" s="32">
        <v>41</v>
      </c>
    </row>
    <row r="17" spans="1:16" ht="14.1" customHeight="1" x14ac:dyDescent="0.2">
      <c r="A17" s="19" t="s">
        <v>38</v>
      </c>
      <c r="B17" s="20">
        <v>2137</v>
      </c>
      <c r="C17" s="20">
        <v>2387</v>
      </c>
      <c r="D17" s="20">
        <v>2118</v>
      </c>
      <c r="E17" s="20">
        <v>531</v>
      </c>
      <c r="F17" s="20">
        <v>2451</v>
      </c>
      <c r="G17" s="20">
        <v>280</v>
      </c>
      <c r="H17" s="20">
        <v>142</v>
      </c>
      <c r="I17" s="20">
        <v>235</v>
      </c>
      <c r="J17" s="32">
        <v>2</v>
      </c>
    </row>
    <row r="18" spans="1:16" ht="14.1" customHeight="1" x14ac:dyDescent="0.2">
      <c r="A18" s="19" t="s">
        <v>39</v>
      </c>
      <c r="B18" s="20">
        <v>4719</v>
      </c>
      <c r="C18" s="20">
        <v>7806</v>
      </c>
      <c r="D18" s="20">
        <v>9092</v>
      </c>
      <c r="E18" s="20">
        <v>4812</v>
      </c>
      <c r="F18" s="20">
        <v>7988</v>
      </c>
      <c r="G18" s="20">
        <v>570</v>
      </c>
      <c r="H18" s="20">
        <v>362</v>
      </c>
      <c r="I18" s="20">
        <v>595</v>
      </c>
      <c r="J18" s="32">
        <v>92</v>
      </c>
    </row>
    <row r="19" spans="1:16" ht="14.1" customHeight="1" x14ac:dyDescent="0.2">
      <c r="A19" s="19" t="s">
        <v>40</v>
      </c>
      <c r="B19" s="20">
        <v>3840</v>
      </c>
      <c r="C19" s="20">
        <v>5150</v>
      </c>
      <c r="D19" s="20">
        <v>5134</v>
      </c>
      <c r="E19" s="20">
        <v>3749</v>
      </c>
      <c r="F19" s="20">
        <v>5809</v>
      </c>
      <c r="G19" s="20">
        <v>1573</v>
      </c>
      <c r="H19" s="20">
        <v>419</v>
      </c>
      <c r="I19" s="20">
        <v>398</v>
      </c>
      <c r="J19" s="32">
        <v>2</v>
      </c>
    </row>
    <row r="20" spans="1:16" ht="14.1" customHeight="1" x14ac:dyDescent="0.2">
      <c r="A20" s="19" t="s">
        <v>41</v>
      </c>
      <c r="B20" s="20">
        <v>5157</v>
      </c>
      <c r="C20" s="20">
        <v>5860</v>
      </c>
      <c r="D20" s="20">
        <v>7364</v>
      </c>
      <c r="E20" s="20">
        <v>1308</v>
      </c>
      <c r="F20" s="20">
        <v>6696</v>
      </c>
      <c r="G20" s="20">
        <v>211</v>
      </c>
      <c r="H20" s="20">
        <v>301</v>
      </c>
      <c r="I20" s="20">
        <v>208</v>
      </c>
      <c r="J20" s="32">
        <v>13</v>
      </c>
    </row>
    <row r="21" spans="1:16" ht="14.1" customHeight="1" x14ac:dyDescent="0.2">
      <c r="A21" s="19" t="s">
        <v>42</v>
      </c>
      <c r="B21" s="20">
        <v>4453</v>
      </c>
      <c r="C21" s="20">
        <v>5429</v>
      </c>
      <c r="D21" s="20">
        <v>6155</v>
      </c>
      <c r="E21" s="20">
        <v>360</v>
      </c>
      <c r="F21" s="20">
        <v>5490</v>
      </c>
      <c r="G21" s="20">
        <v>195</v>
      </c>
      <c r="H21" s="20">
        <v>505</v>
      </c>
      <c r="I21" s="20">
        <v>310</v>
      </c>
      <c r="J21" s="32">
        <v>0</v>
      </c>
    </row>
    <row r="22" spans="1:16" ht="14.1" customHeight="1" x14ac:dyDescent="0.2">
      <c r="A22" s="19" t="s">
        <v>43</v>
      </c>
      <c r="B22" s="20">
        <v>2022</v>
      </c>
      <c r="C22" s="20">
        <v>2527</v>
      </c>
      <c r="D22" s="20">
        <v>2478</v>
      </c>
      <c r="E22" s="20">
        <v>361</v>
      </c>
      <c r="F22" s="20">
        <v>2632</v>
      </c>
      <c r="G22" s="20">
        <v>62</v>
      </c>
      <c r="H22" s="20">
        <v>73</v>
      </c>
      <c r="I22" s="20">
        <v>229</v>
      </c>
      <c r="J22" s="32">
        <v>0</v>
      </c>
    </row>
    <row r="23" spans="1:16" ht="14.1" customHeight="1" x14ac:dyDescent="0.2">
      <c r="A23" s="19" t="s">
        <v>44</v>
      </c>
      <c r="B23" s="20">
        <v>1918</v>
      </c>
      <c r="C23" s="20">
        <v>3559</v>
      </c>
      <c r="D23" s="20">
        <v>3645</v>
      </c>
      <c r="E23" s="20">
        <v>393</v>
      </c>
      <c r="F23" s="20">
        <v>3112</v>
      </c>
      <c r="G23" s="20">
        <v>226</v>
      </c>
      <c r="H23" s="20">
        <v>189</v>
      </c>
      <c r="I23" s="20">
        <v>383</v>
      </c>
      <c r="J23" s="32">
        <v>0</v>
      </c>
    </row>
    <row r="24" spans="1:16" ht="14.1" customHeight="1" x14ac:dyDescent="0.2">
      <c r="A24" s="19" t="s">
        <v>45</v>
      </c>
      <c r="B24" s="20">
        <v>3829</v>
      </c>
      <c r="C24" s="20">
        <v>5174</v>
      </c>
      <c r="D24" s="20">
        <v>4771</v>
      </c>
      <c r="E24" s="20">
        <v>1705</v>
      </c>
      <c r="F24" s="20">
        <v>6253</v>
      </c>
      <c r="G24" s="20">
        <v>968</v>
      </c>
      <c r="H24" s="20">
        <v>68</v>
      </c>
      <c r="I24" s="20">
        <v>262</v>
      </c>
      <c r="J24" s="32">
        <v>7</v>
      </c>
    </row>
    <row r="25" spans="1:16" x14ac:dyDescent="0.2">
      <c r="A25" s="19" t="s">
        <v>46</v>
      </c>
      <c r="B25" s="109">
        <v>270</v>
      </c>
      <c r="C25" s="109">
        <v>980</v>
      </c>
      <c r="D25" s="109">
        <v>217</v>
      </c>
      <c r="E25" s="109">
        <v>34</v>
      </c>
      <c r="F25" s="109">
        <v>850</v>
      </c>
      <c r="G25" s="109">
        <v>12</v>
      </c>
      <c r="H25" s="109">
        <v>0</v>
      </c>
      <c r="I25" s="109">
        <v>0</v>
      </c>
      <c r="J25" s="113">
        <v>0</v>
      </c>
    </row>
    <row r="26" spans="1:16" ht="13.5" thickBot="1" x14ac:dyDescent="0.25">
      <c r="A26" s="24" t="s">
        <v>48</v>
      </c>
      <c r="B26" s="110">
        <v>49887</v>
      </c>
      <c r="C26" s="110">
        <v>69460</v>
      </c>
      <c r="D26" s="110">
        <v>67036</v>
      </c>
      <c r="E26" s="110">
        <v>23663</v>
      </c>
      <c r="F26" s="110">
        <v>74483</v>
      </c>
      <c r="G26" s="110">
        <v>7900</v>
      </c>
      <c r="H26" s="110">
        <v>5842</v>
      </c>
      <c r="I26" s="110">
        <v>4311</v>
      </c>
      <c r="J26" s="114">
        <v>286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5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5" t="s">
        <v>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6" ht="12.75" customHeight="1" x14ac:dyDescent="0.2">
      <c r="A30" s="155" t="s">
        <v>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x14ac:dyDescent="0.2">
      <c r="A31" s="159" t="s">
        <v>53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1" style="11" customWidth="1"/>
    <col min="2" max="2" width="9.85546875" style="11" customWidth="1"/>
    <col min="3" max="3" width="7.85546875" style="11" customWidth="1"/>
    <col min="4" max="4" width="6.42578125" style="11" customWidth="1"/>
    <col min="5" max="5" width="9.5703125" style="11" customWidth="1"/>
    <col min="6" max="6" width="6.42578125" style="11" customWidth="1"/>
    <col min="7" max="7" width="9.140625" style="11"/>
    <col min="8" max="8" width="6.42578125" style="11" customWidth="1"/>
    <col min="9" max="9" width="9.140625" style="11"/>
    <col min="10" max="10" width="6.42578125" style="11" customWidth="1"/>
    <col min="11" max="11" width="7" style="11" customWidth="1"/>
    <col min="12" max="12" width="6.42578125" style="11" customWidth="1"/>
    <col min="13" max="13" width="9.140625" style="11"/>
    <col min="14" max="14" width="6.42578125" style="11" customWidth="1"/>
    <col min="15" max="15" width="7" style="11" customWidth="1"/>
    <col min="16" max="16" width="6.42578125" style="11" customWidth="1"/>
    <col min="17" max="16384" width="9.140625" style="11"/>
  </cols>
  <sheetData>
    <row r="1" spans="1:16" ht="18.75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16" ht="15.75" x14ac:dyDescent="0.2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ht="15.75" x14ac:dyDescent="0.25">
      <c r="A3" s="151" t="str">
        <f>'1. Plan vs Actual'!A3</f>
        <v>FY24 Quarter Ending March 31, 2024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8.25" customHeight="1" x14ac:dyDescent="0.2"/>
    <row r="5" spans="1:16" ht="18.75" x14ac:dyDescent="0.3">
      <c r="A5" s="161" t="s">
        <v>6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6" ht="6.75" customHeight="1" thickBot="1" x14ac:dyDescent="0.25"/>
    <row r="7" spans="1:16" ht="13.5" thickTop="1" x14ac:dyDescent="0.2">
      <c r="A7" s="143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1" t="s">
        <v>63</v>
      </c>
      <c r="K7" s="141" t="s">
        <v>73</v>
      </c>
      <c r="L7" s="141" t="s">
        <v>74</v>
      </c>
      <c r="M7" s="141" t="s">
        <v>75</v>
      </c>
      <c r="N7" s="141" t="s">
        <v>76</v>
      </c>
      <c r="O7" s="141" t="s">
        <v>77</v>
      </c>
      <c r="P7" s="33" t="s">
        <v>78</v>
      </c>
    </row>
    <row r="8" spans="1:16" s="29" customFormat="1" ht="51" x14ac:dyDescent="0.2">
      <c r="A8" s="17"/>
      <c r="B8" s="134" t="s">
        <v>22</v>
      </c>
      <c r="C8" s="134" t="s">
        <v>79</v>
      </c>
      <c r="D8" s="134" t="s">
        <v>80</v>
      </c>
      <c r="E8" s="134" t="s">
        <v>81</v>
      </c>
      <c r="F8" s="134" t="s">
        <v>80</v>
      </c>
      <c r="G8" s="134" t="s">
        <v>82</v>
      </c>
      <c r="H8" s="134" t="s">
        <v>80</v>
      </c>
      <c r="I8" s="134" t="s">
        <v>83</v>
      </c>
      <c r="J8" s="134" t="s">
        <v>80</v>
      </c>
      <c r="K8" s="134" t="s">
        <v>84</v>
      </c>
      <c r="L8" s="134" t="s">
        <v>80</v>
      </c>
      <c r="M8" s="134" t="s">
        <v>85</v>
      </c>
      <c r="N8" s="134" t="s">
        <v>80</v>
      </c>
      <c r="O8" s="134" t="s">
        <v>86</v>
      </c>
      <c r="P8" s="34" t="s">
        <v>87</v>
      </c>
    </row>
    <row r="9" spans="1:16" ht="14.1" customHeight="1" x14ac:dyDescent="0.2">
      <c r="A9" s="19" t="s">
        <v>30</v>
      </c>
      <c r="B9" s="30">
        <f>'1. Plan vs Actual'!C10</f>
        <v>2717</v>
      </c>
      <c r="C9" s="20">
        <v>2024</v>
      </c>
      <c r="D9" s="21">
        <f>C9/B9</f>
        <v>0.74493927125506076</v>
      </c>
      <c r="E9" s="20">
        <v>406</v>
      </c>
      <c r="F9" s="21">
        <f>E9/B9</f>
        <v>0.14942951785057049</v>
      </c>
      <c r="G9" s="20">
        <v>308</v>
      </c>
      <c r="H9" s="21">
        <f>G9/B9</f>
        <v>0.11336032388663968</v>
      </c>
      <c r="I9" s="20">
        <v>45</v>
      </c>
      <c r="J9" s="115">
        <f>I9/B9</f>
        <v>1.6562384983437616E-2</v>
      </c>
      <c r="K9" s="20">
        <v>97</v>
      </c>
      <c r="L9" s="115">
        <f>K9/B9</f>
        <v>3.5701140964298862E-2</v>
      </c>
      <c r="M9" s="20">
        <v>8</v>
      </c>
      <c r="N9" s="115">
        <f>M9/B9</f>
        <v>2.944423997055576E-3</v>
      </c>
      <c r="O9" s="20">
        <v>136</v>
      </c>
      <c r="P9" s="23">
        <f>O9/B9</f>
        <v>5.0055207949944794E-2</v>
      </c>
    </row>
    <row r="10" spans="1:16" ht="14.1" customHeight="1" x14ac:dyDescent="0.2">
      <c r="A10" s="19" t="s">
        <v>31</v>
      </c>
      <c r="B10" s="30">
        <f>'1. Plan vs Actual'!C11</f>
        <v>11984</v>
      </c>
      <c r="C10" s="20">
        <v>5462</v>
      </c>
      <c r="D10" s="21">
        <f t="shared" ref="D10:D26" si="0">C10/B10</f>
        <v>0.45577436582109482</v>
      </c>
      <c r="E10" s="20">
        <v>4196</v>
      </c>
      <c r="F10" s="21">
        <f t="shared" ref="F10:F26" si="1">E10/B10</f>
        <v>0.3501335113484646</v>
      </c>
      <c r="G10" s="20">
        <v>1893</v>
      </c>
      <c r="H10" s="21">
        <f t="shared" ref="H10:H26" si="2">G10/B10</f>
        <v>0.15796061415220294</v>
      </c>
      <c r="I10" s="20">
        <v>176</v>
      </c>
      <c r="J10" s="115">
        <f t="shared" ref="J10:J26" si="3">I10/B10</f>
        <v>1.4686248331108143E-2</v>
      </c>
      <c r="K10" s="20">
        <v>943</v>
      </c>
      <c r="L10" s="21">
        <f t="shared" ref="L10:L26" si="4">K10/B10</f>
        <v>7.8688251001335113E-2</v>
      </c>
      <c r="M10" s="20">
        <v>55</v>
      </c>
      <c r="N10" s="115">
        <f t="shared" ref="N10:N26" si="5">M10/B10</f>
        <v>4.5894526034712954E-3</v>
      </c>
      <c r="O10" s="20">
        <v>1248</v>
      </c>
      <c r="P10" s="23">
        <f t="shared" ref="P10:P26" si="6">O10/B10</f>
        <v>0.1041388518024032</v>
      </c>
    </row>
    <row r="11" spans="1:16" ht="14.1" customHeight="1" x14ac:dyDescent="0.2">
      <c r="A11" s="19" t="s">
        <v>32</v>
      </c>
      <c r="B11" s="30">
        <f>'1. Plan vs Actual'!C12</f>
        <v>6476</v>
      </c>
      <c r="C11" s="20">
        <v>4344</v>
      </c>
      <c r="D11" s="21">
        <f t="shared" si="0"/>
        <v>0.67078443483631867</v>
      </c>
      <c r="E11" s="20">
        <v>1277</v>
      </c>
      <c r="F11" s="21">
        <f t="shared" si="1"/>
        <v>0.19718962322421249</v>
      </c>
      <c r="G11" s="20">
        <v>1007</v>
      </c>
      <c r="H11" s="21">
        <f t="shared" si="2"/>
        <v>0.15549722050648548</v>
      </c>
      <c r="I11" s="20">
        <v>110</v>
      </c>
      <c r="J11" s="115">
        <f t="shared" si="3"/>
        <v>1.6985793699814702E-2</v>
      </c>
      <c r="K11" s="20">
        <v>250</v>
      </c>
      <c r="L11" s="21">
        <f t="shared" si="4"/>
        <v>3.8604076590487958E-2</v>
      </c>
      <c r="M11" s="20">
        <v>25</v>
      </c>
      <c r="N11" s="115">
        <f t="shared" si="5"/>
        <v>3.8604076590487957E-3</v>
      </c>
      <c r="O11" s="20">
        <v>570</v>
      </c>
      <c r="P11" s="23">
        <f t="shared" si="6"/>
        <v>8.8017294626312539E-2</v>
      </c>
    </row>
    <row r="12" spans="1:16" ht="14.1" customHeight="1" x14ac:dyDescent="0.2">
      <c r="A12" s="19" t="s">
        <v>33</v>
      </c>
      <c r="B12" s="30">
        <f>'1. Plan vs Actual'!C13</f>
        <v>5777</v>
      </c>
      <c r="C12" s="20">
        <v>2979</v>
      </c>
      <c r="D12" s="21">
        <f t="shared" si="0"/>
        <v>0.51566557036524152</v>
      </c>
      <c r="E12" s="20">
        <v>2033</v>
      </c>
      <c r="F12" s="21">
        <f t="shared" si="1"/>
        <v>0.35191275748658474</v>
      </c>
      <c r="G12" s="20">
        <v>504</v>
      </c>
      <c r="H12" s="21">
        <f t="shared" si="2"/>
        <v>8.7242513415267439E-2</v>
      </c>
      <c r="I12" s="20">
        <v>71</v>
      </c>
      <c r="J12" s="115">
        <f t="shared" si="3"/>
        <v>1.2290115977150771E-2</v>
      </c>
      <c r="K12" s="20">
        <v>238</v>
      </c>
      <c r="L12" s="21">
        <f t="shared" si="4"/>
        <v>4.1197853557209625E-2</v>
      </c>
      <c r="M12" s="20">
        <v>23</v>
      </c>
      <c r="N12" s="115">
        <f t="shared" si="5"/>
        <v>3.9813051756967281E-3</v>
      </c>
      <c r="O12" s="20">
        <v>493</v>
      </c>
      <c r="P12" s="23">
        <f t="shared" si="6"/>
        <v>8.5338410939934217E-2</v>
      </c>
    </row>
    <row r="13" spans="1:16" ht="14.1" customHeight="1" x14ac:dyDescent="0.2">
      <c r="A13" s="19" t="s">
        <v>34</v>
      </c>
      <c r="B13" s="30">
        <f>'1. Plan vs Actual'!C14</f>
        <v>2782</v>
      </c>
      <c r="C13" s="20">
        <v>2215</v>
      </c>
      <c r="D13" s="21">
        <f t="shared" si="0"/>
        <v>0.79618979151689429</v>
      </c>
      <c r="E13" s="20">
        <v>285</v>
      </c>
      <c r="F13" s="21">
        <f t="shared" si="1"/>
        <v>0.10244428468727534</v>
      </c>
      <c r="G13" s="20">
        <v>228</v>
      </c>
      <c r="H13" s="21">
        <f t="shared" si="2"/>
        <v>8.1955427749820273E-2</v>
      </c>
      <c r="I13" s="20">
        <v>52</v>
      </c>
      <c r="J13" s="115">
        <f t="shared" si="3"/>
        <v>1.8691588785046728E-2</v>
      </c>
      <c r="K13" s="20">
        <v>104</v>
      </c>
      <c r="L13" s="21">
        <f t="shared" si="4"/>
        <v>3.7383177570093455E-2</v>
      </c>
      <c r="M13" s="20">
        <v>16</v>
      </c>
      <c r="N13" s="115">
        <f t="shared" si="5"/>
        <v>5.7512580877066861E-3</v>
      </c>
      <c r="O13" s="20">
        <v>181</v>
      </c>
      <c r="P13" s="23">
        <f t="shared" si="6"/>
        <v>6.5061107117181882E-2</v>
      </c>
    </row>
    <row r="14" spans="1:16" ht="14.1" customHeight="1" x14ac:dyDescent="0.2">
      <c r="A14" s="19" t="s">
        <v>35</v>
      </c>
      <c r="B14" s="30">
        <f>'1. Plan vs Actual'!C15</f>
        <v>8269</v>
      </c>
      <c r="C14" s="20">
        <v>5294</v>
      </c>
      <c r="D14" s="21">
        <f t="shared" si="0"/>
        <v>0.64022251783770712</v>
      </c>
      <c r="E14" s="20">
        <v>1470</v>
      </c>
      <c r="F14" s="21">
        <f t="shared" si="1"/>
        <v>0.17777240295078003</v>
      </c>
      <c r="G14" s="20">
        <v>1307</v>
      </c>
      <c r="H14" s="21">
        <f t="shared" si="2"/>
        <v>0.15806022493650987</v>
      </c>
      <c r="I14" s="20">
        <v>84</v>
      </c>
      <c r="J14" s="115">
        <f t="shared" si="3"/>
        <v>1.0158423025758858E-2</v>
      </c>
      <c r="K14" s="20">
        <v>562</v>
      </c>
      <c r="L14" s="21">
        <f t="shared" si="4"/>
        <v>6.7964687386624742E-2</v>
      </c>
      <c r="M14" s="20">
        <v>31</v>
      </c>
      <c r="N14" s="115">
        <f t="shared" si="5"/>
        <v>3.7489418309348166E-3</v>
      </c>
      <c r="O14" s="20">
        <v>805</v>
      </c>
      <c r="P14" s="23">
        <f t="shared" si="6"/>
        <v>9.735155399685573E-2</v>
      </c>
    </row>
    <row r="15" spans="1:16" ht="14.1" customHeight="1" x14ac:dyDescent="0.2">
      <c r="A15" s="19" t="s">
        <v>36</v>
      </c>
      <c r="B15" s="30">
        <f>'1. Plan vs Actual'!C16</f>
        <v>2465</v>
      </c>
      <c r="C15" s="20">
        <v>1952</v>
      </c>
      <c r="D15" s="21">
        <f t="shared" si="0"/>
        <v>0.79188640973630831</v>
      </c>
      <c r="E15" s="20">
        <v>207</v>
      </c>
      <c r="F15" s="21">
        <f t="shared" si="1"/>
        <v>8.3975659229208924E-2</v>
      </c>
      <c r="G15" s="20">
        <v>230</v>
      </c>
      <c r="H15" s="21">
        <f t="shared" si="2"/>
        <v>9.330628803245436E-2</v>
      </c>
      <c r="I15" s="20">
        <v>37</v>
      </c>
      <c r="J15" s="115">
        <f t="shared" si="3"/>
        <v>1.5010141987829614E-2</v>
      </c>
      <c r="K15" s="20">
        <v>88</v>
      </c>
      <c r="L15" s="21">
        <f t="shared" si="4"/>
        <v>3.5699797160243407E-2</v>
      </c>
      <c r="M15" s="20">
        <v>9</v>
      </c>
      <c r="N15" s="115">
        <f t="shared" si="5"/>
        <v>3.6511156186612576E-3</v>
      </c>
      <c r="O15" s="20">
        <v>148</v>
      </c>
      <c r="P15" s="23">
        <f t="shared" si="6"/>
        <v>6.0040567951318458E-2</v>
      </c>
    </row>
    <row r="16" spans="1:16" ht="14.1" customHeight="1" x14ac:dyDescent="0.2">
      <c r="A16" s="19" t="s">
        <v>37</v>
      </c>
      <c r="B16" s="30">
        <f>'1. Plan vs Actual'!C17</f>
        <v>6835</v>
      </c>
      <c r="C16" s="20">
        <v>3905</v>
      </c>
      <c r="D16" s="21">
        <f t="shared" si="0"/>
        <v>0.57132406730065832</v>
      </c>
      <c r="E16" s="20">
        <v>960</v>
      </c>
      <c r="F16" s="21">
        <f t="shared" si="1"/>
        <v>0.14045354791514264</v>
      </c>
      <c r="G16" s="20">
        <v>1367</v>
      </c>
      <c r="H16" s="21">
        <f t="shared" si="2"/>
        <v>0.2</v>
      </c>
      <c r="I16" s="20">
        <v>61</v>
      </c>
      <c r="J16" s="115">
        <f t="shared" si="3"/>
        <v>8.9246525237746885E-3</v>
      </c>
      <c r="K16" s="20">
        <v>1084</v>
      </c>
      <c r="L16" s="21">
        <f t="shared" si="4"/>
        <v>0.15859546452084858</v>
      </c>
      <c r="M16" s="20">
        <v>20</v>
      </c>
      <c r="N16" s="115">
        <f t="shared" si="5"/>
        <v>2.926115581565472E-3</v>
      </c>
      <c r="O16" s="20">
        <v>626</v>
      </c>
      <c r="P16" s="23">
        <f t="shared" si="6"/>
        <v>9.1587417702999274E-2</v>
      </c>
    </row>
    <row r="17" spans="1:16" ht="14.1" customHeight="1" x14ac:dyDescent="0.2">
      <c r="A17" s="19" t="s">
        <v>38</v>
      </c>
      <c r="B17" s="30">
        <f>'1. Plan vs Actual'!C18</f>
        <v>3226</v>
      </c>
      <c r="C17" s="20">
        <v>2099</v>
      </c>
      <c r="D17" s="21">
        <f t="shared" si="0"/>
        <v>0.65065096094234343</v>
      </c>
      <c r="E17" s="20">
        <v>570</v>
      </c>
      <c r="F17" s="21">
        <f t="shared" si="1"/>
        <v>0.17668939863608182</v>
      </c>
      <c r="G17" s="20">
        <v>637</v>
      </c>
      <c r="H17" s="21">
        <f t="shared" si="2"/>
        <v>0.19745815251084936</v>
      </c>
      <c r="I17" s="20">
        <v>80</v>
      </c>
      <c r="J17" s="115">
        <f t="shared" si="3"/>
        <v>2.4798512089274645E-2</v>
      </c>
      <c r="K17" s="20">
        <v>69</v>
      </c>
      <c r="L17" s="21">
        <f t="shared" si="4"/>
        <v>2.1388716676999379E-2</v>
      </c>
      <c r="M17" s="20">
        <v>19</v>
      </c>
      <c r="N17" s="115">
        <f t="shared" si="5"/>
        <v>5.8896466212027283E-3</v>
      </c>
      <c r="O17" s="20">
        <v>490</v>
      </c>
      <c r="P17" s="23">
        <f t="shared" si="6"/>
        <v>0.15189088654680719</v>
      </c>
    </row>
    <row r="18" spans="1:16" ht="14.1" customHeight="1" x14ac:dyDescent="0.2">
      <c r="A18" s="19" t="s">
        <v>39</v>
      </c>
      <c r="B18" s="30">
        <f>'1. Plan vs Actual'!C19</f>
        <v>13618</v>
      </c>
      <c r="C18" s="20">
        <v>6293</v>
      </c>
      <c r="D18" s="21">
        <f t="shared" si="0"/>
        <v>0.4621089734175356</v>
      </c>
      <c r="E18" s="20">
        <v>2639</v>
      </c>
      <c r="F18" s="21">
        <f t="shared" si="1"/>
        <v>0.19378763401380525</v>
      </c>
      <c r="G18" s="20">
        <v>5555</v>
      </c>
      <c r="H18" s="21">
        <f t="shared" si="2"/>
        <v>0.40791599353796448</v>
      </c>
      <c r="I18" s="20">
        <v>201</v>
      </c>
      <c r="J18" s="115">
        <f t="shared" si="3"/>
        <v>1.4759876633866941E-2</v>
      </c>
      <c r="K18" s="20">
        <v>373</v>
      </c>
      <c r="L18" s="21">
        <f t="shared" si="4"/>
        <v>2.7390218828021735E-2</v>
      </c>
      <c r="M18" s="20">
        <v>97</v>
      </c>
      <c r="N18" s="115">
        <f t="shared" si="5"/>
        <v>7.1229255397268322E-3</v>
      </c>
      <c r="O18" s="20">
        <v>2102</v>
      </c>
      <c r="P18" s="23">
        <f t="shared" si="6"/>
        <v>0.15435453076810104</v>
      </c>
    </row>
    <row r="19" spans="1:16" ht="14.1" customHeight="1" x14ac:dyDescent="0.2">
      <c r="A19" s="19" t="s">
        <v>40</v>
      </c>
      <c r="B19" s="30">
        <f>'1. Plan vs Actual'!C20</f>
        <v>7566</v>
      </c>
      <c r="C19" s="20">
        <v>3734</v>
      </c>
      <c r="D19" s="21">
        <f t="shared" si="0"/>
        <v>0.4935236584721121</v>
      </c>
      <c r="E19" s="20">
        <v>835</v>
      </c>
      <c r="F19" s="21">
        <f t="shared" si="1"/>
        <v>0.11036214644462067</v>
      </c>
      <c r="G19" s="20">
        <v>3189</v>
      </c>
      <c r="H19" s="21">
        <f t="shared" si="2"/>
        <v>0.42149088025376685</v>
      </c>
      <c r="I19" s="20">
        <v>94</v>
      </c>
      <c r="J19" s="115">
        <f t="shared" si="3"/>
        <v>1.2424002114723763E-2</v>
      </c>
      <c r="K19" s="20">
        <v>374</v>
      </c>
      <c r="L19" s="21">
        <f t="shared" si="4"/>
        <v>4.9431667988369017E-2</v>
      </c>
      <c r="M19" s="20">
        <v>38</v>
      </c>
      <c r="N19" s="115">
        <f t="shared" si="5"/>
        <v>5.0224689399947136E-3</v>
      </c>
      <c r="O19" s="20">
        <v>1306</v>
      </c>
      <c r="P19" s="23">
        <f t="shared" si="6"/>
        <v>0.17261432725350251</v>
      </c>
    </row>
    <row r="20" spans="1:16" ht="14.1" customHeight="1" x14ac:dyDescent="0.2">
      <c r="A20" s="19" t="s">
        <v>41</v>
      </c>
      <c r="B20" s="30">
        <f>'1. Plan vs Actual'!C21</f>
        <v>9132</v>
      </c>
      <c r="C20" s="20">
        <v>6011</v>
      </c>
      <c r="D20" s="21">
        <f t="shared" si="0"/>
        <v>0.65823477879982484</v>
      </c>
      <c r="E20" s="20">
        <v>1264</v>
      </c>
      <c r="F20" s="21">
        <f t="shared" si="1"/>
        <v>0.13841436706088481</v>
      </c>
      <c r="G20" s="20">
        <v>1224</v>
      </c>
      <c r="H20" s="21">
        <f t="shared" si="2"/>
        <v>0.13403416557161629</v>
      </c>
      <c r="I20" s="20">
        <v>112</v>
      </c>
      <c r="J20" s="115">
        <f t="shared" si="3"/>
        <v>1.2264564169951819E-2</v>
      </c>
      <c r="K20" s="20">
        <v>1002</v>
      </c>
      <c r="L20" s="21">
        <f t="shared" si="4"/>
        <v>0.10972404730617609</v>
      </c>
      <c r="M20" s="20">
        <v>36</v>
      </c>
      <c r="N20" s="115">
        <f t="shared" si="5"/>
        <v>3.9421813403416554E-3</v>
      </c>
      <c r="O20" s="20">
        <v>852</v>
      </c>
      <c r="P20" s="23">
        <f t="shared" si="6"/>
        <v>9.329829172141918E-2</v>
      </c>
    </row>
    <row r="21" spans="1:16" ht="14.1" customHeight="1" x14ac:dyDescent="0.2">
      <c r="A21" s="19" t="s">
        <v>42</v>
      </c>
      <c r="B21" s="30">
        <f>'1. Plan vs Actual'!C22</f>
        <v>7864</v>
      </c>
      <c r="C21" s="20">
        <v>5706</v>
      </c>
      <c r="D21" s="21">
        <f t="shared" si="0"/>
        <v>0.72558494404883012</v>
      </c>
      <c r="E21" s="20">
        <v>838</v>
      </c>
      <c r="F21" s="21">
        <f t="shared" si="1"/>
        <v>0.1065615462868769</v>
      </c>
      <c r="G21" s="20">
        <v>788</v>
      </c>
      <c r="H21" s="21">
        <f t="shared" si="2"/>
        <v>0.10020345879959308</v>
      </c>
      <c r="I21" s="20">
        <v>74</v>
      </c>
      <c r="J21" s="115">
        <f t="shared" si="3"/>
        <v>9.4099694811800617E-3</v>
      </c>
      <c r="K21" s="20">
        <v>812</v>
      </c>
      <c r="L21" s="21">
        <f t="shared" si="4"/>
        <v>0.10325534079348932</v>
      </c>
      <c r="M21" s="20">
        <v>37</v>
      </c>
      <c r="N21" s="115">
        <f t="shared" si="5"/>
        <v>4.7049847405900309E-3</v>
      </c>
      <c r="O21" s="20">
        <v>524</v>
      </c>
      <c r="P21" s="23">
        <f t="shared" si="6"/>
        <v>6.6632756866734491E-2</v>
      </c>
    </row>
    <row r="22" spans="1:16" ht="14.1" customHeight="1" x14ac:dyDescent="0.2">
      <c r="A22" s="19" t="s">
        <v>43</v>
      </c>
      <c r="B22" s="30">
        <f>'1. Plan vs Actual'!C23</f>
        <v>3395</v>
      </c>
      <c r="C22" s="20">
        <v>2595</v>
      </c>
      <c r="D22" s="21">
        <f t="shared" si="0"/>
        <v>0.76435935198821792</v>
      </c>
      <c r="E22" s="20">
        <v>333</v>
      </c>
      <c r="F22" s="21">
        <f t="shared" si="1"/>
        <v>9.8085419734904269E-2</v>
      </c>
      <c r="G22" s="20">
        <v>504</v>
      </c>
      <c r="H22" s="21">
        <f t="shared" si="2"/>
        <v>0.14845360824742268</v>
      </c>
      <c r="I22" s="20">
        <v>32</v>
      </c>
      <c r="J22" s="115">
        <f t="shared" si="3"/>
        <v>9.4256259204712808E-3</v>
      </c>
      <c r="K22" s="20">
        <v>165</v>
      </c>
      <c r="L22" s="21">
        <f t="shared" si="4"/>
        <v>4.8600883652430045E-2</v>
      </c>
      <c r="M22" s="20">
        <v>17</v>
      </c>
      <c r="N22" s="115">
        <f t="shared" si="5"/>
        <v>5.0073637702503686E-3</v>
      </c>
      <c r="O22" s="20">
        <v>240</v>
      </c>
      <c r="P22" s="23">
        <f t="shared" si="6"/>
        <v>7.0692194403534608E-2</v>
      </c>
    </row>
    <row r="23" spans="1:16" ht="14.1" customHeight="1" x14ac:dyDescent="0.2">
      <c r="A23" s="19" t="s">
        <v>44</v>
      </c>
      <c r="B23" s="30">
        <f>'1. Plan vs Actual'!C24</f>
        <v>5191</v>
      </c>
      <c r="C23" s="20">
        <v>3486</v>
      </c>
      <c r="D23" s="21">
        <f t="shared" si="0"/>
        <v>0.67154690811019069</v>
      </c>
      <c r="E23" s="20">
        <v>906</v>
      </c>
      <c r="F23" s="21">
        <f t="shared" si="1"/>
        <v>0.17453284530918897</v>
      </c>
      <c r="G23" s="20">
        <v>1195</v>
      </c>
      <c r="H23" s="21">
        <f t="shared" si="2"/>
        <v>0.23020612598728568</v>
      </c>
      <c r="I23" s="20">
        <v>88</v>
      </c>
      <c r="J23" s="115">
        <f t="shared" si="3"/>
        <v>1.695241764592564E-2</v>
      </c>
      <c r="K23" s="20">
        <v>270</v>
      </c>
      <c r="L23" s="21">
        <f t="shared" si="4"/>
        <v>5.2013099595453673E-2</v>
      </c>
      <c r="M23" s="20">
        <v>31</v>
      </c>
      <c r="N23" s="115">
        <f t="shared" si="5"/>
        <v>5.9718743979965327E-3</v>
      </c>
      <c r="O23" s="20">
        <v>509</v>
      </c>
      <c r="P23" s="23">
        <f t="shared" si="6"/>
        <v>9.8054324792910805E-2</v>
      </c>
    </row>
    <row r="24" spans="1:16" ht="14.1" customHeight="1" x14ac:dyDescent="0.2">
      <c r="A24" s="19" t="s">
        <v>45</v>
      </c>
      <c r="B24" s="30">
        <f>'1. Plan vs Actual'!C25</f>
        <v>7442</v>
      </c>
      <c r="C24" s="20">
        <v>4937</v>
      </c>
      <c r="D24" s="21">
        <f t="shared" si="0"/>
        <v>0.66339693630744423</v>
      </c>
      <c r="E24" s="20">
        <v>1417</v>
      </c>
      <c r="F24" s="21">
        <f t="shared" si="1"/>
        <v>0.1904058048911583</v>
      </c>
      <c r="G24" s="20">
        <v>618</v>
      </c>
      <c r="H24" s="21">
        <f t="shared" si="2"/>
        <v>8.3042192958882016E-2</v>
      </c>
      <c r="I24" s="20">
        <v>98</v>
      </c>
      <c r="J24" s="115">
        <f t="shared" si="3"/>
        <v>1.3168503090567052E-2</v>
      </c>
      <c r="K24" s="20">
        <v>627</v>
      </c>
      <c r="L24" s="21">
        <f t="shared" si="4"/>
        <v>8.4251545283525936E-2</v>
      </c>
      <c r="M24" s="20">
        <v>16</v>
      </c>
      <c r="N24" s="115">
        <f t="shared" si="5"/>
        <v>2.149959688255845E-3</v>
      </c>
      <c r="O24" s="20">
        <v>468</v>
      </c>
      <c r="P24" s="23">
        <f t="shared" si="6"/>
        <v>6.2886320881483479E-2</v>
      </c>
    </row>
    <row r="25" spans="1:16" x14ac:dyDescent="0.2">
      <c r="A25" s="19" t="s">
        <v>46</v>
      </c>
      <c r="B25" s="30">
        <f>'1. Plan vs Actual'!C26</f>
        <v>1128</v>
      </c>
      <c r="C25" s="109">
        <v>761</v>
      </c>
      <c r="D25" s="21">
        <f t="shared" si="0"/>
        <v>0.67464539007092195</v>
      </c>
      <c r="E25" s="109">
        <v>98</v>
      </c>
      <c r="F25" s="21">
        <f t="shared" si="1"/>
        <v>8.6879432624113476E-2</v>
      </c>
      <c r="G25" s="109">
        <v>199</v>
      </c>
      <c r="H25" s="21">
        <f t="shared" si="2"/>
        <v>0.17641843971631205</v>
      </c>
      <c r="I25" s="109">
        <v>9</v>
      </c>
      <c r="J25" s="115">
        <f t="shared" si="3"/>
        <v>7.9787234042553185E-3</v>
      </c>
      <c r="K25" s="109">
        <v>111</v>
      </c>
      <c r="L25" s="21">
        <f t="shared" si="4"/>
        <v>9.8404255319148939E-2</v>
      </c>
      <c r="M25" s="109">
        <v>2</v>
      </c>
      <c r="N25" s="115">
        <f t="shared" si="5"/>
        <v>1.7730496453900709E-3</v>
      </c>
      <c r="O25" s="109">
        <v>75</v>
      </c>
      <c r="P25" s="23">
        <f t="shared" si="6"/>
        <v>6.6489361702127658E-2</v>
      </c>
    </row>
    <row r="26" spans="1:16" ht="13.5" thickBot="1" x14ac:dyDescent="0.25">
      <c r="A26" s="24" t="s">
        <v>48</v>
      </c>
      <c r="B26" s="110">
        <f>'1. Plan vs Actual'!C27</f>
        <v>99194</v>
      </c>
      <c r="C26" s="110">
        <v>57048</v>
      </c>
      <c r="D26" s="25">
        <f t="shared" si="0"/>
        <v>0.57511543036877233</v>
      </c>
      <c r="E26" s="110">
        <v>20664</v>
      </c>
      <c r="F26" s="25">
        <f t="shared" si="1"/>
        <v>0.20831905155553762</v>
      </c>
      <c r="G26" s="110">
        <v>21223</v>
      </c>
      <c r="H26" s="25">
        <f t="shared" si="2"/>
        <v>0.21395447305280563</v>
      </c>
      <c r="I26" s="110">
        <v>1465</v>
      </c>
      <c r="J26" s="35">
        <f t="shared" si="3"/>
        <v>1.4769038449906244E-2</v>
      </c>
      <c r="K26" s="110">
        <v>5970</v>
      </c>
      <c r="L26" s="25">
        <f t="shared" si="4"/>
        <v>6.0185091840232269E-2</v>
      </c>
      <c r="M26" s="110">
        <v>452</v>
      </c>
      <c r="N26" s="35">
        <f t="shared" si="5"/>
        <v>4.5567272214045206E-3</v>
      </c>
      <c r="O26" s="110">
        <v>11075</v>
      </c>
      <c r="P26" s="27">
        <f t="shared" si="6"/>
        <v>0.11164989817932536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5" t="s">
        <v>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6" ht="12.75" customHeight="1" x14ac:dyDescent="0.2">
      <c r="A30" s="155" t="s">
        <v>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x14ac:dyDescent="0.2">
      <c r="A31" s="159" t="s">
        <v>53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2" sqref="A32"/>
    </sheetView>
  </sheetViews>
  <sheetFormatPr defaultColWidth="9.140625" defaultRowHeight="12.75" x14ac:dyDescent="0.2"/>
  <cols>
    <col min="1" max="1" width="21.28515625" style="11" customWidth="1"/>
    <col min="2" max="2" width="10.140625" style="11" customWidth="1"/>
    <col min="3" max="3" width="8.28515625" style="11" customWidth="1"/>
    <col min="4" max="4" width="7.42578125" style="11" customWidth="1"/>
    <col min="5" max="5" width="8.7109375" style="11" customWidth="1"/>
    <col min="6" max="6" width="6.28515625" style="11" customWidth="1"/>
    <col min="7" max="7" width="8.7109375" style="11" customWidth="1"/>
    <col min="8" max="8" width="6.42578125" style="11" customWidth="1"/>
    <col min="9" max="9" width="8.7109375" style="11" customWidth="1"/>
    <col min="10" max="10" width="6.42578125" style="11" customWidth="1"/>
    <col min="11" max="11" width="8.7109375" style="11" customWidth="1"/>
    <col min="12" max="12" width="6.42578125" style="11" customWidth="1"/>
    <col min="13" max="13" width="8.7109375" style="11" customWidth="1"/>
    <col min="14" max="14" width="6.42578125" style="11" customWidth="1"/>
    <col min="15" max="16384" width="9.140625" style="11"/>
  </cols>
  <sheetData>
    <row r="1" spans="1:15" ht="18.75" x14ac:dyDescent="0.3">
      <c r="A1" s="161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5" ht="15.75" x14ac:dyDescent="0.25">
      <c r="A2" s="151" t="str">
        <f>'1. Plan vs Actual'!A2</f>
        <v>OSCCAR Summary by Workforce Area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5" ht="15.75" x14ac:dyDescent="0.25">
      <c r="A3" s="151" t="str">
        <f>'1. Plan vs Actual'!A3</f>
        <v>FY24 Quarter Ending March 31, 2024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5" spans="1:15" ht="18.75" x14ac:dyDescent="0.3">
      <c r="A5" s="161" t="s">
        <v>88</v>
      </c>
      <c r="B5" s="161"/>
      <c r="C5" s="161"/>
      <c r="D5" s="161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5" ht="6.75" customHeight="1" thickBot="1" x14ac:dyDescent="0.25"/>
    <row r="7" spans="1:15" ht="13.5" thickTop="1" x14ac:dyDescent="0.2">
      <c r="A7" s="143" t="s">
        <v>16</v>
      </c>
      <c r="B7" s="139" t="s">
        <v>17</v>
      </c>
      <c r="C7" s="36" t="s">
        <v>18</v>
      </c>
      <c r="D7" s="37" t="s">
        <v>19</v>
      </c>
      <c r="E7" s="140" t="s">
        <v>20</v>
      </c>
      <c r="F7" s="139" t="s">
        <v>21</v>
      </c>
      <c r="G7" s="38" t="s">
        <v>55</v>
      </c>
      <c r="H7" s="39" t="s">
        <v>61</v>
      </c>
      <c r="I7" s="140" t="s">
        <v>62</v>
      </c>
      <c r="J7" s="139" t="s">
        <v>63</v>
      </c>
      <c r="K7" s="38" t="s">
        <v>73</v>
      </c>
      <c r="L7" s="39" t="s">
        <v>74</v>
      </c>
      <c r="M7" s="140" t="s">
        <v>75</v>
      </c>
      <c r="N7" s="142" t="s">
        <v>76</v>
      </c>
    </row>
    <row r="8" spans="1:15" s="29" customFormat="1" ht="38.25" x14ac:dyDescent="0.2">
      <c r="A8" s="17"/>
      <c r="B8" s="135" t="s">
        <v>22</v>
      </c>
      <c r="C8" s="40" t="s">
        <v>89</v>
      </c>
      <c r="D8" s="18" t="s">
        <v>80</v>
      </c>
      <c r="E8" s="136" t="s">
        <v>90</v>
      </c>
      <c r="F8" s="135" t="s">
        <v>80</v>
      </c>
      <c r="G8" s="41" t="s">
        <v>91</v>
      </c>
      <c r="H8" s="42" t="s">
        <v>80</v>
      </c>
      <c r="I8" s="136" t="s">
        <v>92</v>
      </c>
      <c r="J8" s="135" t="s">
        <v>80</v>
      </c>
      <c r="K8" s="41" t="s">
        <v>93</v>
      </c>
      <c r="L8" s="42" t="s">
        <v>80</v>
      </c>
      <c r="M8" s="136" t="s">
        <v>94</v>
      </c>
      <c r="N8" s="18" t="s">
        <v>80</v>
      </c>
    </row>
    <row r="9" spans="1:15" ht="14.1" customHeight="1" x14ac:dyDescent="0.2">
      <c r="A9" s="19" t="s">
        <v>30</v>
      </c>
      <c r="B9" s="43">
        <f>'1. Plan vs Actual'!C10</f>
        <v>2717</v>
      </c>
      <c r="C9" s="44">
        <v>1320</v>
      </c>
      <c r="D9" s="23">
        <f>C9/B9</f>
        <v>0.48582995951417002</v>
      </c>
      <c r="E9" s="45">
        <v>173</v>
      </c>
      <c r="F9" s="46">
        <f>E9/B9</f>
        <v>6.3673168936326838E-2</v>
      </c>
      <c r="G9" s="47">
        <v>138</v>
      </c>
      <c r="H9" s="48">
        <f t="shared" ref="H9:H26" si="0">G9/B9</f>
        <v>5.0791313949208688E-2</v>
      </c>
      <c r="I9" s="45">
        <v>1357</v>
      </c>
      <c r="J9" s="46">
        <f>I9/B9</f>
        <v>0.49944792050055209</v>
      </c>
      <c r="K9" s="47">
        <v>418</v>
      </c>
      <c r="L9" s="48">
        <f>K9/B9</f>
        <v>0.15384615384615385</v>
      </c>
      <c r="M9" s="45">
        <v>631</v>
      </c>
      <c r="N9" s="23">
        <f>M9/B9</f>
        <v>0.23224144276775854</v>
      </c>
      <c r="O9" s="49"/>
    </row>
    <row r="10" spans="1:15" ht="14.1" customHeight="1" x14ac:dyDescent="0.2">
      <c r="A10" s="19" t="s">
        <v>31</v>
      </c>
      <c r="B10" s="43">
        <f>'1. Plan vs Actual'!C11</f>
        <v>11984</v>
      </c>
      <c r="C10" s="44">
        <v>5955</v>
      </c>
      <c r="D10" s="23">
        <f t="shared" ref="D10:D24" si="1">C10/B10</f>
        <v>0.49691255006675566</v>
      </c>
      <c r="E10" s="45">
        <v>143</v>
      </c>
      <c r="F10" s="46">
        <f t="shared" ref="F10:F26" si="2">E10/B10</f>
        <v>1.1932576769025368E-2</v>
      </c>
      <c r="G10" s="47">
        <v>398</v>
      </c>
      <c r="H10" s="48">
        <f t="shared" si="0"/>
        <v>3.3210947930574101E-2</v>
      </c>
      <c r="I10" s="45">
        <v>7320</v>
      </c>
      <c r="J10" s="46">
        <f t="shared" ref="J10:J26" si="3">I10/B10</f>
        <v>0.61081441922563418</v>
      </c>
      <c r="K10" s="47">
        <v>1873</v>
      </c>
      <c r="L10" s="48">
        <f t="shared" ref="L10:L26" si="4">K10/B10</f>
        <v>0.15629172229639518</v>
      </c>
      <c r="M10" s="45">
        <v>2250</v>
      </c>
      <c r="N10" s="23">
        <f t="shared" ref="N10:N26" si="5">M10/B10</f>
        <v>0.18775033377837116</v>
      </c>
      <c r="O10" s="49"/>
    </row>
    <row r="11" spans="1:15" ht="14.1" customHeight="1" x14ac:dyDescent="0.2">
      <c r="A11" s="19" t="s">
        <v>32</v>
      </c>
      <c r="B11" s="43">
        <f>'1. Plan vs Actual'!C12</f>
        <v>6476</v>
      </c>
      <c r="C11" s="44">
        <v>2916</v>
      </c>
      <c r="D11" s="23">
        <f t="shared" si="1"/>
        <v>0.45027794935145149</v>
      </c>
      <c r="E11" s="45">
        <v>413</v>
      </c>
      <c r="F11" s="46">
        <f t="shared" si="2"/>
        <v>6.3773934527486101E-2</v>
      </c>
      <c r="G11" s="47">
        <v>212</v>
      </c>
      <c r="H11" s="48">
        <f t="shared" si="0"/>
        <v>3.2736256948733784E-2</v>
      </c>
      <c r="I11" s="45">
        <v>3500</v>
      </c>
      <c r="J11" s="46">
        <f t="shared" si="3"/>
        <v>0.54045707226683137</v>
      </c>
      <c r="K11" s="47">
        <v>1024</v>
      </c>
      <c r="L11" s="48">
        <f t="shared" si="4"/>
        <v>0.15812229771463868</v>
      </c>
      <c r="M11" s="45">
        <v>1327</v>
      </c>
      <c r="N11" s="23">
        <f t="shared" si="5"/>
        <v>0.20491043854231006</v>
      </c>
      <c r="O11" s="49"/>
    </row>
    <row r="12" spans="1:15" ht="14.1" customHeight="1" x14ac:dyDescent="0.2">
      <c r="A12" s="19" t="s">
        <v>33</v>
      </c>
      <c r="B12" s="43">
        <f>'1. Plan vs Actual'!C13</f>
        <v>5777</v>
      </c>
      <c r="C12" s="44">
        <v>2984</v>
      </c>
      <c r="D12" s="23">
        <f t="shared" si="1"/>
        <v>0.5165310714903929</v>
      </c>
      <c r="E12" s="45">
        <v>58</v>
      </c>
      <c r="F12" s="46">
        <f t="shared" si="2"/>
        <v>1.0039813051756967E-2</v>
      </c>
      <c r="G12" s="47">
        <v>186</v>
      </c>
      <c r="H12" s="48">
        <f t="shared" si="0"/>
        <v>3.2196641855634416E-2</v>
      </c>
      <c r="I12" s="45">
        <v>3160</v>
      </c>
      <c r="J12" s="46">
        <f t="shared" si="3"/>
        <v>0.54699671109572445</v>
      </c>
      <c r="K12" s="47">
        <v>940</v>
      </c>
      <c r="L12" s="48">
        <f t="shared" si="4"/>
        <v>0.16271421152847498</v>
      </c>
      <c r="M12" s="45">
        <v>1433</v>
      </c>
      <c r="N12" s="23">
        <f t="shared" si="5"/>
        <v>0.2480526224684092</v>
      </c>
      <c r="O12" s="49"/>
    </row>
    <row r="13" spans="1:15" ht="14.1" customHeight="1" x14ac:dyDescent="0.2">
      <c r="A13" s="19" t="s">
        <v>34</v>
      </c>
      <c r="B13" s="43">
        <f>'1. Plan vs Actual'!C14</f>
        <v>2782</v>
      </c>
      <c r="C13" s="44">
        <v>1455</v>
      </c>
      <c r="D13" s="23">
        <f t="shared" si="1"/>
        <v>0.52300503235082674</v>
      </c>
      <c r="E13" s="45">
        <v>75</v>
      </c>
      <c r="F13" s="46">
        <f t="shared" si="2"/>
        <v>2.6959022286125092E-2</v>
      </c>
      <c r="G13" s="47">
        <v>63</v>
      </c>
      <c r="H13" s="48">
        <f t="shared" si="0"/>
        <v>2.2645578720345075E-2</v>
      </c>
      <c r="I13" s="45">
        <v>1102</v>
      </c>
      <c r="J13" s="46">
        <f t="shared" si="3"/>
        <v>0.39611790079079801</v>
      </c>
      <c r="K13" s="47">
        <v>468</v>
      </c>
      <c r="L13" s="48">
        <f t="shared" si="4"/>
        <v>0.16822429906542055</v>
      </c>
      <c r="M13" s="45">
        <v>1074</v>
      </c>
      <c r="N13" s="23">
        <f t="shared" si="5"/>
        <v>0.38605319913731129</v>
      </c>
      <c r="O13" s="49"/>
    </row>
    <row r="14" spans="1:15" ht="14.1" customHeight="1" x14ac:dyDescent="0.2">
      <c r="A14" s="19" t="s">
        <v>35</v>
      </c>
      <c r="B14" s="43">
        <f>'1. Plan vs Actual'!C15</f>
        <v>8269</v>
      </c>
      <c r="C14" s="44">
        <v>3651</v>
      </c>
      <c r="D14" s="23">
        <f t="shared" si="1"/>
        <v>0.44152860079816181</v>
      </c>
      <c r="E14" s="45">
        <v>114</v>
      </c>
      <c r="F14" s="46">
        <f t="shared" si="2"/>
        <v>1.3786431249244165E-2</v>
      </c>
      <c r="G14" s="47">
        <v>214</v>
      </c>
      <c r="H14" s="48">
        <f t="shared" si="0"/>
        <v>2.5879791994195187E-2</v>
      </c>
      <c r="I14" s="45">
        <v>4379</v>
      </c>
      <c r="J14" s="46">
        <f t="shared" si="3"/>
        <v>0.52956826702140525</v>
      </c>
      <c r="K14" s="47">
        <v>1425</v>
      </c>
      <c r="L14" s="48">
        <f t="shared" si="4"/>
        <v>0.17233039061555205</v>
      </c>
      <c r="M14" s="45">
        <v>2137</v>
      </c>
      <c r="N14" s="23">
        <f t="shared" si="5"/>
        <v>0.25843511911960332</v>
      </c>
      <c r="O14" s="49"/>
    </row>
    <row r="15" spans="1:15" ht="14.1" customHeight="1" x14ac:dyDescent="0.2">
      <c r="A15" s="19" t="s">
        <v>36</v>
      </c>
      <c r="B15" s="43">
        <f>'1. Plan vs Actual'!C16</f>
        <v>2465</v>
      </c>
      <c r="C15" s="44">
        <v>1141</v>
      </c>
      <c r="D15" s="23">
        <f t="shared" si="1"/>
        <v>0.46288032454361056</v>
      </c>
      <c r="E15" s="45">
        <v>44</v>
      </c>
      <c r="F15" s="46">
        <f t="shared" si="2"/>
        <v>1.7849898580121704E-2</v>
      </c>
      <c r="G15" s="47">
        <v>79</v>
      </c>
      <c r="H15" s="48">
        <f t="shared" si="0"/>
        <v>3.204868154158215E-2</v>
      </c>
      <c r="I15" s="45">
        <v>1286</v>
      </c>
      <c r="J15" s="46">
        <f t="shared" si="3"/>
        <v>0.52170385395537522</v>
      </c>
      <c r="K15" s="47">
        <v>378</v>
      </c>
      <c r="L15" s="48">
        <f t="shared" si="4"/>
        <v>0.15334685598377282</v>
      </c>
      <c r="M15" s="45">
        <v>678</v>
      </c>
      <c r="N15" s="23">
        <f t="shared" si="5"/>
        <v>0.2750507099391481</v>
      </c>
      <c r="O15" s="49"/>
    </row>
    <row r="16" spans="1:15" ht="14.1" customHeight="1" x14ac:dyDescent="0.2">
      <c r="A16" s="19" t="s">
        <v>37</v>
      </c>
      <c r="B16" s="43">
        <f>'1. Plan vs Actual'!C17</f>
        <v>6835</v>
      </c>
      <c r="C16" s="44">
        <v>3386</v>
      </c>
      <c r="D16" s="23">
        <f t="shared" si="1"/>
        <v>0.49539136795903438</v>
      </c>
      <c r="E16" s="45">
        <v>162</v>
      </c>
      <c r="F16" s="46">
        <f t="shared" si="2"/>
        <v>2.3701536210680323E-2</v>
      </c>
      <c r="G16" s="47">
        <v>214</v>
      </c>
      <c r="H16" s="48">
        <f t="shared" si="0"/>
        <v>3.130943672275055E-2</v>
      </c>
      <c r="I16" s="45">
        <v>3647</v>
      </c>
      <c r="J16" s="46">
        <f t="shared" si="3"/>
        <v>0.5335771762984638</v>
      </c>
      <c r="K16" s="47">
        <v>1067</v>
      </c>
      <c r="L16" s="48">
        <f t="shared" si="4"/>
        <v>0.15610826627651792</v>
      </c>
      <c r="M16" s="45">
        <v>1745</v>
      </c>
      <c r="N16" s="23">
        <f t="shared" si="5"/>
        <v>0.25530358449158741</v>
      </c>
      <c r="O16" s="49"/>
    </row>
    <row r="17" spans="1:17" ht="14.1" customHeight="1" x14ac:dyDescent="0.2">
      <c r="A17" s="19" t="s">
        <v>38</v>
      </c>
      <c r="B17" s="43">
        <f>'1. Plan vs Actual'!C18</f>
        <v>3226</v>
      </c>
      <c r="C17" s="44">
        <v>1631</v>
      </c>
      <c r="D17" s="23">
        <f t="shared" si="1"/>
        <v>0.50557966522008679</v>
      </c>
      <c r="E17" s="45">
        <v>148</v>
      </c>
      <c r="F17" s="46">
        <f t="shared" si="2"/>
        <v>4.5877247365158087E-2</v>
      </c>
      <c r="G17" s="47">
        <v>124</v>
      </c>
      <c r="H17" s="48">
        <f t="shared" si="0"/>
        <v>3.8437693738375696E-2</v>
      </c>
      <c r="I17" s="45">
        <v>1744</v>
      </c>
      <c r="J17" s="46">
        <f t="shared" si="3"/>
        <v>0.54060756354618722</v>
      </c>
      <c r="K17" s="47">
        <v>517</v>
      </c>
      <c r="L17" s="48">
        <f t="shared" si="4"/>
        <v>0.16026038437693738</v>
      </c>
      <c r="M17" s="45">
        <v>693</v>
      </c>
      <c r="N17" s="23">
        <f t="shared" si="5"/>
        <v>0.21481711097334161</v>
      </c>
      <c r="O17" s="49"/>
    </row>
    <row r="18" spans="1:17" ht="14.1" customHeight="1" x14ac:dyDescent="0.2">
      <c r="A18" s="19" t="s">
        <v>39</v>
      </c>
      <c r="B18" s="43">
        <f>'1. Plan vs Actual'!C19</f>
        <v>13618</v>
      </c>
      <c r="C18" s="44">
        <v>6649</v>
      </c>
      <c r="D18" s="23">
        <f t="shared" si="1"/>
        <v>0.48825084447055367</v>
      </c>
      <c r="E18" s="45">
        <v>662</v>
      </c>
      <c r="F18" s="46">
        <f t="shared" si="2"/>
        <v>4.8612131003084154E-2</v>
      </c>
      <c r="G18" s="47">
        <v>808</v>
      </c>
      <c r="H18" s="48">
        <f t="shared" si="0"/>
        <v>5.9333235423703924E-2</v>
      </c>
      <c r="I18" s="45">
        <v>7823</v>
      </c>
      <c r="J18" s="46">
        <f t="shared" si="3"/>
        <v>0.57446027316786608</v>
      </c>
      <c r="K18" s="47">
        <v>1952</v>
      </c>
      <c r="L18" s="48">
        <f t="shared" si="4"/>
        <v>0.14333969745924513</v>
      </c>
      <c r="M18" s="45">
        <v>2373</v>
      </c>
      <c r="N18" s="23">
        <f t="shared" si="5"/>
        <v>0.17425466294610076</v>
      </c>
      <c r="O18" s="49"/>
    </row>
    <row r="19" spans="1:17" ht="14.1" customHeight="1" x14ac:dyDescent="0.2">
      <c r="A19" s="19" t="s">
        <v>40</v>
      </c>
      <c r="B19" s="43">
        <f>'1. Plan vs Actual'!C20</f>
        <v>7566</v>
      </c>
      <c r="C19" s="44">
        <v>3757</v>
      </c>
      <c r="D19" s="23">
        <f t="shared" si="1"/>
        <v>0.49656357388316152</v>
      </c>
      <c r="E19" s="45">
        <v>163</v>
      </c>
      <c r="F19" s="46">
        <f t="shared" si="2"/>
        <v>2.1543748347872059E-2</v>
      </c>
      <c r="G19" s="47">
        <v>327</v>
      </c>
      <c r="H19" s="48">
        <f t="shared" si="0"/>
        <v>4.3219666931007136E-2</v>
      </c>
      <c r="I19" s="45">
        <v>3821</v>
      </c>
      <c r="J19" s="46">
        <f t="shared" si="3"/>
        <v>0.5050224689399947</v>
      </c>
      <c r="K19" s="47">
        <v>1259</v>
      </c>
      <c r="L19" s="48">
        <f t="shared" si="4"/>
        <v>0.16640232619614062</v>
      </c>
      <c r="M19" s="45">
        <v>1996</v>
      </c>
      <c r="N19" s="23">
        <f t="shared" si="5"/>
        <v>0.26381178958498547</v>
      </c>
      <c r="O19" s="49"/>
    </row>
    <row r="20" spans="1:17" ht="14.1" customHeight="1" x14ac:dyDescent="0.2">
      <c r="A20" s="19" t="s">
        <v>41</v>
      </c>
      <c r="B20" s="43">
        <f>'1. Plan vs Actual'!C21</f>
        <v>9132</v>
      </c>
      <c r="C20" s="44">
        <v>4303</v>
      </c>
      <c r="D20" s="23">
        <f t="shared" si="1"/>
        <v>0.47120017520805957</v>
      </c>
      <c r="E20" s="45">
        <v>66</v>
      </c>
      <c r="F20" s="46">
        <f t="shared" si="2"/>
        <v>7.2273324572930354E-3</v>
      </c>
      <c r="G20" s="47">
        <v>151</v>
      </c>
      <c r="H20" s="48">
        <f t="shared" si="0"/>
        <v>1.6535260621988613E-2</v>
      </c>
      <c r="I20" s="45">
        <v>5046</v>
      </c>
      <c r="J20" s="46">
        <f t="shared" si="3"/>
        <v>0.55256241787122207</v>
      </c>
      <c r="K20" s="47">
        <v>1552</v>
      </c>
      <c r="L20" s="48">
        <f t="shared" si="4"/>
        <v>0.16995181778361804</v>
      </c>
      <c r="M20" s="45">
        <v>2317</v>
      </c>
      <c r="N20" s="23">
        <f t="shared" si="5"/>
        <v>0.25372317126587823</v>
      </c>
      <c r="O20" s="49"/>
    </row>
    <row r="21" spans="1:17" ht="14.1" customHeight="1" x14ac:dyDescent="0.2">
      <c r="A21" s="19" t="s">
        <v>42</v>
      </c>
      <c r="B21" s="43">
        <f>'1. Plan vs Actual'!C22</f>
        <v>7864</v>
      </c>
      <c r="C21" s="44">
        <v>3550</v>
      </c>
      <c r="D21" s="23">
        <f t="shared" si="1"/>
        <v>0.45142421159715157</v>
      </c>
      <c r="E21" s="45">
        <v>75</v>
      </c>
      <c r="F21" s="46">
        <f t="shared" si="2"/>
        <v>9.5371312309257376E-3</v>
      </c>
      <c r="G21" s="47">
        <v>204</v>
      </c>
      <c r="H21" s="48">
        <f t="shared" si="0"/>
        <v>2.5940996948118005E-2</v>
      </c>
      <c r="I21" s="45">
        <v>3583</v>
      </c>
      <c r="J21" s="46">
        <f t="shared" si="3"/>
        <v>0.4556205493387589</v>
      </c>
      <c r="K21" s="47">
        <v>1581</v>
      </c>
      <c r="L21" s="48">
        <f t="shared" si="4"/>
        <v>0.20104272634791454</v>
      </c>
      <c r="M21" s="45">
        <v>2421</v>
      </c>
      <c r="N21" s="23">
        <f t="shared" si="5"/>
        <v>0.30785859613428279</v>
      </c>
      <c r="O21" s="49"/>
    </row>
    <row r="22" spans="1:17" ht="14.1" customHeight="1" x14ac:dyDescent="0.2">
      <c r="A22" s="19" t="s">
        <v>43</v>
      </c>
      <c r="B22" s="43">
        <f>'1. Plan vs Actual'!C23</f>
        <v>3395</v>
      </c>
      <c r="C22" s="44">
        <v>1465</v>
      </c>
      <c r="D22" s="23">
        <f t="shared" si="1"/>
        <v>0.43151693667157587</v>
      </c>
      <c r="E22" s="45">
        <v>59</v>
      </c>
      <c r="F22" s="46">
        <f t="shared" si="2"/>
        <v>1.7378497790868926E-2</v>
      </c>
      <c r="G22" s="47">
        <v>109</v>
      </c>
      <c r="H22" s="48">
        <f t="shared" si="0"/>
        <v>3.2106038291605299E-2</v>
      </c>
      <c r="I22" s="45">
        <v>1610</v>
      </c>
      <c r="J22" s="46">
        <f t="shared" si="3"/>
        <v>0.47422680412371132</v>
      </c>
      <c r="K22" s="47">
        <v>620</v>
      </c>
      <c r="L22" s="48">
        <f t="shared" si="4"/>
        <v>0.18262150220913106</v>
      </c>
      <c r="M22" s="45">
        <v>997</v>
      </c>
      <c r="N22" s="23">
        <f t="shared" si="5"/>
        <v>0.29366715758468337</v>
      </c>
      <c r="O22" s="49"/>
    </row>
    <row r="23" spans="1:17" ht="14.1" customHeight="1" x14ac:dyDescent="0.2">
      <c r="A23" s="19" t="s">
        <v>44</v>
      </c>
      <c r="B23" s="43">
        <f>'1. Plan vs Actual'!C24</f>
        <v>5191</v>
      </c>
      <c r="C23" s="44">
        <v>2457</v>
      </c>
      <c r="D23" s="23">
        <f t="shared" si="1"/>
        <v>0.47331920631862839</v>
      </c>
      <c r="E23" s="45">
        <v>88</v>
      </c>
      <c r="F23" s="46">
        <f t="shared" si="2"/>
        <v>1.695241764592564E-2</v>
      </c>
      <c r="G23" s="47">
        <v>203</v>
      </c>
      <c r="H23" s="48">
        <f t="shared" si="0"/>
        <v>3.9106145251396648E-2</v>
      </c>
      <c r="I23" s="45">
        <v>2735</v>
      </c>
      <c r="J23" s="46">
        <f t="shared" si="3"/>
        <v>0.52687343479098436</v>
      </c>
      <c r="K23" s="47">
        <v>811</v>
      </c>
      <c r="L23" s="48">
        <f t="shared" si="4"/>
        <v>0.15623193989597381</v>
      </c>
      <c r="M23" s="45">
        <v>1354</v>
      </c>
      <c r="N23" s="23">
        <f t="shared" si="5"/>
        <v>0.26083606241571949</v>
      </c>
      <c r="O23" s="49"/>
    </row>
    <row r="24" spans="1:17" ht="14.1" customHeight="1" x14ac:dyDescent="0.2">
      <c r="A24" s="19" t="s">
        <v>45</v>
      </c>
      <c r="B24" s="43">
        <f>'1. Plan vs Actual'!C25</f>
        <v>7442</v>
      </c>
      <c r="C24" s="44">
        <v>3603</v>
      </c>
      <c r="D24" s="23">
        <f t="shared" si="1"/>
        <v>0.48414404729911314</v>
      </c>
      <c r="E24" s="45">
        <v>137</v>
      </c>
      <c r="F24" s="46">
        <f t="shared" si="2"/>
        <v>1.8409029830690673E-2</v>
      </c>
      <c r="G24" s="47">
        <v>171</v>
      </c>
      <c r="H24" s="48">
        <f t="shared" si="0"/>
        <v>2.2977694168234346E-2</v>
      </c>
      <c r="I24" s="45">
        <v>3817</v>
      </c>
      <c r="J24" s="46">
        <f t="shared" si="3"/>
        <v>0.51289975812953503</v>
      </c>
      <c r="K24" s="47">
        <v>1278</v>
      </c>
      <c r="L24" s="48">
        <f t="shared" si="4"/>
        <v>0.17172803009943563</v>
      </c>
      <c r="M24" s="45">
        <v>2039</v>
      </c>
      <c r="N24" s="23">
        <f t="shared" si="5"/>
        <v>0.2739854877721043</v>
      </c>
      <c r="O24" s="49"/>
      <c r="Q24" s="49"/>
    </row>
    <row r="25" spans="1:17" x14ac:dyDescent="0.2">
      <c r="A25" s="19" t="s">
        <v>46</v>
      </c>
      <c r="B25" s="50">
        <f>'1. Plan vs Actual'!C26</f>
        <v>1128</v>
      </c>
      <c r="C25" s="116">
        <v>475</v>
      </c>
      <c r="D25" s="23">
        <f>C25/B25</f>
        <v>0.42109929078014185</v>
      </c>
      <c r="E25" s="117">
        <v>3</v>
      </c>
      <c r="F25" s="46">
        <f>E25/B25</f>
        <v>2.6595744680851063E-3</v>
      </c>
      <c r="G25" s="118">
        <v>16</v>
      </c>
      <c r="H25" s="48">
        <f t="shared" si="0"/>
        <v>1.4184397163120567E-2</v>
      </c>
      <c r="I25" s="117">
        <v>420</v>
      </c>
      <c r="J25" s="46">
        <f t="shared" si="3"/>
        <v>0.37234042553191488</v>
      </c>
      <c r="K25" s="118">
        <v>243</v>
      </c>
      <c r="L25" s="48">
        <f t="shared" si="4"/>
        <v>0.21542553191489361</v>
      </c>
      <c r="M25" s="117">
        <v>446</v>
      </c>
      <c r="N25" s="23">
        <f t="shared" si="5"/>
        <v>0.3953900709219858</v>
      </c>
      <c r="O25" s="49"/>
    </row>
    <row r="26" spans="1:17" ht="13.5" thickBot="1" x14ac:dyDescent="0.25">
      <c r="A26" s="24" t="s">
        <v>48</v>
      </c>
      <c r="B26" s="51">
        <f>'1. Plan vs Actual'!C27</f>
        <v>99194</v>
      </c>
      <c r="C26" s="119">
        <v>46641</v>
      </c>
      <c r="D26" s="27">
        <f>C26/B26</f>
        <v>0.47019981047240761</v>
      </c>
      <c r="E26" s="120">
        <v>2751</v>
      </c>
      <c r="F26" s="52">
        <f t="shared" si="2"/>
        <v>2.7733532270096981E-2</v>
      </c>
      <c r="G26" s="121">
        <v>3950</v>
      </c>
      <c r="H26" s="53">
        <f t="shared" si="0"/>
        <v>3.9820956912716497E-2</v>
      </c>
      <c r="I26" s="120">
        <v>55497</v>
      </c>
      <c r="J26" s="52">
        <f t="shared" si="3"/>
        <v>0.55947940399620943</v>
      </c>
      <c r="K26" s="121">
        <v>15508</v>
      </c>
      <c r="L26" s="53">
        <f t="shared" si="4"/>
        <v>0.15634010121579933</v>
      </c>
      <c r="M26" s="120">
        <v>21488</v>
      </c>
      <c r="N26" s="27">
        <f t="shared" si="5"/>
        <v>0.21662600560517772</v>
      </c>
      <c r="O26" s="49"/>
      <c r="P26" s="4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2">
      <c r="A29" s="155" t="s">
        <v>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7" ht="12.75" customHeight="1" x14ac:dyDescent="0.2">
      <c r="A30" s="155" t="s">
        <v>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7" x14ac:dyDescent="0.2">
      <c r="A31" s="159" t="s">
        <v>53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1.28515625" style="49" customWidth="1"/>
    <col min="2" max="2" width="9.42578125" style="49" customWidth="1"/>
    <col min="3" max="3" width="8.28515625" style="49" customWidth="1"/>
    <col min="4" max="4" width="5.140625" style="49" customWidth="1"/>
    <col min="5" max="5" width="8.7109375" style="49" customWidth="1"/>
    <col min="6" max="6" width="5.140625" style="49" customWidth="1"/>
    <col min="7" max="7" width="9.42578125" style="49" customWidth="1"/>
    <col min="8" max="8" width="5.140625" style="49" customWidth="1"/>
    <col min="9" max="9" width="8.7109375" style="49" customWidth="1"/>
    <col min="10" max="10" width="5.140625" style="49" customWidth="1"/>
    <col min="11" max="11" width="9.140625" style="49" customWidth="1"/>
    <col min="12" max="12" width="5.140625" style="49" customWidth="1"/>
    <col min="13" max="13" width="8.7109375" style="49" customWidth="1"/>
    <col min="14" max="14" width="5.140625" style="49" customWidth="1"/>
    <col min="15" max="15" width="10.7109375" style="49" customWidth="1"/>
    <col min="16" max="16" width="5.140625" style="49" customWidth="1"/>
    <col min="17" max="16384" width="9.140625" style="49"/>
  </cols>
  <sheetData>
    <row r="1" spans="1:16" ht="18.75" x14ac:dyDescent="0.3">
      <c r="A1" s="161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15.75" x14ac:dyDescent="0.2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ht="15.75" x14ac:dyDescent="0.25">
      <c r="A3" s="177" t="str">
        <f>'1. Plan vs Actual'!A3</f>
        <v>FY24 Quarter Ending March 31, 2024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52"/>
    </row>
    <row r="5" spans="1:16" ht="18.75" x14ac:dyDescent="0.3">
      <c r="A5" s="161" t="s">
        <v>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6" ht="6.75" customHeight="1" thickBot="1" x14ac:dyDescent="0.25"/>
    <row r="7" spans="1:16" ht="13.5" thickTop="1" x14ac:dyDescent="0.2">
      <c r="A7" s="54" t="s">
        <v>16</v>
      </c>
      <c r="B7" s="141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1" x14ac:dyDescent="0.2">
      <c r="A8" s="57"/>
      <c r="B8" s="134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" customHeight="1" x14ac:dyDescent="0.2">
      <c r="A9" s="61" t="s">
        <v>30</v>
      </c>
      <c r="B9" s="30">
        <f>'1. Plan vs Actual'!C10</f>
        <v>2717</v>
      </c>
      <c r="C9" s="20">
        <v>249</v>
      </c>
      <c r="D9" s="21">
        <f>C9/B9</f>
        <v>9.1645196908354806E-2</v>
      </c>
      <c r="E9" s="20">
        <v>844</v>
      </c>
      <c r="F9" s="21">
        <f>E9/B9</f>
        <v>0.31063673168936329</v>
      </c>
      <c r="G9" s="20">
        <v>322</v>
      </c>
      <c r="H9" s="21">
        <f>G9/B9</f>
        <v>0.11851306588148694</v>
      </c>
      <c r="I9" s="20">
        <v>185</v>
      </c>
      <c r="J9" s="21">
        <f>I9/B9</f>
        <v>6.8089804931910192E-2</v>
      </c>
      <c r="K9" s="20">
        <v>501</v>
      </c>
      <c r="L9" s="21">
        <f>K9/B9</f>
        <v>0.18439455281560543</v>
      </c>
      <c r="M9" s="20">
        <v>285</v>
      </c>
      <c r="N9" s="21">
        <f>M9/B9</f>
        <v>0.1048951048951049</v>
      </c>
      <c r="O9" s="20">
        <v>331</v>
      </c>
      <c r="P9" s="23">
        <f>O9/B9</f>
        <v>0.12182554287817446</v>
      </c>
    </row>
    <row r="10" spans="1:16" ht="14.1" customHeight="1" x14ac:dyDescent="0.2">
      <c r="A10" s="61" t="s">
        <v>31</v>
      </c>
      <c r="B10" s="30">
        <f>'1. Plan vs Actual'!C11</f>
        <v>11984</v>
      </c>
      <c r="C10" s="20">
        <v>771</v>
      </c>
      <c r="D10" s="21">
        <f t="shared" ref="D10:D26" si="0">C10/B10</f>
        <v>6.4335781041388512E-2</v>
      </c>
      <c r="E10" s="20">
        <v>3047</v>
      </c>
      <c r="F10" s="21">
        <f t="shared" ref="F10:F26" si="1">E10/B10</f>
        <v>0.25425567423230977</v>
      </c>
      <c r="G10" s="20">
        <v>1510</v>
      </c>
      <c r="H10" s="21">
        <f t="shared" ref="H10:H26" si="2">G10/B10</f>
        <v>0.12600133511348466</v>
      </c>
      <c r="I10" s="20">
        <v>727</v>
      </c>
      <c r="J10" s="21">
        <f t="shared" ref="J10:J26" si="3">I10/B10</f>
        <v>6.0664218958611481E-2</v>
      </c>
      <c r="K10" s="20">
        <v>3519</v>
      </c>
      <c r="L10" s="21">
        <f t="shared" ref="L10:L26" si="4">K10/B10</f>
        <v>0.29364152202937249</v>
      </c>
      <c r="M10" s="20">
        <v>1945</v>
      </c>
      <c r="N10" s="21">
        <f t="shared" ref="N10:N26" si="5">M10/B10</f>
        <v>0.16229973297730307</v>
      </c>
      <c r="O10" s="20">
        <v>465</v>
      </c>
      <c r="P10" s="23">
        <f t="shared" ref="P10:P26" si="6">O10/B10</f>
        <v>3.880173564753004E-2</v>
      </c>
    </row>
    <row r="11" spans="1:16" ht="14.1" customHeight="1" x14ac:dyDescent="0.2">
      <c r="A11" s="61" t="s">
        <v>32</v>
      </c>
      <c r="B11" s="30">
        <f>'1. Plan vs Actual'!C12</f>
        <v>6476</v>
      </c>
      <c r="C11" s="20">
        <v>922</v>
      </c>
      <c r="D11" s="21">
        <f t="shared" si="0"/>
        <v>0.14237183446571958</v>
      </c>
      <c r="E11" s="20">
        <v>2296</v>
      </c>
      <c r="F11" s="21">
        <f t="shared" si="1"/>
        <v>0.35453983940704137</v>
      </c>
      <c r="G11" s="20">
        <v>899</v>
      </c>
      <c r="H11" s="21">
        <f t="shared" si="2"/>
        <v>0.13882025941939469</v>
      </c>
      <c r="I11" s="20">
        <v>565</v>
      </c>
      <c r="J11" s="21">
        <f t="shared" si="3"/>
        <v>8.7245213094502783E-2</v>
      </c>
      <c r="K11" s="20">
        <v>1174</v>
      </c>
      <c r="L11" s="21">
        <f t="shared" si="4"/>
        <v>0.18128474366893144</v>
      </c>
      <c r="M11" s="20">
        <v>540</v>
      </c>
      <c r="N11" s="21">
        <f t="shared" si="5"/>
        <v>8.3384805435453985E-2</v>
      </c>
      <c r="O11" s="20">
        <v>80</v>
      </c>
      <c r="P11" s="23">
        <f t="shared" si="6"/>
        <v>1.2353304508956145E-2</v>
      </c>
    </row>
    <row r="12" spans="1:16" ht="14.1" customHeight="1" x14ac:dyDescent="0.2">
      <c r="A12" s="61" t="s">
        <v>33</v>
      </c>
      <c r="B12" s="30">
        <f>'1. Plan vs Actual'!C13</f>
        <v>5777</v>
      </c>
      <c r="C12" s="20">
        <v>374</v>
      </c>
      <c r="D12" s="21">
        <f t="shared" si="0"/>
        <v>6.4739484161329408E-2</v>
      </c>
      <c r="E12" s="20">
        <v>1883</v>
      </c>
      <c r="F12" s="21">
        <f t="shared" si="1"/>
        <v>0.32594772373204084</v>
      </c>
      <c r="G12" s="20">
        <v>920</v>
      </c>
      <c r="H12" s="21">
        <f t="shared" si="2"/>
        <v>0.15925220702786913</v>
      </c>
      <c r="I12" s="20">
        <v>491</v>
      </c>
      <c r="J12" s="21">
        <f t="shared" si="3"/>
        <v>8.499221048987364E-2</v>
      </c>
      <c r="K12" s="20">
        <v>1458</v>
      </c>
      <c r="L12" s="21">
        <f t="shared" si="4"/>
        <v>0.25238012809416654</v>
      </c>
      <c r="M12" s="20">
        <v>615</v>
      </c>
      <c r="N12" s="21">
        <f t="shared" si="5"/>
        <v>0.10645663839362991</v>
      </c>
      <c r="O12" s="20">
        <v>36</v>
      </c>
      <c r="P12" s="23">
        <f t="shared" si="6"/>
        <v>6.2316081010905314E-3</v>
      </c>
    </row>
    <row r="13" spans="1:16" ht="14.1" customHeight="1" x14ac:dyDescent="0.2">
      <c r="A13" s="61" t="s">
        <v>34</v>
      </c>
      <c r="B13" s="30">
        <f>'1. Plan vs Actual'!C14</f>
        <v>2782</v>
      </c>
      <c r="C13" s="20">
        <v>188</v>
      </c>
      <c r="D13" s="21">
        <f t="shared" si="0"/>
        <v>6.7577282530553562E-2</v>
      </c>
      <c r="E13" s="20">
        <v>607</v>
      </c>
      <c r="F13" s="21">
        <f t="shared" si="1"/>
        <v>0.21818835370237238</v>
      </c>
      <c r="G13" s="20">
        <v>382</v>
      </c>
      <c r="H13" s="21">
        <f t="shared" si="2"/>
        <v>0.13731128684399713</v>
      </c>
      <c r="I13" s="20">
        <v>261</v>
      </c>
      <c r="J13" s="21">
        <f t="shared" si="3"/>
        <v>9.3817397555715318E-2</v>
      </c>
      <c r="K13" s="20">
        <v>885</v>
      </c>
      <c r="L13" s="21">
        <f t="shared" si="4"/>
        <v>0.31811646297627605</v>
      </c>
      <c r="M13" s="20">
        <v>448</v>
      </c>
      <c r="N13" s="21">
        <f t="shared" si="5"/>
        <v>0.16103522645578722</v>
      </c>
      <c r="O13" s="20">
        <v>11</v>
      </c>
      <c r="P13" s="23">
        <f t="shared" si="6"/>
        <v>3.9539899352983464E-3</v>
      </c>
    </row>
    <row r="14" spans="1:16" ht="14.1" customHeight="1" x14ac:dyDescent="0.2">
      <c r="A14" s="61" t="s">
        <v>35</v>
      </c>
      <c r="B14" s="30">
        <f>'1. Plan vs Actual'!C15</f>
        <v>8269</v>
      </c>
      <c r="C14" s="20">
        <v>482</v>
      </c>
      <c r="D14" s="21">
        <f t="shared" si="0"/>
        <v>5.8289998790663926E-2</v>
      </c>
      <c r="E14" s="20">
        <v>2143</v>
      </c>
      <c r="F14" s="21">
        <f t="shared" si="1"/>
        <v>0.25916072076430041</v>
      </c>
      <c r="G14" s="20">
        <v>1085</v>
      </c>
      <c r="H14" s="21">
        <f t="shared" si="2"/>
        <v>0.1312129640827186</v>
      </c>
      <c r="I14" s="20">
        <v>661</v>
      </c>
      <c r="J14" s="21">
        <f t="shared" si="3"/>
        <v>7.993711452412626E-2</v>
      </c>
      <c r="K14" s="20">
        <v>2214</v>
      </c>
      <c r="L14" s="21">
        <f t="shared" si="4"/>
        <v>0.26774700689321562</v>
      </c>
      <c r="M14" s="20">
        <v>1217</v>
      </c>
      <c r="N14" s="21">
        <f t="shared" si="5"/>
        <v>0.14717620026605394</v>
      </c>
      <c r="O14" s="20">
        <v>467</v>
      </c>
      <c r="P14" s="23">
        <f t="shared" si="6"/>
        <v>5.6475994678921275E-2</v>
      </c>
    </row>
    <row r="15" spans="1:16" ht="14.1" customHeight="1" x14ac:dyDescent="0.2">
      <c r="A15" s="61" t="s">
        <v>36</v>
      </c>
      <c r="B15" s="30">
        <f>'1. Plan vs Actual'!C16</f>
        <v>2465</v>
      </c>
      <c r="C15" s="20">
        <v>121</v>
      </c>
      <c r="D15" s="21">
        <f t="shared" si="0"/>
        <v>4.9087221095334685E-2</v>
      </c>
      <c r="E15" s="20">
        <v>720</v>
      </c>
      <c r="F15" s="21">
        <f t="shared" si="1"/>
        <v>0.2920892494929006</v>
      </c>
      <c r="G15" s="20">
        <v>357</v>
      </c>
      <c r="H15" s="21">
        <f t="shared" si="2"/>
        <v>0.14482758620689656</v>
      </c>
      <c r="I15" s="20">
        <v>206</v>
      </c>
      <c r="J15" s="21">
        <f t="shared" si="3"/>
        <v>8.356997971602434E-2</v>
      </c>
      <c r="K15" s="20">
        <v>542</v>
      </c>
      <c r="L15" s="21">
        <f t="shared" si="4"/>
        <v>0.21987829614604462</v>
      </c>
      <c r="M15" s="20">
        <v>317</v>
      </c>
      <c r="N15" s="21">
        <f t="shared" si="5"/>
        <v>0.1286004056795132</v>
      </c>
      <c r="O15" s="20">
        <v>202</v>
      </c>
      <c r="P15" s="23">
        <f t="shared" si="6"/>
        <v>8.1947261663286003E-2</v>
      </c>
    </row>
    <row r="16" spans="1:16" ht="14.1" customHeight="1" x14ac:dyDescent="0.2">
      <c r="A16" s="61" t="s">
        <v>37</v>
      </c>
      <c r="B16" s="30">
        <f>'1. Plan vs Actual'!C17</f>
        <v>6835</v>
      </c>
      <c r="C16" s="20">
        <v>666</v>
      </c>
      <c r="D16" s="21">
        <f t="shared" si="0"/>
        <v>9.7439648866130213E-2</v>
      </c>
      <c r="E16" s="20">
        <v>2056</v>
      </c>
      <c r="F16" s="21">
        <f t="shared" si="1"/>
        <v>0.30080468178493053</v>
      </c>
      <c r="G16" s="20">
        <v>809</v>
      </c>
      <c r="H16" s="21">
        <f t="shared" si="2"/>
        <v>0.11836137527432333</v>
      </c>
      <c r="I16" s="20">
        <v>458</v>
      </c>
      <c r="J16" s="21">
        <f t="shared" si="3"/>
        <v>6.7008046817849304E-2</v>
      </c>
      <c r="K16" s="20">
        <v>1605</v>
      </c>
      <c r="L16" s="21">
        <f t="shared" si="4"/>
        <v>0.23482077542062912</v>
      </c>
      <c r="M16" s="20">
        <v>880</v>
      </c>
      <c r="N16" s="21">
        <f t="shared" si="5"/>
        <v>0.12874908558888076</v>
      </c>
      <c r="O16" s="20">
        <v>361</v>
      </c>
      <c r="P16" s="23">
        <f t="shared" si="6"/>
        <v>5.2816386247256764E-2</v>
      </c>
    </row>
    <row r="17" spans="1:16" ht="14.1" customHeight="1" x14ac:dyDescent="0.2">
      <c r="A17" s="61" t="s">
        <v>38</v>
      </c>
      <c r="B17" s="30">
        <f>'1. Plan vs Actual'!C18</f>
        <v>3226</v>
      </c>
      <c r="C17" s="20">
        <v>459</v>
      </c>
      <c r="D17" s="21">
        <f t="shared" si="0"/>
        <v>0.14228146311221326</v>
      </c>
      <c r="E17" s="20">
        <v>1295</v>
      </c>
      <c r="F17" s="21">
        <f t="shared" si="1"/>
        <v>0.40142591444513331</v>
      </c>
      <c r="G17" s="20">
        <v>440</v>
      </c>
      <c r="H17" s="21">
        <f t="shared" si="2"/>
        <v>0.13639181649101054</v>
      </c>
      <c r="I17" s="20">
        <v>235</v>
      </c>
      <c r="J17" s="21">
        <f t="shared" si="3"/>
        <v>7.2845629262244263E-2</v>
      </c>
      <c r="K17" s="20">
        <v>525</v>
      </c>
      <c r="L17" s="21">
        <f t="shared" si="4"/>
        <v>0.16274023558586484</v>
      </c>
      <c r="M17" s="20">
        <v>245</v>
      </c>
      <c r="N17" s="21">
        <f t="shared" si="5"/>
        <v>7.5945443273403593E-2</v>
      </c>
      <c r="O17" s="20">
        <v>27</v>
      </c>
      <c r="P17" s="23">
        <f t="shared" si="6"/>
        <v>8.3694978301301921E-3</v>
      </c>
    </row>
    <row r="18" spans="1:16" ht="14.1" customHeight="1" x14ac:dyDescent="0.2">
      <c r="A18" s="61" t="s">
        <v>39</v>
      </c>
      <c r="B18" s="30">
        <f>'1. Plan vs Actual'!C19</f>
        <v>13618</v>
      </c>
      <c r="C18" s="20">
        <v>2067</v>
      </c>
      <c r="D18" s="21">
        <f t="shared" si="0"/>
        <v>0.15178440299603466</v>
      </c>
      <c r="E18" s="20">
        <v>4892</v>
      </c>
      <c r="F18" s="21">
        <f t="shared" si="1"/>
        <v>0.35923043031282126</v>
      </c>
      <c r="G18" s="20">
        <v>1810</v>
      </c>
      <c r="H18" s="21">
        <f t="shared" si="2"/>
        <v>0.1329123219268615</v>
      </c>
      <c r="I18" s="20">
        <v>882</v>
      </c>
      <c r="J18" s="21">
        <f t="shared" si="3"/>
        <v>6.4767219856072838E-2</v>
      </c>
      <c r="K18" s="20">
        <v>1733</v>
      </c>
      <c r="L18" s="21">
        <f t="shared" si="4"/>
        <v>0.12725804082831546</v>
      </c>
      <c r="M18" s="20">
        <v>941</v>
      </c>
      <c r="N18" s="21">
        <f t="shared" si="5"/>
        <v>6.9099720957556177E-2</v>
      </c>
      <c r="O18" s="20">
        <v>1293</v>
      </c>
      <c r="P18" s="23">
        <f t="shared" si="6"/>
        <v>9.4947863122338078E-2</v>
      </c>
    </row>
    <row r="19" spans="1:16" ht="14.1" customHeight="1" x14ac:dyDescent="0.2">
      <c r="A19" s="61" t="s">
        <v>40</v>
      </c>
      <c r="B19" s="30">
        <f>'1. Plan vs Actual'!C20</f>
        <v>7566</v>
      </c>
      <c r="C19" s="20">
        <v>795</v>
      </c>
      <c r="D19" s="21">
        <f t="shared" si="0"/>
        <v>0.10507533703409992</v>
      </c>
      <c r="E19" s="20">
        <v>2442</v>
      </c>
      <c r="F19" s="21">
        <f t="shared" si="1"/>
        <v>0.32275971451229185</v>
      </c>
      <c r="G19" s="20">
        <v>848</v>
      </c>
      <c r="H19" s="21">
        <f t="shared" si="2"/>
        <v>0.11208035950303992</v>
      </c>
      <c r="I19" s="20">
        <v>525</v>
      </c>
      <c r="J19" s="21">
        <f t="shared" si="3"/>
        <v>6.9389373513084857E-2</v>
      </c>
      <c r="K19" s="20">
        <v>1720</v>
      </c>
      <c r="L19" s="21">
        <f t="shared" si="4"/>
        <v>0.22733280465239228</v>
      </c>
      <c r="M19" s="20">
        <v>901</v>
      </c>
      <c r="N19" s="21">
        <f t="shared" si="5"/>
        <v>0.1190853819719799</v>
      </c>
      <c r="O19" s="20">
        <v>335</v>
      </c>
      <c r="P19" s="23">
        <f t="shared" si="6"/>
        <v>4.427702881311129E-2</v>
      </c>
    </row>
    <row r="20" spans="1:16" ht="14.1" customHeight="1" x14ac:dyDescent="0.2">
      <c r="A20" s="61" t="s">
        <v>41</v>
      </c>
      <c r="B20" s="30">
        <f>'1. Plan vs Actual'!C21</f>
        <v>9132</v>
      </c>
      <c r="C20" s="20">
        <v>349</v>
      </c>
      <c r="D20" s="21">
        <f t="shared" si="0"/>
        <v>3.8217257993867715E-2</v>
      </c>
      <c r="E20" s="20">
        <v>1799</v>
      </c>
      <c r="F20" s="21">
        <f t="shared" si="1"/>
        <v>0.19699956197985108</v>
      </c>
      <c r="G20" s="20">
        <v>939</v>
      </c>
      <c r="H20" s="21">
        <f t="shared" si="2"/>
        <v>0.10282522996057819</v>
      </c>
      <c r="I20" s="20">
        <v>574</v>
      </c>
      <c r="J20" s="21">
        <f t="shared" si="3"/>
        <v>6.2855891371003073E-2</v>
      </c>
      <c r="K20" s="20">
        <v>3240</v>
      </c>
      <c r="L20" s="21">
        <f t="shared" si="4"/>
        <v>0.35479632063074901</v>
      </c>
      <c r="M20" s="20">
        <v>2206</v>
      </c>
      <c r="N20" s="21">
        <f t="shared" si="5"/>
        <v>0.24156811213315812</v>
      </c>
      <c r="O20" s="20">
        <v>25</v>
      </c>
      <c r="P20" s="23">
        <f t="shared" si="6"/>
        <v>2.7376259307928166E-3</v>
      </c>
    </row>
    <row r="21" spans="1:16" ht="14.1" customHeight="1" x14ac:dyDescent="0.2">
      <c r="A21" s="61" t="s">
        <v>42</v>
      </c>
      <c r="B21" s="30">
        <f>'1. Plan vs Actual'!C22</f>
        <v>7864</v>
      </c>
      <c r="C21" s="20">
        <v>203</v>
      </c>
      <c r="D21" s="21">
        <f t="shared" si="0"/>
        <v>2.5813835198372329E-2</v>
      </c>
      <c r="E21" s="20">
        <v>1344</v>
      </c>
      <c r="F21" s="21">
        <f t="shared" si="1"/>
        <v>0.17090539165818922</v>
      </c>
      <c r="G21" s="20">
        <v>806</v>
      </c>
      <c r="H21" s="21">
        <f t="shared" si="2"/>
        <v>0.10249237029501526</v>
      </c>
      <c r="I21" s="20">
        <v>495</v>
      </c>
      <c r="J21" s="21">
        <f t="shared" si="3"/>
        <v>6.2945066124109869E-2</v>
      </c>
      <c r="K21" s="20">
        <v>2876</v>
      </c>
      <c r="L21" s="21">
        <f t="shared" si="4"/>
        <v>0.36571719226856564</v>
      </c>
      <c r="M21" s="20">
        <v>2119</v>
      </c>
      <c r="N21" s="21">
        <f t="shared" si="5"/>
        <v>0.26945574771108849</v>
      </c>
      <c r="O21" s="20">
        <v>21</v>
      </c>
      <c r="P21" s="23">
        <f t="shared" si="6"/>
        <v>2.6703967446592065E-3</v>
      </c>
    </row>
    <row r="22" spans="1:16" ht="14.1" customHeight="1" x14ac:dyDescent="0.2">
      <c r="A22" s="61" t="s">
        <v>43</v>
      </c>
      <c r="B22" s="30">
        <f>'1. Plan vs Actual'!C23</f>
        <v>3395</v>
      </c>
      <c r="C22" s="20">
        <v>186</v>
      </c>
      <c r="D22" s="21">
        <f t="shared" si="0"/>
        <v>5.4786450662739322E-2</v>
      </c>
      <c r="E22" s="20">
        <v>1047</v>
      </c>
      <c r="F22" s="21">
        <f t="shared" si="1"/>
        <v>0.30839469808541975</v>
      </c>
      <c r="G22" s="20">
        <v>497</v>
      </c>
      <c r="H22" s="21">
        <f t="shared" si="2"/>
        <v>0.14639175257731959</v>
      </c>
      <c r="I22" s="20">
        <v>306</v>
      </c>
      <c r="J22" s="21">
        <f t="shared" si="3"/>
        <v>9.0132547864506626E-2</v>
      </c>
      <c r="K22" s="20">
        <v>894</v>
      </c>
      <c r="L22" s="21">
        <f t="shared" si="4"/>
        <v>0.26332842415316643</v>
      </c>
      <c r="M22" s="20">
        <v>447</v>
      </c>
      <c r="N22" s="21">
        <f t="shared" si="5"/>
        <v>0.13166421207658321</v>
      </c>
      <c r="O22" s="20">
        <v>18</v>
      </c>
      <c r="P22" s="23">
        <f t="shared" si="6"/>
        <v>5.301914580265096E-3</v>
      </c>
    </row>
    <row r="23" spans="1:16" ht="14.1" customHeight="1" x14ac:dyDescent="0.2">
      <c r="A23" s="61" t="s">
        <v>44</v>
      </c>
      <c r="B23" s="30">
        <f>'1. Plan vs Actual'!C24</f>
        <v>5191</v>
      </c>
      <c r="C23" s="20">
        <v>324</v>
      </c>
      <c r="D23" s="21">
        <f t="shared" si="0"/>
        <v>6.2415719514544402E-2</v>
      </c>
      <c r="E23" s="20">
        <v>1601</v>
      </c>
      <c r="F23" s="21">
        <f t="shared" si="1"/>
        <v>0.30841841649007901</v>
      </c>
      <c r="G23" s="20">
        <v>605</v>
      </c>
      <c r="H23" s="21">
        <f t="shared" si="2"/>
        <v>0.11654787131573878</v>
      </c>
      <c r="I23" s="20">
        <v>414</v>
      </c>
      <c r="J23" s="21">
        <f t="shared" si="3"/>
        <v>7.9753419379695628E-2</v>
      </c>
      <c r="K23" s="20">
        <v>1492</v>
      </c>
      <c r="L23" s="21">
        <f t="shared" si="4"/>
        <v>0.28742053554228475</v>
      </c>
      <c r="M23" s="20">
        <v>700</v>
      </c>
      <c r="N23" s="21">
        <f t="shared" si="5"/>
        <v>0.13484877672895396</v>
      </c>
      <c r="O23" s="20">
        <v>55</v>
      </c>
      <c r="P23" s="23">
        <f t="shared" si="6"/>
        <v>1.0595261028703526E-2</v>
      </c>
    </row>
    <row r="24" spans="1:16" ht="14.1" customHeight="1" x14ac:dyDescent="0.2">
      <c r="A24" s="61" t="s">
        <v>45</v>
      </c>
      <c r="B24" s="30">
        <f>'1. Plan vs Actual'!C25</f>
        <v>7442</v>
      </c>
      <c r="C24" s="20">
        <v>303</v>
      </c>
      <c r="D24" s="21">
        <f t="shared" si="0"/>
        <v>4.0714861596345069E-2</v>
      </c>
      <c r="E24" s="20">
        <v>1771</v>
      </c>
      <c r="F24" s="21">
        <f t="shared" si="1"/>
        <v>0.23797366299381886</v>
      </c>
      <c r="G24" s="20">
        <v>978</v>
      </c>
      <c r="H24" s="21">
        <f t="shared" si="2"/>
        <v>0.13141628594463853</v>
      </c>
      <c r="I24" s="20">
        <v>604</v>
      </c>
      <c r="J24" s="21">
        <f t="shared" si="3"/>
        <v>8.116097823165816E-2</v>
      </c>
      <c r="K24" s="20">
        <v>2487</v>
      </c>
      <c r="L24" s="21">
        <f t="shared" si="4"/>
        <v>0.33418435904326793</v>
      </c>
      <c r="M24" s="20">
        <v>1261</v>
      </c>
      <c r="N24" s="21">
        <f t="shared" si="5"/>
        <v>0.1694436979306638</v>
      </c>
      <c r="O24" s="20">
        <v>38</v>
      </c>
      <c r="P24" s="23">
        <f t="shared" si="6"/>
        <v>5.1061542596076322E-3</v>
      </c>
    </row>
    <row r="25" spans="1:16" x14ac:dyDescent="0.2">
      <c r="A25" s="61" t="s">
        <v>46</v>
      </c>
      <c r="B25" s="109">
        <f>'1. Plan vs Actual'!C26</f>
        <v>1128</v>
      </c>
      <c r="C25" s="109">
        <v>75</v>
      </c>
      <c r="D25" s="21">
        <f t="shared" si="0"/>
        <v>6.6489361702127658E-2</v>
      </c>
      <c r="E25" s="109">
        <v>449</v>
      </c>
      <c r="F25" s="21">
        <f t="shared" si="1"/>
        <v>0.39804964539007093</v>
      </c>
      <c r="G25" s="109">
        <v>102</v>
      </c>
      <c r="H25" s="21">
        <f t="shared" si="2"/>
        <v>9.0425531914893623E-2</v>
      </c>
      <c r="I25" s="109">
        <v>90</v>
      </c>
      <c r="J25" s="21">
        <f t="shared" si="3"/>
        <v>7.9787234042553196E-2</v>
      </c>
      <c r="K25" s="109">
        <v>199</v>
      </c>
      <c r="L25" s="21">
        <f t="shared" si="4"/>
        <v>0.17641843971631205</v>
      </c>
      <c r="M25" s="109">
        <v>146</v>
      </c>
      <c r="N25" s="21">
        <f t="shared" si="5"/>
        <v>0.12943262411347517</v>
      </c>
      <c r="O25" s="109">
        <v>67</v>
      </c>
      <c r="P25" s="23">
        <f t="shared" si="6"/>
        <v>5.9397163120567378E-2</v>
      </c>
    </row>
    <row r="26" spans="1:16" ht="13.5" thickBot="1" x14ac:dyDescent="0.25">
      <c r="A26" s="62" t="s">
        <v>48</v>
      </c>
      <c r="B26" s="110">
        <f>'1. Plan vs Actual'!C27</f>
        <v>99194</v>
      </c>
      <c r="C26" s="110">
        <v>9235</v>
      </c>
      <c r="D26" s="25">
        <f t="shared" si="0"/>
        <v>9.3100389136439698E-2</v>
      </c>
      <c r="E26" s="110">
        <v>31054</v>
      </c>
      <c r="F26" s="25">
        <f t="shared" si="1"/>
        <v>0.31306329011835393</v>
      </c>
      <c r="G26" s="110">
        <v>12966</v>
      </c>
      <c r="H26" s="25">
        <f t="shared" si="2"/>
        <v>0.13071355122285622</v>
      </c>
      <c r="I26" s="110">
        <v>6995</v>
      </c>
      <c r="J26" s="25">
        <f t="shared" si="3"/>
        <v>7.0518378127709336E-2</v>
      </c>
      <c r="K26" s="110">
        <v>22563</v>
      </c>
      <c r="L26" s="25">
        <f t="shared" si="4"/>
        <v>0.22746335463838538</v>
      </c>
      <c r="M26" s="110">
        <v>11913</v>
      </c>
      <c r="N26" s="25">
        <f t="shared" si="5"/>
        <v>0.12009798979777003</v>
      </c>
      <c r="O26" s="110">
        <v>4468</v>
      </c>
      <c r="P26" s="27">
        <f t="shared" si="6"/>
        <v>4.5043046958485392E-2</v>
      </c>
    </row>
    <row r="27" spans="1:16" s="1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2">
      <c r="A29" s="155" t="s">
        <v>51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16" s="11" customFormat="1" ht="12.75" customHeight="1" x14ac:dyDescent="0.2">
      <c r="A30" s="155" t="s">
        <v>52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s="11" customFormat="1" x14ac:dyDescent="0.2">
      <c r="A31" s="159" t="s">
        <v>53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31" sqref="A31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61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5" ht="15.75" x14ac:dyDescent="0.2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5" ht="15.75" x14ac:dyDescent="0.25">
      <c r="A3" s="151" t="str">
        <f>'1. Plan vs Actual'!A3</f>
        <v>FY24 Quarter Ending March 31, 2024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5" ht="1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75" x14ac:dyDescent="0.3">
      <c r="A5" s="161" t="s">
        <v>103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5" ht="6.75" customHeight="1" thickBot="1" x14ac:dyDescent="0.25"/>
    <row r="7" spans="1:15" s="11" customFormat="1" ht="13.5" thickTop="1" x14ac:dyDescent="0.2">
      <c r="A7" s="64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1" t="s">
        <v>63</v>
      </c>
      <c r="K7" s="141" t="s">
        <v>73</v>
      </c>
      <c r="L7" s="141" t="s">
        <v>74</v>
      </c>
      <c r="M7" s="142" t="s">
        <v>75</v>
      </c>
    </row>
    <row r="8" spans="1:15" s="68" customFormat="1" ht="11.25" x14ac:dyDescent="0.2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67" t="s">
        <v>115</v>
      </c>
    </row>
    <row r="9" spans="1:15" ht="15" x14ac:dyDescent="0.25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</row>
    <row r="10" spans="1:15" x14ac:dyDescent="0.2">
      <c r="A10" s="72" t="s">
        <v>116</v>
      </c>
      <c r="B10" s="109">
        <v>19488</v>
      </c>
      <c r="C10" s="109">
        <v>31664</v>
      </c>
      <c r="D10" s="109">
        <v>41193</v>
      </c>
      <c r="E10" s="109">
        <v>50721</v>
      </c>
      <c r="F10" s="109">
        <v>60524</v>
      </c>
      <c r="G10" s="109">
        <v>68872</v>
      </c>
      <c r="H10" s="109">
        <v>79543</v>
      </c>
      <c r="I10" s="109">
        <v>89024</v>
      </c>
      <c r="J10" s="109">
        <v>99194</v>
      </c>
      <c r="K10" s="109"/>
      <c r="L10" s="109"/>
      <c r="M10" s="73"/>
    </row>
    <row r="11" spans="1:15" x14ac:dyDescent="0.2">
      <c r="A11" s="72" t="s">
        <v>117</v>
      </c>
      <c r="B11" s="109">
        <v>19488</v>
      </c>
      <c r="C11" s="109">
        <v>21311</v>
      </c>
      <c r="D11" s="109">
        <v>20206</v>
      </c>
      <c r="E11" s="109">
        <v>20506</v>
      </c>
      <c r="F11" s="109">
        <v>20874</v>
      </c>
      <c r="G11" s="109">
        <v>19614</v>
      </c>
      <c r="H11" s="109">
        <v>23295</v>
      </c>
      <c r="I11" s="109">
        <v>21754</v>
      </c>
      <c r="J11" s="109">
        <v>23789</v>
      </c>
      <c r="K11" s="74"/>
      <c r="L11" s="109"/>
      <c r="M11" s="73"/>
      <c r="O11" s="75"/>
    </row>
    <row r="12" spans="1:15" x14ac:dyDescent="0.2">
      <c r="A12" s="72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73"/>
    </row>
    <row r="13" spans="1:15" ht="15" customHeight="1" x14ac:dyDescent="0.2">
      <c r="A13" s="72" t="s">
        <v>118</v>
      </c>
      <c r="B13" s="109">
        <v>17871</v>
      </c>
      <c r="C13" s="109">
        <v>28863</v>
      </c>
      <c r="D13" s="109">
        <v>37503</v>
      </c>
      <c r="E13" s="109">
        <v>46298</v>
      </c>
      <c r="F13" s="109">
        <v>55394</v>
      </c>
      <c r="G13" s="109">
        <v>63123</v>
      </c>
      <c r="H13" s="109">
        <v>72866</v>
      </c>
      <c r="I13" s="109">
        <v>81559</v>
      </c>
      <c r="J13" s="109">
        <v>90870</v>
      </c>
      <c r="K13" s="109"/>
      <c r="L13" s="109"/>
      <c r="M13" s="73"/>
    </row>
    <row r="14" spans="1:15" x14ac:dyDescent="0.2">
      <c r="A14" s="72" t="s">
        <v>119</v>
      </c>
      <c r="B14" s="115">
        <f t="shared" ref="B14:J14" si="0">B13/B10</f>
        <v>0.91702586206896552</v>
      </c>
      <c r="C14" s="115">
        <f t="shared" si="0"/>
        <v>0.91153991915108645</v>
      </c>
      <c r="D14" s="115">
        <f t="shared" si="0"/>
        <v>0.91042167358531789</v>
      </c>
      <c r="E14" s="115">
        <f t="shared" si="0"/>
        <v>0.91279746061789002</v>
      </c>
      <c r="F14" s="115">
        <f t="shared" si="0"/>
        <v>0.91524023527856713</v>
      </c>
      <c r="G14" s="115">
        <f t="shared" si="0"/>
        <v>0.91652630967592053</v>
      </c>
      <c r="H14" s="115">
        <f t="shared" si="0"/>
        <v>0.9160579812177061</v>
      </c>
      <c r="I14" s="115">
        <f t="shared" si="0"/>
        <v>0.91614620776419842</v>
      </c>
      <c r="J14" s="115">
        <f t="shared" si="0"/>
        <v>0.91608363409077165</v>
      </c>
      <c r="K14" s="115"/>
      <c r="L14" s="115"/>
      <c r="M14" s="76"/>
      <c r="N14" s="68"/>
    </row>
    <row r="15" spans="1:15" x14ac:dyDescent="0.2">
      <c r="A15" s="72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73"/>
    </row>
    <row r="16" spans="1:15" ht="15" customHeight="1" x14ac:dyDescent="0.2">
      <c r="A16" s="72" t="s">
        <v>120</v>
      </c>
      <c r="B16" s="109">
        <v>1763</v>
      </c>
      <c r="C16" s="109">
        <v>2626</v>
      </c>
      <c r="D16" s="109">
        <v>3361</v>
      </c>
      <c r="E16" s="109">
        <v>4025</v>
      </c>
      <c r="F16" s="109">
        <v>4643</v>
      </c>
      <c r="G16" s="109">
        <v>5184</v>
      </c>
      <c r="H16" s="109">
        <v>5895</v>
      </c>
      <c r="I16" s="109">
        <v>6469</v>
      </c>
      <c r="J16" s="109">
        <v>7141</v>
      </c>
      <c r="K16" s="109"/>
      <c r="L16" s="109"/>
      <c r="M16" s="73"/>
    </row>
    <row r="17" spans="1:13" x14ac:dyDescent="0.2">
      <c r="A17" s="72" t="s">
        <v>119</v>
      </c>
      <c r="B17" s="115">
        <f t="shared" ref="B17:J17" si="1">B16/B10</f>
        <v>9.0465927750410513E-2</v>
      </c>
      <c r="C17" s="115">
        <f t="shared" si="1"/>
        <v>8.2933299646285999E-2</v>
      </c>
      <c r="D17" s="115">
        <f t="shared" si="1"/>
        <v>8.159153254193674E-2</v>
      </c>
      <c r="E17" s="115">
        <f t="shared" si="1"/>
        <v>7.9355690936692883E-2</v>
      </c>
      <c r="F17" s="115">
        <f t="shared" si="1"/>
        <v>7.6713369902848452E-2</v>
      </c>
      <c r="G17" s="115">
        <f t="shared" si="1"/>
        <v>7.5270066209780467E-2</v>
      </c>
      <c r="H17" s="115">
        <f t="shared" si="1"/>
        <v>7.411085827791257E-2</v>
      </c>
      <c r="I17" s="115">
        <f t="shared" si="1"/>
        <v>7.2665797987059674E-2</v>
      </c>
      <c r="J17" s="115">
        <f t="shared" si="1"/>
        <v>7.199024134524265E-2</v>
      </c>
      <c r="K17" s="115"/>
      <c r="L17" s="115"/>
      <c r="M17" s="76"/>
    </row>
    <row r="18" spans="1:13" x14ac:dyDescent="0.2">
      <c r="A18" s="72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73"/>
    </row>
    <row r="19" spans="1:13" x14ac:dyDescent="0.2">
      <c r="A19" s="72" t="s">
        <v>121</v>
      </c>
      <c r="B19" s="109">
        <v>12008</v>
      </c>
      <c r="C19" s="109">
        <v>19726</v>
      </c>
      <c r="D19" s="109">
        <v>25621</v>
      </c>
      <c r="E19" s="109">
        <v>31641</v>
      </c>
      <c r="F19" s="109">
        <v>37590</v>
      </c>
      <c r="G19" s="109">
        <v>43304</v>
      </c>
      <c r="H19" s="109">
        <v>49939</v>
      </c>
      <c r="I19" s="109">
        <v>55923</v>
      </c>
      <c r="J19" s="109">
        <v>62247</v>
      </c>
      <c r="K19" s="109"/>
      <c r="L19" s="109"/>
      <c r="M19" s="73"/>
    </row>
    <row r="20" spans="1:13" x14ac:dyDescent="0.2">
      <c r="A20" s="72" t="s">
        <v>119</v>
      </c>
      <c r="B20" s="115">
        <f t="shared" ref="B20:J20" si="2">B19/B10</f>
        <v>0.61617405582922824</v>
      </c>
      <c r="C20" s="115">
        <f t="shared" si="2"/>
        <v>0.62297877716018191</v>
      </c>
      <c r="D20" s="115">
        <f t="shared" si="2"/>
        <v>0.62197460733619792</v>
      </c>
      <c r="E20" s="115">
        <f t="shared" si="2"/>
        <v>0.62382445141065834</v>
      </c>
      <c r="F20" s="115">
        <f t="shared" si="2"/>
        <v>0.62107593681845219</v>
      </c>
      <c r="G20" s="115">
        <f t="shared" si="2"/>
        <v>0.62876059937274942</v>
      </c>
      <c r="H20" s="115">
        <f t="shared" si="2"/>
        <v>0.62782394428170929</v>
      </c>
      <c r="I20" s="115">
        <f t="shared" si="2"/>
        <v>0.62817891804457227</v>
      </c>
      <c r="J20" s="115">
        <f t="shared" si="2"/>
        <v>0.62752787466983895</v>
      </c>
      <c r="K20" s="115"/>
      <c r="L20" s="115"/>
      <c r="M20" s="76"/>
    </row>
    <row r="21" spans="1:13" x14ac:dyDescent="0.2">
      <c r="A21" s="72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73"/>
    </row>
    <row r="22" spans="1:13" x14ac:dyDescent="0.2">
      <c r="A22" s="72" t="s">
        <v>122</v>
      </c>
      <c r="B22" s="109">
        <v>688</v>
      </c>
      <c r="C22" s="109">
        <v>1119</v>
      </c>
      <c r="D22" s="109">
        <v>1416</v>
      </c>
      <c r="E22" s="109">
        <v>1702</v>
      </c>
      <c r="F22" s="109">
        <v>1989</v>
      </c>
      <c r="G22" s="109">
        <v>2257</v>
      </c>
      <c r="H22" s="109">
        <v>2600</v>
      </c>
      <c r="I22" s="109">
        <v>2847</v>
      </c>
      <c r="J22" s="109">
        <v>3093</v>
      </c>
      <c r="K22" s="109"/>
      <c r="L22" s="109"/>
      <c r="M22" s="73"/>
    </row>
    <row r="23" spans="1:13" x14ac:dyDescent="0.2">
      <c r="A23" s="72" t="s">
        <v>119</v>
      </c>
      <c r="B23" s="115">
        <f t="shared" ref="B23:J23" si="3">B22/B10</f>
        <v>3.5303776683087026E-2</v>
      </c>
      <c r="C23" s="115">
        <f t="shared" si="3"/>
        <v>3.5339818089944415E-2</v>
      </c>
      <c r="D23" s="115">
        <f t="shared" si="3"/>
        <v>3.4374772412788579E-2</v>
      </c>
      <c r="E23" s="115">
        <f t="shared" si="3"/>
        <v>3.3556120738944421E-2</v>
      </c>
      <c r="F23" s="115">
        <f t="shared" si="3"/>
        <v>3.2862996497257289E-2</v>
      </c>
      <c r="G23" s="115">
        <f t="shared" si="3"/>
        <v>3.2770937391102338E-2</v>
      </c>
      <c r="H23" s="115">
        <f t="shared" si="3"/>
        <v>3.2686722904592486E-2</v>
      </c>
      <c r="I23" s="115">
        <f t="shared" si="3"/>
        <v>3.198014018691589E-2</v>
      </c>
      <c r="J23" s="115">
        <f t="shared" si="3"/>
        <v>3.1181321450894209E-2</v>
      </c>
      <c r="K23" s="115"/>
      <c r="L23" s="115"/>
      <c r="M23" s="76"/>
    </row>
    <row r="24" spans="1:13" x14ac:dyDescent="0.2">
      <c r="A24" s="77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73"/>
    </row>
    <row r="25" spans="1:13" x14ac:dyDescent="0.2">
      <c r="A25" s="77" t="s">
        <v>123</v>
      </c>
      <c r="B25" s="109">
        <v>220</v>
      </c>
      <c r="C25" s="109">
        <v>590</v>
      </c>
      <c r="D25" s="109">
        <v>626</v>
      </c>
      <c r="E25" s="109">
        <v>685</v>
      </c>
      <c r="F25" s="109">
        <v>725</v>
      </c>
      <c r="G25" s="109">
        <v>802</v>
      </c>
      <c r="H25" s="109">
        <v>967</v>
      </c>
      <c r="I25" s="109">
        <v>1076</v>
      </c>
      <c r="J25" s="109">
        <v>1128</v>
      </c>
      <c r="K25" s="109"/>
      <c r="L25" s="109"/>
      <c r="M25" s="73"/>
    </row>
    <row r="26" spans="1:13" x14ac:dyDescent="0.2">
      <c r="A26" s="72" t="s">
        <v>119</v>
      </c>
      <c r="B26" s="115">
        <f t="shared" ref="B26:J26" si="4">B25/B10</f>
        <v>1.1288998357963875E-2</v>
      </c>
      <c r="C26" s="115">
        <f t="shared" si="4"/>
        <v>1.8633148054573018E-2</v>
      </c>
      <c r="D26" s="115">
        <f t="shared" si="4"/>
        <v>1.5196756730512465E-2</v>
      </c>
      <c r="E26" s="115">
        <f t="shared" si="4"/>
        <v>1.3505254233946492E-2</v>
      </c>
      <c r="F26" s="115">
        <f t="shared" si="4"/>
        <v>1.1978719185777543E-2</v>
      </c>
      <c r="G26" s="115">
        <f t="shared" si="4"/>
        <v>1.1644790335695203E-2</v>
      </c>
      <c r="H26" s="115">
        <f t="shared" si="4"/>
        <v>1.2156946557208051E-2</v>
      </c>
      <c r="I26" s="115">
        <f t="shared" si="4"/>
        <v>1.2086628324946082E-2</v>
      </c>
      <c r="J26" s="115">
        <f t="shared" si="4"/>
        <v>1.1371655543682078E-2</v>
      </c>
      <c r="K26" s="115"/>
      <c r="L26" s="115"/>
      <c r="M26" s="76"/>
    </row>
    <row r="27" spans="1:13" ht="13.5" thickBot="1" x14ac:dyDescent="0.25">
      <c r="A27" s="78"/>
      <c r="B27" s="110"/>
      <c r="C27" s="110"/>
      <c r="D27" s="25"/>
      <c r="E27" s="110"/>
      <c r="F27" s="110"/>
      <c r="G27" s="110"/>
      <c r="H27" s="110"/>
      <c r="I27" s="110"/>
      <c r="J27" s="110"/>
      <c r="K27" s="110"/>
      <c r="L27" s="110"/>
      <c r="M27" s="79"/>
    </row>
    <row r="28" spans="1:13" ht="13.5" thickTop="1" x14ac:dyDescent="0.2"/>
    <row r="29" spans="1:13" x14ac:dyDescent="0.2">
      <c r="A29" s="178" t="s">
        <v>124</v>
      </c>
      <c r="B29" s="179"/>
      <c r="C29" s="176"/>
      <c r="D29" s="176"/>
      <c r="E29" s="176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workbookViewId="0">
      <selection activeCell="A40" sqref="A40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61" t="s">
        <v>0</v>
      </c>
      <c r="B2" s="180"/>
      <c r="C2" s="180"/>
      <c r="D2" s="180"/>
      <c r="E2" s="180"/>
      <c r="F2" s="180"/>
      <c r="G2" s="180"/>
    </row>
    <row r="3" spans="1:16" ht="15.75" customHeight="1" x14ac:dyDescent="0.25">
      <c r="A3" s="151" t="str">
        <f>'1. Plan vs Actual'!A2</f>
        <v>OSCCAR Summary by Workforce Area</v>
      </c>
      <c r="B3" s="173"/>
      <c r="C3" s="173"/>
      <c r="D3" s="173"/>
      <c r="E3" s="173"/>
      <c r="F3" s="173"/>
      <c r="G3" s="173"/>
    </row>
    <row r="4" spans="1:16" ht="15.75" customHeight="1" x14ac:dyDescent="0.25">
      <c r="A4" s="177" t="str">
        <f>'1. Plan vs Actual'!A3</f>
        <v>FY24 Quarter Ending March 31, 2024</v>
      </c>
      <c r="B4" s="177"/>
      <c r="C4" s="177"/>
      <c r="D4" s="177"/>
      <c r="E4" s="177"/>
      <c r="F4" s="177"/>
      <c r="G4" s="177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6.75" customHeight="1" x14ac:dyDescent="0.2"/>
    <row r="6" spans="1:16" ht="18.75" x14ac:dyDescent="0.3">
      <c r="A6" s="161" t="s">
        <v>125</v>
      </c>
      <c r="B6" s="175"/>
      <c r="C6" s="175"/>
      <c r="D6" s="175"/>
      <c r="E6" s="175"/>
      <c r="F6" s="175"/>
      <c r="G6" s="175"/>
    </row>
    <row r="7" spans="1:16" ht="6.75" customHeight="1" thickBot="1" x14ac:dyDescent="0.35">
      <c r="A7" s="138"/>
      <c r="B7" s="145"/>
      <c r="C7" s="145"/>
      <c r="D7" s="145"/>
      <c r="E7" s="145"/>
      <c r="F7" s="145"/>
      <c r="G7" s="145"/>
    </row>
    <row r="8" spans="1:16" s="11" customFormat="1" ht="13.5" thickTop="1" x14ac:dyDescent="0.2">
      <c r="A8" s="36" t="s">
        <v>16</v>
      </c>
      <c r="B8" s="143" t="s">
        <v>17</v>
      </c>
      <c r="C8" s="142" t="s">
        <v>18</v>
      </c>
      <c r="D8" s="80" t="s">
        <v>19</v>
      </c>
      <c r="E8" s="81" t="s">
        <v>20</v>
      </c>
      <c r="F8" s="143" t="s">
        <v>21</v>
      </c>
      <c r="G8" s="142" t="s">
        <v>55</v>
      </c>
    </row>
    <row r="9" spans="1:16" ht="15.75" customHeight="1" x14ac:dyDescent="0.2">
      <c r="A9" s="184"/>
      <c r="B9" s="183" t="s">
        <v>148</v>
      </c>
      <c r="C9" s="160"/>
      <c r="D9" s="186" t="s">
        <v>150</v>
      </c>
      <c r="E9" s="187"/>
      <c r="F9" s="183" t="s">
        <v>126</v>
      </c>
      <c r="G9" s="160"/>
    </row>
    <row r="10" spans="1:16" ht="30.75" customHeight="1" thickBot="1" x14ac:dyDescent="0.25">
      <c r="A10" s="185"/>
      <c r="B10" s="82" t="s">
        <v>149</v>
      </c>
      <c r="C10" s="83" t="s">
        <v>127</v>
      </c>
      <c r="D10" s="84" t="s">
        <v>151</v>
      </c>
      <c r="E10" s="85" t="s">
        <v>127</v>
      </c>
      <c r="F10" s="82" t="s">
        <v>146</v>
      </c>
      <c r="G10" s="83" t="s">
        <v>128</v>
      </c>
    </row>
    <row r="11" spans="1:16" ht="17.25" customHeight="1" x14ac:dyDescent="0.25">
      <c r="A11" s="86" t="s">
        <v>129</v>
      </c>
      <c r="B11" s="125">
        <v>77508</v>
      </c>
      <c r="C11" s="87">
        <f t="shared" ref="C11:C18" si="0">B11/$B$11</f>
        <v>1</v>
      </c>
      <c r="D11" s="122">
        <v>99194</v>
      </c>
      <c r="E11" s="88">
        <f>D11/$D$11</f>
        <v>1</v>
      </c>
      <c r="F11" s="89">
        <f t="shared" ref="F11:F18" si="1">D11-B11</f>
        <v>21686</v>
      </c>
      <c r="G11" s="87">
        <f t="shared" ref="G11:G18" si="2">F11/B11</f>
        <v>0.27979047324147183</v>
      </c>
    </row>
    <row r="12" spans="1:16" ht="14.25" x14ac:dyDescent="0.25">
      <c r="A12" s="90" t="s">
        <v>130</v>
      </c>
      <c r="B12" s="126">
        <v>5431</v>
      </c>
      <c r="C12" s="91">
        <f t="shared" si="0"/>
        <v>7.0070186303349338E-2</v>
      </c>
      <c r="D12" s="123">
        <v>7141</v>
      </c>
      <c r="E12" s="92">
        <f>D12/$D$11</f>
        <v>7.199024134524265E-2</v>
      </c>
      <c r="F12" s="93">
        <f t="shared" si="1"/>
        <v>1710</v>
      </c>
      <c r="G12" s="91">
        <f t="shared" si="2"/>
        <v>0.31485914196280612</v>
      </c>
    </row>
    <row r="13" spans="1:16" ht="14.25" x14ac:dyDescent="0.25">
      <c r="A13" s="90" t="s">
        <v>60</v>
      </c>
      <c r="B13" s="126">
        <v>48954</v>
      </c>
      <c r="C13" s="91">
        <f t="shared" si="0"/>
        <v>0.63159931877999687</v>
      </c>
      <c r="D13" s="123">
        <v>62247</v>
      </c>
      <c r="E13" s="92">
        <f>D13/$D$11</f>
        <v>0.62752787466983895</v>
      </c>
      <c r="F13" s="93">
        <f t="shared" si="1"/>
        <v>13293</v>
      </c>
      <c r="G13" s="91">
        <f t="shared" si="2"/>
        <v>0.27154062997916412</v>
      </c>
    </row>
    <row r="14" spans="1:16" ht="14.25" x14ac:dyDescent="0.25">
      <c r="A14" s="90" t="s">
        <v>26</v>
      </c>
      <c r="B14" s="126">
        <v>2578</v>
      </c>
      <c r="C14" s="91">
        <f t="shared" si="0"/>
        <v>3.3261082726944315E-2</v>
      </c>
      <c r="D14" s="123">
        <v>3093</v>
      </c>
      <c r="E14" s="92">
        <f>D14/$D$11</f>
        <v>3.1181321450894209E-2</v>
      </c>
      <c r="F14" s="93">
        <f t="shared" si="1"/>
        <v>515</v>
      </c>
      <c r="G14" s="91">
        <f t="shared" si="2"/>
        <v>0.19976726144297904</v>
      </c>
    </row>
    <row r="15" spans="1:16" ht="14.25" x14ac:dyDescent="0.25">
      <c r="A15" s="90" t="s">
        <v>23</v>
      </c>
      <c r="B15" s="126">
        <v>71232</v>
      </c>
      <c r="C15" s="91">
        <f t="shared" si="0"/>
        <v>0.91902771326830779</v>
      </c>
      <c r="D15" s="123">
        <v>90870</v>
      </c>
      <c r="E15" s="92">
        <f>D15/$D$11</f>
        <v>0.91608363409077165</v>
      </c>
      <c r="F15" s="93">
        <f t="shared" si="1"/>
        <v>19638</v>
      </c>
      <c r="G15" s="91">
        <f t="shared" si="2"/>
        <v>0.27569070080862534</v>
      </c>
    </row>
    <row r="16" spans="1:16" ht="14.25" x14ac:dyDescent="0.25">
      <c r="A16" s="94" t="s">
        <v>131</v>
      </c>
      <c r="B16" s="127"/>
      <c r="C16" s="95"/>
      <c r="D16" s="96"/>
      <c r="E16" s="97"/>
      <c r="F16" s="98">
        <f t="shared" si="1"/>
        <v>0</v>
      </c>
      <c r="G16" s="99"/>
    </row>
    <row r="17" spans="1:8" ht="14.25" x14ac:dyDescent="0.25">
      <c r="A17" s="90" t="s">
        <v>132</v>
      </c>
      <c r="B17" s="126">
        <v>36480</v>
      </c>
      <c r="C17" s="91">
        <f t="shared" si="0"/>
        <v>0.47066109304845949</v>
      </c>
      <c r="D17" s="123">
        <v>51640</v>
      </c>
      <c r="E17" s="92">
        <f>D17/$D$11</f>
        <v>0.52059600379055182</v>
      </c>
      <c r="F17" s="93">
        <f t="shared" si="1"/>
        <v>15160</v>
      </c>
      <c r="G17" s="91">
        <f t="shared" si="2"/>
        <v>0.41557017543859648</v>
      </c>
      <c r="H17" s="75"/>
    </row>
    <row r="18" spans="1:8" ht="14.25" x14ac:dyDescent="0.25">
      <c r="A18" s="90" t="s">
        <v>89</v>
      </c>
      <c r="B18" s="126">
        <v>34682</v>
      </c>
      <c r="C18" s="91">
        <f t="shared" si="0"/>
        <v>0.44746348763998556</v>
      </c>
      <c r="D18" s="123">
        <v>46641</v>
      </c>
      <c r="E18" s="92">
        <f>D18/$D$11</f>
        <v>0.47019981047240761</v>
      </c>
      <c r="F18" s="93">
        <f t="shared" si="1"/>
        <v>11959</v>
      </c>
      <c r="G18" s="91">
        <f t="shared" si="2"/>
        <v>0.3448186379101551</v>
      </c>
      <c r="H18" s="75"/>
    </row>
    <row r="19" spans="1:8" ht="14.25" x14ac:dyDescent="0.25">
      <c r="A19" s="94" t="s">
        <v>133</v>
      </c>
      <c r="B19" s="127"/>
      <c r="C19" s="95"/>
      <c r="D19" s="96"/>
      <c r="E19" s="97"/>
      <c r="F19" s="100"/>
      <c r="G19" s="101"/>
    </row>
    <row r="20" spans="1:8" ht="14.25" x14ac:dyDescent="0.25">
      <c r="A20" s="90" t="s">
        <v>79</v>
      </c>
      <c r="B20" s="126">
        <v>43768</v>
      </c>
      <c r="C20" s="91">
        <f t="shared" ref="C20:C27" si="3">B20/$B$11</f>
        <v>0.56469009650616708</v>
      </c>
      <c r="D20" s="123">
        <v>57048</v>
      </c>
      <c r="E20" s="92">
        <f t="shared" ref="E20:E27" si="4">D20/$D$11</f>
        <v>0.57511543036877233</v>
      </c>
      <c r="F20" s="93">
        <f t="shared" ref="F20:F35" si="5">D20-B20</f>
        <v>13280</v>
      </c>
      <c r="G20" s="91">
        <f t="shared" ref="G20:G27" si="6">F20/B20</f>
        <v>0.30341802229939679</v>
      </c>
    </row>
    <row r="21" spans="1:8" ht="14.25" x14ac:dyDescent="0.25">
      <c r="A21" s="90" t="s">
        <v>134</v>
      </c>
      <c r="B21" s="126">
        <v>12238</v>
      </c>
      <c r="C21" s="91">
        <f t="shared" si="3"/>
        <v>0.15789337874800022</v>
      </c>
      <c r="D21" s="123">
        <v>20664</v>
      </c>
      <c r="E21" s="92">
        <f t="shared" si="4"/>
        <v>0.20831905155553762</v>
      </c>
      <c r="F21" s="93">
        <f t="shared" si="5"/>
        <v>8426</v>
      </c>
      <c r="G21" s="91">
        <f t="shared" si="6"/>
        <v>0.68851119463964705</v>
      </c>
    </row>
    <row r="22" spans="1:8" ht="14.25" x14ac:dyDescent="0.25">
      <c r="A22" s="90" t="s">
        <v>135</v>
      </c>
      <c r="B22" s="126">
        <v>15519</v>
      </c>
      <c r="C22" s="91">
        <f t="shared" si="3"/>
        <v>0.20022449295556588</v>
      </c>
      <c r="D22" s="123">
        <v>21223</v>
      </c>
      <c r="E22" s="92">
        <f t="shared" si="4"/>
        <v>0.21395447305280563</v>
      </c>
      <c r="F22" s="93">
        <f t="shared" si="5"/>
        <v>5704</v>
      </c>
      <c r="G22" s="91">
        <f t="shared" si="6"/>
        <v>0.36754945550615375</v>
      </c>
    </row>
    <row r="23" spans="1:8" ht="14.25" x14ac:dyDescent="0.25">
      <c r="A23" s="90" t="s">
        <v>136</v>
      </c>
      <c r="B23" s="126">
        <v>1070</v>
      </c>
      <c r="C23" s="91">
        <f t="shared" si="3"/>
        <v>1.3805026577901636E-2</v>
      </c>
      <c r="D23" s="123">
        <v>1466</v>
      </c>
      <c r="E23" s="92">
        <f t="shared" si="4"/>
        <v>1.4779119704820856E-2</v>
      </c>
      <c r="F23" s="93">
        <f t="shared" si="5"/>
        <v>396</v>
      </c>
      <c r="G23" s="91">
        <f t="shared" si="6"/>
        <v>0.37009345794392523</v>
      </c>
    </row>
    <row r="24" spans="1:8" ht="14.25" x14ac:dyDescent="0.25">
      <c r="A24" s="90" t="s">
        <v>84</v>
      </c>
      <c r="B24" s="126">
        <v>3782</v>
      </c>
      <c r="C24" s="91">
        <f t="shared" si="3"/>
        <v>4.8794963100583164E-2</v>
      </c>
      <c r="D24" s="123">
        <v>5970</v>
      </c>
      <c r="E24" s="92">
        <f t="shared" si="4"/>
        <v>6.0185091840232269E-2</v>
      </c>
      <c r="F24" s="93">
        <f t="shared" si="5"/>
        <v>2188</v>
      </c>
      <c r="G24" s="91">
        <f t="shared" si="6"/>
        <v>0.57852987837123215</v>
      </c>
    </row>
    <row r="25" spans="1:8" ht="14.25" x14ac:dyDescent="0.25">
      <c r="A25" s="90" t="s">
        <v>137</v>
      </c>
      <c r="B25" s="126">
        <v>336</v>
      </c>
      <c r="C25" s="91">
        <f t="shared" si="3"/>
        <v>4.3350363833410746E-3</v>
      </c>
      <c r="D25" s="123">
        <v>452</v>
      </c>
      <c r="E25" s="92">
        <f t="shared" si="4"/>
        <v>4.5567272214045206E-3</v>
      </c>
      <c r="F25" s="93">
        <f t="shared" si="5"/>
        <v>116</v>
      </c>
      <c r="G25" s="91">
        <f t="shared" si="6"/>
        <v>0.34523809523809523</v>
      </c>
      <c r="H25" s="108"/>
    </row>
    <row r="26" spans="1:8" ht="14.25" x14ac:dyDescent="0.25">
      <c r="A26" s="90" t="s">
        <v>86</v>
      </c>
      <c r="B26" s="126">
        <v>7569</v>
      </c>
      <c r="C26" s="91">
        <f t="shared" si="3"/>
        <v>9.7654435671156531E-2</v>
      </c>
      <c r="D26" s="123">
        <v>11075</v>
      </c>
      <c r="E26" s="92">
        <f t="shared" si="4"/>
        <v>0.11164989817932536</v>
      </c>
      <c r="F26" s="93">
        <f t="shared" si="5"/>
        <v>3506</v>
      </c>
      <c r="G26" s="91">
        <f t="shared" si="6"/>
        <v>0.46320517901968555</v>
      </c>
    </row>
    <row r="27" spans="1:8" ht="14.25" x14ac:dyDescent="0.25">
      <c r="A27" s="90" t="s">
        <v>138</v>
      </c>
      <c r="B27" s="126">
        <v>6043</v>
      </c>
      <c r="C27" s="91">
        <f t="shared" si="3"/>
        <v>7.7966145430149139E-2</v>
      </c>
      <c r="D27" s="123">
        <v>6708</v>
      </c>
      <c r="E27" s="92">
        <f t="shared" si="4"/>
        <v>6.7625057967215754E-2</v>
      </c>
      <c r="F27" s="93">
        <f t="shared" si="5"/>
        <v>665</v>
      </c>
      <c r="G27" s="91">
        <f t="shared" si="6"/>
        <v>0.11004467979480391</v>
      </c>
    </row>
    <row r="28" spans="1:8" ht="14.25" x14ac:dyDescent="0.25">
      <c r="A28" s="94" t="s">
        <v>139</v>
      </c>
      <c r="B28" s="127"/>
      <c r="C28" s="95"/>
      <c r="D28" s="96"/>
      <c r="E28" s="97"/>
      <c r="F28" s="100"/>
      <c r="G28" s="101"/>
    </row>
    <row r="29" spans="1:8" ht="14.25" x14ac:dyDescent="0.25">
      <c r="A29" s="90" t="s">
        <v>140</v>
      </c>
      <c r="B29" s="126">
        <v>6623</v>
      </c>
      <c r="C29" s="91">
        <f t="shared" ref="C29:C35" si="7">B29/$B$11</f>
        <v>8.5449243949011711E-2</v>
      </c>
      <c r="D29" s="123">
        <v>9235</v>
      </c>
      <c r="E29" s="92">
        <f t="shared" ref="E29:E35" si="8">D29/$D$11</f>
        <v>9.3100389136439698E-2</v>
      </c>
      <c r="F29" s="93">
        <f t="shared" si="5"/>
        <v>2612</v>
      </c>
      <c r="G29" s="91">
        <f t="shared" ref="G29:G35" si="9">F29/B29</f>
        <v>0.39438321002566812</v>
      </c>
    </row>
    <row r="30" spans="1:8" ht="14.25" x14ac:dyDescent="0.25">
      <c r="A30" s="90" t="s">
        <v>141</v>
      </c>
      <c r="B30" s="126">
        <v>22339</v>
      </c>
      <c r="C30" s="91">
        <f t="shared" si="7"/>
        <v>0.28821541002219125</v>
      </c>
      <c r="D30" s="123">
        <v>31054</v>
      </c>
      <c r="E30" s="92">
        <f t="shared" si="8"/>
        <v>0.31306329011835393</v>
      </c>
      <c r="F30" s="93">
        <f t="shared" si="5"/>
        <v>8715</v>
      </c>
      <c r="G30" s="91">
        <f t="shared" si="9"/>
        <v>0.39012489368369219</v>
      </c>
    </row>
    <row r="31" spans="1:8" ht="14.25" x14ac:dyDescent="0.25">
      <c r="A31" s="90" t="s">
        <v>142</v>
      </c>
      <c r="B31" s="126">
        <v>10163</v>
      </c>
      <c r="C31" s="91">
        <f t="shared" si="7"/>
        <v>0.13112194870206947</v>
      </c>
      <c r="D31" s="123">
        <v>12966</v>
      </c>
      <c r="E31" s="92">
        <f t="shared" si="8"/>
        <v>0.13071355122285622</v>
      </c>
      <c r="F31" s="93">
        <f t="shared" si="5"/>
        <v>2803</v>
      </c>
      <c r="G31" s="91">
        <f t="shared" si="9"/>
        <v>0.27580438846797206</v>
      </c>
    </row>
    <row r="32" spans="1:8" ht="14.25" x14ac:dyDescent="0.25">
      <c r="A32" s="90" t="s">
        <v>143</v>
      </c>
      <c r="B32" s="126">
        <v>5713</v>
      </c>
      <c r="C32" s="91">
        <f t="shared" si="7"/>
        <v>7.3708520410796299E-2</v>
      </c>
      <c r="D32" s="123">
        <v>6995</v>
      </c>
      <c r="E32" s="92">
        <f t="shared" si="8"/>
        <v>7.0518378127709336E-2</v>
      </c>
      <c r="F32" s="93">
        <f t="shared" si="5"/>
        <v>1282</v>
      </c>
      <c r="G32" s="91">
        <f t="shared" si="9"/>
        <v>0.22440049011027483</v>
      </c>
    </row>
    <row r="33" spans="1:7" ht="14.25" x14ac:dyDescent="0.25">
      <c r="A33" s="90" t="s">
        <v>144</v>
      </c>
      <c r="B33" s="126">
        <v>16324</v>
      </c>
      <c r="C33" s="91">
        <f t="shared" si="7"/>
        <v>0.21061051762398719</v>
      </c>
      <c r="D33" s="123">
        <v>22563</v>
      </c>
      <c r="E33" s="92">
        <f t="shared" si="8"/>
        <v>0.22746335463838538</v>
      </c>
      <c r="F33" s="93">
        <f t="shared" si="5"/>
        <v>6239</v>
      </c>
      <c r="G33" s="91">
        <f t="shared" si="9"/>
        <v>0.3821979906885567</v>
      </c>
    </row>
    <row r="34" spans="1:7" ht="14.25" x14ac:dyDescent="0.25">
      <c r="A34" s="90" t="s">
        <v>145</v>
      </c>
      <c r="B34" s="126">
        <v>8125</v>
      </c>
      <c r="C34" s="91">
        <f t="shared" si="7"/>
        <v>0.10482788873406616</v>
      </c>
      <c r="D34" s="123">
        <v>11913</v>
      </c>
      <c r="E34" s="92">
        <f t="shared" si="8"/>
        <v>0.12009798979777003</v>
      </c>
      <c r="F34" s="93">
        <f t="shared" si="5"/>
        <v>3788</v>
      </c>
      <c r="G34" s="91">
        <f t="shared" si="9"/>
        <v>0.46621538461538464</v>
      </c>
    </row>
    <row r="35" spans="1:7" ht="14.25" x14ac:dyDescent="0.25">
      <c r="A35" s="102" t="s">
        <v>138</v>
      </c>
      <c r="B35" s="126">
        <v>2509</v>
      </c>
      <c r="C35" s="91">
        <f t="shared" si="7"/>
        <v>3.2370852041079631E-2</v>
      </c>
      <c r="D35" s="123">
        <v>4468</v>
      </c>
      <c r="E35" s="92">
        <f t="shared" si="8"/>
        <v>4.5043046958485392E-2</v>
      </c>
      <c r="F35" s="93">
        <f t="shared" si="5"/>
        <v>1959</v>
      </c>
      <c r="G35" s="91">
        <f t="shared" si="9"/>
        <v>0.78078915902750101</v>
      </c>
    </row>
    <row r="36" spans="1:7" ht="14.25" x14ac:dyDescent="0.25">
      <c r="A36" s="103" t="s">
        <v>46</v>
      </c>
      <c r="B36" s="127"/>
      <c r="C36" s="95"/>
      <c r="D36" s="96"/>
      <c r="E36" s="97"/>
      <c r="F36" s="100"/>
      <c r="G36" s="101"/>
    </row>
    <row r="37" spans="1:7" ht="15" thickBot="1" x14ac:dyDescent="0.3">
      <c r="A37" s="62"/>
      <c r="B37" s="128">
        <v>780</v>
      </c>
      <c r="C37" s="104">
        <f>B37/$B$11</f>
        <v>1.0063477318470352E-2</v>
      </c>
      <c r="D37" s="124">
        <f>'1. Plan vs Actual'!C26</f>
        <v>1128</v>
      </c>
      <c r="E37" s="105">
        <f>D37/$D$11</f>
        <v>1.1371655543682078E-2</v>
      </c>
      <c r="F37" s="106">
        <f>D37-B37</f>
        <v>348</v>
      </c>
      <c r="G37" s="107">
        <f>F37/B37</f>
        <v>0.44615384615384618</v>
      </c>
    </row>
    <row r="38" spans="1:7" ht="15.75" customHeight="1" thickTop="1" x14ac:dyDescent="0.2">
      <c r="A38" s="181"/>
      <c r="B38" s="182"/>
      <c r="C38" s="182"/>
      <c r="D38" s="182"/>
      <c r="E38" s="182"/>
      <c r="F38" s="182"/>
      <c r="G38" s="182"/>
    </row>
    <row r="39" spans="1:7" x14ac:dyDescent="0.2">
      <c r="A39" s="178" t="s">
        <v>124</v>
      </c>
      <c r="B39" s="179"/>
      <c r="C39" s="176"/>
      <c r="D39" s="176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FAE7E1-8E2C-4F5A-B77E-2EC3355F9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dcterms:created xsi:type="dcterms:W3CDTF">2005-11-01T20:57:08Z</dcterms:created>
  <dcterms:modified xsi:type="dcterms:W3CDTF">2024-05-16T16:37:35Z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