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massgov.sharepoint.com/sites/EOL-DET-HURLEY-05/Shared/ESShare/DCS Analysis and Reporting/FY24 Reports/FY24 Q4 06302024/"/>
    </mc:Choice>
  </mc:AlternateContent>
  <xr:revisionPtr revIDLastSave="343" documentId="11_0AF0487787B1D6A6942B36392F02BFAF5E74A281" xr6:coauthVersionLast="47" xr6:coauthVersionMax="47" xr10:uidLastSave="{29283CAF-FD85-4DFD-972B-BE6CB1914481}"/>
  <bookViews>
    <workbookView xWindow="-120" yWindow="-120" windowWidth="19410" windowHeight="9705" tabRatio="938" xr2:uid="{00000000-000D-0000-FFFF-FFFF00000000}"/>
  </bookViews>
  <sheets>
    <sheet name="Cover Sheet" sheetId="10" r:id="rId1"/>
    <sheet name="1. Plan vs Actual" sheetId="1" r:id="rId2"/>
    <sheet name="2.Populations" sheetId="2" r:id="rId3"/>
    <sheet name="3. Job Seeker Services" sheetId="3" r:id="rId4"/>
    <sheet name="4. Ethnicity" sheetId="4" r:id="rId5"/>
    <sheet name="5.Gender&amp;Age" sheetId="5" r:id="rId6"/>
    <sheet name="6. Education" sheetId="6" r:id="rId7"/>
    <sheet name="7. mnth to mnth" sheetId="7" r:id="rId8"/>
    <sheet name="8. yr to yr" sheetId="9" r:id="rId9"/>
  </sheets>
  <definedNames>
    <definedName name="_xlnm.Print_Area" localSheetId="1">'1. Plan vs Actual'!$A$1:$P$33</definedName>
    <definedName name="_xlnm.Print_Area" localSheetId="2">'2.Populations'!$A$1:$L$33</definedName>
    <definedName name="_xlnm.Print_Area" localSheetId="3">'3. Job Seeker Services'!$A$1:$J$32</definedName>
    <definedName name="_xlnm.Print_Area" localSheetId="4">'4. Ethnicity'!$A$1:$P$32</definedName>
    <definedName name="_xlnm.Print_Area" localSheetId="5">'5.Gender&amp;Age'!$A$1:$N$32</definedName>
    <definedName name="_xlnm.Print_Area" localSheetId="6">'6. Education'!$A$1:$P$31</definedName>
    <definedName name="_xlnm.Print_Area" localSheetId="7">'7. mnth to mnth'!$A$1:$M$29</definedName>
    <definedName name="_xlnm.Print_Area" localSheetId="8">'8. yr to yr'!$A$1:$G$39</definedName>
    <definedName name="_xlnm.Print_Area" localSheetId="0">'Cover Sheet'!$A$1:$G$29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26" i="7" l="1"/>
  <c r="L26" i="7"/>
  <c r="M26" i="7"/>
  <c r="K23" i="7"/>
  <c r="L23" i="7"/>
  <c r="M23" i="7"/>
  <c r="K20" i="7"/>
  <c r="L20" i="7"/>
  <c r="M20" i="7"/>
  <c r="K17" i="7"/>
  <c r="L17" i="7"/>
  <c r="M17" i="7"/>
  <c r="K14" i="7"/>
  <c r="L14" i="7"/>
  <c r="M14" i="7"/>
  <c r="D37" i="9"/>
  <c r="H26" i="7" l="1"/>
  <c r="I26" i="7"/>
  <c r="J26" i="7"/>
  <c r="H23" i="7"/>
  <c r="I23" i="7"/>
  <c r="J23" i="7"/>
  <c r="H20" i="7"/>
  <c r="I20" i="7"/>
  <c r="J20" i="7"/>
  <c r="H17" i="7"/>
  <c r="I17" i="7"/>
  <c r="J17" i="7"/>
  <c r="H14" i="7"/>
  <c r="I14" i="7"/>
  <c r="J14" i="7"/>
  <c r="E26" i="7"/>
  <c r="F26" i="7"/>
  <c r="G26" i="7"/>
  <c r="E23" i="7"/>
  <c r="F23" i="7"/>
  <c r="G23" i="7"/>
  <c r="E20" i="7"/>
  <c r="F20" i="7"/>
  <c r="G20" i="7"/>
  <c r="E17" i="7"/>
  <c r="F17" i="7"/>
  <c r="G17" i="7"/>
  <c r="E14" i="7"/>
  <c r="F14" i="7"/>
  <c r="G14" i="7"/>
  <c r="K15" i="2"/>
  <c r="G25" i="1" l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C26" i="7"/>
  <c r="D26" i="7"/>
  <c r="C23" i="7"/>
  <c r="D23" i="7"/>
  <c r="C20" i="7"/>
  <c r="D20" i="7"/>
  <c r="F30" i="9"/>
  <c r="G30" i="9" s="1"/>
  <c r="F31" i="9"/>
  <c r="G31" i="9" s="1"/>
  <c r="F32" i="9"/>
  <c r="G32" i="9" s="1"/>
  <c r="F33" i="9"/>
  <c r="G33" i="9" s="1"/>
  <c r="F34" i="9"/>
  <c r="G34" i="9" s="1"/>
  <c r="F35" i="9"/>
  <c r="G35" i="9" s="1"/>
  <c r="F29" i="9"/>
  <c r="G29" i="9" s="1"/>
  <c r="C17" i="7"/>
  <c r="D17" i="7"/>
  <c r="B17" i="7"/>
  <c r="A3" i="3"/>
  <c r="B26" i="7"/>
  <c r="D14" i="7"/>
  <c r="C14" i="7"/>
  <c r="B23" i="7"/>
  <c r="B20" i="7"/>
  <c r="B14" i="7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G11" i="1"/>
  <c r="G10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E27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10" i="2"/>
  <c r="A3" i="2"/>
  <c r="B26" i="4"/>
  <c r="J26" i="4" s="1"/>
  <c r="G27" i="2"/>
  <c r="G26" i="2"/>
  <c r="A4" i="9"/>
  <c r="K27" i="2"/>
  <c r="I27" i="2"/>
  <c r="F16" i="9"/>
  <c r="B25" i="5"/>
  <c r="H25" i="5" s="1"/>
  <c r="A3" i="7"/>
  <c r="A3" i="6"/>
  <c r="A3" i="9"/>
  <c r="A2" i="7"/>
  <c r="A2" i="6"/>
  <c r="A2" i="5"/>
  <c r="A3" i="5"/>
  <c r="A2" i="4"/>
  <c r="A3" i="4"/>
  <c r="A2" i="3"/>
  <c r="A2" i="2"/>
  <c r="B9" i="6"/>
  <c r="P9" i="6" s="1"/>
  <c r="B10" i="6"/>
  <c r="F10" i="6" s="1"/>
  <c r="B11" i="6"/>
  <c r="N11" i="6" s="1"/>
  <c r="B12" i="6"/>
  <c r="F12" i="6" s="1"/>
  <c r="B13" i="6"/>
  <c r="N13" i="6" s="1"/>
  <c r="B14" i="6"/>
  <c r="L14" i="6" s="1"/>
  <c r="B15" i="6"/>
  <c r="J15" i="6" s="1"/>
  <c r="B16" i="6"/>
  <c r="H16" i="6" s="1"/>
  <c r="B17" i="6"/>
  <c r="L17" i="6" s="1"/>
  <c r="B18" i="6"/>
  <c r="L18" i="6" s="1"/>
  <c r="B19" i="6"/>
  <c r="L19" i="6" s="1"/>
  <c r="B20" i="6"/>
  <c r="H20" i="6" s="1"/>
  <c r="B21" i="6"/>
  <c r="F21" i="6" s="1"/>
  <c r="B22" i="6"/>
  <c r="J22" i="6" s="1"/>
  <c r="B23" i="6"/>
  <c r="D23" i="6" s="1"/>
  <c r="B24" i="6"/>
  <c r="L24" i="6" s="1"/>
  <c r="B25" i="6"/>
  <c r="D25" i="6" s="1"/>
  <c r="B26" i="6"/>
  <c r="F26" i="6" s="1"/>
  <c r="B9" i="5"/>
  <c r="H9" i="5" s="1"/>
  <c r="B10" i="5"/>
  <c r="H10" i="5" s="1"/>
  <c r="B11" i="5"/>
  <c r="H11" i="5" s="1"/>
  <c r="B12" i="5"/>
  <c r="F12" i="5" s="1"/>
  <c r="B13" i="5"/>
  <c r="L13" i="5" s="1"/>
  <c r="B14" i="5"/>
  <c r="N14" i="5" s="1"/>
  <c r="B15" i="5"/>
  <c r="H15" i="5" s="1"/>
  <c r="B16" i="5"/>
  <c r="F16" i="5" s="1"/>
  <c r="B17" i="5"/>
  <c r="J17" i="5" s="1"/>
  <c r="B18" i="5"/>
  <c r="N18" i="5" s="1"/>
  <c r="B19" i="5"/>
  <c r="H19" i="5" s="1"/>
  <c r="B20" i="5"/>
  <c r="N20" i="5" s="1"/>
  <c r="B21" i="5"/>
  <c r="H21" i="5" s="1"/>
  <c r="B22" i="5"/>
  <c r="H22" i="5" s="1"/>
  <c r="B23" i="5"/>
  <c r="D23" i="5" s="1"/>
  <c r="B24" i="5"/>
  <c r="J24" i="5" s="1"/>
  <c r="B26" i="5"/>
  <c r="D26" i="5" s="1"/>
  <c r="B9" i="4"/>
  <c r="J9" i="4" s="1"/>
  <c r="B10" i="4"/>
  <c r="N10" i="4" s="1"/>
  <c r="B11" i="4"/>
  <c r="D11" i="4" s="1"/>
  <c r="B12" i="4"/>
  <c r="L12" i="4" s="1"/>
  <c r="B13" i="4"/>
  <c r="P13" i="4" s="1"/>
  <c r="B14" i="4"/>
  <c r="D14" i="4" s="1"/>
  <c r="B15" i="4"/>
  <c r="F15" i="4" s="1"/>
  <c r="B16" i="4"/>
  <c r="N16" i="4" s="1"/>
  <c r="B17" i="4"/>
  <c r="P17" i="4" s="1"/>
  <c r="B18" i="4"/>
  <c r="N18" i="4" s="1"/>
  <c r="B19" i="4"/>
  <c r="J19" i="4" s="1"/>
  <c r="B20" i="4"/>
  <c r="F20" i="4" s="1"/>
  <c r="B21" i="4"/>
  <c r="P21" i="4" s="1"/>
  <c r="B22" i="4"/>
  <c r="N22" i="4" s="1"/>
  <c r="B23" i="4"/>
  <c r="J23" i="4" s="1"/>
  <c r="B24" i="4"/>
  <c r="H24" i="4" s="1"/>
  <c r="B25" i="4"/>
  <c r="N25" i="4" s="1"/>
  <c r="B10" i="2"/>
  <c r="F10" i="2" s="1"/>
  <c r="B11" i="2"/>
  <c r="D11" i="2" s="1"/>
  <c r="B12" i="2"/>
  <c r="D12" i="2" s="1"/>
  <c r="B13" i="2"/>
  <c r="D13" i="2" s="1"/>
  <c r="B14" i="2"/>
  <c r="D14" i="2" s="1"/>
  <c r="B15" i="2"/>
  <c r="D15" i="2" s="1"/>
  <c r="B16" i="2"/>
  <c r="D16" i="2" s="1"/>
  <c r="B17" i="2"/>
  <c r="B18" i="2"/>
  <c r="D18" i="2" s="1"/>
  <c r="B19" i="2"/>
  <c r="B20" i="2"/>
  <c r="D20" i="2" s="1"/>
  <c r="B21" i="2"/>
  <c r="D21" i="2" s="1"/>
  <c r="B22" i="2"/>
  <c r="D22" i="2" s="1"/>
  <c r="B23" i="2"/>
  <c r="D23" i="2" s="1"/>
  <c r="B24" i="2"/>
  <c r="D24" i="2" s="1"/>
  <c r="B25" i="2"/>
  <c r="D25" i="2" s="1"/>
  <c r="B26" i="2"/>
  <c r="B27" i="2"/>
  <c r="E27" i="1"/>
  <c r="G27" i="1" s="1"/>
  <c r="H27" i="1"/>
  <c r="J27" i="1" s="1"/>
  <c r="N27" i="1"/>
  <c r="P27" i="1" s="1"/>
  <c r="K27" i="1"/>
  <c r="M27" i="1" s="1"/>
  <c r="B27" i="1"/>
  <c r="D27" i="1" s="1"/>
  <c r="K10" i="2"/>
  <c r="L10" i="2" s="1"/>
  <c r="K11" i="2"/>
  <c r="K12" i="2"/>
  <c r="K13" i="2"/>
  <c r="K14" i="2"/>
  <c r="L15" i="2"/>
  <c r="K16" i="2"/>
  <c r="K17" i="2"/>
  <c r="K18" i="2"/>
  <c r="L18" i="2" s="1"/>
  <c r="K19" i="2"/>
  <c r="K20" i="2"/>
  <c r="K21" i="2"/>
  <c r="L21" i="2" s="1"/>
  <c r="K22" i="2"/>
  <c r="K23" i="2"/>
  <c r="L23" i="2" s="1"/>
  <c r="K24" i="2"/>
  <c r="K25" i="2"/>
  <c r="L25" i="2" s="1"/>
  <c r="K26" i="2"/>
  <c r="I10" i="2"/>
  <c r="I11" i="2"/>
  <c r="I12" i="2"/>
  <c r="I13" i="2"/>
  <c r="J13" i="2" s="1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G10" i="2"/>
  <c r="G11" i="2"/>
  <c r="G12" i="2"/>
  <c r="G13" i="2"/>
  <c r="H13" i="2" s="1"/>
  <c r="G14" i="2"/>
  <c r="G15" i="2"/>
  <c r="G16" i="2"/>
  <c r="G17" i="2"/>
  <c r="G18" i="2"/>
  <c r="G19" i="2"/>
  <c r="G20" i="2"/>
  <c r="G21" i="2"/>
  <c r="H21" i="2" s="1"/>
  <c r="G22" i="2"/>
  <c r="G23" i="2"/>
  <c r="G24" i="2"/>
  <c r="G25" i="2"/>
  <c r="F12" i="9"/>
  <c r="G12" i="9" s="1"/>
  <c r="F11" i="9"/>
  <c r="G11" i="9" s="1"/>
  <c r="C11" i="9"/>
  <c r="C12" i="9"/>
  <c r="C13" i="9"/>
  <c r="C14" i="9"/>
  <c r="C15" i="9"/>
  <c r="C17" i="9"/>
  <c r="C18" i="9"/>
  <c r="C20" i="9"/>
  <c r="C21" i="9"/>
  <c r="C22" i="9"/>
  <c r="C23" i="9"/>
  <c r="C24" i="9"/>
  <c r="C25" i="9"/>
  <c r="C26" i="9"/>
  <c r="C27" i="9"/>
  <c r="C29" i="9"/>
  <c r="C30" i="9"/>
  <c r="C31" i="9"/>
  <c r="C32" i="9"/>
  <c r="C33" i="9"/>
  <c r="C34" i="9"/>
  <c r="C35" i="9"/>
  <c r="C37" i="9"/>
  <c r="F37" i="9"/>
  <c r="G37" i="9" s="1"/>
  <c r="F27" i="9"/>
  <c r="G27" i="9" s="1"/>
  <c r="F26" i="9"/>
  <c r="G26" i="9" s="1"/>
  <c r="F25" i="9"/>
  <c r="G25" i="9" s="1"/>
  <c r="F23" i="9"/>
  <c r="G23" i="9" s="1"/>
  <c r="F24" i="9"/>
  <c r="G24" i="9" s="1"/>
  <c r="F21" i="9"/>
  <c r="G21" i="9" s="1"/>
  <c r="F22" i="9"/>
  <c r="G22" i="9" s="1"/>
  <c r="F20" i="9"/>
  <c r="G20" i="9" s="1"/>
  <c r="F18" i="9"/>
  <c r="G18" i="9" s="1"/>
  <c r="F17" i="9"/>
  <c r="G17" i="9" s="1"/>
  <c r="F13" i="9"/>
  <c r="G13" i="9" s="1"/>
  <c r="F14" i="9"/>
  <c r="G14" i="9" s="1"/>
  <c r="F15" i="9"/>
  <c r="G15" i="9" s="1"/>
  <c r="E37" i="9"/>
  <c r="E35" i="9"/>
  <c r="E34" i="9"/>
  <c r="E33" i="9"/>
  <c r="E32" i="9"/>
  <c r="E31" i="9"/>
  <c r="E30" i="9"/>
  <c r="E29" i="9"/>
  <c r="E27" i="9"/>
  <c r="E26" i="9"/>
  <c r="E25" i="9"/>
  <c r="E23" i="9"/>
  <c r="E24" i="9"/>
  <c r="E21" i="9"/>
  <c r="E22" i="9"/>
  <c r="E20" i="9"/>
  <c r="E18" i="9"/>
  <c r="E17" i="9"/>
  <c r="E15" i="9"/>
  <c r="E14" i="9"/>
  <c r="E13" i="9"/>
  <c r="E12" i="9"/>
  <c r="E11" i="9"/>
  <c r="D26" i="4"/>
  <c r="N19" i="5"/>
  <c r="F16" i="6"/>
  <c r="N16" i="6"/>
  <c r="P19" i="6"/>
  <c r="H9" i="4"/>
  <c r="P10" i="4"/>
  <c r="L17" i="4"/>
  <c r="H19" i="6"/>
  <c r="J18" i="5"/>
  <c r="F17" i="4"/>
  <c r="N17" i="4"/>
  <c r="J15" i="4"/>
  <c r="D11" i="6"/>
  <c r="L21" i="6"/>
  <c r="J22" i="5"/>
  <c r="J20" i="4"/>
  <c r="J24" i="6"/>
  <c r="F18" i="5"/>
  <c r="D12" i="6"/>
  <c r="L16" i="6"/>
  <c r="L12" i="6"/>
  <c r="L20" i="6"/>
  <c r="J16" i="6"/>
  <c r="N22" i="5"/>
  <c r="F23" i="4"/>
  <c r="J9" i="6"/>
  <c r="P25" i="6"/>
  <c r="J13" i="4"/>
  <c r="D21" i="6"/>
  <c r="N9" i="6"/>
  <c r="F22" i="5"/>
  <c r="H13" i="4"/>
  <c r="D22" i="5"/>
  <c r="L25" i="6"/>
  <c r="F25" i="6"/>
  <c r="D20" i="4"/>
  <c r="H16" i="5"/>
  <c r="N13" i="4"/>
  <c r="D13" i="4"/>
  <c r="L13" i="4"/>
  <c r="L23" i="4"/>
  <c r="F13" i="4"/>
  <c r="N21" i="6"/>
  <c r="H24" i="6"/>
  <c r="L22" i="5"/>
  <c r="P22" i="4"/>
  <c r="F17" i="5"/>
  <c r="J15" i="5" l="1"/>
  <c r="D16" i="6"/>
  <c r="L22" i="2"/>
  <c r="L13" i="2"/>
  <c r="H25" i="6"/>
  <c r="P16" i="6"/>
  <c r="D15" i="5"/>
  <c r="J25" i="4"/>
  <c r="L26" i="4"/>
  <c r="J19" i="2"/>
  <c r="D23" i="4"/>
  <c r="D9" i="5"/>
  <c r="L11" i="4"/>
  <c r="P11" i="6"/>
  <c r="P15" i="6"/>
  <c r="N19" i="6"/>
  <c r="H11" i="6"/>
  <c r="J20" i="2"/>
  <c r="J11" i="4"/>
  <c r="F11" i="6"/>
  <c r="L11" i="6"/>
  <c r="F13" i="5"/>
  <c r="F19" i="6"/>
  <c r="H13" i="5"/>
  <c r="J13" i="5"/>
  <c r="D13" i="5"/>
  <c r="N13" i="5"/>
  <c r="N24" i="5"/>
  <c r="N15" i="6"/>
  <c r="J11" i="6"/>
  <c r="J19" i="6"/>
  <c r="D19" i="6"/>
  <c r="F26" i="2"/>
  <c r="H12" i="5"/>
  <c r="F15" i="5"/>
  <c r="L19" i="5"/>
  <c r="L9" i="6"/>
  <c r="D22" i="4"/>
  <c r="F18" i="6"/>
  <c r="L23" i="5"/>
  <c r="F22" i="4"/>
  <c r="F25" i="4"/>
  <c r="L15" i="5"/>
  <c r="D22" i="6"/>
  <c r="D19" i="5"/>
  <c r="N18" i="6"/>
  <c r="D10" i="2"/>
  <c r="H10" i="2"/>
  <c r="F19" i="5"/>
  <c r="N14" i="4"/>
  <c r="H10" i="4"/>
  <c r="N15" i="5"/>
  <c r="J19" i="5"/>
  <c r="J10" i="2"/>
  <c r="H27" i="2"/>
  <c r="P26" i="6"/>
  <c r="L26" i="6"/>
  <c r="L19" i="2"/>
  <c r="H18" i="6"/>
  <c r="D14" i="5"/>
  <c r="H24" i="5"/>
  <c r="F11" i="4"/>
  <c r="D15" i="4"/>
  <c r="N23" i="4"/>
  <c r="L17" i="5"/>
  <c r="F24" i="6"/>
  <c r="D17" i="5"/>
  <c r="D24" i="6"/>
  <c r="N17" i="5"/>
  <c r="N24" i="6"/>
  <c r="D10" i="5"/>
  <c r="P23" i="4"/>
  <c r="L18" i="4"/>
  <c r="H18" i="4"/>
  <c r="H11" i="4"/>
  <c r="H23" i="4"/>
  <c r="P11" i="4"/>
  <c r="H15" i="4"/>
  <c r="F21" i="5"/>
  <c r="D19" i="2"/>
  <c r="H14" i="6"/>
  <c r="D21" i="5"/>
  <c r="J21" i="5"/>
  <c r="F23" i="2"/>
  <c r="J11" i="5"/>
  <c r="D11" i="5"/>
  <c r="J18" i="6"/>
  <c r="H17" i="5"/>
  <c r="F11" i="5"/>
  <c r="D18" i="6"/>
  <c r="D14" i="6"/>
  <c r="P21" i="6"/>
  <c r="H21" i="6"/>
  <c r="J21" i="6"/>
  <c r="L21" i="5"/>
  <c r="N21" i="5"/>
  <c r="J22" i="4"/>
  <c r="D18" i="4"/>
  <c r="P18" i="6"/>
  <c r="L15" i="4"/>
  <c r="P24" i="6"/>
  <c r="L11" i="5"/>
  <c r="N11" i="4"/>
  <c r="N11" i="5"/>
  <c r="P15" i="4"/>
  <c r="J23" i="5"/>
  <c r="N15" i="4"/>
  <c r="J23" i="2"/>
  <c r="P20" i="4"/>
  <c r="L16" i="2"/>
  <c r="J18" i="2"/>
  <c r="J27" i="2"/>
  <c r="F23" i="5"/>
  <c r="N20" i="4"/>
  <c r="L20" i="5"/>
  <c r="H20" i="4"/>
  <c r="F9" i="4"/>
  <c r="N23" i="5"/>
  <c r="L20" i="4"/>
  <c r="H23" i="5"/>
  <c r="H16" i="4"/>
  <c r="F20" i="5"/>
  <c r="J24" i="2"/>
  <c r="J16" i="2"/>
  <c r="F18" i="2"/>
  <c r="H10" i="6"/>
  <c r="D10" i="6"/>
  <c r="L10" i="6"/>
  <c r="F9" i="5"/>
  <c r="J9" i="5"/>
  <c r="H13" i="6"/>
  <c r="N9" i="5"/>
  <c r="D17" i="4"/>
  <c r="J17" i="4"/>
  <c r="P12" i="4"/>
  <c r="D27" i="2"/>
  <c r="L26" i="2"/>
  <c r="L27" i="2"/>
  <c r="F25" i="2"/>
  <c r="F21" i="2"/>
  <c r="F17" i="2"/>
  <c r="F13" i="2"/>
  <c r="D24" i="4"/>
  <c r="J17" i="6"/>
  <c r="D9" i="4"/>
  <c r="P9" i="4"/>
  <c r="L21" i="4"/>
  <c r="P23" i="6"/>
  <c r="L9" i="5"/>
  <c r="F13" i="6"/>
  <c r="H17" i="4"/>
  <c r="P13" i="6"/>
  <c r="J13" i="6"/>
  <c r="H23" i="2"/>
  <c r="H19" i="2"/>
  <c r="H15" i="2"/>
  <c r="H11" i="2"/>
  <c r="J12" i="2"/>
  <c r="L14" i="2"/>
  <c r="L22" i="4"/>
  <c r="D24" i="5"/>
  <c r="J20" i="5"/>
  <c r="H18" i="5"/>
  <c r="N16" i="5"/>
  <c r="H14" i="5"/>
  <c r="L12" i="5"/>
  <c r="F20" i="2"/>
  <c r="F17" i="6"/>
  <c r="J14" i="4"/>
  <c r="J10" i="6"/>
  <c r="P10" i="6"/>
  <c r="N9" i="4"/>
  <c r="D13" i="6"/>
  <c r="N10" i="6"/>
  <c r="L13" i="6"/>
  <c r="L9" i="4"/>
  <c r="H22" i="2"/>
  <c r="H18" i="2"/>
  <c r="J11" i="2"/>
  <c r="F24" i="4"/>
  <c r="H17" i="6"/>
  <c r="L17" i="2"/>
  <c r="L19" i="4"/>
  <c r="N12" i="6"/>
  <c r="D26" i="6"/>
  <c r="H12" i="2"/>
  <c r="L23" i="6"/>
  <c r="F15" i="6"/>
  <c r="J23" i="6"/>
  <c r="J10" i="4"/>
  <c r="D12" i="4"/>
  <c r="L12" i="2"/>
  <c r="F12" i="4"/>
  <c r="F12" i="2"/>
  <c r="N22" i="6"/>
  <c r="N24" i="4"/>
  <c r="H19" i="4"/>
  <c r="H22" i="6"/>
  <c r="F22" i="6"/>
  <c r="N25" i="5"/>
  <c r="D16" i="5"/>
  <c r="N25" i="6"/>
  <c r="F14" i="5"/>
  <c r="F14" i="4"/>
  <c r="J14" i="6"/>
  <c r="J16" i="5"/>
  <c r="D9" i="6"/>
  <c r="H9" i="6"/>
  <c r="F26" i="4"/>
  <c r="D16" i="4"/>
  <c r="L16" i="5"/>
  <c r="D18" i="5"/>
  <c r="L14" i="5"/>
  <c r="P12" i="6"/>
  <c r="L18" i="5"/>
  <c r="F9" i="6"/>
  <c r="F18" i="4"/>
  <c r="L25" i="5"/>
  <c r="P18" i="4"/>
  <c r="N14" i="6"/>
  <c r="F14" i="2"/>
  <c r="J12" i="5"/>
  <c r="H16" i="2"/>
  <c r="N12" i="5"/>
  <c r="F14" i="6"/>
  <c r="H15" i="6"/>
  <c r="L15" i="6"/>
  <c r="F23" i="6"/>
  <c r="P17" i="6"/>
  <c r="H26" i="6"/>
  <c r="D10" i="4"/>
  <c r="N12" i="4"/>
  <c r="L10" i="4"/>
  <c r="J12" i="4"/>
  <c r="J14" i="2"/>
  <c r="H26" i="2"/>
  <c r="F15" i="2"/>
  <c r="F11" i="2"/>
  <c r="N10" i="5"/>
  <c r="P16" i="4"/>
  <c r="L10" i="5"/>
  <c r="P20" i="6"/>
  <c r="J12" i="6"/>
  <c r="J20" i="6"/>
  <c r="F10" i="5"/>
  <c r="L14" i="4"/>
  <c r="H25" i="2"/>
  <c r="H14" i="2"/>
  <c r="L16" i="4"/>
  <c r="D15" i="6"/>
  <c r="F16" i="2"/>
  <c r="J24" i="4"/>
  <c r="L22" i="6"/>
  <c r="H22" i="4"/>
  <c r="F20" i="6"/>
  <c r="P22" i="6"/>
  <c r="P24" i="4"/>
  <c r="P19" i="4"/>
  <c r="J10" i="5"/>
  <c r="N20" i="6"/>
  <c r="D20" i="6"/>
  <c r="H20" i="5"/>
  <c r="F16" i="4"/>
  <c r="J16" i="4"/>
  <c r="N17" i="6"/>
  <c r="D12" i="5"/>
  <c r="P14" i="4"/>
  <c r="D17" i="6"/>
  <c r="H12" i="6"/>
  <c r="J14" i="5"/>
  <c r="J18" i="4"/>
  <c r="F24" i="5"/>
  <c r="L24" i="5"/>
  <c r="H14" i="4"/>
  <c r="D20" i="5"/>
  <c r="J26" i="6"/>
  <c r="N26" i="6"/>
  <c r="P14" i="6"/>
  <c r="H23" i="6"/>
  <c r="J25" i="6"/>
  <c r="N23" i="6"/>
  <c r="F10" i="4"/>
  <c r="L24" i="4"/>
  <c r="H12" i="4"/>
  <c r="J25" i="2"/>
  <c r="J21" i="2"/>
  <c r="J17" i="2"/>
  <c r="F27" i="2"/>
  <c r="D25" i="5"/>
  <c r="P25" i="4"/>
  <c r="L25" i="4"/>
  <c r="D26" i="2"/>
  <c r="J26" i="2"/>
  <c r="D25" i="4"/>
  <c r="H25" i="4"/>
  <c r="F25" i="5"/>
  <c r="J25" i="5"/>
  <c r="H26" i="4"/>
  <c r="L26" i="5"/>
  <c r="F26" i="5"/>
  <c r="J26" i="5"/>
  <c r="P26" i="4"/>
  <c r="N26" i="5"/>
  <c r="H26" i="5"/>
  <c r="N26" i="4"/>
  <c r="J15" i="2"/>
  <c r="F19" i="2"/>
  <c r="L20" i="2"/>
  <c r="N19" i="4"/>
  <c r="F24" i="2"/>
  <c r="D17" i="2"/>
  <c r="J22" i="2"/>
  <c r="D21" i="4"/>
  <c r="F21" i="4"/>
  <c r="H24" i="2"/>
  <c r="F22" i="2"/>
  <c r="H17" i="2"/>
  <c r="J21" i="4"/>
  <c r="F19" i="4"/>
  <c r="H21" i="4"/>
  <c r="N21" i="4"/>
  <c r="H20" i="2"/>
  <c r="L24" i="2"/>
  <c r="D19" i="4"/>
  <c r="L11" i="2"/>
</calcChain>
</file>

<file path=xl/sharedStrings.xml><?xml version="1.0" encoding="utf-8"?>
<sst xmlns="http://schemas.openxmlformats.org/spreadsheetml/2006/main" count="416" uniqueCount="152">
  <si>
    <t>TAB 3 - JOB SEEKERS</t>
  </si>
  <si>
    <t>OSCCAR Summary by Workforce Area</t>
  </si>
  <si>
    <t>SUMMARY BY AREA</t>
  </si>
  <si>
    <t>Table 1 - Planned versus Actual Job Seekers Served</t>
  </si>
  <si>
    <t>Table 2 - Populations Served</t>
  </si>
  <si>
    <t>Table 3 - Services Provided</t>
  </si>
  <si>
    <t>Table 4 - Ethnicity</t>
  </si>
  <si>
    <t>Table 5 - Gender &amp; Age</t>
  </si>
  <si>
    <t>Table 6 - Education</t>
  </si>
  <si>
    <t>STATEWIDE TREND ANALYSIS</t>
  </si>
  <si>
    <t xml:space="preserve">Table 7: Month to Month </t>
  </si>
  <si>
    <t>Table 8: Year to Year</t>
  </si>
  <si>
    <t>Rev. 7/30/2004</t>
  </si>
  <si>
    <t>OSCCAR is the One-Stop Career Center Activity Report</t>
  </si>
  <si>
    <r>
      <t xml:space="preserve">Compiled by MassHire Department of Career Services from Workforce Board Plans; monthly </t>
    </r>
    <r>
      <rPr>
        <i/>
        <sz val="10"/>
        <rFont val="Calibri"/>
        <family val="2"/>
      </rPr>
      <t>OSCCARs,</t>
    </r>
    <r>
      <rPr>
        <sz val="10"/>
        <rFont val="Calibri"/>
        <family val="2"/>
      </rPr>
      <t xml:space="preserve"> </t>
    </r>
    <r>
      <rPr>
        <i/>
        <sz val="10"/>
        <rFont val="Calibri"/>
        <family val="2"/>
      </rPr>
      <t>Statewide All Offices OSCCAR</t>
    </r>
    <r>
      <rPr>
        <sz val="10"/>
        <rFont val="Calibri"/>
        <family val="2"/>
      </rPr>
      <t xml:space="preserve"> and </t>
    </r>
    <r>
      <rPr>
        <i/>
        <sz val="10"/>
        <rFont val="Calibri"/>
        <family val="2"/>
      </rPr>
      <t>Statewide Rapid Response OSCCAR</t>
    </r>
    <r>
      <rPr>
        <sz val="10"/>
        <rFont val="Calibri"/>
        <family val="2"/>
      </rPr>
      <t>.</t>
    </r>
  </si>
  <si>
    <t>Table 1 - Planned versus Actual</t>
  </si>
  <si>
    <t>a</t>
  </si>
  <si>
    <t>b</t>
  </si>
  <si>
    <t>c</t>
  </si>
  <si>
    <t>d</t>
  </si>
  <si>
    <t>e</t>
  </si>
  <si>
    <t>f</t>
  </si>
  <si>
    <t>Total Customers Served</t>
  </si>
  <si>
    <t>Unemployed</t>
  </si>
  <si>
    <t xml:space="preserve"> Self Identified Persons with Disabilities</t>
  </si>
  <si>
    <t>Unemployment Insurance Claimants</t>
  </si>
  <si>
    <t>Veterans</t>
  </si>
  <si>
    <t>Plan</t>
  </si>
  <si>
    <t>Actual</t>
  </si>
  <si>
    <t>% of Plan</t>
  </si>
  <si>
    <t>Berkshire</t>
  </si>
  <si>
    <t>Boston</t>
  </si>
  <si>
    <t>Bristol</t>
  </si>
  <si>
    <t>Brockton</t>
  </si>
  <si>
    <t>Cape &amp; Islands</t>
  </si>
  <si>
    <t>Central Mass</t>
  </si>
  <si>
    <t>Franklin Hampshire</t>
  </si>
  <si>
    <t>Greater Lowell</t>
  </si>
  <si>
    <t>Greater New Bedford</t>
  </si>
  <si>
    <t>Hampden</t>
  </si>
  <si>
    <t>Merrimack Valley</t>
  </si>
  <si>
    <t>Metro North</t>
  </si>
  <si>
    <t>Metro South West</t>
  </si>
  <si>
    <t>North Central</t>
  </si>
  <si>
    <t>North Shore</t>
  </si>
  <si>
    <t>South Shore</t>
  </si>
  <si>
    <t>Rapid Response</t>
  </si>
  <si>
    <t>*</t>
  </si>
  <si>
    <t>Statewide All Offices**</t>
  </si>
  <si>
    <t>* Rapid Response serves employees affected by plant closings and mass layoffs.  Planning data is not applicable.</t>
  </si>
  <si>
    <t xml:space="preserve">**The Statewide All Offices total is not equal to the sum of the WDB counts for the following reasons:  </t>
  </si>
  <si>
    <t xml:space="preserve">    a) Individuals receiving services in more than one area are counted in each area but are counted only once in the statewide total.  </t>
  </si>
  <si>
    <t xml:space="preserve">    b) Individuals receiving Rapid Response services are not included in the area counts.</t>
  </si>
  <si>
    <t xml:space="preserve">    c) Other Workforce Development Systems (e.g., CBO's) are not included in the area counts. </t>
  </si>
  <si>
    <t>Populations Served</t>
  </si>
  <si>
    <t>g</t>
  </si>
  <si>
    <t>New to Career Center</t>
  </si>
  <si>
    <t>% of Total Served</t>
  </si>
  <si>
    <t>Total Unemployed Customers</t>
  </si>
  <si>
    <t>Persons with Disabilities</t>
  </si>
  <si>
    <t>Claimants</t>
  </si>
  <si>
    <t>h</t>
  </si>
  <si>
    <t>i</t>
  </si>
  <si>
    <t>j</t>
  </si>
  <si>
    <t>Assessment/Testing</t>
  </si>
  <si>
    <t>Workshops</t>
  </si>
  <si>
    <t>Counseling</t>
  </si>
  <si>
    <t>Resource Room</t>
  </si>
  <si>
    <t>Job Search</t>
  </si>
  <si>
    <t>Job Development</t>
  </si>
  <si>
    <t>Job Referrals</t>
  </si>
  <si>
    <t>Training Services</t>
  </si>
  <si>
    <t>Referrals to Other Non CC Services</t>
  </si>
  <si>
    <t>k</t>
  </si>
  <si>
    <t>l</t>
  </si>
  <si>
    <t>m</t>
  </si>
  <si>
    <t>n</t>
  </si>
  <si>
    <t xml:space="preserve">o </t>
  </si>
  <si>
    <t>p</t>
  </si>
  <si>
    <t>White</t>
  </si>
  <si>
    <t>% of Area Total</t>
  </si>
  <si>
    <t>Black or African American</t>
  </si>
  <si>
    <t>Hispanic or Latino</t>
  </si>
  <si>
    <t>American Indian, Alaskan Native</t>
  </si>
  <si>
    <t>Asian</t>
  </si>
  <si>
    <t>Hawaiian Native, Pacific Islander</t>
  </si>
  <si>
    <t>Other</t>
  </si>
  <si>
    <t>% of  Area Total</t>
  </si>
  <si>
    <t xml:space="preserve">Table 5 - Gender and Age </t>
  </si>
  <si>
    <t>Female</t>
  </si>
  <si>
    <t>18 and under</t>
  </si>
  <si>
    <t>19-21</t>
  </si>
  <si>
    <t>22-45</t>
  </si>
  <si>
    <t>46-54</t>
  </si>
  <si>
    <t>55 and over</t>
  </si>
  <si>
    <t>o</t>
  </si>
  <si>
    <t>Less than High School</t>
  </si>
  <si>
    <t>High School Diploma or HiSET</t>
  </si>
  <si>
    <t>Some College/ Voc Degrees</t>
  </si>
  <si>
    <t>Associate Degree</t>
  </si>
  <si>
    <t>Bachelors Degree</t>
  </si>
  <si>
    <t>Advanced Degree</t>
  </si>
  <si>
    <t>Information Not Available</t>
  </si>
  <si>
    <t xml:space="preserve"> Table 7 - Month to Month Trend Analysis</t>
  </si>
  <si>
    <t>JUL</t>
  </si>
  <si>
    <t>AUG</t>
  </si>
  <si>
    <t>SEP</t>
  </si>
  <si>
    <t>OCT</t>
  </si>
  <si>
    <t>NOV</t>
  </si>
  <si>
    <t>DEC</t>
  </si>
  <si>
    <t>JAN</t>
  </si>
  <si>
    <t>FEB</t>
  </si>
  <si>
    <t>MAR</t>
  </si>
  <si>
    <t>APR</t>
  </si>
  <si>
    <t>MAY</t>
  </si>
  <si>
    <t>JUN</t>
  </si>
  <si>
    <t>All Job Seekers Cumulative</t>
  </si>
  <si>
    <t>Total Job Seekers Served per Month</t>
  </si>
  <si>
    <t>Unemployed Job Seekers Cumulative</t>
  </si>
  <si>
    <t>As a Percent of Job Seekers Served</t>
  </si>
  <si>
    <t>Persons with Disabilities Cumulative</t>
  </si>
  <si>
    <t>UI Claimants Cumulative</t>
  </si>
  <si>
    <t>Veterans Cumulative</t>
  </si>
  <si>
    <t>Rapid Response Cumulative</t>
  </si>
  <si>
    <t>Data Source: OSCCAR Statewide All Offices and OSCCAR Statewide Rapid Response.</t>
  </si>
  <si>
    <t>Table 8 - Year to Year Trend Analysis</t>
  </si>
  <si>
    <t>Year to Year Change</t>
  </si>
  <si>
    <t>Percentage of
YTD Customers</t>
  </si>
  <si>
    <t>Percent Change
by Category</t>
  </si>
  <si>
    <t>Job Seekers Served</t>
  </si>
  <si>
    <t>Disabled</t>
  </si>
  <si>
    <t>Gender</t>
  </si>
  <si>
    <t>Male</t>
  </si>
  <si>
    <t>Ethnicity</t>
  </si>
  <si>
    <t>Black</t>
  </si>
  <si>
    <t>Hispanic</t>
  </si>
  <si>
    <t>Native Alaskan, American</t>
  </si>
  <si>
    <t>Pacific Islander</t>
  </si>
  <si>
    <t>Information not available</t>
  </si>
  <si>
    <t>Education</t>
  </si>
  <si>
    <t>Less than HS</t>
  </si>
  <si>
    <t>HS/GED</t>
  </si>
  <si>
    <t>Some Coll/Voc Degrees</t>
  </si>
  <si>
    <t>Associate</t>
  </si>
  <si>
    <t>Bachelors</t>
  </si>
  <si>
    <t>Advanced</t>
  </si>
  <si>
    <t>FY23 to FY24
Change by Category</t>
  </si>
  <si>
    <t>FY24 Quarter Ending June 30, 2024</t>
  </si>
  <si>
    <t>FY23 Qtr 4</t>
  </si>
  <si>
    <t>06/30/23
YTD Customers</t>
  </si>
  <si>
    <t>FY24 Qtr 4</t>
  </si>
  <si>
    <t>06/30/24
YTD Customers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</si>
</sst>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%"/>
  </numFmts>
  <fonts count="2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name val="Calibri"/>
      <family val="2"/>
    </font>
    <font>
      <i/>
      <sz val="10"/>
      <name val="Calibri"/>
      <family val="2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0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sz val="9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8"/>
      <name val="Calibri"/>
      <family val="2"/>
      <scheme val="minor"/>
    </font>
    <font>
      <b/>
      <sz val="11"/>
      <name val="Calibri"/>
      <family val="2"/>
      <scheme val="minor"/>
    </font>
    <font>
      <b/>
      <sz val="10.5"/>
      <name val="Calibri"/>
      <family val="2"/>
      <scheme val="minor"/>
    </font>
    <font>
      <sz val="10.5"/>
      <name val="Calibri"/>
      <family val="2"/>
      <scheme val="minor"/>
    </font>
    <font>
      <sz val="10.5"/>
      <color indexed="22"/>
      <name val="Calibri"/>
      <family val="2"/>
      <scheme val="minor"/>
    </font>
    <font>
      <i/>
      <sz val="8"/>
      <name val="Calibri"/>
      <family val="2"/>
      <scheme val="minor"/>
    </font>
    <font>
      <i/>
      <sz val="9"/>
      <name val="Calibri"/>
      <family val="2"/>
      <scheme val="minor"/>
    </font>
    <font>
      <sz val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3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FF"/>
        <bgColor rgb="FF000000"/>
      </patternFill>
    </fill>
  </fills>
  <borders count="63">
    <border>
      <left/>
      <right/>
      <top/>
      <bottom/>
      <diagonal/>
    </border>
    <border>
      <left style="thick">
        <color indexed="12"/>
      </left>
      <right/>
      <top style="thick">
        <color indexed="12"/>
      </top>
      <bottom/>
      <diagonal/>
    </border>
    <border>
      <left/>
      <right/>
      <top style="thick">
        <color indexed="12"/>
      </top>
      <bottom/>
      <diagonal/>
    </border>
    <border>
      <left/>
      <right/>
      <top/>
      <bottom style="thick">
        <color indexed="12"/>
      </bottom>
      <diagonal/>
    </border>
    <border>
      <left style="thick">
        <color indexed="12"/>
      </left>
      <right style="thin">
        <color indexed="64"/>
      </right>
      <top style="thick">
        <color indexed="12"/>
      </top>
      <bottom style="thin">
        <color indexed="64"/>
      </bottom>
      <diagonal/>
    </border>
    <border>
      <left style="thick">
        <color indexed="1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12"/>
      </right>
      <top style="thin">
        <color indexed="64"/>
      </top>
      <bottom style="thin">
        <color indexed="64"/>
      </bottom>
      <diagonal/>
    </border>
    <border>
      <left style="thick">
        <color indexed="12"/>
      </left>
      <right style="thin">
        <color indexed="64"/>
      </right>
      <top style="thin">
        <color indexed="64"/>
      </top>
      <bottom style="thick">
        <color indexed="1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12"/>
      </bottom>
      <diagonal/>
    </border>
    <border>
      <left style="thin">
        <color indexed="64"/>
      </left>
      <right style="thick">
        <color indexed="12"/>
      </right>
      <top style="thin">
        <color indexed="64"/>
      </top>
      <bottom style="thick">
        <color indexed="12"/>
      </bottom>
      <diagonal/>
    </border>
    <border>
      <left style="thin">
        <color indexed="64"/>
      </left>
      <right style="thin">
        <color indexed="64"/>
      </right>
      <top style="thick">
        <color indexed="12"/>
      </top>
      <bottom style="thin">
        <color indexed="64"/>
      </bottom>
      <diagonal/>
    </border>
    <border>
      <left style="thin">
        <color indexed="64"/>
      </left>
      <right style="thick">
        <color indexed="12"/>
      </right>
      <top style="thick">
        <color indexed="12"/>
      </top>
      <bottom style="thin">
        <color indexed="64"/>
      </bottom>
      <diagonal/>
    </border>
    <border>
      <left style="thin">
        <color indexed="64"/>
      </left>
      <right style="thick">
        <color indexed="39"/>
      </right>
      <top style="thick">
        <color indexed="12"/>
      </top>
      <bottom style="thin">
        <color indexed="64"/>
      </bottom>
      <diagonal/>
    </border>
    <border>
      <left style="thin">
        <color indexed="64"/>
      </left>
      <right style="thick">
        <color indexed="39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12"/>
      </top>
      <bottom style="thin">
        <color indexed="64"/>
      </bottom>
      <diagonal/>
    </border>
    <border>
      <left style="thick">
        <color indexed="12"/>
      </left>
      <right/>
      <top style="thick">
        <color indexed="12"/>
      </top>
      <bottom style="thin">
        <color indexed="64"/>
      </bottom>
      <diagonal/>
    </border>
    <border>
      <left/>
      <right style="thick">
        <color indexed="12"/>
      </right>
      <top style="thick">
        <color indexed="12"/>
      </top>
      <bottom style="thin">
        <color indexed="64"/>
      </bottom>
      <diagonal/>
    </border>
    <border>
      <left/>
      <right style="thin">
        <color indexed="64"/>
      </right>
      <top style="thick">
        <color indexed="12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12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12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12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12"/>
      </bottom>
      <diagonal/>
    </border>
    <border>
      <left/>
      <right style="thin">
        <color indexed="64"/>
      </right>
      <top style="thin">
        <color indexed="64"/>
      </top>
      <bottom style="thick">
        <color indexed="12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indexed="1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12"/>
      </bottom>
      <diagonal/>
    </border>
    <border>
      <left style="thick">
        <color indexed="12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12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ck">
        <color indexed="12"/>
      </top>
      <bottom style="thin">
        <color indexed="8"/>
      </bottom>
      <diagonal/>
    </border>
    <border>
      <left style="thin">
        <color indexed="8"/>
      </left>
      <right style="thick">
        <color indexed="12"/>
      </right>
      <top style="thick">
        <color indexed="12"/>
      </top>
      <bottom style="thin">
        <color indexed="8"/>
      </bottom>
      <diagonal/>
    </border>
    <border>
      <left style="thin">
        <color indexed="64"/>
      </left>
      <right style="thick">
        <color indexed="12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ck">
        <color indexed="12"/>
      </right>
      <top style="thin">
        <color indexed="8"/>
      </top>
      <bottom/>
      <diagonal/>
    </border>
    <border>
      <left style="thick">
        <color indexed="12"/>
      </left>
      <right/>
      <top style="medium">
        <color indexed="64"/>
      </top>
      <bottom style="thin">
        <color indexed="64"/>
      </bottom>
      <diagonal/>
    </border>
    <border>
      <left style="thick">
        <color indexed="12"/>
      </left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ck">
        <color indexed="12"/>
      </right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ck">
        <color indexed="12"/>
      </right>
      <top style="medium">
        <color indexed="64"/>
      </top>
      <bottom style="thin">
        <color indexed="8"/>
      </bottom>
      <diagonal/>
    </border>
    <border>
      <left style="thick">
        <color indexed="12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12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ck">
        <color indexed="12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12"/>
      </right>
      <top/>
      <bottom style="thin">
        <color indexed="8"/>
      </bottom>
      <diagonal/>
    </border>
    <border>
      <left style="thin">
        <color indexed="8"/>
      </left>
      <right style="thick">
        <color indexed="12"/>
      </right>
      <top style="thin">
        <color indexed="8"/>
      </top>
      <bottom style="thin">
        <color indexed="8"/>
      </bottom>
      <diagonal/>
    </border>
    <border>
      <left style="thick">
        <color indexed="12"/>
      </left>
      <right/>
      <top style="thin">
        <color indexed="64"/>
      </top>
      <bottom/>
      <diagonal/>
    </border>
    <border>
      <left style="thick">
        <color indexed="12"/>
      </left>
      <right style="thin">
        <color indexed="64"/>
      </right>
      <top style="thin">
        <color indexed="8"/>
      </top>
      <bottom style="thick">
        <color indexed="12"/>
      </bottom>
      <diagonal/>
    </border>
    <border>
      <left style="thin">
        <color indexed="64"/>
      </left>
      <right style="thick">
        <color indexed="12"/>
      </right>
      <top/>
      <bottom style="thick">
        <color indexed="12"/>
      </bottom>
      <diagonal/>
    </border>
    <border>
      <left/>
      <right style="thin">
        <color indexed="8"/>
      </right>
      <top style="thin">
        <color indexed="8"/>
      </top>
      <bottom style="thick">
        <color indexed="12"/>
      </bottom>
      <diagonal/>
    </border>
    <border>
      <left style="thin">
        <color indexed="8"/>
      </left>
      <right style="thick">
        <color indexed="12"/>
      </right>
      <top/>
      <bottom style="thick">
        <color indexed="12"/>
      </bottom>
      <diagonal/>
    </border>
    <border>
      <left/>
      <right/>
      <top style="thick">
        <color indexed="12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12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rgb="FF0000FF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ck">
        <color rgb="FF0F03F7"/>
      </right>
      <top style="thick">
        <color indexed="12"/>
      </top>
      <bottom style="thin">
        <color indexed="64"/>
      </bottom>
      <diagonal/>
    </border>
    <border>
      <left style="thin">
        <color indexed="64"/>
      </left>
      <right style="thick">
        <color rgb="FF0F03F7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rgb="FF0F03F7"/>
      </right>
      <top style="thin">
        <color indexed="64"/>
      </top>
      <bottom style="thick">
        <color indexed="12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189">
    <xf numFmtId="0" fontId="0" fillId="0" borderId="0" xfId="0"/>
    <xf numFmtId="0" fontId="6" fillId="0" borderId="0" xfId="0" applyFont="1"/>
    <xf numFmtId="0" fontId="6" fillId="2" borderId="1" xfId="0" applyFont="1" applyFill="1" applyBorder="1"/>
    <xf numFmtId="0" fontId="6" fillId="2" borderId="2" xfId="0" applyFont="1" applyFill="1" applyBorder="1"/>
    <xf numFmtId="0" fontId="7" fillId="0" borderId="2" xfId="0" applyFont="1" applyBorder="1"/>
    <xf numFmtId="0" fontId="6" fillId="0" borderId="2" xfId="0" applyFont="1" applyBorder="1"/>
    <xf numFmtId="0" fontId="6" fillId="2" borderId="0" xfId="0" applyFont="1" applyFill="1"/>
    <xf numFmtId="0" fontId="9" fillId="0" borderId="0" xfId="0" applyFont="1"/>
    <xf numFmtId="0" fontId="11" fillId="0" borderId="0" xfId="0" applyFont="1"/>
    <xf numFmtId="0" fontId="10" fillId="0" borderId="0" xfId="0" applyFont="1" applyAlignment="1">
      <alignment horizontal="right"/>
    </xf>
    <xf numFmtId="0" fontId="11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 indent="11"/>
    </xf>
    <xf numFmtId="0" fontId="6" fillId="0" borderId="3" xfId="0" applyFont="1" applyBorder="1"/>
    <xf numFmtId="0" fontId="12" fillId="0" borderId="0" xfId="0" applyFont="1"/>
    <xf numFmtId="0" fontId="13" fillId="0" borderId="0" xfId="0" applyFont="1" applyAlignment="1">
      <alignment horizontal="right"/>
    </xf>
    <xf numFmtId="0" fontId="14" fillId="0" borderId="0" xfId="0" applyFont="1"/>
    <xf numFmtId="0" fontId="9" fillId="0" borderId="5" xfId="0" applyFont="1" applyBorder="1" applyAlignment="1">
      <alignment horizontal="center" wrapText="1"/>
    </xf>
    <xf numFmtId="0" fontId="9" fillId="0" borderId="7" xfId="0" applyFont="1" applyBorder="1" applyAlignment="1">
      <alignment horizontal="center" wrapText="1"/>
    </xf>
    <xf numFmtId="0" fontId="9" fillId="0" borderId="5" xfId="0" applyFont="1" applyBorder="1" applyAlignment="1">
      <alignment horizontal="left"/>
    </xf>
    <xf numFmtId="3" fontId="15" fillId="0" borderId="6" xfId="0" applyNumberFormat="1" applyFont="1" applyBorder="1" applyAlignment="1">
      <alignment horizontal="center"/>
    </xf>
    <xf numFmtId="9" fontId="6" fillId="0" borderId="6" xfId="0" applyNumberFormat="1" applyFont="1" applyBorder="1" applyAlignment="1">
      <alignment horizontal="center"/>
    </xf>
    <xf numFmtId="9" fontId="6" fillId="0" borderId="6" xfId="3" applyFont="1" applyBorder="1" applyAlignment="1">
      <alignment horizontal="center"/>
    </xf>
    <xf numFmtId="9" fontId="6" fillId="0" borderId="7" xfId="0" applyNumberFormat="1" applyFont="1" applyBorder="1" applyAlignment="1">
      <alignment horizontal="center"/>
    </xf>
    <xf numFmtId="0" fontId="9" fillId="0" borderId="8" xfId="0" applyFont="1" applyBorder="1" applyAlignment="1">
      <alignment horizontal="left"/>
    </xf>
    <xf numFmtId="9" fontId="6" fillId="0" borderId="9" xfId="0" applyNumberFormat="1" applyFont="1" applyBorder="1" applyAlignment="1">
      <alignment horizontal="center"/>
    </xf>
    <xf numFmtId="9" fontId="6" fillId="0" borderId="9" xfId="3" applyFont="1" applyBorder="1" applyAlignment="1">
      <alignment horizontal="center"/>
    </xf>
    <xf numFmtId="9" fontId="6" fillId="0" borderId="10" xfId="0" applyNumberFormat="1" applyFont="1" applyBorder="1" applyAlignment="1">
      <alignment horizontal="center"/>
    </xf>
    <xf numFmtId="0" fontId="9" fillId="0" borderId="5" xfId="0" applyFont="1" applyBorder="1" applyAlignment="1">
      <alignment horizontal="left" wrapText="1"/>
    </xf>
    <xf numFmtId="0" fontId="9" fillId="0" borderId="0" xfId="0" applyFont="1" applyAlignment="1">
      <alignment horizontal="center" wrapText="1"/>
    </xf>
    <xf numFmtId="3" fontId="15" fillId="0" borderId="6" xfId="0" applyNumberFormat="1" applyFont="1" applyBorder="1" applyAlignment="1">
      <alignment horizontal="center" vertical="top"/>
    </xf>
    <xf numFmtId="3" fontId="15" fillId="0" borderId="57" xfId="0" applyNumberFormat="1" applyFont="1" applyBorder="1" applyAlignment="1">
      <alignment horizontal="center"/>
    </xf>
    <xf numFmtId="3" fontId="15" fillId="0" borderId="7" xfId="0" applyNumberFormat="1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9" fillId="0" borderId="14" xfId="0" applyFont="1" applyBorder="1" applyAlignment="1">
      <alignment horizontal="center" wrapText="1"/>
    </xf>
    <xf numFmtId="164" fontId="6" fillId="0" borderId="9" xfId="0" applyNumberFormat="1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9" fillId="0" borderId="22" xfId="0" applyFont="1" applyBorder="1" applyAlignment="1">
      <alignment horizontal="center" wrapText="1"/>
    </xf>
    <xf numFmtId="0" fontId="9" fillId="0" borderId="24" xfId="0" applyFont="1" applyBorder="1" applyAlignment="1">
      <alignment horizontal="center" wrapText="1"/>
    </xf>
    <xf numFmtId="0" fontId="9" fillId="0" borderId="25" xfId="0" applyFont="1" applyBorder="1" applyAlignment="1">
      <alignment horizontal="center" wrapText="1"/>
    </xf>
    <xf numFmtId="3" fontId="15" fillId="0" borderId="21" xfId="0" applyNumberFormat="1" applyFont="1" applyBorder="1" applyAlignment="1">
      <alignment horizontal="center" vertical="top"/>
    </xf>
    <xf numFmtId="3" fontId="15" fillId="0" borderId="5" xfId="0" applyNumberFormat="1" applyFont="1" applyBorder="1" applyAlignment="1">
      <alignment horizontal="center"/>
    </xf>
    <xf numFmtId="3" fontId="15" fillId="0" borderId="23" xfId="0" applyNumberFormat="1" applyFont="1" applyBorder="1" applyAlignment="1">
      <alignment horizontal="center"/>
    </xf>
    <xf numFmtId="9" fontId="6" fillId="0" borderId="21" xfId="0" applyNumberFormat="1" applyFont="1" applyBorder="1" applyAlignment="1">
      <alignment horizontal="center"/>
    </xf>
    <xf numFmtId="3" fontId="15" fillId="0" borderId="24" xfId="0" applyNumberFormat="1" applyFont="1" applyBorder="1" applyAlignment="1">
      <alignment horizontal="center"/>
    </xf>
    <xf numFmtId="9" fontId="6" fillId="0" borderId="25" xfId="0" applyNumberFormat="1" applyFont="1" applyBorder="1" applyAlignment="1">
      <alignment horizontal="center"/>
    </xf>
    <xf numFmtId="3" fontId="6" fillId="0" borderId="0" xfId="0" applyNumberFormat="1" applyFont="1" applyAlignment="1">
      <alignment horizontal="center"/>
    </xf>
    <xf numFmtId="3" fontId="6" fillId="0" borderId="21" xfId="0" applyNumberFormat="1" applyFont="1" applyBorder="1" applyAlignment="1">
      <alignment horizontal="center"/>
    </xf>
    <xf numFmtId="3" fontId="6" fillId="0" borderId="26" xfId="0" applyNumberFormat="1" applyFont="1" applyBorder="1" applyAlignment="1">
      <alignment horizontal="center"/>
    </xf>
    <xf numFmtId="9" fontId="6" fillId="0" borderId="26" xfId="0" applyNumberFormat="1" applyFont="1" applyBorder="1" applyAlignment="1">
      <alignment horizontal="center"/>
    </xf>
    <xf numFmtId="9" fontId="6" fillId="0" borderId="29" xfId="0" applyNumberFormat="1" applyFont="1" applyBorder="1" applyAlignment="1">
      <alignment horizontal="center"/>
    </xf>
    <xf numFmtId="3" fontId="6" fillId="0" borderId="4" xfId="0" applyNumberFormat="1" applyFont="1" applyBorder="1" applyAlignment="1">
      <alignment horizontal="center"/>
    </xf>
    <xf numFmtId="3" fontId="6" fillId="0" borderId="11" xfId="0" applyNumberFormat="1" applyFont="1" applyBorder="1" applyAlignment="1">
      <alignment horizontal="center"/>
    </xf>
    <xf numFmtId="3" fontId="6" fillId="0" borderId="12" xfId="0" applyNumberFormat="1" applyFont="1" applyBorder="1" applyAlignment="1">
      <alignment horizontal="center"/>
    </xf>
    <xf numFmtId="3" fontId="9" fillId="0" borderId="5" xfId="0" applyNumberFormat="1" applyFont="1" applyBorder="1" applyAlignment="1">
      <alignment horizontal="center" wrapText="1"/>
    </xf>
    <xf numFmtId="3" fontId="9" fillId="0" borderId="6" xfId="0" applyNumberFormat="1" applyFont="1" applyBorder="1" applyAlignment="1">
      <alignment horizontal="center" wrapText="1"/>
    </xf>
    <xf numFmtId="3" fontId="9" fillId="0" borderId="7" xfId="0" applyNumberFormat="1" applyFont="1" applyBorder="1" applyAlignment="1">
      <alignment horizontal="center" wrapText="1"/>
    </xf>
    <xf numFmtId="3" fontId="9" fillId="0" borderId="0" xfId="0" applyNumberFormat="1" applyFont="1" applyAlignment="1">
      <alignment horizontal="center" wrapText="1"/>
    </xf>
    <xf numFmtId="3" fontId="9" fillId="0" borderId="5" xfId="0" applyNumberFormat="1" applyFont="1" applyBorder="1" applyAlignment="1">
      <alignment horizontal="left"/>
    </xf>
    <xf numFmtId="3" fontId="9" fillId="0" borderId="8" xfId="0" applyNumberFormat="1" applyFont="1" applyBorder="1" applyAlignment="1">
      <alignment horizontal="left"/>
    </xf>
    <xf numFmtId="0" fontId="16" fillId="0" borderId="0" xfId="0" applyFont="1"/>
    <xf numFmtId="0" fontId="6" fillId="0" borderId="4" xfId="0" applyFont="1" applyBorder="1" applyAlignment="1">
      <alignment horizontal="center" wrapText="1"/>
    </xf>
    <xf numFmtId="0" fontId="17" fillId="0" borderId="30" xfId="0" applyFont="1" applyBorder="1" applyAlignment="1">
      <alignment horizontal="center" wrapText="1"/>
    </xf>
    <xf numFmtId="0" fontId="17" fillId="0" borderId="6" xfId="0" applyFont="1" applyBorder="1" applyAlignment="1">
      <alignment horizontal="center"/>
    </xf>
    <xf numFmtId="0" fontId="17" fillId="0" borderId="0" xfId="0" applyFont="1" applyAlignment="1">
      <alignment horizontal="center"/>
    </xf>
    <xf numFmtId="0" fontId="18" fillId="0" borderId="5" xfId="0" applyFont="1" applyBorder="1" applyAlignment="1">
      <alignment horizontal="left" wrapText="1"/>
    </xf>
    <xf numFmtId="0" fontId="6" fillId="0" borderId="6" xfId="0" applyFont="1" applyBorder="1"/>
    <xf numFmtId="0" fontId="6" fillId="0" borderId="5" xfId="0" applyFont="1" applyBorder="1" applyAlignment="1">
      <alignment horizontal="left" wrapText="1"/>
    </xf>
    <xf numFmtId="3" fontId="6" fillId="0" borderId="31" xfId="0" applyNumberFormat="1" applyFont="1" applyBorder="1" applyAlignment="1">
      <alignment horizontal="center"/>
    </xf>
    <xf numFmtId="3" fontId="6" fillId="0" borderId="0" xfId="0" applyNumberFormat="1" applyFont="1"/>
    <xf numFmtId="0" fontId="6" fillId="0" borderId="32" xfId="0" applyFont="1" applyBorder="1" applyAlignment="1">
      <alignment horizontal="left" wrapText="1"/>
    </xf>
    <xf numFmtId="0" fontId="6" fillId="0" borderId="8" xfId="0" applyFont="1" applyBorder="1" applyAlignment="1">
      <alignment horizontal="left" wrapText="1"/>
    </xf>
    <xf numFmtId="0" fontId="6" fillId="0" borderId="33" xfId="0" applyFont="1" applyBorder="1" applyAlignment="1">
      <alignment horizontal="center"/>
    </xf>
    <xf numFmtId="0" fontId="6" fillId="0" borderId="34" xfId="0" applyFont="1" applyBorder="1" applyAlignment="1">
      <alignment horizontal="center"/>
    </xf>
    <xf numFmtId="0" fontId="6" fillId="0" borderId="32" xfId="0" applyFont="1" applyBorder="1" applyAlignment="1">
      <alignment horizontal="center" wrapText="1"/>
    </xf>
    <xf numFmtId="0" fontId="6" fillId="0" borderId="35" xfId="0" applyFont="1" applyBorder="1" applyAlignment="1">
      <alignment horizontal="center" wrapText="1"/>
    </xf>
    <xf numFmtId="0" fontId="6" fillId="0" borderId="36" xfId="0" applyFont="1" applyBorder="1" applyAlignment="1">
      <alignment horizontal="center" wrapText="1"/>
    </xf>
    <xf numFmtId="0" fontId="6" fillId="0" borderId="37" xfId="0" applyFont="1" applyBorder="1" applyAlignment="1">
      <alignment horizontal="center" wrapText="1"/>
    </xf>
    <xf numFmtId="0" fontId="19" fillId="0" borderId="38" xfId="0" applyFont="1" applyBorder="1"/>
    <xf numFmtId="164" fontId="19" fillId="0" borderId="40" xfId="0" applyNumberFormat="1" applyFont="1" applyBorder="1" applyAlignment="1">
      <alignment horizontal="center"/>
    </xf>
    <xf numFmtId="164" fontId="19" fillId="0" borderId="42" xfId="0" applyNumberFormat="1" applyFont="1" applyBorder="1" applyAlignment="1">
      <alignment horizontal="center"/>
    </xf>
    <xf numFmtId="3" fontId="19" fillId="0" borderId="43" xfId="0" applyNumberFormat="1" applyFont="1" applyBorder="1" applyAlignment="1">
      <alignment horizontal="center"/>
    </xf>
    <xf numFmtId="0" fontId="20" fillId="0" borderId="22" xfId="0" applyFont="1" applyBorder="1"/>
    <xf numFmtId="164" fontId="20" fillId="0" borderId="45" xfId="0" applyNumberFormat="1" applyFont="1" applyBorder="1" applyAlignment="1">
      <alignment horizontal="center"/>
    </xf>
    <xf numFmtId="164" fontId="20" fillId="0" borderId="47" xfId="0" applyNumberFormat="1" applyFont="1" applyBorder="1" applyAlignment="1">
      <alignment horizontal="center"/>
    </xf>
    <xf numFmtId="3" fontId="20" fillId="0" borderId="30" xfId="0" applyNumberFormat="1" applyFont="1" applyBorder="1" applyAlignment="1">
      <alignment horizontal="center"/>
    </xf>
    <xf numFmtId="0" fontId="19" fillId="3" borderId="22" xfId="0" applyFont="1" applyFill="1" applyBorder="1"/>
    <xf numFmtId="0" fontId="20" fillId="3" borderId="7" xfId="0" applyFont="1" applyFill="1" applyBorder="1" applyAlignment="1">
      <alignment horizontal="center"/>
    </xf>
    <xf numFmtId="3" fontId="20" fillId="3" borderId="46" xfId="0" applyNumberFormat="1" applyFont="1" applyFill="1" applyBorder="1" applyAlignment="1">
      <alignment horizontal="center"/>
    </xf>
    <xf numFmtId="0" fontId="20" fillId="3" borderId="48" xfId="0" applyFont="1" applyFill="1" applyBorder="1"/>
    <xf numFmtId="3" fontId="21" fillId="3" borderId="5" xfId="0" applyNumberFormat="1" applyFont="1" applyFill="1" applyBorder="1" applyAlignment="1">
      <alignment horizontal="center"/>
    </xf>
    <xf numFmtId="164" fontId="21" fillId="3" borderId="7" xfId="0" applyNumberFormat="1" applyFont="1" applyFill="1" applyBorder="1" applyAlignment="1">
      <alignment horizontal="center"/>
    </xf>
    <xf numFmtId="3" fontId="20" fillId="3" borderId="5" xfId="0" applyNumberFormat="1" applyFont="1" applyFill="1" applyBorder="1" applyAlignment="1">
      <alignment horizontal="center"/>
    </xf>
    <xf numFmtId="164" fontId="20" fillId="3" borderId="7" xfId="0" applyNumberFormat="1" applyFont="1" applyFill="1" applyBorder="1" applyAlignment="1">
      <alignment horizontal="center"/>
    </xf>
    <xf numFmtId="0" fontId="20" fillId="0" borderId="49" xfId="0" applyFont="1" applyBorder="1"/>
    <xf numFmtId="0" fontId="19" fillId="3" borderId="49" xfId="0" applyFont="1" applyFill="1" applyBorder="1"/>
    <xf numFmtId="164" fontId="20" fillId="0" borderId="51" xfId="0" applyNumberFormat="1" applyFont="1" applyBorder="1" applyAlignment="1">
      <alignment horizontal="center"/>
    </xf>
    <xf numFmtId="164" fontId="20" fillId="0" borderId="53" xfId="0" applyNumberFormat="1" applyFont="1" applyBorder="1" applyAlignment="1">
      <alignment horizontal="center"/>
    </xf>
    <xf numFmtId="3" fontId="20" fillId="0" borderId="8" xfId="0" applyNumberFormat="1" applyFont="1" applyBorder="1" applyAlignment="1">
      <alignment horizontal="center"/>
    </xf>
    <xf numFmtId="164" fontId="20" fillId="0" borderId="10" xfId="0" applyNumberFormat="1" applyFont="1" applyBorder="1" applyAlignment="1">
      <alignment horizontal="center"/>
    </xf>
    <xf numFmtId="9" fontId="6" fillId="0" borderId="0" xfId="3" applyFont="1"/>
    <xf numFmtId="3" fontId="6" fillId="0" borderId="6" xfId="0" applyNumberFormat="1" applyFont="1" applyBorder="1" applyAlignment="1">
      <alignment horizontal="center"/>
    </xf>
    <xf numFmtId="3" fontId="6" fillId="0" borderId="9" xfId="0" applyNumberFormat="1" applyFont="1" applyBorder="1" applyAlignment="1">
      <alignment horizontal="center"/>
    </xf>
    <xf numFmtId="37" fontId="6" fillId="0" borderId="6" xfId="1" applyNumberFormat="1" applyFont="1" applyFill="1" applyBorder="1" applyAlignment="1">
      <alignment horizontal="center"/>
    </xf>
    <xf numFmtId="37" fontId="6" fillId="0" borderId="6" xfId="1" applyNumberFormat="1" applyFont="1" applyBorder="1" applyAlignment="1">
      <alignment horizontal="center"/>
    </xf>
    <xf numFmtId="3" fontId="6" fillId="0" borderId="7" xfId="0" applyNumberFormat="1" applyFont="1" applyBorder="1" applyAlignment="1">
      <alignment horizontal="center"/>
    </xf>
    <xf numFmtId="3" fontId="6" fillId="0" borderId="10" xfId="0" applyNumberFormat="1" applyFont="1" applyBorder="1" applyAlignment="1">
      <alignment horizontal="center"/>
    </xf>
    <xf numFmtId="164" fontId="6" fillId="0" borderId="6" xfId="0" applyNumberFormat="1" applyFont="1" applyBorder="1" applyAlignment="1">
      <alignment horizontal="center"/>
    </xf>
    <xf numFmtId="3" fontId="6" fillId="0" borderId="5" xfId="0" applyNumberFormat="1" applyFont="1" applyBorder="1" applyAlignment="1">
      <alignment horizontal="center"/>
    </xf>
    <xf numFmtId="3" fontId="6" fillId="0" borderId="23" xfId="0" applyNumberFormat="1" applyFont="1" applyBorder="1" applyAlignment="1">
      <alignment horizontal="center"/>
    </xf>
    <xf numFmtId="3" fontId="6" fillId="0" borderId="24" xfId="0" applyNumberFormat="1" applyFont="1" applyBorder="1" applyAlignment="1">
      <alignment horizontal="center"/>
    </xf>
    <xf numFmtId="3" fontId="6" fillId="0" borderId="8" xfId="0" applyNumberFormat="1" applyFont="1" applyBorder="1" applyAlignment="1">
      <alignment horizontal="center"/>
    </xf>
    <xf numFmtId="3" fontId="6" fillId="0" borderId="27" xfId="0" applyNumberFormat="1" applyFont="1" applyBorder="1" applyAlignment="1">
      <alignment horizontal="center"/>
    </xf>
    <xf numFmtId="3" fontId="6" fillId="0" borderId="28" xfId="0" applyNumberFormat="1" applyFont="1" applyBorder="1" applyAlignment="1">
      <alignment horizontal="center"/>
    </xf>
    <xf numFmtId="3" fontId="19" fillId="0" borderId="41" xfId="0" applyNumberFormat="1" applyFont="1" applyBorder="1" applyAlignment="1">
      <alignment horizontal="center"/>
    </xf>
    <xf numFmtId="3" fontId="20" fillId="0" borderId="46" xfId="0" applyNumberFormat="1" applyFont="1" applyBorder="1" applyAlignment="1">
      <alignment horizontal="center"/>
    </xf>
    <xf numFmtId="3" fontId="20" fillId="0" borderId="52" xfId="0" applyNumberFormat="1" applyFont="1" applyBorder="1" applyAlignment="1">
      <alignment horizontal="center"/>
    </xf>
    <xf numFmtId="3" fontId="19" fillId="0" borderId="39" xfId="0" applyNumberFormat="1" applyFont="1" applyBorder="1" applyAlignment="1">
      <alignment horizontal="center"/>
    </xf>
    <xf numFmtId="3" fontId="20" fillId="0" borderId="44" xfId="0" applyNumberFormat="1" applyFont="1" applyBorder="1" applyAlignment="1">
      <alignment horizontal="center"/>
    </xf>
    <xf numFmtId="3" fontId="20" fillId="3" borderId="44" xfId="0" applyNumberFormat="1" applyFont="1" applyFill="1" applyBorder="1" applyAlignment="1">
      <alignment horizontal="center"/>
    </xf>
    <xf numFmtId="3" fontId="20" fillId="0" borderId="50" xfId="0" applyNumberFormat="1" applyFont="1" applyBorder="1" applyAlignment="1">
      <alignment horizontal="center"/>
    </xf>
    <xf numFmtId="0" fontId="6" fillId="0" borderId="0" xfId="0" applyFont="1" applyAlignment="1">
      <alignment wrapText="1"/>
    </xf>
    <xf numFmtId="0" fontId="8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7" fillId="0" borderId="0" xfId="0" applyFont="1"/>
    <xf numFmtId="0" fontId="9" fillId="0" borderId="6" xfId="0" applyFont="1" applyBorder="1" applyAlignment="1">
      <alignment horizontal="center"/>
    </xf>
    <xf numFmtId="0" fontId="9" fillId="0" borderId="6" xfId="0" applyFont="1" applyBorder="1" applyAlignment="1">
      <alignment horizontal="center" wrapText="1"/>
    </xf>
    <xf numFmtId="0" fontId="9" fillId="0" borderId="21" xfId="0" applyFont="1" applyBorder="1" applyAlignment="1">
      <alignment horizontal="center" wrapText="1"/>
    </xf>
    <xf numFmtId="0" fontId="9" fillId="0" borderId="23" xfId="0" applyFont="1" applyBorder="1" applyAlignment="1">
      <alignment horizontal="center" wrapText="1"/>
    </xf>
    <xf numFmtId="0" fontId="6" fillId="0" borderId="0" xfId="0" applyFont="1" applyAlignment="1">
      <alignment vertical="top"/>
    </xf>
    <xf numFmtId="0" fontId="11" fillId="0" borderId="0" xfId="0" applyFont="1" applyAlignment="1">
      <alignment horizontal="center"/>
    </xf>
    <xf numFmtId="0" fontId="6" fillId="0" borderId="15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/>
    <xf numFmtId="3" fontId="24" fillId="4" borderId="58" xfId="0" applyNumberFormat="1" applyFont="1" applyFill="1" applyBorder="1" applyAlignment="1">
      <alignment horizontal="center" wrapText="1"/>
    </xf>
    <xf numFmtId="3" fontId="24" fillId="4" borderId="59" xfId="0" applyNumberFormat="1" applyFont="1" applyFill="1" applyBorder="1" applyAlignment="1">
      <alignment horizontal="center" wrapText="1"/>
    </xf>
    <xf numFmtId="0" fontId="6" fillId="0" borderId="0" xfId="0" applyFont="1" applyAlignment="1">
      <alignment wrapText="1"/>
    </xf>
    <xf numFmtId="0" fontId="8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7" fillId="0" borderId="0" xfId="0" applyFont="1"/>
    <xf numFmtId="0" fontId="11" fillId="0" borderId="0" xfId="0" applyFont="1" applyAlignment="1">
      <alignment horizontal="center"/>
    </xf>
    <xf numFmtId="0" fontId="6" fillId="0" borderId="15" xfId="0" applyFont="1" applyBorder="1" applyAlignment="1">
      <alignment horizontal="center"/>
    </xf>
    <xf numFmtId="0" fontId="6" fillId="0" borderId="54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6" xfId="0" applyFont="1" applyBorder="1" applyAlignment="1">
      <alignment horizontal="center" wrapText="1"/>
    </xf>
    <xf numFmtId="0" fontId="6" fillId="0" borderId="0" xfId="0" applyFont="1" applyAlignment="1">
      <alignment horizontal="left" vertical="top" wrapText="1"/>
    </xf>
    <xf numFmtId="0" fontId="9" fillId="0" borderId="21" xfId="0" applyFont="1" applyBorder="1" applyAlignment="1">
      <alignment horizontal="center" wrapText="1"/>
    </xf>
    <xf numFmtId="0" fontId="9" fillId="0" borderId="55" xfId="0" applyFont="1" applyBorder="1" applyAlignment="1">
      <alignment horizontal="center" wrapText="1"/>
    </xf>
    <xf numFmtId="0" fontId="9" fillId="0" borderId="23" xfId="0" applyFont="1" applyBorder="1" applyAlignment="1">
      <alignment horizontal="center" wrapText="1"/>
    </xf>
    <xf numFmtId="0" fontId="6" fillId="0" borderId="0" xfId="0" applyFont="1" applyAlignment="1">
      <alignment vertical="top"/>
    </xf>
    <xf numFmtId="0" fontId="9" fillId="0" borderId="7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6" fillId="0" borderId="0" xfId="0" applyFont="1"/>
    <xf numFmtId="3" fontId="14" fillId="0" borderId="0" xfId="0" applyNumberFormat="1" applyFont="1" applyAlignment="1">
      <alignment horizontal="center"/>
    </xf>
    <xf numFmtId="0" fontId="22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10" fillId="0" borderId="0" xfId="0" applyFont="1"/>
    <xf numFmtId="0" fontId="23" fillId="0" borderId="2" xfId="0" applyFont="1" applyBorder="1" applyAlignment="1">
      <alignment vertical="top" wrapText="1"/>
    </xf>
    <xf numFmtId="0" fontId="12" fillId="0" borderId="2" xfId="0" applyFont="1" applyBorder="1" applyAlignment="1">
      <alignment vertical="top" wrapText="1"/>
    </xf>
    <xf numFmtId="0" fontId="9" fillId="0" borderId="5" xfId="0" applyFont="1" applyBorder="1" applyAlignment="1">
      <alignment horizontal="center"/>
    </xf>
    <xf numFmtId="0" fontId="9" fillId="0" borderId="49" xfId="0" applyFont="1" applyBorder="1" applyAlignment="1">
      <alignment horizontal="center"/>
    </xf>
    <xf numFmtId="0" fontId="9" fillId="0" borderId="56" xfId="0" applyFont="1" applyBorder="1" applyAlignment="1">
      <alignment horizontal="center"/>
    </xf>
    <xf numFmtId="0" fontId="9" fillId="0" borderId="46" xfId="0" applyFont="1" applyBorder="1" applyAlignment="1">
      <alignment horizontal="center"/>
    </xf>
    <xf numFmtId="0" fontId="9" fillId="0" borderId="48" xfId="0" applyFont="1" applyBorder="1" applyAlignment="1">
      <alignment horizontal="center"/>
    </xf>
    <xf numFmtId="0" fontId="6" fillId="0" borderId="60" xfId="0" applyFont="1" applyBorder="1" applyAlignment="1">
      <alignment horizontal="center"/>
    </xf>
    <xf numFmtId="0" fontId="17" fillId="0" borderId="61" xfId="0" applyFont="1" applyBorder="1" applyAlignment="1">
      <alignment horizontal="center"/>
    </xf>
    <xf numFmtId="0" fontId="6" fillId="0" borderId="61" xfId="0" applyFont="1" applyBorder="1"/>
    <xf numFmtId="3" fontId="6" fillId="0" borderId="61" xfId="0" applyNumberFormat="1" applyFont="1" applyBorder="1" applyAlignment="1">
      <alignment horizontal="center"/>
    </xf>
    <xf numFmtId="164" fontId="6" fillId="0" borderId="61" xfId="0" applyNumberFormat="1" applyFont="1" applyBorder="1" applyAlignment="1">
      <alignment horizontal="center"/>
    </xf>
    <xf numFmtId="3" fontId="6" fillId="0" borderId="62" xfId="0" applyNumberFormat="1" applyFont="1" applyBorder="1" applyAlignment="1">
      <alignment horizontal="center"/>
    </xf>
  </cellXfs>
  <cellStyles count="5">
    <cellStyle name="Comma" xfId="1" builtinId="3"/>
    <cellStyle name="Comma 2" xfId="2" xr:uid="{00000000-0005-0000-0000-000001000000}"/>
    <cellStyle name="Normal" xfId="0" builtinId="0"/>
    <cellStyle name="Percent" xfId="3" builtinId="5"/>
    <cellStyle name="Percent 2" xfId="4" xr:uid="{00000000-0005-0000-0000-000004000000}"/>
  </cellStyles>
  <dxfs count="0"/>
  <tableStyles count="0" defaultTableStyle="TableStyleMedium2" defaultPivotStyle="PivotStyleLight16"/>
  <colors>
    <mruColors>
      <color rgb="FF0F03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28</xdr:row>
      <xdr:rowOff>0</xdr:rowOff>
    </xdr:from>
    <xdr:to>
      <xdr:col>1</xdr:col>
      <xdr:colOff>76200</xdr:colOff>
      <xdr:row>29</xdr:row>
      <xdr:rowOff>28575</xdr:rowOff>
    </xdr:to>
    <xdr:sp macro="" textlink="">
      <xdr:nvSpPr>
        <xdr:cNvPr id="45148" name="Text Box 1">
          <a:extLst>
            <a:ext uri="{FF2B5EF4-FFF2-40B4-BE49-F238E27FC236}">
              <a16:creationId xmlns:a16="http://schemas.microsoft.com/office/drawing/2014/main" id="{3879AB46-54DA-433C-8DCA-0A55E7BAE617}"/>
            </a:ext>
          </a:extLst>
        </xdr:cNvPr>
        <xdr:cNvSpPr txBox="1">
          <a:spLocks noChangeArrowheads="1"/>
        </xdr:cNvSpPr>
      </xdr:nvSpPr>
      <xdr:spPr bwMode="auto">
        <a:xfrm>
          <a:off x="1990725" y="48101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76200</xdr:colOff>
      <xdr:row>29</xdr:row>
      <xdr:rowOff>28575</xdr:rowOff>
    </xdr:to>
    <xdr:sp macro="" textlink="">
      <xdr:nvSpPr>
        <xdr:cNvPr id="45149" name="Text Box 2">
          <a:extLst>
            <a:ext uri="{FF2B5EF4-FFF2-40B4-BE49-F238E27FC236}">
              <a16:creationId xmlns:a16="http://schemas.microsoft.com/office/drawing/2014/main" id="{62B6AF68-5EC0-40BE-97D8-30784532DCE4}"/>
            </a:ext>
          </a:extLst>
        </xdr:cNvPr>
        <xdr:cNvSpPr txBox="1">
          <a:spLocks noChangeArrowheads="1"/>
        </xdr:cNvSpPr>
      </xdr:nvSpPr>
      <xdr:spPr bwMode="auto">
        <a:xfrm>
          <a:off x="1990725" y="48101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76200</xdr:colOff>
      <xdr:row>29</xdr:row>
      <xdr:rowOff>28575</xdr:rowOff>
    </xdr:to>
    <xdr:sp macro="" textlink="">
      <xdr:nvSpPr>
        <xdr:cNvPr id="45150" name="Text Box 3">
          <a:extLst>
            <a:ext uri="{FF2B5EF4-FFF2-40B4-BE49-F238E27FC236}">
              <a16:creationId xmlns:a16="http://schemas.microsoft.com/office/drawing/2014/main" id="{7C9E4ED8-7FCF-4579-97D0-F15ADC3BBB0A}"/>
            </a:ext>
          </a:extLst>
        </xdr:cNvPr>
        <xdr:cNvSpPr txBox="1">
          <a:spLocks noChangeArrowheads="1"/>
        </xdr:cNvSpPr>
      </xdr:nvSpPr>
      <xdr:spPr bwMode="auto">
        <a:xfrm>
          <a:off x="1990725" y="48101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76200</xdr:colOff>
      <xdr:row>29</xdr:row>
      <xdr:rowOff>28575</xdr:rowOff>
    </xdr:to>
    <xdr:sp macro="" textlink="">
      <xdr:nvSpPr>
        <xdr:cNvPr id="45151" name="Text Box 4">
          <a:extLst>
            <a:ext uri="{FF2B5EF4-FFF2-40B4-BE49-F238E27FC236}">
              <a16:creationId xmlns:a16="http://schemas.microsoft.com/office/drawing/2014/main" id="{45E374B1-EF72-417E-846C-E0D08EEB8454}"/>
            </a:ext>
          </a:extLst>
        </xdr:cNvPr>
        <xdr:cNvSpPr txBox="1">
          <a:spLocks noChangeArrowheads="1"/>
        </xdr:cNvSpPr>
      </xdr:nvSpPr>
      <xdr:spPr bwMode="auto">
        <a:xfrm>
          <a:off x="1990725" y="48101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76200</xdr:colOff>
      <xdr:row>29</xdr:row>
      <xdr:rowOff>28575</xdr:rowOff>
    </xdr:to>
    <xdr:sp macro="" textlink="">
      <xdr:nvSpPr>
        <xdr:cNvPr id="45152" name="Text Box 5">
          <a:extLst>
            <a:ext uri="{FF2B5EF4-FFF2-40B4-BE49-F238E27FC236}">
              <a16:creationId xmlns:a16="http://schemas.microsoft.com/office/drawing/2014/main" id="{EB220104-8FD8-4D7A-9BBC-B934830127BD}"/>
            </a:ext>
          </a:extLst>
        </xdr:cNvPr>
        <xdr:cNvSpPr txBox="1">
          <a:spLocks noChangeArrowheads="1"/>
        </xdr:cNvSpPr>
      </xdr:nvSpPr>
      <xdr:spPr bwMode="auto">
        <a:xfrm>
          <a:off x="1990725" y="48101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76200</xdr:colOff>
      <xdr:row>29</xdr:row>
      <xdr:rowOff>28575</xdr:rowOff>
    </xdr:to>
    <xdr:sp macro="" textlink="">
      <xdr:nvSpPr>
        <xdr:cNvPr id="45153" name="Text Box 6">
          <a:extLst>
            <a:ext uri="{FF2B5EF4-FFF2-40B4-BE49-F238E27FC236}">
              <a16:creationId xmlns:a16="http://schemas.microsoft.com/office/drawing/2014/main" id="{5FAB47AE-5B6E-4B91-85EA-811867FDBEB4}"/>
            </a:ext>
          </a:extLst>
        </xdr:cNvPr>
        <xdr:cNvSpPr txBox="1">
          <a:spLocks noChangeArrowheads="1"/>
        </xdr:cNvSpPr>
      </xdr:nvSpPr>
      <xdr:spPr bwMode="auto">
        <a:xfrm>
          <a:off x="1990725" y="48101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76200</xdr:colOff>
      <xdr:row>29</xdr:row>
      <xdr:rowOff>28575</xdr:rowOff>
    </xdr:to>
    <xdr:sp macro="" textlink="">
      <xdr:nvSpPr>
        <xdr:cNvPr id="45154" name="Text Box 7">
          <a:extLst>
            <a:ext uri="{FF2B5EF4-FFF2-40B4-BE49-F238E27FC236}">
              <a16:creationId xmlns:a16="http://schemas.microsoft.com/office/drawing/2014/main" id="{214E30AC-6662-4BF3-BE2D-C962BC7A8BE1}"/>
            </a:ext>
          </a:extLst>
        </xdr:cNvPr>
        <xdr:cNvSpPr txBox="1">
          <a:spLocks noChangeArrowheads="1"/>
        </xdr:cNvSpPr>
      </xdr:nvSpPr>
      <xdr:spPr bwMode="auto">
        <a:xfrm>
          <a:off x="1990725" y="48101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76200</xdr:colOff>
      <xdr:row>29</xdr:row>
      <xdr:rowOff>28575</xdr:rowOff>
    </xdr:to>
    <xdr:sp macro="" textlink="">
      <xdr:nvSpPr>
        <xdr:cNvPr id="45155" name="Text Box 8">
          <a:extLst>
            <a:ext uri="{FF2B5EF4-FFF2-40B4-BE49-F238E27FC236}">
              <a16:creationId xmlns:a16="http://schemas.microsoft.com/office/drawing/2014/main" id="{9A133435-CED2-4D12-82C3-1FA8D5CCC77C}"/>
            </a:ext>
          </a:extLst>
        </xdr:cNvPr>
        <xdr:cNvSpPr txBox="1">
          <a:spLocks noChangeArrowheads="1"/>
        </xdr:cNvSpPr>
      </xdr:nvSpPr>
      <xdr:spPr bwMode="auto">
        <a:xfrm>
          <a:off x="1990725" y="48101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76200</xdr:colOff>
      <xdr:row>29</xdr:row>
      <xdr:rowOff>28575</xdr:rowOff>
    </xdr:to>
    <xdr:sp macro="" textlink="">
      <xdr:nvSpPr>
        <xdr:cNvPr id="45156" name="Text Box 9">
          <a:extLst>
            <a:ext uri="{FF2B5EF4-FFF2-40B4-BE49-F238E27FC236}">
              <a16:creationId xmlns:a16="http://schemas.microsoft.com/office/drawing/2014/main" id="{170F0FF0-0CF4-462F-B42F-8D21DCAAB581}"/>
            </a:ext>
          </a:extLst>
        </xdr:cNvPr>
        <xdr:cNvSpPr txBox="1">
          <a:spLocks noChangeArrowheads="1"/>
        </xdr:cNvSpPr>
      </xdr:nvSpPr>
      <xdr:spPr bwMode="auto">
        <a:xfrm>
          <a:off x="1990725" y="48101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76200</xdr:colOff>
      <xdr:row>29</xdr:row>
      <xdr:rowOff>28575</xdr:rowOff>
    </xdr:to>
    <xdr:sp macro="" textlink="">
      <xdr:nvSpPr>
        <xdr:cNvPr id="45157" name="Text Box 10">
          <a:extLst>
            <a:ext uri="{FF2B5EF4-FFF2-40B4-BE49-F238E27FC236}">
              <a16:creationId xmlns:a16="http://schemas.microsoft.com/office/drawing/2014/main" id="{8E4C69C5-401D-4093-A076-9DD3D9B25C3E}"/>
            </a:ext>
          </a:extLst>
        </xdr:cNvPr>
        <xdr:cNvSpPr txBox="1">
          <a:spLocks noChangeArrowheads="1"/>
        </xdr:cNvSpPr>
      </xdr:nvSpPr>
      <xdr:spPr bwMode="auto">
        <a:xfrm>
          <a:off x="1990725" y="48101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32" name="Text Box 1">
          <a:extLst>
            <a:ext uri="{FF2B5EF4-FFF2-40B4-BE49-F238E27FC236}">
              <a16:creationId xmlns:a16="http://schemas.microsoft.com/office/drawing/2014/main" id="{D654FFBC-1999-4AEA-91C5-9B6331F4A9A8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33" name="Text Box 2">
          <a:extLst>
            <a:ext uri="{FF2B5EF4-FFF2-40B4-BE49-F238E27FC236}">
              <a16:creationId xmlns:a16="http://schemas.microsoft.com/office/drawing/2014/main" id="{134B358B-561A-4CA5-A0A2-AED41CE4814A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34" name="Text Box 3">
          <a:extLst>
            <a:ext uri="{FF2B5EF4-FFF2-40B4-BE49-F238E27FC236}">
              <a16:creationId xmlns:a16="http://schemas.microsoft.com/office/drawing/2014/main" id="{A37EE437-C0EE-4249-93F1-A033C655FF05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35" name="Text Box 4">
          <a:extLst>
            <a:ext uri="{FF2B5EF4-FFF2-40B4-BE49-F238E27FC236}">
              <a16:creationId xmlns:a16="http://schemas.microsoft.com/office/drawing/2014/main" id="{4F86C528-7CB1-40D8-B851-C26FCF7A3BD5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36" name="Text Box 5">
          <a:extLst>
            <a:ext uri="{FF2B5EF4-FFF2-40B4-BE49-F238E27FC236}">
              <a16:creationId xmlns:a16="http://schemas.microsoft.com/office/drawing/2014/main" id="{223C4BBD-E137-4977-99CC-923B37432288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37" name="Text Box 6">
          <a:extLst>
            <a:ext uri="{FF2B5EF4-FFF2-40B4-BE49-F238E27FC236}">
              <a16:creationId xmlns:a16="http://schemas.microsoft.com/office/drawing/2014/main" id="{60528676-9312-4382-A922-1D31F3101729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38" name="Text Box 7">
          <a:extLst>
            <a:ext uri="{FF2B5EF4-FFF2-40B4-BE49-F238E27FC236}">
              <a16:creationId xmlns:a16="http://schemas.microsoft.com/office/drawing/2014/main" id="{CC60C116-3E2E-48D2-8054-A7C838395A7A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39" name="Text Box 8">
          <a:extLst>
            <a:ext uri="{FF2B5EF4-FFF2-40B4-BE49-F238E27FC236}">
              <a16:creationId xmlns:a16="http://schemas.microsoft.com/office/drawing/2014/main" id="{9E782A10-0B29-4DE4-9186-3E8EBE616F72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40" name="Text Box 9">
          <a:extLst>
            <a:ext uri="{FF2B5EF4-FFF2-40B4-BE49-F238E27FC236}">
              <a16:creationId xmlns:a16="http://schemas.microsoft.com/office/drawing/2014/main" id="{245D486C-F7A9-416F-8952-004FE0EA1956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41" name="Text Box 10">
          <a:extLst>
            <a:ext uri="{FF2B5EF4-FFF2-40B4-BE49-F238E27FC236}">
              <a16:creationId xmlns:a16="http://schemas.microsoft.com/office/drawing/2014/main" id="{CB102133-FA7E-4E85-A2F9-A33142DB47CF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42" name="Text Box 11">
          <a:extLst>
            <a:ext uri="{FF2B5EF4-FFF2-40B4-BE49-F238E27FC236}">
              <a16:creationId xmlns:a16="http://schemas.microsoft.com/office/drawing/2014/main" id="{763216A7-E132-4C1C-810F-1424329157A4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43" name="Text Box 12">
          <a:extLst>
            <a:ext uri="{FF2B5EF4-FFF2-40B4-BE49-F238E27FC236}">
              <a16:creationId xmlns:a16="http://schemas.microsoft.com/office/drawing/2014/main" id="{2168D532-3219-44B5-AB6C-861EF730F563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44" name="Text Box 13">
          <a:extLst>
            <a:ext uri="{FF2B5EF4-FFF2-40B4-BE49-F238E27FC236}">
              <a16:creationId xmlns:a16="http://schemas.microsoft.com/office/drawing/2014/main" id="{85D88100-3C63-4F9B-8D49-EA3535769E05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45" name="Text Box 14">
          <a:extLst>
            <a:ext uri="{FF2B5EF4-FFF2-40B4-BE49-F238E27FC236}">
              <a16:creationId xmlns:a16="http://schemas.microsoft.com/office/drawing/2014/main" id="{DD2549EE-7149-42AF-9DE5-35877138CBC1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46" name="Text Box 15">
          <a:extLst>
            <a:ext uri="{FF2B5EF4-FFF2-40B4-BE49-F238E27FC236}">
              <a16:creationId xmlns:a16="http://schemas.microsoft.com/office/drawing/2014/main" id="{A2743036-57B2-41A3-ADF6-B8EB92CFE049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47" name="Text Box 16">
          <a:extLst>
            <a:ext uri="{FF2B5EF4-FFF2-40B4-BE49-F238E27FC236}">
              <a16:creationId xmlns:a16="http://schemas.microsoft.com/office/drawing/2014/main" id="{F4F3B2A0-5BE7-4669-97E5-499F5C6AC8A7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48" name="Text Box 17">
          <a:extLst>
            <a:ext uri="{FF2B5EF4-FFF2-40B4-BE49-F238E27FC236}">
              <a16:creationId xmlns:a16="http://schemas.microsoft.com/office/drawing/2014/main" id="{0B6E4B75-157E-4DCE-960D-89378063BA55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49" name="Text Box 18">
          <a:extLst>
            <a:ext uri="{FF2B5EF4-FFF2-40B4-BE49-F238E27FC236}">
              <a16:creationId xmlns:a16="http://schemas.microsoft.com/office/drawing/2014/main" id="{3D445290-0CA1-4F5E-95AB-790EE6588D93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50" name="Text Box 19">
          <a:extLst>
            <a:ext uri="{FF2B5EF4-FFF2-40B4-BE49-F238E27FC236}">
              <a16:creationId xmlns:a16="http://schemas.microsoft.com/office/drawing/2014/main" id="{D8E69C0C-3999-4B94-BD5B-7A662B62779B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51" name="Text Box 20">
          <a:extLst>
            <a:ext uri="{FF2B5EF4-FFF2-40B4-BE49-F238E27FC236}">
              <a16:creationId xmlns:a16="http://schemas.microsoft.com/office/drawing/2014/main" id="{2F4305EC-2468-4DB2-BC42-BCDA63CDB400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52" name="Text Box 22">
          <a:extLst>
            <a:ext uri="{FF2B5EF4-FFF2-40B4-BE49-F238E27FC236}">
              <a16:creationId xmlns:a16="http://schemas.microsoft.com/office/drawing/2014/main" id="{14AC4EAE-4D26-415A-B83D-30A08D82EAF0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53" name="Text Box 23">
          <a:extLst>
            <a:ext uri="{FF2B5EF4-FFF2-40B4-BE49-F238E27FC236}">
              <a16:creationId xmlns:a16="http://schemas.microsoft.com/office/drawing/2014/main" id="{62CAC8C6-47BC-4486-9780-F9C9EF934D36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54" name="Text Box 24">
          <a:extLst>
            <a:ext uri="{FF2B5EF4-FFF2-40B4-BE49-F238E27FC236}">
              <a16:creationId xmlns:a16="http://schemas.microsoft.com/office/drawing/2014/main" id="{F8F8932A-3FA7-4165-8241-2732F24D718B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55" name="Text Box 25">
          <a:extLst>
            <a:ext uri="{FF2B5EF4-FFF2-40B4-BE49-F238E27FC236}">
              <a16:creationId xmlns:a16="http://schemas.microsoft.com/office/drawing/2014/main" id="{BA6A06BC-D6A6-4007-98FB-16BBE2742F53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56" name="Text Box 26">
          <a:extLst>
            <a:ext uri="{FF2B5EF4-FFF2-40B4-BE49-F238E27FC236}">
              <a16:creationId xmlns:a16="http://schemas.microsoft.com/office/drawing/2014/main" id="{0455745F-1EF2-42E7-B452-C8DC63360DBE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57" name="Text Box 27">
          <a:extLst>
            <a:ext uri="{FF2B5EF4-FFF2-40B4-BE49-F238E27FC236}">
              <a16:creationId xmlns:a16="http://schemas.microsoft.com/office/drawing/2014/main" id="{C2F3FBEE-B623-451A-9C24-FD2B7C6C982F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58" name="Text Box 28">
          <a:extLst>
            <a:ext uri="{FF2B5EF4-FFF2-40B4-BE49-F238E27FC236}">
              <a16:creationId xmlns:a16="http://schemas.microsoft.com/office/drawing/2014/main" id="{D7B714CA-2F17-40AC-B34E-E7876DA6A6D5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59" name="Text Box 29">
          <a:extLst>
            <a:ext uri="{FF2B5EF4-FFF2-40B4-BE49-F238E27FC236}">
              <a16:creationId xmlns:a16="http://schemas.microsoft.com/office/drawing/2014/main" id="{8376FF32-5EA4-457B-BA8C-BFBF77873F3B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60" name="Text Box 30">
          <a:extLst>
            <a:ext uri="{FF2B5EF4-FFF2-40B4-BE49-F238E27FC236}">
              <a16:creationId xmlns:a16="http://schemas.microsoft.com/office/drawing/2014/main" id="{374BF35B-F8D6-4C0F-9BB0-F8CCE496919B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61" name="Text Box 31">
          <a:extLst>
            <a:ext uri="{FF2B5EF4-FFF2-40B4-BE49-F238E27FC236}">
              <a16:creationId xmlns:a16="http://schemas.microsoft.com/office/drawing/2014/main" id="{B8CADF16-C583-4105-989A-83D51E76CBD6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76200</xdr:colOff>
      <xdr:row>39</xdr:row>
      <xdr:rowOff>28575</xdr:rowOff>
    </xdr:to>
    <xdr:sp macro="" textlink="">
      <xdr:nvSpPr>
        <xdr:cNvPr id="46662" name="Text Box 32">
          <a:extLst>
            <a:ext uri="{FF2B5EF4-FFF2-40B4-BE49-F238E27FC236}">
              <a16:creationId xmlns:a16="http://schemas.microsoft.com/office/drawing/2014/main" id="{9999E6F1-B0A3-4CAD-BF96-522774EAE6AE}"/>
            </a:ext>
          </a:extLst>
        </xdr:cNvPr>
        <xdr:cNvSpPr txBox="1">
          <a:spLocks noChangeArrowheads="1"/>
        </xdr:cNvSpPr>
      </xdr:nvSpPr>
      <xdr:spPr bwMode="auto">
        <a:xfrm>
          <a:off x="1619250" y="7143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76200</xdr:colOff>
      <xdr:row>39</xdr:row>
      <xdr:rowOff>28575</xdr:rowOff>
    </xdr:to>
    <xdr:sp macro="" textlink="">
      <xdr:nvSpPr>
        <xdr:cNvPr id="46663" name="Text Box 33">
          <a:extLst>
            <a:ext uri="{FF2B5EF4-FFF2-40B4-BE49-F238E27FC236}">
              <a16:creationId xmlns:a16="http://schemas.microsoft.com/office/drawing/2014/main" id="{43F51208-FA4F-4890-8458-7EB93A1877E5}"/>
            </a:ext>
          </a:extLst>
        </xdr:cNvPr>
        <xdr:cNvSpPr txBox="1">
          <a:spLocks noChangeArrowheads="1"/>
        </xdr:cNvSpPr>
      </xdr:nvSpPr>
      <xdr:spPr bwMode="auto">
        <a:xfrm>
          <a:off x="1619250" y="7143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76200</xdr:colOff>
      <xdr:row>39</xdr:row>
      <xdr:rowOff>28575</xdr:rowOff>
    </xdr:to>
    <xdr:sp macro="" textlink="">
      <xdr:nvSpPr>
        <xdr:cNvPr id="46664" name="Text Box 34">
          <a:extLst>
            <a:ext uri="{FF2B5EF4-FFF2-40B4-BE49-F238E27FC236}">
              <a16:creationId xmlns:a16="http://schemas.microsoft.com/office/drawing/2014/main" id="{A5AE90FB-3920-40AA-B709-B23FF9FEA175}"/>
            </a:ext>
          </a:extLst>
        </xdr:cNvPr>
        <xdr:cNvSpPr txBox="1">
          <a:spLocks noChangeArrowheads="1"/>
        </xdr:cNvSpPr>
      </xdr:nvSpPr>
      <xdr:spPr bwMode="auto">
        <a:xfrm>
          <a:off x="1619250" y="7143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76200</xdr:colOff>
      <xdr:row>39</xdr:row>
      <xdr:rowOff>28575</xdr:rowOff>
    </xdr:to>
    <xdr:sp macro="" textlink="">
      <xdr:nvSpPr>
        <xdr:cNvPr id="46665" name="Text Box 35">
          <a:extLst>
            <a:ext uri="{FF2B5EF4-FFF2-40B4-BE49-F238E27FC236}">
              <a16:creationId xmlns:a16="http://schemas.microsoft.com/office/drawing/2014/main" id="{7D44FB39-0885-4550-95D9-043E2751583C}"/>
            </a:ext>
          </a:extLst>
        </xdr:cNvPr>
        <xdr:cNvSpPr txBox="1">
          <a:spLocks noChangeArrowheads="1"/>
        </xdr:cNvSpPr>
      </xdr:nvSpPr>
      <xdr:spPr bwMode="auto">
        <a:xfrm>
          <a:off x="1619250" y="7143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76200</xdr:colOff>
      <xdr:row>39</xdr:row>
      <xdr:rowOff>28575</xdr:rowOff>
    </xdr:to>
    <xdr:sp macro="" textlink="">
      <xdr:nvSpPr>
        <xdr:cNvPr id="46666" name="Text Box 36">
          <a:extLst>
            <a:ext uri="{FF2B5EF4-FFF2-40B4-BE49-F238E27FC236}">
              <a16:creationId xmlns:a16="http://schemas.microsoft.com/office/drawing/2014/main" id="{7C8111CB-5790-498C-BB50-564789A034DF}"/>
            </a:ext>
          </a:extLst>
        </xdr:cNvPr>
        <xdr:cNvSpPr txBox="1">
          <a:spLocks noChangeArrowheads="1"/>
        </xdr:cNvSpPr>
      </xdr:nvSpPr>
      <xdr:spPr bwMode="auto">
        <a:xfrm>
          <a:off x="1619250" y="7143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76200</xdr:colOff>
      <xdr:row>39</xdr:row>
      <xdr:rowOff>28575</xdr:rowOff>
    </xdr:to>
    <xdr:sp macro="" textlink="">
      <xdr:nvSpPr>
        <xdr:cNvPr id="46667" name="Text Box 37">
          <a:extLst>
            <a:ext uri="{FF2B5EF4-FFF2-40B4-BE49-F238E27FC236}">
              <a16:creationId xmlns:a16="http://schemas.microsoft.com/office/drawing/2014/main" id="{4F614D82-48EA-4BE3-8AAC-EFDB23DC24F4}"/>
            </a:ext>
          </a:extLst>
        </xdr:cNvPr>
        <xdr:cNvSpPr txBox="1">
          <a:spLocks noChangeArrowheads="1"/>
        </xdr:cNvSpPr>
      </xdr:nvSpPr>
      <xdr:spPr bwMode="auto">
        <a:xfrm>
          <a:off x="1619250" y="7143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76200</xdr:colOff>
      <xdr:row>39</xdr:row>
      <xdr:rowOff>28575</xdr:rowOff>
    </xdr:to>
    <xdr:sp macro="" textlink="">
      <xdr:nvSpPr>
        <xdr:cNvPr id="46668" name="Text Box 38">
          <a:extLst>
            <a:ext uri="{FF2B5EF4-FFF2-40B4-BE49-F238E27FC236}">
              <a16:creationId xmlns:a16="http://schemas.microsoft.com/office/drawing/2014/main" id="{33412403-837C-4945-A198-9A7E92B832A8}"/>
            </a:ext>
          </a:extLst>
        </xdr:cNvPr>
        <xdr:cNvSpPr txBox="1">
          <a:spLocks noChangeArrowheads="1"/>
        </xdr:cNvSpPr>
      </xdr:nvSpPr>
      <xdr:spPr bwMode="auto">
        <a:xfrm>
          <a:off x="1619250" y="7143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76200</xdr:colOff>
      <xdr:row>39</xdr:row>
      <xdr:rowOff>28575</xdr:rowOff>
    </xdr:to>
    <xdr:sp macro="" textlink="">
      <xdr:nvSpPr>
        <xdr:cNvPr id="46669" name="Text Box 39">
          <a:extLst>
            <a:ext uri="{FF2B5EF4-FFF2-40B4-BE49-F238E27FC236}">
              <a16:creationId xmlns:a16="http://schemas.microsoft.com/office/drawing/2014/main" id="{01AABD80-7091-4796-B715-BC935636231F}"/>
            </a:ext>
          </a:extLst>
        </xdr:cNvPr>
        <xdr:cNvSpPr txBox="1">
          <a:spLocks noChangeArrowheads="1"/>
        </xdr:cNvSpPr>
      </xdr:nvSpPr>
      <xdr:spPr bwMode="auto">
        <a:xfrm>
          <a:off x="1619250" y="7143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76200</xdr:colOff>
      <xdr:row>39</xdr:row>
      <xdr:rowOff>28575</xdr:rowOff>
    </xdr:to>
    <xdr:sp macro="" textlink="">
      <xdr:nvSpPr>
        <xdr:cNvPr id="46670" name="Text Box 40">
          <a:extLst>
            <a:ext uri="{FF2B5EF4-FFF2-40B4-BE49-F238E27FC236}">
              <a16:creationId xmlns:a16="http://schemas.microsoft.com/office/drawing/2014/main" id="{4CD9AF8D-7FCB-41A6-BC87-1AAE2FC28DD7}"/>
            </a:ext>
          </a:extLst>
        </xdr:cNvPr>
        <xdr:cNvSpPr txBox="1">
          <a:spLocks noChangeArrowheads="1"/>
        </xdr:cNvSpPr>
      </xdr:nvSpPr>
      <xdr:spPr bwMode="auto">
        <a:xfrm>
          <a:off x="1619250" y="7143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76200</xdr:colOff>
      <xdr:row>39</xdr:row>
      <xdr:rowOff>28575</xdr:rowOff>
    </xdr:to>
    <xdr:sp macro="" textlink="">
      <xdr:nvSpPr>
        <xdr:cNvPr id="46671" name="Text Box 41">
          <a:extLst>
            <a:ext uri="{FF2B5EF4-FFF2-40B4-BE49-F238E27FC236}">
              <a16:creationId xmlns:a16="http://schemas.microsoft.com/office/drawing/2014/main" id="{16288CE1-2CEF-43DA-939D-33444132F2AA}"/>
            </a:ext>
          </a:extLst>
        </xdr:cNvPr>
        <xdr:cNvSpPr txBox="1">
          <a:spLocks noChangeArrowheads="1"/>
        </xdr:cNvSpPr>
      </xdr:nvSpPr>
      <xdr:spPr bwMode="auto">
        <a:xfrm>
          <a:off x="1619250" y="7143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72" name="Text Box 42">
          <a:extLst>
            <a:ext uri="{FF2B5EF4-FFF2-40B4-BE49-F238E27FC236}">
              <a16:creationId xmlns:a16="http://schemas.microsoft.com/office/drawing/2014/main" id="{787967B7-28AA-4912-84CE-738B068F6FDE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73" name="Text Box 43">
          <a:extLst>
            <a:ext uri="{FF2B5EF4-FFF2-40B4-BE49-F238E27FC236}">
              <a16:creationId xmlns:a16="http://schemas.microsoft.com/office/drawing/2014/main" id="{6F511C7E-CF9C-4670-9791-539A1FEC34F9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74" name="Text Box 44">
          <a:extLst>
            <a:ext uri="{FF2B5EF4-FFF2-40B4-BE49-F238E27FC236}">
              <a16:creationId xmlns:a16="http://schemas.microsoft.com/office/drawing/2014/main" id="{80B30D36-1340-4D84-90F5-62E90DFF3196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75" name="Text Box 45">
          <a:extLst>
            <a:ext uri="{FF2B5EF4-FFF2-40B4-BE49-F238E27FC236}">
              <a16:creationId xmlns:a16="http://schemas.microsoft.com/office/drawing/2014/main" id="{F9A4E503-F364-4B1A-8CA6-F94777B2CA42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76" name="Text Box 46">
          <a:extLst>
            <a:ext uri="{FF2B5EF4-FFF2-40B4-BE49-F238E27FC236}">
              <a16:creationId xmlns:a16="http://schemas.microsoft.com/office/drawing/2014/main" id="{933FC57F-4679-4A5E-A34B-4ECAD956F272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77" name="Text Box 47">
          <a:extLst>
            <a:ext uri="{FF2B5EF4-FFF2-40B4-BE49-F238E27FC236}">
              <a16:creationId xmlns:a16="http://schemas.microsoft.com/office/drawing/2014/main" id="{B426EB99-4862-43DF-90FE-451AC5DB3374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78" name="Text Box 48">
          <a:extLst>
            <a:ext uri="{FF2B5EF4-FFF2-40B4-BE49-F238E27FC236}">
              <a16:creationId xmlns:a16="http://schemas.microsoft.com/office/drawing/2014/main" id="{74C8BC82-5699-4562-9D5B-3D6E0080311E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79" name="Text Box 49">
          <a:extLst>
            <a:ext uri="{FF2B5EF4-FFF2-40B4-BE49-F238E27FC236}">
              <a16:creationId xmlns:a16="http://schemas.microsoft.com/office/drawing/2014/main" id="{774CFCDB-8331-4A22-B613-504408C85F4E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80" name="Text Box 50">
          <a:extLst>
            <a:ext uri="{FF2B5EF4-FFF2-40B4-BE49-F238E27FC236}">
              <a16:creationId xmlns:a16="http://schemas.microsoft.com/office/drawing/2014/main" id="{A1F41A6D-43AF-47C9-8A07-F9B7D635AB01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81" name="Text Box 51">
          <a:extLst>
            <a:ext uri="{FF2B5EF4-FFF2-40B4-BE49-F238E27FC236}">
              <a16:creationId xmlns:a16="http://schemas.microsoft.com/office/drawing/2014/main" id="{03CDAC4C-BB7C-48D1-AAF7-0D7ABDC00887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82" name="Text Box 52">
          <a:extLst>
            <a:ext uri="{FF2B5EF4-FFF2-40B4-BE49-F238E27FC236}">
              <a16:creationId xmlns:a16="http://schemas.microsoft.com/office/drawing/2014/main" id="{F1C28402-049B-4462-B713-DFA69CE2DA15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83" name="Text Box 53">
          <a:extLst>
            <a:ext uri="{FF2B5EF4-FFF2-40B4-BE49-F238E27FC236}">
              <a16:creationId xmlns:a16="http://schemas.microsoft.com/office/drawing/2014/main" id="{F8B9BDB6-E071-42F4-8B73-8DFFE2442C7C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84" name="Text Box 54">
          <a:extLst>
            <a:ext uri="{FF2B5EF4-FFF2-40B4-BE49-F238E27FC236}">
              <a16:creationId xmlns:a16="http://schemas.microsoft.com/office/drawing/2014/main" id="{90C5D1DE-D484-410C-800B-17DAF53FAF44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85" name="Text Box 55">
          <a:extLst>
            <a:ext uri="{FF2B5EF4-FFF2-40B4-BE49-F238E27FC236}">
              <a16:creationId xmlns:a16="http://schemas.microsoft.com/office/drawing/2014/main" id="{74D51CDD-B3F1-4B33-9E60-BD40FC098670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86" name="Text Box 56">
          <a:extLst>
            <a:ext uri="{FF2B5EF4-FFF2-40B4-BE49-F238E27FC236}">
              <a16:creationId xmlns:a16="http://schemas.microsoft.com/office/drawing/2014/main" id="{C66281C6-9C8E-4D84-827D-ED4032305A67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87" name="Text Box 57">
          <a:extLst>
            <a:ext uri="{FF2B5EF4-FFF2-40B4-BE49-F238E27FC236}">
              <a16:creationId xmlns:a16="http://schemas.microsoft.com/office/drawing/2014/main" id="{28A1C117-CB0D-4C14-A336-39CB5D7F8E4C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88" name="Text Box 58">
          <a:extLst>
            <a:ext uri="{FF2B5EF4-FFF2-40B4-BE49-F238E27FC236}">
              <a16:creationId xmlns:a16="http://schemas.microsoft.com/office/drawing/2014/main" id="{8896CAD5-EE31-43E2-8C36-F7724258BE4D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89" name="Text Box 59">
          <a:extLst>
            <a:ext uri="{FF2B5EF4-FFF2-40B4-BE49-F238E27FC236}">
              <a16:creationId xmlns:a16="http://schemas.microsoft.com/office/drawing/2014/main" id="{B3551178-44E6-47E1-852A-5D160499651E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90" name="Text Box 60">
          <a:extLst>
            <a:ext uri="{FF2B5EF4-FFF2-40B4-BE49-F238E27FC236}">
              <a16:creationId xmlns:a16="http://schemas.microsoft.com/office/drawing/2014/main" id="{D3AE6D22-B9D0-4E02-8A14-11C405B0E399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91" name="Text Box 61">
          <a:extLst>
            <a:ext uri="{FF2B5EF4-FFF2-40B4-BE49-F238E27FC236}">
              <a16:creationId xmlns:a16="http://schemas.microsoft.com/office/drawing/2014/main" id="{4033A9BB-B924-40D0-B925-C2737514298C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B1:T28"/>
  <sheetViews>
    <sheetView tabSelected="1" topLeftCell="A17" workbookViewId="0">
      <selection activeCell="C28" sqref="C28"/>
    </sheetView>
  </sheetViews>
  <sheetFormatPr defaultColWidth="9.140625" defaultRowHeight="12.75" x14ac:dyDescent="0.2"/>
  <cols>
    <col min="1" max="1" width="1.7109375" style="1" customWidth="1"/>
    <col min="2" max="2" width="0.85546875" style="1" customWidth="1"/>
    <col min="3" max="3" width="18.7109375" style="1" customWidth="1"/>
    <col min="4" max="4" width="20.7109375" style="1" customWidth="1"/>
    <col min="5" max="5" width="63.28515625" style="1" customWidth="1"/>
    <col min="6" max="6" width="20.7109375" style="1" customWidth="1"/>
    <col min="7" max="7" width="0.85546875" style="1" customWidth="1"/>
    <col min="8" max="8" width="1.7109375" style="1" customWidth="1"/>
    <col min="9" max="9" width="16.5703125" style="1" customWidth="1"/>
    <col min="10" max="10" width="21.42578125" style="1" customWidth="1"/>
    <col min="11" max="11" width="11.5703125" style="1" customWidth="1"/>
    <col min="12" max="12" width="10.42578125" style="1" customWidth="1"/>
    <col min="13" max="14" width="9.140625" style="1"/>
    <col min="15" max="15" width="11" style="1" customWidth="1"/>
    <col min="16" max="16384" width="9.140625" style="1"/>
  </cols>
  <sheetData>
    <row r="1" spans="2:20" ht="13.5" thickBot="1" x14ac:dyDescent="0.25"/>
    <row r="2" spans="2:20" ht="4.5" customHeight="1" thickTop="1" thickBot="1" x14ac:dyDescent="0.25">
      <c r="B2" s="2"/>
      <c r="C2" s="3"/>
      <c r="D2" s="3"/>
      <c r="E2" s="3"/>
      <c r="F2" s="3"/>
      <c r="G2" s="3"/>
    </row>
    <row r="3" spans="2:20" ht="15.95" customHeight="1" thickTop="1" thickBot="1" x14ac:dyDescent="0.3">
      <c r="B3" s="2"/>
      <c r="C3" s="4"/>
      <c r="D3" s="4"/>
      <c r="E3" s="4"/>
      <c r="F3" s="5"/>
      <c r="G3" s="6"/>
    </row>
    <row r="4" spans="2:20" ht="18" customHeight="1" thickTop="1" thickBot="1" x14ac:dyDescent="0.4">
      <c r="B4" s="2"/>
      <c r="C4" s="125"/>
      <c r="D4" s="125"/>
      <c r="E4" s="125"/>
      <c r="F4" s="125"/>
      <c r="G4" s="6"/>
    </row>
    <row r="5" spans="2:20" ht="22.5" thickTop="1" thickBot="1" x14ac:dyDescent="0.4">
      <c r="B5" s="2"/>
      <c r="C5" s="145" t="s">
        <v>0</v>
      </c>
      <c r="D5" s="145"/>
      <c r="E5" s="145"/>
      <c r="F5" s="145"/>
      <c r="G5" s="6"/>
    </row>
    <row r="6" spans="2:20" ht="23.25" customHeight="1" thickTop="1" thickBot="1" x14ac:dyDescent="0.3">
      <c r="B6" s="2"/>
      <c r="C6" s="127"/>
      <c r="D6" s="146" t="s">
        <v>1</v>
      </c>
      <c r="E6" s="147"/>
      <c r="F6" s="7"/>
      <c r="G6" s="6"/>
    </row>
    <row r="7" spans="2:20" ht="17.25" thickTop="1" thickBot="1" x14ac:dyDescent="0.3">
      <c r="B7" s="2"/>
      <c r="C7" s="127"/>
      <c r="D7" s="146" t="s">
        <v>147</v>
      </c>
      <c r="E7" s="147"/>
      <c r="F7" s="7"/>
      <c r="G7" s="6"/>
    </row>
    <row r="8" spans="2:20" ht="16.5" customHeight="1" thickTop="1" thickBot="1" x14ac:dyDescent="0.35">
      <c r="B8" s="2"/>
      <c r="C8" s="127"/>
      <c r="D8" s="140"/>
      <c r="E8" s="141"/>
      <c r="F8" s="7"/>
      <c r="G8" s="6"/>
    </row>
    <row r="9" spans="2:20" ht="20.25" thickTop="1" thickBot="1" x14ac:dyDescent="0.35">
      <c r="B9" s="2"/>
      <c r="C9" s="127"/>
      <c r="D9" s="140"/>
      <c r="E9" s="8" t="s">
        <v>2</v>
      </c>
      <c r="F9" s="7"/>
      <c r="G9" s="6"/>
    </row>
    <row r="10" spans="2:20" ht="20.25" thickTop="1" thickBot="1" x14ac:dyDescent="0.35">
      <c r="B10" s="2"/>
      <c r="C10" s="127"/>
      <c r="D10" s="140"/>
      <c r="E10" s="8"/>
      <c r="F10" s="7"/>
      <c r="G10" s="6"/>
    </row>
    <row r="11" spans="2:20" ht="20.25" thickTop="1" thickBot="1" x14ac:dyDescent="0.35">
      <c r="B11" s="2"/>
      <c r="C11" s="127"/>
      <c r="D11" s="141"/>
      <c r="E11" s="8" t="s">
        <v>3</v>
      </c>
      <c r="G11" s="6"/>
      <c r="S11" s="124"/>
      <c r="T11" s="124"/>
    </row>
    <row r="12" spans="2:20" ht="20.25" thickTop="1" thickBot="1" x14ac:dyDescent="0.35">
      <c r="B12" s="2"/>
      <c r="C12" s="127"/>
      <c r="D12" s="141"/>
      <c r="E12" s="8" t="s">
        <v>4</v>
      </c>
      <c r="G12" s="6"/>
    </row>
    <row r="13" spans="2:20" ht="20.25" thickTop="1" thickBot="1" x14ac:dyDescent="0.35">
      <c r="B13" s="2"/>
      <c r="C13" s="127"/>
      <c r="D13" s="9"/>
      <c r="E13" s="8" t="s">
        <v>5</v>
      </c>
      <c r="G13" s="6"/>
    </row>
    <row r="14" spans="2:20" ht="20.25" thickTop="1" thickBot="1" x14ac:dyDescent="0.35">
      <c r="B14" s="2"/>
      <c r="C14" s="127"/>
      <c r="D14" s="9"/>
      <c r="E14" s="8" t="s">
        <v>6</v>
      </c>
      <c r="G14" s="6"/>
    </row>
    <row r="15" spans="2:20" ht="20.25" thickTop="1" thickBot="1" x14ac:dyDescent="0.35">
      <c r="B15" s="2"/>
      <c r="C15" s="127"/>
      <c r="D15" s="9"/>
      <c r="E15" s="8" t="s">
        <v>7</v>
      </c>
      <c r="G15" s="6"/>
    </row>
    <row r="16" spans="2:20" ht="20.25" thickTop="1" thickBot="1" x14ac:dyDescent="0.35">
      <c r="B16" s="2"/>
      <c r="C16" s="127"/>
      <c r="D16" s="9"/>
      <c r="E16" s="8" t="s">
        <v>8</v>
      </c>
      <c r="G16" s="6"/>
    </row>
    <row r="17" spans="2:7" ht="20.25" thickTop="1" thickBot="1" x14ac:dyDescent="0.35">
      <c r="B17" s="2"/>
      <c r="C17" s="127"/>
      <c r="D17" s="9"/>
      <c r="E17" s="8"/>
      <c r="G17" s="6"/>
    </row>
    <row r="18" spans="2:7" ht="24.75" customHeight="1" thickTop="1" thickBot="1" x14ac:dyDescent="0.35">
      <c r="B18" s="2"/>
      <c r="D18" s="141"/>
      <c r="E18" s="10" t="s">
        <v>9</v>
      </c>
      <c r="F18" s="11"/>
      <c r="G18" s="6"/>
    </row>
    <row r="19" spans="2:7" ht="24.75" customHeight="1" thickTop="1" thickBot="1" x14ac:dyDescent="0.35">
      <c r="B19" s="2"/>
      <c r="D19" s="141"/>
      <c r="E19" s="10"/>
      <c r="F19" s="11"/>
      <c r="G19" s="6"/>
    </row>
    <row r="20" spans="2:7" ht="20.25" thickTop="1" thickBot="1" x14ac:dyDescent="0.35">
      <c r="B20" s="2"/>
      <c r="C20" s="127"/>
      <c r="D20" s="9"/>
      <c r="E20" s="8" t="s">
        <v>10</v>
      </c>
      <c r="G20" s="6"/>
    </row>
    <row r="21" spans="2:7" ht="20.25" thickTop="1" thickBot="1" x14ac:dyDescent="0.35">
      <c r="B21" s="2"/>
      <c r="C21" s="127"/>
      <c r="D21" s="9"/>
      <c r="E21" s="8" t="s">
        <v>11</v>
      </c>
      <c r="G21" s="6"/>
    </row>
    <row r="22" spans="2:7" ht="20.25" thickTop="1" thickBot="1" x14ac:dyDescent="0.35">
      <c r="B22" s="2"/>
      <c r="C22" s="127"/>
      <c r="D22" s="141"/>
      <c r="E22" s="8"/>
      <c r="G22" s="6"/>
    </row>
    <row r="23" spans="2:7" ht="14.25" thickTop="1" thickBot="1" x14ac:dyDescent="0.25">
      <c r="B23" s="2"/>
      <c r="E23" s="12"/>
      <c r="G23" s="6"/>
    </row>
    <row r="24" spans="2:7" ht="14.25" thickTop="1" thickBot="1" x14ac:dyDescent="0.25">
      <c r="B24" s="2"/>
      <c r="C24" s="13"/>
      <c r="D24" s="13"/>
      <c r="E24" s="13"/>
      <c r="F24" s="13"/>
      <c r="G24" s="6"/>
    </row>
    <row r="25" spans="2:7" ht="4.5" customHeight="1" thickTop="1" x14ac:dyDescent="0.2">
      <c r="B25" s="2"/>
      <c r="C25" s="3" t="s">
        <v>12</v>
      </c>
      <c r="D25" s="3"/>
      <c r="E25" s="3"/>
      <c r="F25" s="3"/>
      <c r="G25" s="6"/>
    </row>
    <row r="26" spans="2:7" ht="12.75" customHeight="1" x14ac:dyDescent="0.2">
      <c r="C26" s="14" t="s">
        <v>13</v>
      </c>
    </row>
    <row r="27" spans="2:7" ht="26.25" customHeight="1" x14ac:dyDescent="0.2">
      <c r="C27" s="144" t="s">
        <v>14</v>
      </c>
      <c r="D27" s="144"/>
      <c r="E27" s="144"/>
      <c r="F27" s="144"/>
    </row>
    <row r="28" spans="2:7" x14ac:dyDescent="0.2">
      <c r="F28" s="15"/>
    </row>
  </sheetData>
  <mergeCells count="4">
    <mergeCell ref="C27:F27"/>
    <mergeCell ref="C5:F5"/>
    <mergeCell ref="D6:E6"/>
    <mergeCell ref="D7:E7"/>
  </mergeCells>
  <phoneticPr fontId="2" type="noConversion"/>
  <printOptions horizontalCentered="1" verticalCentered="1"/>
  <pageMargins left="0.5" right="0.5" top="1" bottom="0.75" header="0.5" footer="0.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R32"/>
  <sheetViews>
    <sheetView topLeftCell="A12" zoomScale="90" zoomScaleNormal="90" workbookViewId="0">
      <selection activeCell="A33" sqref="A33"/>
    </sheetView>
  </sheetViews>
  <sheetFormatPr defaultColWidth="9.140625" defaultRowHeight="12.75" x14ac:dyDescent="0.2"/>
  <cols>
    <col min="1" max="1" width="18.7109375" style="11" customWidth="1"/>
    <col min="2" max="2" width="7.42578125" style="11" customWidth="1"/>
    <col min="3" max="3" width="7.28515625" style="11" customWidth="1"/>
    <col min="4" max="4" width="7" style="11" customWidth="1"/>
    <col min="5" max="6" width="7.28515625" style="11" customWidth="1"/>
    <col min="7" max="10" width="6.7109375" style="11" customWidth="1"/>
    <col min="11" max="12" width="7.28515625" style="11" customWidth="1"/>
    <col min="13" max="16" width="6.7109375" style="11" customWidth="1"/>
    <col min="17" max="16384" width="9.140625" style="11"/>
  </cols>
  <sheetData>
    <row r="1" spans="1:18" ht="18.75" x14ac:dyDescent="0.3">
      <c r="A1" s="148" t="s">
        <v>0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</row>
    <row r="2" spans="1:18" ht="15.75" x14ac:dyDescent="0.25">
      <c r="A2" s="146" t="s">
        <v>1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27"/>
      <c r="R2" s="127"/>
    </row>
    <row r="3" spans="1:18" ht="15.75" x14ac:dyDescent="0.25">
      <c r="A3" s="146" t="s">
        <v>147</v>
      </c>
      <c r="B3" s="146"/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6"/>
      <c r="R3" s="16"/>
    </row>
    <row r="5" spans="1:18" ht="18.75" x14ac:dyDescent="0.3">
      <c r="A5" s="148" t="s">
        <v>15</v>
      </c>
      <c r="B5" s="148"/>
      <c r="C5" s="148"/>
      <c r="D5" s="148"/>
      <c r="E5" s="148"/>
      <c r="F5" s="148"/>
      <c r="G5" s="148"/>
      <c r="H5" s="148"/>
      <c r="I5" s="148"/>
      <c r="J5" s="148"/>
      <c r="K5" s="148"/>
      <c r="L5" s="148"/>
      <c r="M5" s="148"/>
      <c r="N5" s="148"/>
      <c r="O5" s="148"/>
      <c r="P5" s="148"/>
      <c r="Q5" s="8"/>
      <c r="R5" s="8"/>
    </row>
    <row r="6" spans="1:18" ht="6.75" customHeight="1" thickBot="1" x14ac:dyDescent="0.25"/>
    <row r="7" spans="1:18" ht="13.5" thickTop="1" x14ac:dyDescent="0.2">
      <c r="A7" s="138" t="s">
        <v>16</v>
      </c>
      <c r="B7" s="152" t="s">
        <v>17</v>
      </c>
      <c r="C7" s="152"/>
      <c r="D7" s="152"/>
      <c r="E7" s="149" t="s">
        <v>18</v>
      </c>
      <c r="F7" s="150"/>
      <c r="G7" s="151"/>
      <c r="H7" s="149" t="s">
        <v>19</v>
      </c>
      <c r="I7" s="150"/>
      <c r="J7" s="151"/>
      <c r="K7" s="149" t="s">
        <v>20</v>
      </c>
      <c r="L7" s="150"/>
      <c r="M7" s="151"/>
      <c r="N7" s="152" t="s">
        <v>21</v>
      </c>
      <c r="O7" s="152"/>
      <c r="P7" s="153"/>
    </row>
    <row r="8" spans="1:18" ht="25.5" customHeight="1" x14ac:dyDescent="0.2">
      <c r="A8" s="17"/>
      <c r="B8" s="154" t="s">
        <v>22</v>
      </c>
      <c r="C8" s="154"/>
      <c r="D8" s="154"/>
      <c r="E8" s="157" t="s">
        <v>23</v>
      </c>
      <c r="F8" s="158"/>
      <c r="G8" s="159"/>
      <c r="H8" s="155" t="s">
        <v>24</v>
      </c>
      <c r="I8" s="155"/>
      <c r="J8" s="155"/>
      <c r="K8" s="155" t="s">
        <v>25</v>
      </c>
      <c r="L8" s="155"/>
      <c r="M8" s="155"/>
      <c r="N8" s="154" t="s">
        <v>26</v>
      </c>
      <c r="O8" s="154"/>
      <c r="P8" s="161"/>
    </row>
    <row r="9" spans="1:18" ht="25.5" x14ac:dyDescent="0.2">
      <c r="A9" s="139"/>
      <c r="B9" s="128" t="s">
        <v>27</v>
      </c>
      <c r="C9" s="128" t="s">
        <v>28</v>
      </c>
      <c r="D9" s="129" t="s">
        <v>29</v>
      </c>
      <c r="E9" s="128" t="s">
        <v>27</v>
      </c>
      <c r="F9" s="128" t="s">
        <v>28</v>
      </c>
      <c r="G9" s="129" t="s">
        <v>29</v>
      </c>
      <c r="H9" s="128" t="s">
        <v>27</v>
      </c>
      <c r="I9" s="128" t="s">
        <v>28</v>
      </c>
      <c r="J9" s="129" t="s">
        <v>29</v>
      </c>
      <c r="K9" s="128" t="s">
        <v>27</v>
      </c>
      <c r="L9" s="128" t="s">
        <v>28</v>
      </c>
      <c r="M9" s="129" t="s">
        <v>29</v>
      </c>
      <c r="N9" s="128" t="s">
        <v>27</v>
      </c>
      <c r="O9" s="128" t="s">
        <v>28</v>
      </c>
      <c r="P9" s="18" t="s">
        <v>29</v>
      </c>
    </row>
    <row r="10" spans="1:18" ht="14.1" customHeight="1" x14ac:dyDescent="0.2">
      <c r="A10" s="19" t="s">
        <v>30</v>
      </c>
      <c r="B10" s="142">
        <v>3000</v>
      </c>
      <c r="C10" s="20">
        <v>3518</v>
      </c>
      <c r="D10" s="21">
        <f>C10/B10</f>
        <v>1.1726666666666667</v>
      </c>
      <c r="E10" s="106">
        <v>2800</v>
      </c>
      <c r="F10" s="20">
        <v>3254</v>
      </c>
      <c r="G10" s="22">
        <f>F10/E10</f>
        <v>1.1621428571428571</v>
      </c>
      <c r="H10" s="106">
        <v>200</v>
      </c>
      <c r="I10" s="20">
        <v>198</v>
      </c>
      <c r="J10" s="22">
        <f>I10/H10</f>
        <v>0.99</v>
      </c>
      <c r="K10" s="104">
        <v>1900</v>
      </c>
      <c r="L10" s="20">
        <v>2082</v>
      </c>
      <c r="M10" s="21">
        <f>L10/K10</f>
        <v>1.0957894736842104</v>
      </c>
      <c r="N10" s="104">
        <v>150</v>
      </c>
      <c r="O10" s="20">
        <v>100</v>
      </c>
      <c r="P10" s="23">
        <f>O10/N10</f>
        <v>0.66666666666666663</v>
      </c>
    </row>
    <row r="11" spans="1:18" ht="14.1" customHeight="1" x14ac:dyDescent="0.2">
      <c r="A11" s="19" t="s">
        <v>31</v>
      </c>
      <c r="B11" s="142">
        <v>12500</v>
      </c>
      <c r="C11" s="20">
        <v>15076</v>
      </c>
      <c r="D11" s="21">
        <f t="shared" ref="D11:D25" si="0">C11/B11</f>
        <v>1.20608</v>
      </c>
      <c r="E11" s="106">
        <v>11250</v>
      </c>
      <c r="F11" s="20">
        <v>13675</v>
      </c>
      <c r="G11" s="22">
        <f t="shared" ref="G11:G25" si="1">F11/E11</f>
        <v>1.2155555555555555</v>
      </c>
      <c r="H11" s="106">
        <v>700</v>
      </c>
      <c r="I11" s="20">
        <v>1009</v>
      </c>
      <c r="J11" s="22">
        <f t="shared" ref="J11:J25" si="2">I11/H11</f>
        <v>1.4414285714285715</v>
      </c>
      <c r="K11" s="104">
        <v>8125</v>
      </c>
      <c r="L11" s="20">
        <v>9043</v>
      </c>
      <c r="M11" s="21">
        <f>L11/K11</f>
        <v>1.1129846153846155</v>
      </c>
      <c r="N11" s="104">
        <v>340</v>
      </c>
      <c r="O11" s="20">
        <v>269</v>
      </c>
      <c r="P11" s="23">
        <f t="shared" ref="P11:P25" si="3">O11/N11</f>
        <v>0.79117647058823526</v>
      </c>
    </row>
    <row r="12" spans="1:18" ht="14.1" customHeight="1" x14ac:dyDescent="0.2">
      <c r="A12" s="19" t="s">
        <v>32</v>
      </c>
      <c r="B12" s="142">
        <v>8500</v>
      </c>
      <c r="C12" s="20">
        <v>8610</v>
      </c>
      <c r="D12" s="21">
        <f t="shared" si="0"/>
        <v>1.0129411764705882</v>
      </c>
      <c r="E12" s="11">
        <v>7900</v>
      </c>
      <c r="F12" s="20">
        <v>8064</v>
      </c>
      <c r="G12" s="22">
        <f t="shared" si="1"/>
        <v>1.0207594936708861</v>
      </c>
      <c r="H12" s="106">
        <v>500</v>
      </c>
      <c r="I12" s="20">
        <v>890</v>
      </c>
      <c r="J12" s="22">
        <f t="shared" si="2"/>
        <v>1.78</v>
      </c>
      <c r="K12" s="104">
        <v>5975</v>
      </c>
      <c r="L12" s="20">
        <v>5954</v>
      </c>
      <c r="M12" s="21">
        <f t="shared" ref="M12:M25" si="4">L12/K12</f>
        <v>0.99648535564853558</v>
      </c>
      <c r="N12" s="104">
        <v>340</v>
      </c>
      <c r="O12" s="20">
        <v>322</v>
      </c>
      <c r="P12" s="23">
        <f t="shared" si="3"/>
        <v>0.94705882352941173</v>
      </c>
    </row>
    <row r="13" spans="1:18" ht="14.1" customHeight="1" x14ac:dyDescent="0.2">
      <c r="A13" s="19" t="s">
        <v>33</v>
      </c>
      <c r="B13" s="142">
        <v>5000</v>
      </c>
      <c r="C13" s="20">
        <v>7602</v>
      </c>
      <c r="D13" s="21">
        <f t="shared" si="0"/>
        <v>1.5204</v>
      </c>
      <c r="E13" s="106">
        <v>4700</v>
      </c>
      <c r="F13" s="20">
        <v>7060</v>
      </c>
      <c r="G13" s="22">
        <f t="shared" si="1"/>
        <v>1.5021276595744681</v>
      </c>
      <c r="H13" s="106">
        <v>275</v>
      </c>
      <c r="I13" s="20">
        <v>435</v>
      </c>
      <c r="J13" s="22">
        <f t="shared" si="2"/>
        <v>1.5818181818181818</v>
      </c>
      <c r="K13" s="104">
        <v>3300</v>
      </c>
      <c r="L13" s="20">
        <v>5490</v>
      </c>
      <c r="M13" s="21">
        <f t="shared" si="4"/>
        <v>1.6636363636363636</v>
      </c>
      <c r="N13" s="104">
        <v>200</v>
      </c>
      <c r="O13" s="20">
        <v>211</v>
      </c>
      <c r="P13" s="23">
        <f t="shared" si="3"/>
        <v>1.0549999999999999</v>
      </c>
    </row>
    <row r="14" spans="1:18" ht="14.1" customHeight="1" x14ac:dyDescent="0.2">
      <c r="A14" s="19" t="s">
        <v>34</v>
      </c>
      <c r="B14" s="142">
        <v>3125</v>
      </c>
      <c r="C14" s="20">
        <v>3399</v>
      </c>
      <c r="D14" s="21">
        <f t="shared" si="0"/>
        <v>1.08768</v>
      </c>
      <c r="E14" s="106">
        <v>2928</v>
      </c>
      <c r="F14" s="20">
        <v>3152</v>
      </c>
      <c r="G14" s="22">
        <f t="shared" si="1"/>
        <v>1.0765027322404372</v>
      </c>
      <c r="H14" s="106">
        <v>237</v>
      </c>
      <c r="I14" s="20">
        <v>285</v>
      </c>
      <c r="J14" s="22">
        <f t="shared" si="2"/>
        <v>1.2025316455696202</v>
      </c>
      <c r="K14" s="104">
        <v>2371</v>
      </c>
      <c r="L14" s="20">
        <v>2507</v>
      </c>
      <c r="M14" s="21">
        <f t="shared" si="4"/>
        <v>1.0573597638127372</v>
      </c>
      <c r="N14" s="104">
        <v>169</v>
      </c>
      <c r="O14" s="20">
        <v>191</v>
      </c>
      <c r="P14" s="23">
        <f t="shared" si="3"/>
        <v>1.1301775147928994</v>
      </c>
    </row>
    <row r="15" spans="1:18" ht="14.1" customHeight="1" x14ac:dyDescent="0.2">
      <c r="A15" s="19" t="s">
        <v>35</v>
      </c>
      <c r="B15" s="142">
        <v>7000</v>
      </c>
      <c r="C15" s="20">
        <v>10621</v>
      </c>
      <c r="D15" s="21">
        <f t="shared" si="0"/>
        <v>1.5172857142857143</v>
      </c>
      <c r="E15" s="106">
        <v>6000</v>
      </c>
      <c r="F15" s="20">
        <v>10023</v>
      </c>
      <c r="G15" s="22">
        <f t="shared" si="1"/>
        <v>1.6705000000000001</v>
      </c>
      <c r="H15" s="106">
        <v>500</v>
      </c>
      <c r="I15" s="20">
        <v>743</v>
      </c>
      <c r="J15" s="22">
        <f t="shared" si="2"/>
        <v>1.486</v>
      </c>
      <c r="K15" s="104">
        <v>5500</v>
      </c>
      <c r="L15" s="20">
        <v>7465</v>
      </c>
      <c r="M15" s="21">
        <f t="shared" si="4"/>
        <v>1.3572727272727272</v>
      </c>
      <c r="N15" s="104">
        <v>350</v>
      </c>
      <c r="O15" s="20">
        <v>386</v>
      </c>
      <c r="P15" s="23">
        <f t="shared" si="3"/>
        <v>1.1028571428571428</v>
      </c>
    </row>
    <row r="16" spans="1:18" ht="14.1" customHeight="1" x14ac:dyDescent="0.2">
      <c r="A16" s="19" t="s">
        <v>36</v>
      </c>
      <c r="B16" s="142">
        <v>3200</v>
      </c>
      <c r="C16" s="20">
        <v>3240</v>
      </c>
      <c r="D16" s="21">
        <f t="shared" si="0"/>
        <v>1.0125</v>
      </c>
      <c r="E16" s="106">
        <v>3000</v>
      </c>
      <c r="F16" s="20">
        <v>2976</v>
      </c>
      <c r="G16" s="22">
        <f t="shared" si="1"/>
        <v>0.99199999999999999</v>
      </c>
      <c r="H16" s="106">
        <v>485</v>
      </c>
      <c r="I16" s="20">
        <v>333</v>
      </c>
      <c r="J16" s="22">
        <f t="shared" si="2"/>
        <v>0.6865979381443299</v>
      </c>
      <c r="K16" s="104">
        <v>2000</v>
      </c>
      <c r="L16" s="20">
        <v>2071</v>
      </c>
      <c r="M16" s="21">
        <f t="shared" si="4"/>
        <v>1.0355000000000001</v>
      </c>
      <c r="N16" s="104">
        <v>175</v>
      </c>
      <c r="O16" s="20">
        <v>131</v>
      </c>
      <c r="P16" s="23">
        <f t="shared" si="3"/>
        <v>0.74857142857142855</v>
      </c>
    </row>
    <row r="17" spans="1:17" ht="14.1" customHeight="1" x14ac:dyDescent="0.2">
      <c r="A17" s="19" t="s">
        <v>37</v>
      </c>
      <c r="B17" s="142">
        <v>7980</v>
      </c>
      <c r="C17" s="20">
        <v>9184</v>
      </c>
      <c r="D17" s="21">
        <f t="shared" si="0"/>
        <v>1.1508771929824562</v>
      </c>
      <c r="E17" s="106">
        <v>7178</v>
      </c>
      <c r="F17" s="20">
        <v>8467</v>
      </c>
      <c r="G17" s="22">
        <f t="shared" si="1"/>
        <v>1.179576483700195</v>
      </c>
      <c r="H17" s="106">
        <v>702</v>
      </c>
      <c r="I17" s="20">
        <v>616</v>
      </c>
      <c r="J17" s="22">
        <f t="shared" si="2"/>
        <v>0.87749287749287752</v>
      </c>
      <c r="K17" s="104">
        <v>5268</v>
      </c>
      <c r="L17" s="20">
        <v>5637</v>
      </c>
      <c r="M17" s="21">
        <f t="shared" si="4"/>
        <v>1.0700455580865604</v>
      </c>
      <c r="N17" s="104">
        <v>225</v>
      </c>
      <c r="O17" s="20">
        <v>244</v>
      </c>
      <c r="P17" s="23">
        <f t="shared" si="3"/>
        <v>1.0844444444444445</v>
      </c>
    </row>
    <row r="18" spans="1:17" ht="14.1" customHeight="1" x14ac:dyDescent="0.2">
      <c r="A18" s="19" t="s">
        <v>38</v>
      </c>
      <c r="B18" s="142">
        <v>4138</v>
      </c>
      <c r="C18" s="20">
        <v>4340</v>
      </c>
      <c r="D18" s="21">
        <f t="shared" si="0"/>
        <v>1.0488158530691156</v>
      </c>
      <c r="E18" s="106">
        <v>3818</v>
      </c>
      <c r="F18" s="20">
        <v>3989</v>
      </c>
      <c r="G18" s="22">
        <f t="shared" si="1"/>
        <v>1.0447878470403353</v>
      </c>
      <c r="H18" s="106">
        <v>283</v>
      </c>
      <c r="I18" s="20">
        <v>377</v>
      </c>
      <c r="J18" s="22">
        <f t="shared" si="2"/>
        <v>1.332155477031802</v>
      </c>
      <c r="K18" s="104">
        <v>2200</v>
      </c>
      <c r="L18" s="20">
        <v>2654</v>
      </c>
      <c r="M18" s="21">
        <f t="shared" si="4"/>
        <v>1.2063636363636363</v>
      </c>
      <c r="N18" s="104">
        <v>205</v>
      </c>
      <c r="O18" s="20">
        <v>198</v>
      </c>
      <c r="P18" s="23">
        <f t="shared" si="3"/>
        <v>0.96585365853658534</v>
      </c>
    </row>
    <row r="19" spans="1:17" ht="14.1" customHeight="1" x14ac:dyDescent="0.2">
      <c r="A19" s="19" t="s">
        <v>39</v>
      </c>
      <c r="B19" s="142">
        <v>16000</v>
      </c>
      <c r="C19" s="20">
        <v>17654</v>
      </c>
      <c r="D19" s="21">
        <f t="shared" si="0"/>
        <v>1.103375</v>
      </c>
      <c r="E19" s="106">
        <v>14644</v>
      </c>
      <c r="F19" s="20">
        <v>16128</v>
      </c>
      <c r="G19" s="22">
        <f t="shared" si="1"/>
        <v>1.1013384321223709</v>
      </c>
      <c r="H19" s="106">
        <v>1350</v>
      </c>
      <c r="I19" s="20">
        <v>1319</v>
      </c>
      <c r="J19" s="22">
        <f t="shared" si="2"/>
        <v>0.97703703703703704</v>
      </c>
      <c r="K19" s="104">
        <v>7800</v>
      </c>
      <c r="L19" s="20">
        <v>8446</v>
      </c>
      <c r="M19" s="21">
        <f t="shared" si="4"/>
        <v>1.0828205128205128</v>
      </c>
      <c r="N19" s="104">
        <v>500</v>
      </c>
      <c r="O19" s="20">
        <v>424</v>
      </c>
      <c r="P19" s="23">
        <f t="shared" si="3"/>
        <v>0.84799999999999998</v>
      </c>
    </row>
    <row r="20" spans="1:17" ht="14.1" customHeight="1" x14ac:dyDescent="0.2">
      <c r="A20" s="19" t="s">
        <v>40</v>
      </c>
      <c r="B20" s="142">
        <v>6895</v>
      </c>
      <c r="C20" s="20">
        <v>9747</v>
      </c>
      <c r="D20" s="21">
        <f t="shared" si="0"/>
        <v>1.413633067440174</v>
      </c>
      <c r="E20" s="106">
        <v>6294</v>
      </c>
      <c r="F20" s="20">
        <v>9045</v>
      </c>
      <c r="G20" s="22">
        <f t="shared" si="1"/>
        <v>1.4370829361296473</v>
      </c>
      <c r="H20" s="106">
        <v>289</v>
      </c>
      <c r="I20" s="20">
        <v>436</v>
      </c>
      <c r="J20" s="22">
        <f t="shared" si="2"/>
        <v>1.5086505190311419</v>
      </c>
      <c r="K20" s="104">
        <v>4651</v>
      </c>
      <c r="L20" s="20">
        <v>6674</v>
      </c>
      <c r="M20" s="21">
        <f t="shared" si="4"/>
        <v>1.4349602236078263</v>
      </c>
      <c r="N20" s="104">
        <v>188</v>
      </c>
      <c r="O20" s="20">
        <v>243</v>
      </c>
      <c r="P20" s="23">
        <f t="shared" si="3"/>
        <v>1.2925531914893618</v>
      </c>
    </row>
    <row r="21" spans="1:17" ht="14.1" customHeight="1" x14ac:dyDescent="0.2">
      <c r="A21" s="19" t="s">
        <v>41</v>
      </c>
      <c r="B21" s="142">
        <v>8100</v>
      </c>
      <c r="C21" s="20">
        <v>11714</v>
      </c>
      <c r="D21" s="21">
        <f t="shared" si="0"/>
        <v>1.4461728395061728</v>
      </c>
      <c r="E21" s="106">
        <v>6804</v>
      </c>
      <c r="F21" s="20">
        <v>11103</v>
      </c>
      <c r="G21" s="22">
        <f t="shared" si="1"/>
        <v>1.6318342151675485</v>
      </c>
      <c r="H21" s="106">
        <v>438</v>
      </c>
      <c r="I21" s="20">
        <v>721</v>
      </c>
      <c r="J21" s="22">
        <f t="shared" si="2"/>
        <v>1.6461187214611872</v>
      </c>
      <c r="K21" s="104">
        <v>6318</v>
      </c>
      <c r="L21" s="20">
        <v>9498</v>
      </c>
      <c r="M21" s="21">
        <f t="shared" si="4"/>
        <v>1.50332383665717</v>
      </c>
      <c r="N21" s="104">
        <v>405</v>
      </c>
      <c r="O21" s="20">
        <v>353</v>
      </c>
      <c r="P21" s="23">
        <f t="shared" si="3"/>
        <v>0.8716049382716049</v>
      </c>
    </row>
    <row r="22" spans="1:17" ht="14.1" customHeight="1" x14ac:dyDescent="0.2">
      <c r="A22" s="19" t="s">
        <v>42</v>
      </c>
      <c r="B22" s="142">
        <v>8400</v>
      </c>
      <c r="C22" s="20">
        <v>10510</v>
      </c>
      <c r="D22" s="21">
        <f t="shared" si="0"/>
        <v>1.2511904761904762</v>
      </c>
      <c r="E22" s="106">
        <v>7800</v>
      </c>
      <c r="F22" s="20">
        <v>9926</v>
      </c>
      <c r="G22" s="22">
        <f t="shared" si="1"/>
        <v>1.2725641025641026</v>
      </c>
      <c r="H22" s="106">
        <v>425</v>
      </c>
      <c r="I22" s="20">
        <v>664</v>
      </c>
      <c r="J22" s="22">
        <f t="shared" si="2"/>
        <v>1.5623529411764705</v>
      </c>
      <c r="K22" s="104">
        <v>6500</v>
      </c>
      <c r="L22" s="20">
        <v>8828</v>
      </c>
      <c r="M22" s="21">
        <f t="shared" si="4"/>
        <v>1.358153846153846</v>
      </c>
      <c r="N22" s="104">
        <v>330</v>
      </c>
      <c r="O22" s="20">
        <v>343</v>
      </c>
      <c r="P22" s="23">
        <f t="shared" si="3"/>
        <v>1.0393939393939393</v>
      </c>
    </row>
    <row r="23" spans="1:17" ht="14.1" customHeight="1" x14ac:dyDescent="0.2">
      <c r="A23" s="19" t="s">
        <v>43</v>
      </c>
      <c r="B23" s="142">
        <v>3900</v>
      </c>
      <c r="C23" s="20">
        <v>4367</v>
      </c>
      <c r="D23" s="21">
        <f t="shared" si="0"/>
        <v>1.1197435897435897</v>
      </c>
      <c r="E23" s="106">
        <v>3650</v>
      </c>
      <c r="F23" s="20">
        <v>4015</v>
      </c>
      <c r="G23" s="22">
        <f t="shared" si="1"/>
        <v>1.1000000000000001</v>
      </c>
      <c r="H23" s="106">
        <v>300</v>
      </c>
      <c r="I23" s="20">
        <v>260</v>
      </c>
      <c r="J23" s="22">
        <f t="shared" si="2"/>
        <v>0.8666666666666667</v>
      </c>
      <c r="K23" s="104">
        <v>3200</v>
      </c>
      <c r="L23" s="20">
        <v>3514</v>
      </c>
      <c r="M23" s="21">
        <f t="shared" si="4"/>
        <v>1.098125</v>
      </c>
      <c r="N23" s="104">
        <v>175</v>
      </c>
      <c r="O23" s="20">
        <v>187</v>
      </c>
      <c r="P23" s="23">
        <f t="shared" si="3"/>
        <v>1.0685714285714285</v>
      </c>
    </row>
    <row r="24" spans="1:17" ht="14.1" customHeight="1" x14ac:dyDescent="0.2">
      <c r="A24" s="19" t="s">
        <v>44</v>
      </c>
      <c r="B24" s="142">
        <v>6500</v>
      </c>
      <c r="C24" s="20">
        <v>6619</v>
      </c>
      <c r="D24" s="21">
        <f t="shared" si="0"/>
        <v>1.0183076923076924</v>
      </c>
      <c r="E24" s="106">
        <v>5500</v>
      </c>
      <c r="F24" s="20">
        <v>5918</v>
      </c>
      <c r="G24" s="22">
        <f t="shared" si="1"/>
        <v>1.0760000000000001</v>
      </c>
      <c r="H24" s="106">
        <v>350</v>
      </c>
      <c r="I24" s="20">
        <v>394</v>
      </c>
      <c r="J24" s="22">
        <f t="shared" si="2"/>
        <v>1.1257142857142857</v>
      </c>
      <c r="K24" s="104">
        <v>4500</v>
      </c>
      <c r="L24" s="20">
        <v>4698</v>
      </c>
      <c r="M24" s="21">
        <f t="shared" si="4"/>
        <v>1.044</v>
      </c>
      <c r="N24" s="104">
        <v>250</v>
      </c>
      <c r="O24" s="20">
        <v>188</v>
      </c>
      <c r="P24" s="23">
        <f t="shared" si="3"/>
        <v>0.752</v>
      </c>
    </row>
    <row r="25" spans="1:17" ht="14.1" customHeight="1" x14ac:dyDescent="0.2">
      <c r="A25" s="19" t="s">
        <v>45</v>
      </c>
      <c r="B25" s="143">
        <v>5148</v>
      </c>
      <c r="C25" s="20">
        <v>9635</v>
      </c>
      <c r="D25" s="21">
        <f t="shared" si="0"/>
        <v>1.8716006216006216</v>
      </c>
      <c r="E25" s="106">
        <v>4920</v>
      </c>
      <c r="F25" s="20">
        <v>9088</v>
      </c>
      <c r="G25" s="22">
        <f t="shared" si="1"/>
        <v>1.8471544715447155</v>
      </c>
      <c r="H25" s="106">
        <v>275</v>
      </c>
      <c r="I25" s="20">
        <v>690</v>
      </c>
      <c r="J25" s="22">
        <f t="shared" si="2"/>
        <v>2.5090909090909093</v>
      </c>
      <c r="K25" s="104">
        <v>3500</v>
      </c>
      <c r="L25" s="20">
        <v>7456</v>
      </c>
      <c r="M25" s="21">
        <f t="shared" si="4"/>
        <v>2.1302857142857143</v>
      </c>
      <c r="N25" s="104">
        <v>200</v>
      </c>
      <c r="O25" s="20">
        <v>277</v>
      </c>
      <c r="P25" s="23">
        <f t="shared" si="3"/>
        <v>1.385</v>
      </c>
    </row>
    <row r="26" spans="1:17" x14ac:dyDescent="0.2">
      <c r="A26" s="19" t="s">
        <v>46</v>
      </c>
      <c r="B26" s="112" t="s">
        <v>47</v>
      </c>
      <c r="C26" s="104">
        <v>1431</v>
      </c>
      <c r="D26" s="21" t="s">
        <v>47</v>
      </c>
      <c r="E26" s="106" t="s">
        <v>47</v>
      </c>
      <c r="F26" s="107">
        <v>1411</v>
      </c>
      <c r="G26" s="22" t="s">
        <v>47</v>
      </c>
      <c r="H26" s="106" t="s">
        <v>47</v>
      </c>
      <c r="I26" s="107">
        <v>28</v>
      </c>
      <c r="J26" s="22" t="s">
        <v>47</v>
      </c>
      <c r="K26" s="104" t="s">
        <v>47</v>
      </c>
      <c r="L26" s="104">
        <v>577</v>
      </c>
      <c r="M26" s="21" t="s">
        <v>47</v>
      </c>
      <c r="N26" s="104" t="s">
        <v>47</v>
      </c>
      <c r="O26" s="104">
        <v>36</v>
      </c>
      <c r="P26" s="23" t="s">
        <v>47</v>
      </c>
    </row>
    <row r="27" spans="1:17" ht="13.5" thickBot="1" x14ac:dyDescent="0.25">
      <c r="A27" s="24" t="s">
        <v>48</v>
      </c>
      <c r="B27" s="115">
        <f>SUM(B10:B26)</f>
        <v>109386</v>
      </c>
      <c r="C27" s="105">
        <v>126284</v>
      </c>
      <c r="D27" s="25">
        <f>C27/B27</f>
        <v>1.1544804636790815</v>
      </c>
      <c r="E27" s="105">
        <f>SUM(E10:E26)</f>
        <v>99186</v>
      </c>
      <c r="F27" s="105">
        <v>115480</v>
      </c>
      <c r="G27" s="26">
        <f>F27/E27</f>
        <v>1.1642772165426571</v>
      </c>
      <c r="H27" s="105">
        <f>SUM(H10:H26)</f>
        <v>7309</v>
      </c>
      <c r="I27" s="105">
        <v>9279</v>
      </c>
      <c r="J27" s="26">
        <f>I27/H27</f>
        <v>1.2695307155561637</v>
      </c>
      <c r="K27" s="105">
        <f>SUM(K10:K26)</f>
        <v>73108</v>
      </c>
      <c r="L27" s="105">
        <v>78665</v>
      </c>
      <c r="M27" s="25">
        <f>L27/K27</f>
        <v>1.0760108332877387</v>
      </c>
      <c r="N27" s="105">
        <f>SUM(N10:N26)</f>
        <v>4202</v>
      </c>
      <c r="O27" s="105">
        <v>3826</v>
      </c>
      <c r="P27" s="27">
        <f>O27/N27</f>
        <v>0.91051880057115664</v>
      </c>
    </row>
    <row r="28" spans="1:17" ht="13.5" thickTop="1" x14ac:dyDescent="0.2">
      <c r="A28" s="1" t="s">
        <v>49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</row>
    <row r="29" spans="1:17" x14ac:dyDescent="0.2">
      <c r="A29" s="1" t="s">
        <v>50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</row>
    <row r="30" spans="1:17" ht="12.75" customHeight="1" x14ac:dyDescent="0.2">
      <c r="A30" s="156" t="s">
        <v>51</v>
      </c>
      <c r="B30" s="156"/>
      <c r="C30" s="156"/>
      <c r="D30" s="156"/>
      <c r="E30" s="156"/>
      <c r="F30" s="156"/>
      <c r="G30" s="156"/>
      <c r="H30" s="156"/>
      <c r="I30" s="156"/>
      <c r="J30" s="156"/>
      <c r="K30" s="156"/>
      <c r="L30" s="156"/>
      <c r="M30" s="156"/>
      <c r="N30" s="156"/>
      <c r="O30" s="156"/>
      <c r="P30" s="156"/>
      <c r="Q30" s="132"/>
    </row>
    <row r="31" spans="1:17" ht="12.75" customHeight="1" x14ac:dyDescent="0.2">
      <c r="A31" s="156" t="s">
        <v>52</v>
      </c>
      <c r="B31" s="156"/>
      <c r="C31" s="156"/>
      <c r="D31" s="156"/>
      <c r="E31" s="156"/>
      <c r="F31" s="156"/>
      <c r="G31" s="156"/>
      <c r="H31" s="156"/>
      <c r="I31" s="156"/>
      <c r="J31" s="156"/>
      <c r="K31" s="156"/>
      <c r="L31" s="156"/>
      <c r="M31" s="156"/>
      <c r="N31" s="156"/>
      <c r="O31" s="156"/>
      <c r="P31" s="156"/>
      <c r="Q31" s="132"/>
    </row>
    <row r="32" spans="1:17" x14ac:dyDescent="0.2">
      <c r="A32" s="160" t="s">
        <v>53</v>
      </c>
      <c r="B32" s="160"/>
      <c r="C32" s="160"/>
      <c r="D32" s="160"/>
      <c r="E32" s="160"/>
      <c r="F32" s="160"/>
      <c r="G32" s="160"/>
      <c r="H32" s="160"/>
      <c r="I32" s="160"/>
      <c r="J32" s="160"/>
      <c r="K32" s="160"/>
      <c r="L32" s="160"/>
      <c r="M32" s="160"/>
      <c r="N32" s="160"/>
      <c r="O32" s="160"/>
      <c r="P32" s="160"/>
      <c r="Q32" s="1"/>
    </row>
  </sheetData>
  <mergeCells count="17">
    <mergeCell ref="B8:D8"/>
    <mergeCell ref="H8:J8"/>
    <mergeCell ref="A30:P30"/>
    <mergeCell ref="E8:G8"/>
    <mergeCell ref="A32:P32"/>
    <mergeCell ref="K8:M8"/>
    <mergeCell ref="A31:P31"/>
    <mergeCell ref="N8:P8"/>
    <mergeCell ref="A1:P1"/>
    <mergeCell ref="A2:P2"/>
    <mergeCell ref="A3:P3"/>
    <mergeCell ref="K7:M7"/>
    <mergeCell ref="N7:P7"/>
    <mergeCell ref="B7:D7"/>
    <mergeCell ref="H7:J7"/>
    <mergeCell ref="A5:P5"/>
    <mergeCell ref="E7:G7"/>
  </mergeCells>
  <phoneticPr fontId="2" type="noConversion"/>
  <printOptions horizontalCentered="1" verticalCentered="1"/>
  <pageMargins left="0.5" right="0.5" top="0.75" bottom="0.75" header="0.5" footer="0.5"/>
  <pageSetup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P32"/>
  <sheetViews>
    <sheetView workbookViewId="0">
      <selection activeCell="A33" sqref="A33"/>
    </sheetView>
  </sheetViews>
  <sheetFormatPr defaultColWidth="9.140625" defaultRowHeight="12.75" x14ac:dyDescent="0.2"/>
  <cols>
    <col min="1" max="1" width="21.85546875" style="11" customWidth="1"/>
    <col min="2" max="2" width="10.140625" style="11" customWidth="1"/>
    <col min="3" max="4" width="7.42578125" style="11" customWidth="1"/>
    <col min="5" max="5" width="11" style="11" customWidth="1"/>
    <col min="6" max="6" width="7.7109375" style="11" customWidth="1"/>
    <col min="7" max="7" width="10.85546875" style="11" customWidth="1"/>
    <col min="8" max="8" width="6.85546875" style="11" customWidth="1"/>
    <col min="9" max="9" width="9.5703125" style="11" customWidth="1"/>
    <col min="10" max="10" width="7" style="11" customWidth="1"/>
    <col min="11" max="11" width="8.140625" style="11" customWidth="1"/>
    <col min="12" max="12" width="6.85546875" style="11" customWidth="1"/>
    <col min="13" max="16384" width="9.140625" style="11"/>
  </cols>
  <sheetData>
    <row r="1" spans="1:16" ht="18.75" x14ac:dyDescent="0.3">
      <c r="A1" s="148" t="s">
        <v>0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</row>
    <row r="2" spans="1:16" ht="15.75" x14ac:dyDescent="0.25">
      <c r="A2" s="146" t="str">
        <f>'1. Plan vs Actual'!A2</f>
        <v>OSCCAR Summary by Workforce Area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26"/>
      <c r="N2" s="126"/>
      <c r="O2" s="126"/>
      <c r="P2" s="126"/>
    </row>
    <row r="3" spans="1:16" ht="15.75" x14ac:dyDescent="0.25">
      <c r="A3" s="146" t="str">
        <f>'1. Plan vs Actual'!A3</f>
        <v>FY24 Quarter Ending June 30, 2024</v>
      </c>
      <c r="B3" s="146"/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26"/>
      <c r="N3" s="126"/>
      <c r="O3" s="126"/>
      <c r="P3" s="126"/>
    </row>
    <row r="5" spans="1:16" ht="18.75" x14ac:dyDescent="0.3">
      <c r="A5" s="148" t="s">
        <v>4</v>
      </c>
      <c r="B5" s="148"/>
      <c r="C5" s="148"/>
      <c r="D5" s="148"/>
      <c r="E5" s="148"/>
      <c r="F5" s="148"/>
      <c r="G5" s="148"/>
      <c r="H5" s="148"/>
      <c r="I5" s="148"/>
      <c r="J5" s="148"/>
      <c r="K5" s="148"/>
      <c r="L5" s="148"/>
      <c r="M5" s="8"/>
    </row>
    <row r="6" spans="1:16" ht="6.75" customHeight="1" thickBot="1" x14ac:dyDescent="0.25"/>
    <row r="7" spans="1:16" ht="13.5" thickTop="1" x14ac:dyDescent="0.2">
      <c r="A7" s="166" t="s">
        <v>16</v>
      </c>
      <c r="B7" s="152" t="s">
        <v>17</v>
      </c>
      <c r="C7" s="152" t="s">
        <v>18</v>
      </c>
      <c r="D7" s="152"/>
      <c r="E7" s="162" t="s">
        <v>54</v>
      </c>
      <c r="F7" s="162"/>
      <c r="G7" s="162"/>
      <c r="H7" s="162"/>
      <c r="I7" s="162"/>
      <c r="J7" s="162"/>
      <c r="K7" s="162"/>
      <c r="L7" s="163"/>
    </row>
    <row r="8" spans="1:16" x14ac:dyDescent="0.2">
      <c r="A8" s="167"/>
      <c r="B8" s="164"/>
      <c r="C8" s="164"/>
      <c r="D8" s="164"/>
      <c r="E8" s="164" t="s">
        <v>19</v>
      </c>
      <c r="F8" s="164"/>
      <c r="G8" s="164" t="s">
        <v>20</v>
      </c>
      <c r="H8" s="164"/>
      <c r="I8" s="164" t="s">
        <v>21</v>
      </c>
      <c r="J8" s="164"/>
      <c r="K8" s="164" t="s">
        <v>55</v>
      </c>
      <c r="L8" s="165"/>
    </row>
    <row r="9" spans="1:16" s="29" customFormat="1" ht="38.25" x14ac:dyDescent="0.2">
      <c r="A9" s="28"/>
      <c r="B9" s="129" t="s">
        <v>22</v>
      </c>
      <c r="C9" s="129" t="s">
        <v>56</v>
      </c>
      <c r="D9" s="129" t="s">
        <v>57</v>
      </c>
      <c r="E9" s="129" t="s">
        <v>58</v>
      </c>
      <c r="F9" s="129" t="s">
        <v>57</v>
      </c>
      <c r="G9" s="129" t="s">
        <v>59</v>
      </c>
      <c r="H9" s="129" t="s">
        <v>57</v>
      </c>
      <c r="I9" s="129" t="s">
        <v>60</v>
      </c>
      <c r="J9" s="129" t="s">
        <v>57</v>
      </c>
      <c r="K9" s="129" t="s">
        <v>26</v>
      </c>
      <c r="L9" s="18" t="s">
        <v>57</v>
      </c>
    </row>
    <row r="10" spans="1:16" ht="14.1" customHeight="1" x14ac:dyDescent="0.2">
      <c r="A10" s="19" t="s">
        <v>30</v>
      </c>
      <c r="B10" s="30">
        <f>'1. Plan vs Actual'!C10</f>
        <v>3518</v>
      </c>
      <c r="C10" s="20">
        <v>2282</v>
      </c>
      <c r="D10" s="21">
        <f>C10/B10</f>
        <v>0.64866401364411597</v>
      </c>
      <c r="E10" s="20">
        <f>'1. Plan vs Actual'!F10</f>
        <v>3254</v>
      </c>
      <c r="F10" s="21">
        <f>E10/B10</f>
        <v>0.92495736213757818</v>
      </c>
      <c r="G10" s="20">
        <f>'1. Plan vs Actual'!I10</f>
        <v>198</v>
      </c>
      <c r="H10" s="21">
        <f>G10/B10</f>
        <v>5.6281978396816375E-2</v>
      </c>
      <c r="I10" s="30">
        <f>'1. Plan vs Actual'!L10</f>
        <v>2082</v>
      </c>
      <c r="J10" s="21">
        <f>I10/B10</f>
        <v>0.5918135304150085</v>
      </c>
      <c r="K10" s="20">
        <f>'1. Plan vs Actual'!O10</f>
        <v>100</v>
      </c>
      <c r="L10" s="23">
        <f>K10/B10</f>
        <v>2.8425241614553724E-2</v>
      </c>
    </row>
    <row r="11" spans="1:16" ht="14.1" customHeight="1" x14ac:dyDescent="0.2">
      <c r="A11" s="19" t="s">
        <v>31</v>
      </c>
      <c r="B11" s="30">
        <f>'1. Plan vs Actual'!C11</f>
        <v>15076</v>
      </c>
      <c r="C11" s="20">
        <v>12103</v>
      </c>
      <c r="D11" s="21">
        <f t="shared" ref="D11:D27" si="0">C11/B11</f>
        <v>0.80279915096842669</v>
      </c>
      <c r="E11" s="20">
        <f>'1. Plan vs Actual'!F11</f>
        <v>13675</v>
      </c>
      <c r="F11" s="21">
        <f t="shared" ref="F11:F27" si="1">E11/B11</f>
        <v>0.90707084107190239</v>
      </c>
      <c r="G11" s="20">
        <f>'1. Plan vs Actual'!I11</f>
        <v>1009</v>
      </c>
      <c r="H11" s="21">
        <f t="shared" ref="H11:H27" si="2">G11/B11</f>
        <v>6.6927566993897583E-2</v>
      </c>
      <c r="I11" s="30">
        <f>'1. Plan vs Actual'!L11</f>
        <v>9043</v>
      </c>
      <c r="J11" s="21">
        <f t="shared" ref="J11:J27" si="3">I11/B11</f>
        <v>0.59982754046166087</v>
      </c>
      <c r="K11" s="20">
        <f>'1. Plan vs Actual'!O11</f>
        <v>269</v>
      </c>
      <c r="L11" s="23">
        <f t="shared" ref="L11:L27" si="4">K11/B11</f>
        <v>1.7842929158928097E-2</v>
      </c>
    </row>
    <row r="12" spans="1:16" ht="14.1" customHeight="1" x14ac:dyDescent="0.2">
      <c r="A12" s="19" t="s">
        <v>32</v>
      </c>
      <c r="B12" s="30">
        <f>'1. Plan vs Actual'!C12</f>
        <v>8610</v>
      </c>
      <c r="C12" s="20">
        <v>6421</v>
      </c>
      <c r="D12" s="21">
        <f t="shared" si="0"/>
        <v>0.74576074332171893</v>
      </c>
      <c r="E12" s="20">
        <f>'1. Plan vs Actual'!F12</f>
        <v>8064</v>
      </c>
      <c r="F12" s="21">
        <f t="shared" si="1"/>
        <v>0.93658536585365859</v>
      </c>
      <c r="G12" s="20">
        <f>'1. Plan vs Actual'!I12</f>
        <v>890</v>
      </c>
      <c r="H12" s="21">
        <f t="shared" si="2"/>
        <v>0.10336817653890824</v>
      </c>
      <c r="I12" s="30">
        <f>'1. Plan vs Actual'!L12</f>
        <v>5954</v>
      </c>
      <c r="J12" s="21">
        <f t="shared" si="3"/>
        <v>0.69152148664343782</v>
      </c>
      <c r="K12" s="20">
        <f>'1. Plan vs Actual'!O12</f>
        <v>322</v>
      </c>
      <c r="L12" s="23">
        <f t="shared" si="4"/>
        <v>3.7398373983739838E-2</v>
      </c>
    </row>
    <row r="13" spans="1:16" ht="14.1" customHeight="1" x14ac:dyDescent="0.2">
      <c r="A13" s="19" t="s">
        <v>33</v>
      </c>
      <c r="B13" s="30">
        <f>'1. Plan vs Actual'!C13</f>
        <v>7602</v>
      </c>
      <c r="C13" s="20">
        <v>5764</v>
      </c>
      <c r="D13" s="21">
        <f t="shared" si="0"/>
        <v>0.75822152065245985</v>
      </c>
      <c r="E13" s="20">
        <f>'1. Plan vs Actual'!F13</f>
        <v>7060</v>
      </c>
      <c r="F13" s="21">
        <f t="shared" si="1"/>
        <v>0.92870297290186798</v>
      </c>
      <c r="G13" s="20">
        <f>'1. Plan vs Actual'!I13</f>
        <v>435</v>
      </c>
      <c r="H13" s="21">
        <f t="shared" si="2"/>
        <v>5.722178374112076E-2</v>
      </c>
      <c r="I13" s="30">
        <f>'1. Plan vs Actual'!L13</f>
        <v>5490</v>
      </c>
      <c r="J13" s="21">
        <f t="shared" si="3"/>
        <v>0.72217837411207575</v>
      </c>
      <c r="K13" s="20">
        <f>'1. Plan vs Actual'!O13</f>
        <v>211</v>
      </c>
      <c r="L13" s="23">
        <f t="shared" si="4"/>
        <v>2.7755853722704553E-2</v>
      </c>
    </row>
    <row r="14" spans="1:16" ht="14.1" customHeight="1" x14ac:dyDescent="0.2">
      <c r="A14" s="19" t="s">
        <v>34</v>
      </c>
      <c r="B14" s="30">
        <f>'1. Plan vs Actual'!C14</f>
        <v>3399</v>
      </c>
      <c r="C14" s="20">
        <v>2359</v>
      </c>
      <c r="D14" s="21">
        <f t="shared" si="0"/>
        <v>0.69402765519270371</v>
      </c>
      <c r="E14" s="20">
        <f>'1. Plan vs Actual'!F14</f>
        <v>3152</v>
      </c>
      <c r="F14" s="21">
        <f t="shared" si="1"/>
        <v>0.92733156810826711</v>
      </c>
      <c r="G14" s="20">
        <f>'1. Plan vs Actual'!I14</f>
        <v>285</v>
      </c>
      <c r="H14" s="21">
        <f t="shared" si="2"/>
        <v>8.3848190644307152E-2</v>
      </c>
      <c r="I14" s="30">
        <f>'1. Plan vs Actual'!L14</f>
        <v>2507</v>
      </c>
      <c r="J14" s="21">
        <f t="shared" si="3"/>
        <v>0.7375698734922036</v>
      </c>
      <c r="K14" s="20">
        <f>'1. Plan vs Actual'!O14</f>
        <v>191</v>
      </c>
      <c r="L14" s="23">
        <f t="shared" si="4"/>
        <v>5.6192997940570755E-2</v>
      </c>
    </row>
    <row r="15" spans="1:16" ht="14.1" customHeight="1" x14ac:dyDescent="0.2">
      <c r="A15" s="19" t="s">
        <v>35</v>
      </c>
      <c r="B15" s="30">
        <f>'1. Plan vs Actual'!C15</f>
        <v>10621</v>
      </c>
      <c r="C15" s="20">
        <v>8016</v>
      </c>
      <c r="D15" s="21">
        <f t="shared" si="0"/>
        <v>0.75473119291968738</v>
      </c>
      <c r="E15" s="20">
        <f>'1. Plan vs Actual'!F15</f>
        <v>10023</v>
      </c>
      <c r="F15" s="21">
        <f t="shared" si="1"/>
        <v>0.94369645042839656</v>
      </c>
      <c r="G15" s="20">
        <f>'1. Plan vs Actual'!I15</f>
        <v>743</v>
      </c>
      <c r="H15" s="21">
        <f t="shared" si="2"/>
        <v>6.9955748046323318E-2</v>
      </c>
      <c r="I15" s="30">
        <f>'1. Plan vs Actual'!L15</f>
        <v>7465</v>
      </c>
      <c r="J15" s="21">
        <f t="shared" si="3"/>
        <v>0.70285283871575177</v>
      </c>
      <c r="K15" s="20">
        <f>'1. Plan vs Actual'!O15</f>
        <v>386</v>
      </c>
      <c r="L15" s="23">
        <f t="shared" si="4"/>
        <v>3.6343093870633648E-2</v>
      </c>
    </row>
    <row r="16" spans="1:16" ht="14.1" customHeight="1" x14ac:dyDescent="0.2">
      <c r="A16" s="19" t="s">
        <v>36</v>
      </c>
      <c r="B16" s="30">
        <f>'1. Plan vs Actual'!C16</f>
        <v>3240</v>
      </c>
      <c r="C16" s="20">
        <v>2463</v>
      </c>
      <c r="D16" s="21">
        <f t="shared" si="0"/>
        <v>0.76018518518518519</v>
      </c>
      <c r="E16" s="20">
        <f>'1. Plan vs Actual'!F16</f>
        <v>2976</v>
      </c>
      <c r="F16" s="21">
        <f t="shared" si="1"/>
        <v>0.91851851851851851</v>
      </c>
      <c r="G16" s="20">
        <f>'1. Plan vs Actual'!I16</f>
        <v>333</v>
      </c>
      <c r="H16" s="21">
        <f t="shared" si="2"/>
        <v>0.10277777777777777</v>
      </c>
      <c r="I16" s="30">
        <f>'1. Plan vs Actual'!L16</f>
        <v>2071</v>
      </c>
      <c r="J16" s="21">
        <f t="shared" si="3"/>
        <v>0.63919753086419751</v>
      </c>
      <c r="K16" s="20">
        <f>'1. Plan vs Actual'!O16</f>
        <v>131</v>
      </c>
      <c r="L16" s="23">
        <f t="shared" si="4"/>
        <v>4.0432098765432099E-2</v>
      </c>
    </row>
    <row r="17" spans="1:16" ht="14.1" customHeight="1" x14ac:dyDescent="0.2">
      <c r="A17" s="19" t="s">
        <v>37</v>
      </c>
      <c r="B17" s="30">
        <f>'1. Plan vs Actual'!C17</f>
        <v>9184</v>
      </c>
      <c r="C17" s="20">
        <v>6180</v>
      </c>
      <c r="D17" s="21">
        <f t="shared" si="0"/>
        <v>0.67290940766550522</v>
      </c>
      <c r="E17" s="20">
        <f>'1. Plan vs Actual'!F17</f>
        <v>8467</v>
      </c>
      <c r="F17" s="21">
        <f t="shared" si="1"/>
        <v>0.92192944250871078</v>
      </c>
      <c r="G17" s="20">
        <f>'1. Plan vs Actual'!I17</f>
        <v>616</v>
      </c>
      <c r="H17" s="21">
        <f t="shared" si="2"/>
        <v>6.7073170731707321E-2</v>
      </c>
      <c r="I17" s="30">
        <f>'1. Plan vs Actual'!L17</f>
        <v>5637</v>
      </c>
      <c r="J17" s="21">
        <f t="shared" si="3"/>
        <v>0.61378484320557491</v>
      </c>
      <c r="K17" s="20">
        <f>'1. Plan vs Actual'!O17</f>
        <v>244</v>
      </c>
      <c r="L17" s="23">
        <f t="shared" si="4"/>
        <v>2.656794425087108E-2</v>
      </c>
    </row>
    <row r="18" spans="1:16" ht="14.1" customHeight="1" x14ac:dyDescent="0.2">
      <c r="A18" s="19" t="s">
        <v>38</v>
      </c>
      <c r="B18" s="30">
        <f>'1. Plan vs Actual'!C18</f>
        <v>4340</v>
      </c>
      <c r="C18" s="20">
        <v>2760</v>
      </c>
      <c r="D18" s="21">
        <f t="shared" si="0"/>
        <v>0.63594470046082952</v>
      </c>
      <c r="E18" s="20">
        <f>'1. Plan vs Actual'!F18</f>
        <v>3989</v>
      </c>
      <c r="F18" s="21">
        <f t="shared" si="1"/>
        <v>0.91912442396313365</v>
      </c>
      <c r="G18" s="20">
        <f>'1. Plan vs Actual'!I18</f>
        <v>377</v>
      </c>
      <c r="H18" s="21">
        <f t="shared" si="2"/>
        <v>8.6866359447004604E-2</v>
      </c>
      <c r="I18" s="30">
        <f>'1. Plan vs Actual'!L18</f>
        <v>2654</v>
      </c>
      <c r="J18" s="21">
        <f t="shared" si="3"/>
        <v>0.61152073732718892</v>
      </c>
      <c r="K18" s="20">
        <f>'1. Plan vs Actual'!O18</f>
        <v>198</v>
      </c>
      <c r="L18" s="23">
        <f t="shared" si="4"/>
        <v>4.5622119815668202E-2</v>
      </c>
    </row>
    <row r="19" spans="1:16" ht="14.1" customHeight="1" x14ac:dyDescent="0.2">
      <c r="A19" s="19" t="s">
        <v>39</v>
      </c>
      <c r="B19" s="30">
        <f>'1. Plan vs Actual'!C19</f>
        <v>17654</v>
      </c>
      <c r="C19" s="20">
        <v>10536</v>
      </c>
      <c r="D19" s="21">
        <f t="shared" si="0"/>
        <v>0.59680525659907102</v>
      </c>
      <c r="E19" s="20">
        <f>'1. Plan vs Actual'!F19</f>
        <v>16128</v>
      </c>
      <c r="F19" s="21">
        <f t="shared" si="1"/>
        <v>0.9135606661379857</v>
      </c>
      <c r="G19" s="20">
        <f>'1. Plan vs Actual'!I19</f>
        <v>1319</v>
      </c>
      <c r="H19" s="21">
        <f t="shared" si="2"/>
        <v>7.4713945847966465E-2</v>
      </c>
      <c r="I19" s="30">
        <f>'1. Plan vs Actual'!L19</f>
        <v>8446</v>
      </c>
      <c r="J19" s="21">
        <f t="shared" si="3"/>
        <v>0.4784184887277671</v>
      </c>
      <c r="K19" s="20">
        <f>'1. Plan vs Actual'!O19</f>
        <v>424</v>
      </c>
      <c r="L19" s="23">
        <f t="shared" si="4"/>
        <v>2.4017219893508555E-2</v>
      </c>
    </row>
    <row r="20" spans="1:16" ht="14.1" customHeight="1" x14ac:dyDescent="0.2">
      <c r="A20" s="19" t="s">
        <v>40</v>
      </c>
      <c r="B20" s="30">
        <f>'1. Plan vs Actual'!C20</f>
        <v>9747</v>
      </c>
      <c r="C20" s="20">
        <v>7096</v>
      </c>
      <c r="D20" s="21">
        <f t="shared" si="0"/>
        <v>0.72801887760336514</v>
      </c>
      <c r="E20" s="20">
        <f>'1. Plan vs Actual'!F20</f>
        <v>9045</v>
      </c>
      <c r="F20" s="21">
        <f t="shared" si="1"/>
        <v>0.92797783933518008</v>
      </c>
      <c r="G20" s="20">
        <f>'1. Plan vs Actual'!I20</f>
        <v>436</v>
      </c>
      <c r="H20" s="21">
        <f t="shared" si="2"/>
        <v>4.4731712321740023E-2</v>
      </c>
      <c r="I20" s="30">
        <f>'1. Plan vs Actual'!L20</f>
        <v>6674</v>
      </c>
      <c r="J20" s="21">
        <f t="shared" si="3"/>
        <v>0.68472350466810306</v>
      </c>
      <c r="K20" s="20">
        <f>'1. Plan vs Actual'!O20</f>
        <v>243</v>
      </c>
      <c r="L20" s="23">
        <f t="shared" si="4"/>
        <v>2.4930747922437674E-2</v>
      </c>
    </row>
    <row r="21" spans="1:16" ht="14.1" customHeight="1" x14ac:dyDescent="0.2">
      <c r="A21" s="19" t="s">
        <v>41</v>
      </c>
      <c r="B21" s="30">
        <f>'1. Plan vs Actual'!C21</f>
        <v>11714</v>
      </c>
      <c r="C21" s="20">
        <v>9656</v>
      </c>
      <c r="D21" s="21">
        <f t="shared" si="0"/>
        <v>0.82431278811678332</v>
      </c>
      <c r="E21" s="20">
        <f>'1. Plan vs Actual'!F21</f>
        <v>11103</v>
      </c>
      <c r="F21" s="21">
        <f t="shared" si="1"/>
        <v>0.94784019122417618</v>
      </c>
      <c r="G21" s="20">
        <f>'1. Plan vs Actual'!I21</f>
        <v>721</v>
      </c>
      <c r="H21" s="21">
        <f t="shared" si="2"/>
        <v>6.1550281714188151E-2</v>
      </c>
      <c r="I21" s="30">
        <f>'1. Plan vs Actual'!L21</f>
        <v>9498</v>
      </c>
      <c r="J21" s="21">
        <f t="shared" si="3"/>
        <v>0.81082465425985994</v>
      </c>
      <c r="K21" s="20">
        <f>'1. Plan vs Actual'!O21</f>
        <v>353</v>
      </c>
      <c r="L21" s="23">
        <f t="shared" si="4"/>
        <v>3.0134881338569234E-2</v>
      </c>
    </row>
    <row r="22" spans="1:16" ht="14.1" customHeight="1" x14ac:dyDescent="0.2">
      <c r="A22" s="19" t="s">
        <v>42</v>
      </c>
      <c r="B22" s="30">
        <f>'1. Plan vs Actual'!C22</f>
        <v>10510</v>
      </c>
      <c r="C22" s="20">
        <v>8955</v>
      </c>
      <c r="D22" s="21">
        <f t="shared" si="0"/>
        <v>0.85204567078972404</v>
      </c>
      <c r="E22" s="20">
        <f>'1. Plan vs Actual'!F22</f>
        <v>9926</v>
      </c>
      <c r="F22" s="21">
        <f t="shared" si="1"/>
        <v>0.94443387250237865</v>
      </c>
      <c r="G22" s="20">
        <f>'1. Plan vs Actual'!I22</f>
        <v>664</v>
      </c>
      <c r="H22" s="21">
        <f t="shared" si="2"/>
        <v>6.3177925784966699E-2</v>
      </c>
      <c r="I22" s="30">
        <f>'1. Plan vs Actual'!L22</f>
        <v>8828</v>
      </c>
      <c r="J22" s="21">
        <f t="shared" si="3"/>
        <v>0.83996194100856325</v>
      </c>
      <c r="K22" s="20">
        <f>'1. Plan vs Actual'!O22</f>
        <v>343</v>
      </c>
      <c r="L22" s="23">
        <f t="shared" si="4"/>
        <v>3.2635585156993337E-2</v>
      </c>
    </row>
    <row r="23" spans="1:16" ht="14.1" customHeight="1" x14ac:dyDescent="0.2">
      <c r="A23" s="19" t="s">
        <v>43</v>
      </c>
      <c r="B23" s="30">
        <f>'1. Plan vs Actual'!C23</f>
        <v>4367</v>
      </c>
      <c r="C23" s="20">
        <v>3046</v>
      </c>
      <c r="D23" s="21">
        <f t="shared" si="0"/>
        <v>0.69750400732768492</v>
      </c>
      <c r="E23" s="20">
        <f>'1. Plan vs Actual'!F23</f>
        <v>4015</v>
      </c>
      <c r="F23" s="21">
        <f t="shared" si="1"/>
        <v>0.91939546599496225</v>
      </c>
      <c r="G23" s="20">
        <f>'1. Plan vs Actual'!I23</f>
        <v>260</v>
      </c>
      <c r="H23" s="21">
        <f t="shared" si="2"/>
        <v>5.9537439890084726E-2</v>
      </c>
      <c r="I23" s="30">
        <f>'1. Plan vs Actual'!L23</f>
        <v>3514</v>
      </c>
      <c r="J23" s="21">
        <f t="shared" si="3"/>
        <v>0.80467139912983743</v>
      </c>
      <c r="K23" s="20">
        <f>'1. Plan vs Actual'!O23</f>
        <v>187</v>
      </c>
      <c r="L23" s="23">
        <f t="shared" si="4"/>
        <v>4.2821158690176324E-2</v>
      </c>
    </row>
    <row r="24" spans="1:16" ht="14.1" customHeight="1" x14ac:dyDescent="0.2">
      <c r="A24" s="19" t="s">
        <v>44</v>
      </c>
      <c r="B24" s="30">
        <f>'1. Plan vs Actual'!C24</f>
        <v>6619</v>
      </c>
      <c r="C24" s="20">
        <v>5030</v>
      </c>
      <c r="D24" s="21">
        <f t="shared" si="0"/>
        <v>0.75993352470161657</v>
      </c>
      <c r="E24" s="20">
        <f>'1. Plan vs Actual'!F24</f>
        <v>5918</v>
      </c>
      <c r="F24" s="21">
        <f t="shared" si="1"/>
        <v>0.89409276325728959</v>
      </c>
      <c r="G24" s="20">
        <f>'1. Plan vs Actual'!I24</f>
        <v>394</v>
      </c>
      <c r="H24" s="21">
        <f t="shared" si="2"/>
        <v>5.9525608097899987E-2</v>
      </c>
      <c r="I24" s="30">
        <f>'1. Plan vs Actual'!L24</f>
        <v>4698</v>
      </c>
      <c r="J24" s="21">
        <f t="shared" si="3"/>
        <v>0.70977489046683784</v>
      </c>
      <c r="K24" s="20">
        <f>'1. Plan vs Actual'!O24</f>
        <v>188</v>
      </c>
      <c r="L24" s="23">
        <f t="shared" si="4"/>
        <v>2.8403082036561413E-2</v>
      </c>
    </row>
    <row r="25" spans="1:16" ht="14.1" customHeight="1" x14ac:dyDescent="0.2">
      <c r="A25" s="19" t="s">
        <v>45</v>
      </c>
      <c r="B25" s="30">
        <f>'1. Plan vs Actual'!C25</f>
        <v>9635</v>
      </c>
      <c r="C25" s="20">
        <v>7323</v>
      </c>
      <c r="D25" s="21">
        <f t="shared" si="0"/>
        <v>0.76004151530877007</v>
      </c>
      <c r="E25" s="20">
        <f>'1. Plan vs Actual'!F25</f>
        <v>9088</v>
      </c>
      <c r="F25" s="21">
        <f t="shared" si="1"/>
        <v>0.94322781525687593</v>
      </c>
      <c r="G25" s="20">
        <f>'1. Plan vs Actual'!I25</f>
        <v>690</v>
      </c>
      <c r="H25" s="21">
        <f t="shared" si="2"/>
        <v>7.1613907628437987E-2</v>
      </c>
      <c r="I25" s="30">
        <f>'1. Plan vs Actual'!L25</f>
        <v>7456</v>
      </c>
      <c r="J25" s="21">
        <f t="shared" si="3"/>
        <v>0.77384535547483135</v>
      </c>
      <c r="K25" s="20">
        <f>'1. Plan vs Actual'!O25</f>
        <v>277</v>
      </c>
      <c r="L25" s="23">
        <f t="shared" si="4"/>
        <v>2.8749351323300466E-2</v>
      </c>
    </row>
    <row r="26" spans="1:16" x14ac:dyDescent="0.2">
      <c r="A26" s="19" t="s">
        <v>46</v>
      </c>
      <c r="B26" s="104">
        <f>'1. Plan vs Actual'!C26</f>
        <v>1431</v>
      </c>
      <c r="C26" s="104">
        <v>1252</v>
      </c>
      <c r="D26" s="21">
        <f t="shared" si="0"/>
        <v>0.87491264849755412</v>
      </c>
      <c r="E26" s="20">
        <f>'1. Plan vs Actual'!F26</f>
        <v>1411</v>
      </c>
      <c r="F26" s="21">
        <f t="shared" si="1"/>
        <v>0.98602375960866528</v>
      </c>
      <c r="G26" s="20">
        <f>'1. Plan vs Actual'!I26</f>
        <v>28</v>
      </c>
      <c r="H26" s="21">
        <f t="shared" si="2"/>
        <v>1.9566736547868623E-2</v>
      </c>
      <c r="I26" s="104">
        <f>'1. Plan vs Actual'!L26</f>
        <v>577</v>
      </c>
      <c r="J26" s="21">
        <f t="shared" si="3"/>
        <v>0.403214535290007</v>
      </c>
      <c r="K26" s="104">
        <f>'1. Plan vs Actual'!O26</f>
        <v>36</v>
      </c>
      <c r="L26" s="23">
        <f t="shared" si="4"/>
        <v>2.5157232704402517E-2</v>
      </c>
    </row>
    <row r="27" spans="1:16" ht="13.5" thickBot="1" x14ac:dyDescent="0.25">
      <c r="A27" s="24" t="s">
        <v>48</v>
      </c>
      <c r="B27" s="105">
        <f>'1. Plan vs Actual'!C27</f>
        <v>126284</v>
      </c>
      <c r="C27" s="105">
        <v>100265</v>
      </c>
      <c r="D27" s="25">
        <f t="shared" si="0"/>
        <v>0.7939643977067562</v>
      </c>
      <c r="E27" s="31">
        <f>'1. Plan vs Actual'!F27</f>
        <v>115480</v>
      </c>
      <c r="F27" s="25">
        <f t="shared" si="1"/>
        <v>0.91444680244528209</v>
      </c>
      <c r="G27" s="31">
        <f>'1. Plan vs Actual'!I27</f>
        <v>9279</v>
      </c>
      <c r="H27" s="25">
        <f t="shared" si="2"/>
        <v>7.3477241772512747E-2</v>
      </c>
      <c r="I27" s="105">
        <f>+'1. Plan vs Actual'!L27</f>
        <v>78665</v>
      </c>
      <c r="J27" s="25">
        <f t="shared" si="3"/>
        <v>0.6229213518735548</v>
      </c>
      <c r="K27" s="105">
        <f>+'1. Plan vs Actual'!O27</f>
        <v>3826</v>
      </c>
      <c r="L27" s="27">
        <f t="shared" si="4"/>
        <v>3.029679135915872E-2</v>
      </c>
    </row>
    <row r="28" spans="1:16" ht="13.5" thickTop="1" x14ac:dyDescent="0.2">
      <c r="A28" s="1" t="s">
        <v>49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x14ac:dyDescent="0.2">
      <c r="A29" s="1" t="s">
        <v>50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</row>
    <row r="30" spans="1:16" ht="12.75" customHeight="1" x14ac:dyDescent="0.2">
      <c r="A30" s="156" t="s">
        <v>51</v>
      </c>
      <c r="B30" s="156"/>
      <c r="C30" s="156"/>
      <c r="D30" s="156"/>
      <c r="E30" s="156"/>
      <c r="F30" s="156"/>
      <c r="G30" s="156"/>
      <c r="H30" s="156"/>
      <c r="I30" s="156"/>
      <c r="J30" s="156"/>
      <c r="K30" s="156"/>
      <c r="L30" s="156"/>
      <c r="M30" s="156"/>
      <c r="N30" s="156"/>
      <c r="O30" s="156"/>
      <c r="P30" s="156"/>
    </row>
    <row r="31" spans="1:16" ht="12.75" customHeight="1" x14ac:dyDescent="0.2">
      <c r="A31" s="156" t="s">
        <v>52</v>
      </c>
      <c r="B31" s="156"/>
      <c r="C31" s="156"/>
      <c r="D31" s="156"/>
      <c r="E31" s="156"/>
      <c r="F31" s="156"/>
      <c r="G31" s="156"/>
      <c r="H31" s="156"/>
      <c r="I31" s="156"/>
      <c r="J31" s="156"/>
      <c r="K31" s="156"/>
      <c r="L31" s="156"/>
      <c r="M31" s="156"/>
      <c r="N31" s="156"/>
      <c r="O31" s="156"/>
      <c r="P31" s="156"/>
    </row>
    <row r="32" spans="1:16" x14ac:dyDescent="0.2">
      <c r="A32" s="160" t="s">
        <v>53</v>
      </c>
      <c r="B32" s="160"/>
      <c r="C32" s="160"/>
      <c r="D32" s="160"/>
      <c r="E32" s="160"/>
      <c r="F32" s="160"/>
      <c r="G32" s="160"/>
      <c r="H32" s="160"/>
      <c r="I32" s="160"/>
      <c r="J32" s="160"/>
      <c r="K32" s="160"/>
      <c r="L32" s="160"/>
      <c r="M32" s="160"/>
      <c r="N32" s="160"/>
      <c r="O32" s="160"/>
      <c r="P32" s="160"/>
    </row>
  </sheetData>
  <mergeCells count="15">
    <mergeCell ref="A1:L1"/>
    <mergeCell ref="A2:L2"/>
    <mergeCell ref="A3:L3"/>
    <mergeCell ref="A5:L5"/>
    <mergeCell ref="A32:P32"/>
    <mergeCell ref="E7:L7"/>
    <mergeCell ref="K8:L8"/>
    <mergeCell ref="A30:P30"/>
    <mergeCell ref="A7:A8"/>
    <mergeCell ref="B7:B8"/>
    <mergeCell ref="C7:D8"/>
    <mergeCell ref="E8:F8"/>
    <mergeCell ref="G8:H8"/>
    <mergeCell ref="I8:J8"/>
    <mergeCell ref="A31:P31"/>
  </mergeCells>
  <phoneticPr fontId="2" type="noConversion"/>
  <printOptions horizontalCentered="1" verticalCentered="1"/>
  <pageMargins left="0.5" right="0.5" top="0.75" bottom="0.75" header="0.5" footer="0.5"/>
  <pageSetup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31"/>
  <sheetViews>
    <sheetView topLeftCell="A15" workbookViewId="0">
      <selection activeCell="A32" sqref="A32"/>
    </sheetView>
  </sheetViews>
  <sheetFormatPr defaultColWidth="9.140625" defaultRowHeight="12.75" x14ac:dyDescent="0.2"/>
  <cols>
    <col min="1" max="1" width="20.85546875" style="11" customWidth="1"/>
    <col min="2" max="2" width="10.7109375" style="11" customWidth="1"/>
    <col min="3" max="3" width="10.42578125" style="11" customWidth="1"/>
    <col min="4" max="4" width="10.7109375" style="11" customWidth="1"/>
    <col min="5" max="5" width="9.85546875" style="11" customWidth="1"/>
    <col min="6" max="6" width="9.140625" style="11"/>
    <col min="7" max="7" width="11.7109375" style="11" customWidth="1"/>
    <col min="8" max="8" width="10" style="11" customWidth="1"/>
    <col min="9" max="9" width="9.140625" style="11"/>
    <col min="10" max="10" width="11.85546875" style="11" customWidth="1"/>
    <col min="11" max="16384" width="9.140625" style="11"/>
  </cols>
  <sheetData>
    <row r="1" spans="1:10" ht="18.75" x14ac:dyDescent="0.3">
      <c r="A1" s="148" t="s">
        <v>0</v>
      </c>
      <c r="B1" s="148"/>
      <c r="C1" s="148"/>
      <c r="D1" s="148"/>
      <c r="E1" s="148"/>
      <c r="F1" s="148"/>
      <c r="G1" s="148"/>
      <c r="H1" s="148"/>
      <c r="I1" s="148"/>
      <c r="J1" s="148"/>
    </row>
    <row r="2" spans="1:10" ht="15.75" x14ac:dyDescent="0.25">
      <c r="A2" s="146" t="str">
        <f>'1. Plan vs Actual'!A2</f>
        <v>OSCCAR Summary by Workforce Area</v>
      </c>
      <c r="B2" s="168"/>
      <c r="C2" s="168"/>
      <c r="D2" s="168"/>
      <c r="E2" s="168"/>
      <c r="F2" s="168"/>
      <c r="G2" s="168"/>
      <c r="H2" s="168"/>
      <c r="I2" s="168"/>
      <c r="J2" s="168"/>
    </row>
    <row r="3" spans="1:10" ht="15.75" x14ac:dyDescent="0.25">
      <c r="A3" s="146" t="str">
        <f>'1. Plan vs Actual'!A3</f>
        <v>FY24 Quarter Ending June 30, 2024</v>
      </c>
      <c r="B3" s="168"/>
      <c r="C3" s="168"/>
      <c r="D3" s="168"/>
      <c r="E3" s="168"/>
      <c r="F3" s="168"/>
      <c r="G3" s="168"/>
      <c r="H3" s="168"/>
      <c r="I3" s="168"/>
      <c r="J3" s="168"/>
    </row>
    <row r="5" spans="1:10" ht="18.75" x14ac:dyDescent="0.3">
      <c r="A5" s="148" t="s">
        <v>5</v>
      </c>
      <c r="B5" s="148"/>
      <c r="C5" s="148"/>
      <c r="D5" s="148"/>
      <c r="E5" s="148"/>
      <c r="F5" s="148"/>
      <c r="G5" s="148"/>
      <c r="H5" s="148"/>
      <c r="I5" s="148"/>
      <c r="J5" s="148"/>
    </row>
    <row r="6" spans="1:10" ht="6.75" customHeight="1" thickBot="1" x14ac:dyDescent="0.25"/>
    <row r="7" spans="1:10" ht="13.5" thickTop="1" x14ac:dyDescent="0.2">
      <c r="A7" s="138" t="s">
        <v>16</v>
      </c>
      <c r="B7" s="136" t="s">
        <v>17</v>
      </c>
      <c r="C7" s="136" t="s">
        <v>18</v>
      </c>
      <c r="D7" s="136" t="s">
        <v>19</v>
      </c>
      <c r="E7" s="136" t="s">
        <v>20</v>
      </c>
      <c r="F7" s="136" t="s">
        <v>21</v>
      </c>
      <c r="G7" s="136" t="s">
        <v>55</v>
      </c>
      <c r="H7" s="136" t="s">
        <v>61</v>
      </c>
      <c r="I7" s="136" t="s">
        <v>62</v>
      </c>
      <c r="J7" s="137" t="s">
        <v>63</v>
      </c>
    </row>
    <row r="8" spans="1:10" s="29" customFormat="1" ht="38.25" x14ac:dyDescent="0.2">
      <c r="A8" s="17"/>
      <c r="B8" s="129" t="s">
        <v>64</v>
      </c>
      <c r="C8" s="129" t="s">
        <v>65</v>
      </c>
      <c r="D8" s="129" t="s">
        <v>66</v>
      </c>
      <c r="E8" s="129" t="s">
        <v>67</v>
      </c>
      <c r="F8" s="129" t="s">
        <v>68</v>
      </c>
      <c r="G8" s="129" t="s">
        <v>69</v>
      </c>
      <c r="H8" s="129" t="s">
        <v>70</v>
      </c>
      <c r="I8" s="129" t="s">
        <v>71</v>
      </c>
      <c r="J8" s="18" t="s">
        <v>72</v>
      </c>
    </row>
    <row r="9" spans="1:10" ht="14.1" customHeight="1" x14ac:dyDescent="0.2">
      <c r="A9" s="19" t="s">
        <v>30</v>
      </c>
      <c r="B9" s="20">
        <v>1604</v>
      </c>
      <c r="C9" s="20">
        <v>2039</v>
      </c>
      <c r="D9" s="20">
        <v>1532</v>
      </c>
      <c r="E9" s="20">
        <v>1310</v>
      </c>
      <c r="F9" s="20">
        <v>1902</v>
      </c>
      <c r="G9" s="20">
        <v>393</v>
      </c>
      <c r="H9" s="20">
        <v>442</v>
      </c>
      <c r="I9" s="20">
        <v>127</v>
      </c>
      <c r="J9" s="32">
        <v>5</v>
      </c>
    </row>
    <row r="10" spans="1:10" ht="14.1" customHeight="1" x14ac:dyDescent="0.2">
      <c r="A10" s="19" t="s">
        <v>31</v>
      </c>
      <c r="B10" s="20">
        <v>5681</v>
      </c>
      <c r="C10" s="20">
        <v>10903</v>
      </c>
      <c r="D10" s="20">
        <v>9474</v>
      </c>
      <c r="E10" s="20">
        <v>3525</v>
      </c>
      <c r="F10" s="20">
        <v>8708</v>
      </c>
      <c r="G10" s="20">
        <v>4038</v>
      </c>
      <c r="H10" s="20">
        <v>1134</v>
      </c>
      <c r="I10" s="20">
        <v>315</v>
      </c>
      <c r="J10" s="32">
        <v>28</v>
      </c>
    </row>
    <row r="11" spans="1:10" ht="14.1" customHeight="1" x14ac:dyDescent="0.2">
      <c r="A11" s="19" t="s">
        <v>32</v>
      </c>
      <c r="B11" s="20">
        <v>4961</v>
      </c>
      <c r="C11" s="20">
        <v>6045</v>
      </c>
      <c r="D11" s="20">
        <v>5134</v>
      </c>
      <c r="E11" s="20">
        <v>1511</v>
      </c>
      <c r="F11" s="20">
        <v>5596</v>
      </c>
      <c r="G11" s="20">
        <v>162</v>
      </c>
      <c r="H11" s="20">
        <v>786</v>
      </c>
      <c r="I11" s="20">
        <v>386</v>
      </c>
      <c r="J11" s="32">
        <v>12</v>
      </c>
    </row>
    <row r="12" spans="1:10" ht="14.1" customHeight="1" x14ac:dyDescent="0.2">
      <c r="A12" s="19" t="s">
        <v>33</v>
      </c>
      <c r="B12" s="20">
        <v>4115</v>
      </c>
      <c r="C12" s="20">
        <v>5940</v>
      </c>
      <c r="D12" s="20">
        <v>4495</v>
      </c>
      <c r="E12" s="20">
        <v>1657</v>
      </c>
      <c r="F12" s="20">
        <v>4908</v>
      </c>
      <c r="G12" s="20">
        <v>101</v>
      </c>
      <c r="H12" s="20">
        <v>472</v>
      </c>
      <c r="I12" s="20">
        <v>156</v>
      </c>
      <c r="J12" s="32">
        <v>15</v>
      </c>
    </row>
    <row r="13" spans="1:10" ht="14.1" customHeight="1" x14ac:dyDescent="0.2">
      <c r="A13" s="19" t="s">
        <v>34</v>
      </c>
      <c r="B13" s="20">
        <v>1348</v>
      </c>
      <c r="C13" s="20">
        <v>1842</v>
      </c>
      <c r="D13" s="20">
        <v>1943</v>
      </c>
      <c r="E13" s="20">
        <v>1270</v>
      </c>
      <c r="F13" s="20">
        <v>1986</v>
      </c>
      <c r="G13" s="20">
        <v>46</v>
      </c>
      <c r="H13" s="20">
        <v>115</v>
      </c>
      <c r="I13" s="20">
        <v>120</v>
      </c>
      <c r="J13" s="32">
        <v>54</v>
      </c>
    </row>
    <row r="14" spans="1:10" ht="14.1" customHeight="1" x14ac:dyDescent="0.2">
      <c r="A14" s="19" t="s">
        <v>35</v>
      </c>
      <c r="B14" s="20">
        <v>6056</v>
      </c>
      <c r="C14" s="20">
        <v>6513</v>
      </c>
      <c r="D14" s="20">
        <v>6266</v>
      </c>
      <c r="E14" s="20">
        <v>806</v>
      </c>
      <c r="F14" s="20">
        <v>9414</v>
      </c>
      <c r="G14" s="20">
        <v>1156</v>
      </c>
      <c r="H14" s="20">
        <v>1328</v>
      </c>
      <c r="I14" s="20">
        <v>379</v>
      </c>
      <c r="J14" s="32">
        <v>44</v>
      </c>
    </row>
    <row r="15" spans="1:10" ht="14.1" customHeight="1" x14ac:dyDescent="0.2">
      <c r="A15" s="19" t="s">
        <v>36</v>
      </c>
      <c r="B15" s="20">
        <v>1172</v>
      </c>
      <c r="C15" s="20">
        <v>1726</v>
      </c>
      <c r="D15" s="20">
        <v>1770</v>
      </c>
      <c r="E15" s="20">
        <v>773</v>
      </c>
      <c r="F15" s="20">
        <v>1889</v>
      </c>
      <c r="G15" s="20">
        <v>28</v>
      </c>
      <c r="H15" s="20">
        <v>217</v>
      </c>
      <c r="I15" s="20">
        <v>129</v>
      </c>
      <c r="J15" s="32">
        <v>6</v>
      </c>
    </row>
    <row r="16" spans="1:10" ht="14.1" customHeight="1" x14ac:dyDescent="0.2">
      <c r="A16" s="19" t="s">
        <v>37</v>
      </c>
      <c r="B16" s="20">
        <v>5098</v>
      </c>
      <c r="C16" s="20">
        <v>6222</v>
      </c>
      <c r="D16" s="20">
        <v>4671</v>
      </c>
      <c r="E16" s="20">
        <v>3071</v>
      </c>
      <c r="F16" s="20">
        <v>5991</v>
      </c>
      <c r="G16" s="20">
        <v>607</v>
      </c>
      <c r="H16" s="20">
        <v>573</v>
      </c>
      <c r="I16" s="20">
        <v>335</v>
      </c>
      <c r="J16" s="32">
        <v>54</v>
      </c>
    </row>
    <row r="17" spans="1:16" ht="14.1" customHeight="1" x14ac:dyDescent="0.2">
      <c r="A17" s="19" t="s">
        <v>38</v>
      </c>
      <c r="B17" s="20">
        <v>2931</v>
      </c>
      <c r="C17" s="20">
        <v>3176</v>
      </c>
      <c r="D17" s="20">
        <v>2639</v>
      </c>
      <c r="E17" s="20">
        <v>637</v>
      </c>
      <c r="F17" s="20">
        <v>3233</v>
      </c>
      <c r="G17" s="20">
        <v>522</v>
      </c>
      <c r="H17" s="20">
        <v>191</v>
      </c>
      <c r="I17" s="20">
        <v>277</v>
      </c>
      <c r="J17" s="32">
        <v>2</v>
      </c>
    </row>
    <row r="18" spans="1:16" ht="14.1" customHeight="1" x14ac:dyDescent="0.2">
      <c r="A18" s="19" t="s">
        <v>39</v>
      </c>
      <c r="B18" s="20">
        <v>6265</v>
      </c>
      <c r="C18" s="20">
        <v>10285</v>
      </c>
      <c r="D18" s="20">
        <v>11639</v>
      </c>
      <c r="E18" s="20">
        <v>6204</v>
      </c>
      <c r="F18" s="20">
        <v>10712</v>
      </c>
      <c r="G18" s="20">
        <v>1141</v>
      </c>
      <c r="H18" s="20">
        <v>516</v>
      </c>
      <c r="I18" s="20">
        <v>706</v>
      </c>
      <c r="J18" s="32">
        <v>239</v>
      </c>
    </row>
    <row r="19" spans="1:16" ht="14.1" customHeight="1" x14ac:dyDescent="0.2">
      <c r="A19" s="19" t="s">
        <v>40</v>
      </c>
      <c r="B19" s="20">
        <v>4979</v>
      </c>
      <c r="C19" s="20">
        <v>6851</v>
      </c>
      <c r="D19" s="20">
        <v>6774</v>
      </c>
      <c r="E19" s="20">
        <v>4882</v>
      </c>
      <c r="F19" s="20">
        <v>7564</v>
      </c>
      <c r="G19" s="20">
        <v>2241</v>
      </c>
      <c r="H19" s="20">
        <v>526</v>
      </c>
      <c r="I19" s="20">
        <v>467</v>
      </c>
      <c r="J19" s="32">
        <v>2</v>
      </c>
    </row>
    <row r="20" spans="1:16" ht="14.1" customHeight="1" x14ac:dyDescent="0.2">
      <c r="A20" s="19" t="s">
        <v>41</v>
      </c>
      <c r="B20" s="20">
        <v>6860</v>
      </c>
      <c r="C20" s="20">
        <v>7922</v>
      </c>
      <c r="D20" s="20">
        <v>9601</v>
      </c>
      <c r="E20" s="20">
        <v>1887</v>
      </c>
      <c r="F20" s="20">
        <v>8790</v>
      </c>
      <c r="G20" s="20">
        <v>229</v>
      </c>
      <c r="H20" s="20">
        <v>369</v>
      </c>
      <c r="I20" s="20">
        <v>248</v>
      </c>
      <c r="J20" s="32">
        <v>14</v>
      </c>
    </row>
    <row r="21" spans="1:16" ht="14.1" customHeight="1" x14ac:dyDescent="0.2">
      <c r="A21" s="19" t="s">
        <v>42</v>
      </c>
      <c r="B21" s="20">
        <v>5939</v>
      </c>
      <c r="C21" s="20">
        <v>7373</v>
      </c>
      <c r="D21" s="20">
        <v>8068</v>
      </c>
      <c r="E21" s="20">
        <v>582</v>
      </c>
      <c r="F21" s="20">
        <v>7398</v>
      </c>
      <c r="G21" s="20">
        <v>252</v>
      </c>
      <c r="H21" s="20">
        <v>840</v>
      </c>
      <c r="I21" s="20">
        <v>372</v>
      </c>
      <c r="J21" s="32">
        <v>3</v>
      </c>
    </row>
    <row r="22" spans="1:16" ht="14.1" customHeight="1" x14ac:dyDescent="0.2">
      <c r="A22" s="19" t="s">
        <v>43</v>
      </c>
      <c r="B22" s="20">
        <v>2629</v>
      </c>
      <c r="C22" s="20">
        <v>3287</v>
      </c>
      <c r="D22" s="20">
        <v>3206</v>
      </c>
      <c r="E22" s="20">
        <v>484</v>
      </c>
      <c r="F22" s="20">
        <v>3389</v>
      </c>
      <c r="G22" s="20">
        <v>153</v>
      </c>
      <c r="H22" s="20">
        <v>117</v>
      </c>
      <c r="I22" s="20">
        <v>252</v>
      </c>
      <c r="J22" s="32">
        <v>1</v>
      </c>
    </row>
    <row r="23" spans="1:16" ht="14.1" customHeight="1" x14ac:dyDescent="0.2">
      <c r="A23" s="19" t="s">
        <v>44</v>
      </c>
      <c r="B23" s="20">
        <v>2497</v>
      </c>
      <c r="C23" s="20">
        <v>4662</v>
      </c>
      <c r="D23" s="20">
        <v>4737</v>
      </c>
      <c r="E23" s="20">
        <v>464</v>
      </c>
      <c r="F23" s="20">
        <v>4059</v>
      </c>
      <c r="G23" s="20">
        <v>347</v>
      </c>
      <c r="H23" s="20">
        <v>279</v>
      </c>
      <c r="I23" s="20">
        <v>497</v>
      </c>
      <c r="J23" s="32">
        <v>1</v>
      </c>
    </row>
    <row r="24" spans="1:16" ht="14.1" customHeight="1" x14ac:dyDescent="0.2">
      <c r="A24" s="19" t="s">
        <v>45</v>
      </c>
      <c r="B24" s="20">
        <v>4859</v>
      </c>
      <c r="C24" s="20">
        <v>6858</v>
      </c>
      <c r="D24" s="20">
        <v>6326</v>
      </c>
      <c r="E24" s="20">
        <v>2306</v>
      </c>
      <c r="F24" s="20">
        <v>8060</v>
      </c>
      <c r="G24" s="20">
        <v>1132</v>
      </c>
      <c r="H24" s="20">
        <v>118</v>
      </c>
      <c r="I24" s="20">
        <v>284</v>
      </c>
      <c r="J24" s="32">
        <v>10</v>
      </c>
    </row>
    <row r="25" spans="1:16" x14ac:dyDescent="0.2">
      <c r="A25" s="19" t="s">
        <v>46</v>
      </c>
      <c r="B25" s="104">
        <v>355</v>
      </c>
      <c r="C25" s="104">
        <v>1261</v>
      </c>
      <c r="D25" s="104">
        <v>268</v>
      </c>
      <c r="E25" s="104">
        <v>44</v>
      </c>
      <c r="F25" s="104">
        <v>1110</v>
      </c>
      <c r="G25" s="104">
        <v>13</v>
      </c>
      <c r="H25" s="104">
        <v>0</v>
      </c>
      <c r="I25" s="104">
        <v>0</v>
      </c>
      <c r="J25" s="108">
        <v>0</v>
      </c>
    </row>
    <row r="26" spans="1:16" ht="13.5" thickBot="1" x14ac:dyDescent="0.25">
      <c r="A26" s="24" t="s">
        <v>48</v>
      </c>
      <c r="B26" s="105">
        <v>65697</v>
      </c>
      <c r="C26" s="105">
        <v>89686</v>
      </c>
      <c r="D26" s="105">
        <v>86877</v>
      </c>
      <c r="E26" s="105">
        <v>30986</v>
      </c>
      <c r="F26" s="105">
        <v>95560</v>
      </c>
      <c r="G26" s="105">
        <v>12186</v>
      </c>
      <c r="H26" s="105">
        <v>7875</v>
      </c>
      <c r="I26" s="105">
        <v>5074</v>
      </c>
      <c r="J26" s="109">
        <v>491</v>
      </c>
    </row>
    <row r="27" spans="1:16" ht="13.5" thickTop="1" x14ac:dyDescent="0.2">
      <c r="A27" s="1" t="s">
        <v>49</v>
      </c>
      <c r="B27" s="1"/>
      <c r="C27" s="1"/>
      <c r="D27" s="1"/>
      <c r="E27" s="1"/>
      <c r="F27" s="1"/>
      <c r="G27" s="1"/>
      <c r="H27" s="1"/>
      <c r="I27" s="1"/>
      <c r="J27" s="1"/>
      <c r="K27" s="72"/>
      <c r="L27" s="1"/>
      <c r="M27" s="1"/>
      <c r="N27" s="1"/>
      <c r="O27" s="1"/>
      <c r="P27" s="1"/>
    </row>
    <row r="28" spans="1:16" x14ac:dyDescent="0.2">
      <c r="A28" s="1" t="s">
        <v>50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2.75" customHeight="1" x14ac:dyDescent="0.2">
      <c r="A29" s="156" t="s">
        <v>51</v>
      </c>
      <c r="B29" s="156"/>
      <c r="C29" s="156"/>
      <c r="D29" s="156"/>
      <c r="E29" s="156"/>
      <c r="F29" s="156"/>
      <c r="G29" s="156"/>
      <c r="H29" s="156"/>
      <c r="I29" s="156"/>
      <c r="J29" s="156"/>
      <c r="K29" s="156"/>
      <c r="L29" s="156"/>
      <c r="M29" s="156"/>
      <c r="N29" s="156"/>
      <c r="O29" s="156"/>
      <c r="P29" s="156"/>
    </row>
    <row r="30" spans="1:16" ht="12.75" customHeight="1" x14ac:dyDescent="0.2">
      <c r="A30" s="156" t="s">
        <v>52</v>
      </c>
      <c r="B30" s="156"/>
      <c r="C30" s="156"/>
      <c r="D30" s="156"/>
      <c r="E30" s="156"/>
      <c r="F30" s="156"/>
      <c r="G30" s="156"/>
      <c r="H30" s="156"/>
      <c r="I30" s="156"/>
      <c r="J30" s="156"/>
      <c r="K30" s="156"/>
      <c r="L30" s="156"/>
      <c r="M30" s="156"/>
      <c r="N30" s="156"/>
      <c r="O30" s="156"/>
      <c r="P30" s="156"/>
    </row>
    <row r="31" spans="1:16" x14ac:dyDescent="0.2">
      <c r="A31" s="160" t="s">
        <v>53</v>
      </c>
      <c r="B31" s="160"/>
      <c r="C31" s="160"/>
      <c r="D31" s="160"/>
      <c r="E31" s="160"/>
      <c r="F31" s="160"/>
      <c r="G31" s="160"/>
      <c r="H31" s="160"/>
      <c r="I31" s="160"/>
      <c r="J31" s="160"/>
      <c r="K31" s="160"/>
      <c r="L31" s="160"/>
      <c r="M31" s="160"/>
      <c r="N31" s="160"/>
      <c r="O31" s="160"/>
      <c r="P31" s="160"/>
    </row>
  </sheetData>
  <mergeCells count="7">
    <mergeCell ref="A31:P31"/>
    <mergeCell ref="A1:J1"/>
    <mergeCell ref="A2:J2"/>
    <mergeCell ref="A3:J3"/>
    <mergeCell ref="A5:J5"/>
    <mergeCell ref="A29:P29"/>
    <mergeCell ref="A30:P30"/>
  </mergeCells>
  <phoneticPr fontId="2" type="noConversion"/>
  <printOptions horizontalCentered="1" verticalCentered="1"/>
  <pageMargins left="0.5" right="0.5" top="1" bottom="0.75" header="0.5" footer="0.5"/>
  <pageSetup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P31"/>
  <sheetViews>
    <sheetView topLeftCell="A3" workbookViewId="0">
      <selection activeCell="A33" sqref="A33"/>
    </sheetView>
  </sheetViews>
  <sheetFormatPr defaultColWidth="9.140625" defaultRowHeight="12.75" x14ac:dyDescent="0.2"/>
  <cols>
    <col min="1" max="1" width="21" style="11" customWidth="1"/>
    <col min="2" max="2" width="9.85546875" style="11" customWidth="1"/>
    <col min="3" max="3" width="7.85546875" style="11" customWidth="1"/>
    <col min="4" max="4" width="6.42578125" style="11" customWidth="1"/>
    <col min="5" max="5" width="9.5703125" style="11" customWidth="1"/>
    <col min="6" max="6" width="6.42578125" style="11" customWidth="1"/>
    <col min="7" max="7" width="9.140625" style="11"/>
    <col min="8" max="8" width="6.42578125" style="11" customWidth="1"/>
    <col min="9" max="9" width="9.140625" style="11"/>
    <col min="10" max="10" width="6.42578125" style="11" customWidth="1"/>
    <col min="11" max="11" width="7" style="11" customWidth="1"/>
    <col min="12" max="12" width="6.42578125" style="11" customWidth="1"/>
    <col min="13" max="13" width="9.140625" style="11"/>
    <col min="14" max="14" width="6.42578125" style="11" customWidth="1"/>
    <col min="15" max="15" width="7" style="11" customWidth="1"/>
    <col min="16" max="16" width="6.42578125" style="11" customWidth="1"/>
    <col min="17" max="16384" width="9.140625" style="11"/>
  </cols>
  <sheetData>
    <row r="1" spans="1:16" ht="18.75" x14ac:dyDescent="0.3">
      <c r="A1" s="148" t="s">
        <v>0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</row>
    <row r="2" spans="1:16" ht="15.75" x14ac:dyDescent="0.25">
      <c r="A2" s="146" t="str">
        <f>'1. Plan vs Actual'!A2</f>
        <v>OSCCAR Summary by Workforce Area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</row>
    <row r="3" spans="1:16" ht="15.75" x14ac:dyDescent="0.25">
      <c r="A3" s="146" t="str">
        <f>'1. Plan vs Actual'!A3</f>
        <v>FY24 Quarter Ending June 30, 2024</v>
      </c>
      <c r="B3" s="168"/>
      <c r="C3" s="168"/>
      <c r="D3" s="168"/>
      <c r="E3" s="168"/>
      <c r="F3" s="168"/>
      <c r="G3" s="168"/>
      <c r="H3" s="168"/>
      <c r="I3" s="168"/>
      <c r="J3" s="168"/>
      <c r="K3" s="168"/>
      <c r="L3" s="168"/>
      <c r="M3" s="168"/>
      <c r="N3" s="168"/>
      <c r="O3" s="168"/>
      <c r="P3" s="168"/>
    </row>
    <row r="4" spans="1:16" ht="8.25" customHeight="1" x14ac:dyDescent="0.2"/>
    <row r="5" spans="1:16" ht="18.75" x14ac:dyDescent="0.3">
      <c r="A5" s="148" t="s">
        <v>6</v>
      </c>
      <c r="B5" s="148"/>
      <c r="C5" s="148"/>
      <c r="D5" s="148"/>
      <c r="E5" s="148"/>
      <c r="F5" s="148"/>
      <c r="G5" s="148"/>
      <c r="H5" s="148"/>
      <c r="I5" s="148"/>
      <c r="J5" s="148"/>
      <c r="K5" s="148"/>
      <c r="L5" s="148"/>
      <c r="M5" s="148"/>
      <c r="N5" s="148"/>
      <c r="O5" s="148"/>
      <c r="P5" s="148"/>
    </row>
    <row r="6" spans="1:16" ht="6.75" customHeight="1" thickBot="1" x14ac:dyDescent="0.25"/>
    <row r="7" spans="1:16" ht="13.5" thickTop="1" x14ac:dyDescent="0.2">
      <c r="A7" s="138" t="s">
        <v>16</v>
      </c>
      <c r="B7" s="136" t="s">
        <v>17</v>
      </c>
      <c r="C7" s="136" t="s">
        <v>18</v>
      </c>
      <c r="D7" s="136" t="s">
        <v>19</v>
      </c>
      <c r="E7" s="136" t="s">
        <v>20</v>
      </c>
      <c r="F7" s="136" t="s">
        <v>21</v>
      </c>
      <c r="G7" s="136" t="s">
        <v>55</v>
      </c>
      <c r="H7" s="136" t="s">
        <v>61</v>
      </c>
      <c r="I7" s="136" t="s">
        <v>62</v>
      </c>
      <c r="J7" s="136" t="s">
        <v>63</v>
      </c>
      <c r="K7" s="136" t="s">
        <v>73</v>
      </c>
      <c r="L7" s="136" t="s">
        <v>74</v>
      </c>
      <c r="M7" s="136" t="s">
        <v>75</v>
      </c>
      <c r="N7" s="136" t="s">
        <v>76</v>
      </c>
      <c r="O7" s="136" t="s">
        <v>77</v>
      </c>
      <c r="P7" s="33" t="s">
        <v>78</v>
      </c>
    </row>
    <row r="8" spans="1:16" s="29" customFormat="1" ht="51" x14ac:dyDescent="0.2">
      <c r="A8" s="17"/>
      <c r="B8" s="129" t="s">
        <v>22</v>
      </c>
      <c r="C8" s="129" t="s">
        <v>79</v>
      </c>
      <c r="D8" s="129" t="s">
        <v>80</v>
      </c>
      <c r="E8" s="129" t="s">
        <v>81</v>
      </c>
      <c r="F8" s="129" t="s">
        <v>80</v>
      </c>
      <c r="G8" s="129" t="s">
        <v>82</v>
      </c>
      <c r="H8" s="129" t="s">
        <v>80</v>
      </c>
      <c r="I8" s="129" t="s">
        <v>83</v>
      </c>
      <c r="J8" s="129" t="s">
        <v>80</v>
      </c>
      <c r="K8" s="129" t="s">
        <v>84</v>
      </c>
      <c r="L8" s="129" t="s">
        <v>80</v>
      </c>
      <c r="M8" s="129" t="s">
        <v>85</v>
      </c>
      <c r="N8" s="129" t="s">
        <v>80</v>
      </c>
      <c r="O8" s="129" t="s">
        <v>86</v>
      </c>
      <c r="P8" s="34" t="s">
        <v>87</v>
      </c>
    </row>
    <row r="9" spans="1:16" ht="14.1" customHeight="1" x14ac:dyDescent="0.2">
      <c r="A9" s="19" t="s">
        <v>30</v>
      </c>
      <c r="B9" s="30">
        <f>'1. Plan vs Actual'!C10</f>
        <v>3518</v>
      </c>
      <c r="C9" s="20">
        <v>2618</v>
      </c>
      <c r="D9" s="21">
        <f>C9/B9</f>
        <v>0.74417282546901653</v>
      </c>
      <c r="E9" s="20">
        <v>509</v>
      </c>
      <c r="F9" s="21">
        <f>E9/B9</f>
        <v>0.14468447981807844</v>
      </c>
      <c r="G9" s="20">
        <v>425</v>
      </c>
      <c r="H9" s="21">
        <f>G9/B9</f>
        <v>0.12080727686185333</v>
      </c>
      <c r="I9" s="20">
        <v>52</v>
      </c>
      <c r="J9" s="110">
        <f>I9/B9</f>
        <v>1.4781125639567936E-2</v>
      </c>
      <c r="K9" s="20">
        <v>137</v>
      </c>
      <c r="L9" s="110">
        <f>K9/B9</f>
        <v>3.89425810119386E-2</v>
      </c>
      <c r="M9" s="20">
        <v>14</v>
      </c>
      <c r="N9" s="110">
        <f>M9/B9</f>
        <v>3.9795338260375217E-3</v>
      </c>
      <c r="O9" s="20">
        <v>201</v>
      </c>
      <c r="P9" s="23">
        <f>O9/B9</f>
        <v>5.7134735645252982E-2</v>
      </c>
    </row>
    <row r="10" spans="1:16" ht="14.1" customHeight="1" x14ac:dyDescent="0.2">
      <c r="A10" s="19" t="s">
        <v>31</v>
      </c>
      <c r="B10" s="30">
        <f>'1. Plan vs Actual'!C11</f>
        <v>15076</v>
      </c>
      <c r="C10" s="20">
        <v>6878</v>
      </c>
      <c r="D10" s="21">
        <f t="shared" ref="D10:D26" si="0">C10/B10</f>
        <v>0.45622180949854074</v>
      </c>
      <c r="E10" s="20">
        <v>5286</v>
      </c>
      <c r="F10" s="21">
        <f t="shared" ref="F10:F26" si="1">E10/B10</f>
        <v>0.35062350756168748</v>
      </c>
      <c r="G10" s="20">
        <v>2396</v>
      </c>
      <c r="H10" s="21">
        <f t="shared" ref="H10:H26" si="2">G10/B10</f>
        <v>0.15892809763863094</v>
      </c>
      <c r="I10" s="20">
        <v>205</v>
      </c>
      <c r="J10" s="110">
        <f t="shared" ref="J10:J26" si="3">I10/B10</f>
        <v>1.3597771292119925E-2</v>
      </c>
      <c r="K10" s="20">
        <v>1209</v>
      </c>
      <c r="L10" s="21">
        <f t="shared" ref="L10:L26" si="4">K10/B10</f>
        <v>8.0193685327673125E-2</v>
      </c>
      <c r="M10" s="20">
        <v>69</v>
      </c>
      <c r="N10" s="110">
        <f t="shared" ref="N10:N26" si="5">M10/B10</f>
        <v>4.5768108251525606E-3</v>
      </c>
      <c r="O10" s="20">
        <v>1594</v>
      </c>
      <c r="P10" s="23">
        <f t="shared" ref="P10:P26" si="6">O10/B10</f>
        <v>0.10573096312019103</v>
      </c>
    </row>
    <row r="11" spans="1:16" ht="14.1" customHeight="1" x14ac:dyDescent="0.2">
      <c r="A11" s="19" t="s">
        <v>32</v>
      </c>
      <c r="B11" s="30">
        <f>'1. Plan vs Actual'!C12</f>
        <v>8610</v>
      </c>
      <c r="C11" s="20">
        <v>5635</v>
      </c>
      <c r="D11" s="21">
        <f t="shared" si="0"/>
        <v>0.65447154471544711</v>
      </c>
      <c r="E11" s="20">
        <v>1833</v>
      </c>
      <c r="F11" s="21">
        <f t="shared" si="1"/>
        <v>0.21289198606271778</v>
      </c>
      <c r="G11" s="20">
        <v>1382</v>
      </c>
      <c r="H11" s="21">
        <f t="shared" si="2"/>
        <v>0.16051103368176539</v>
      </c>
      <c r="I11" s="20">
        <v>144</v>
      </c>
      <c r="J11" s="110">
        <f t="shared" si="3"/>
        <v>1.6724738675958188E-2</v>
      </c>
      <c r="K11" s="20">
        <v>318</v>
      </c>
      <c r="L11" s="21">
        <f t="shared" si="4"/>
        <v>3.6933797909407665E-2</v>
      </c>
      <c r="M11" s="20">
        <v>33</v>
      </c>
      <c r="N11" s="110">
        <f t="shared" si="5"/>
        <v>3.8327526132404181E-3</v>
      </c>
      <c r="O11" s="20">
        <v>791</v>
      </c>
      <c r="P11" s="23">
        <f t="shared" si="6"/>
        <v>9.1869918699186995E-2</v>
      </c>
    </row>
    <row r="12" spans="1:16" ht="14.1" customHeight="1" x14ac:dyDescent="0.2">
      <c r="A12" s="19" t="s">
        <v>33</v>
      </c>
      <c r="B12" s="30">
        <f>'1. Plan vs Actual'!C13</f>
        <v>7602</v>
      </c>
      <c r="C12" s="20">
        <v>3955</v>
      </c>
      <c r="D12" s="21">
        <f t="shared" si="0"/>
        <v>0.52025782688766109</v>
      </c>
      <c r="E12" s="20">
        <v>2644</v>
      </c>
      <c r="F12" s="21">
        <f t="shared" si="1"/>
        <v>0.34780320968166273</v>
      </c>
      <c r="G12" s="20">
        <v>667</v>
      </c>
      <c r="H12" s="21">
        <f t="shared" si="2"/>
        <v>8.7740068403051832E-2</v>
      </c>
      <c r="I12" s="20">
        <v>91</v>
      </c>
      <c r="J12" s="110">
        <f t="shared" si="3"/>
        <v>1.1970534069981584E-2</v>
      </c>
      <c r="K12" s="20">
        <v>330</v>
      </c>
      <c r="L12" s="21">
        <f t="shared" si="4"/>
        <v>4.3409629044988164E-2</v>
      </c>
      <c r="M12" s="20">
        <v>27</v>
      </c>
      <c r="N12" s="110">
        <f t="shared" si="5"/>
        <v>3.5516969218626678E-3</v>
      </c>
      <c r="O12" s="20">
        <v>665</v>
      </c>
      <c r="P12" s="23">
        <f t="shared" si="6"/>
        <v>8.7476979742173111E-2</v>
      </c>
    </row>
    <row r="13" spans="1:16" ht="14.1" customHeight="1" x14ac:dyDescent="0.2">
      <c r="A13" s="19" t="s">
        <v>34</v>
      </c>
      <c r="B13" s="30">
        <f>'1. Plan vs Actual'!C14</f>
        <v>3399</v>
      </c>
      <c r="C13" s="20">
        <v>2702</v>
      </c>
      <c r="D13" s="21">
        <f t="shared" si="0"/>
        <v>0.79493968814357163</v>
      </c>
      <c r="E13" s="20">
        <v>355</v>
      </c>
      <c r="F13" s="21">
        <f t="shared" si="1"/>
        <v>0.10444248308325978</v>
      </c>
      <c r="G13" s="20">
        <v>283</v>
      </c>
      <c r="H13" s="21">
        <f t="shared" si="2"/>
        <v>8.3259782288908499E-2</v>
      </c>
      <c r="I13" s="20">
        <v>64</v>
      </c>
      <c r="J13" s="110">
        <f t="shared" si="3"/>
        <v>1.8829067372756692E-2</v>
      </c>
      <c r="K13" s="20">
        <v>133</v>
      </c>
      <c r="L13" s="21">
        <f t="shared" si="4"/>
        <v>3.9129155634010003E-2</v>
      </c>
      <c r="M13" s="20">
        <v>19</v>
      </c>
      <c r="N13" s="110">
        <f t="shared" si="5"/>
        <v>5.5898793762871437E-3</v>
      </c>
      <c r="O13" s="20">
        <v>224</v>
      </c>
      <c r="P13" s="23">
        <f t="shared" si="6"/>
        <v>6.590173580464842E-2</v>
      </c>
    </row>
    <row r="14" spans="1:16" ht="14.1" customHeight="1" x14ac:dyDescent="0.2">
      <c r="A14" s="19" t="s">
        <v>35</v>
      </c>
      <c r="B14" s="30">
        <f>'1. Plan vs Actual'!C15</f>
        <v>10621</v>
      </c>
      <c r="C14" s="20">
        <v>6853</v>
      </c>
      <c r="D14" s="21">
        <f t="shared" si="0"/>
        <v>0.6452311458431409</v>
      </c>
      <c r="E14" s="20">
        <v>1866</v>
      </c>
      <c r="F14" s="21">
        <f t="shared" si="1"/>
        <v>0.17568967140570568</v>
      </c>
      <c r="G14" s="20">
        <v>1752</v>
      </c>
      <c r="H14" s="21">
        <f t="shared" si="2"/>
        <v>0.16495621881178796</v>
      </c>
      <c r="I14" s="20">
        <v>119</v>
      </c>
      <c r="J14" s="110">
        <f t="shared" si="3"/>
        <v>1.1204218058563224E-2</v>
      </c>
      <c r="K14" s="20">
        <v>704</v>
      </c>
      <c r="L14" s="21">
        <f t="shared" si="4"/>
        <v>6.6283777422088311E-2</v>
      </c>
      <c r="M14" s="20">
        <v>36</v>
      </c>
      <c r="N14" s="110">
        <f t="shared" si="5"/>
        <v>3.3895113454476978E-3</v>
      </c>
      <c r="O14" s="20">
        <v>1055</v>
      </c>
      <c r="P14" s="23">
        <f t="shared" si="6"/>
        <v>9.9331513040203365E-2</v>
      </c>
    </row>
    <row r="15" spans="1:16" ht="14.1" customHeight="1" x14ac:dyDescent="0.2">
      <c r="A15" s="19" t="s">
        <v>36</v>
      </c>
      <c r="B15" s="30">
        <f>'1. Plan vs Actual'!C16</f>
        <v>3240</v>
      </c>
      <c r="C15" s="20">
        <v>2510</v>
      </c>
      <c r="D15" s="21">
        <f t="shared" si="0"/>
        <v>0.77469135802469136</v>
      </c>
      <c r="E15" s="20">
        <v>291</v>
      </c>
      <c r="F15" s="21">
        <f t="shared" si="1"/>
        <v>8.981481481481482E-2</v>
      </c>
      <c r="G15" s="20">
        <v>317</v>
      </c>
      <c r="H15" s="21">
        <f t="shared" si="2"/>
        <v>9.7839506172839499E-2</v>
      </c>
      <c r="I15" s="20">
        <v>39</v>
      </c>
      <c r="J15" s="110">
        <f t="shared" si="3"/>
        <v>1.2037037037037037E-2</v>
      </c>
      <c r="K15" s="20">
        <v>114</v>
      </c>
      <c r="L15" s="21">
        <f t="shared" si="4"/>
        <v>3.5185185185185187E-2</v>
      </c>
      <c r="M15" s="20">
        <v>9</v>
      </c>
      <c r="N15" s="110">
        <f t="shared" si="5"/>
        <v>2.7777777777777779E-3</v>
      </c>
      <c r="O15" s="20">
        <v>200</v>
      </c>
      <c r="P15" s="23">
        <f t="shared" si="6"/>
        <v>6.1728395061728392E-2</v>
      </c>
    </row>
    <row r="16" spans="1:16" ht="14.1" customHeight="1" x14ac:dyDescent="0.2">
      <c r="A16" s="19" t="s">
        <v>37</v>
      </c>
      <c r="B16" s="30">
        <f>'1. Plan vs Actual'!C17</f>
        <v>9184</v>
      </c>
      <c r="C16" s="20">
        <v>5129</v>
      </c>
      <c r="D16" s="21">
        <f t="shared" si="0"/>
        <v>0.55847125435540068</v>
      </c>
      <c r="E16" s="20">
        <v>1388</v>
      </c>
      <c r="F16" s="21">
        <f t="shared" si="1"/>
        <v>0.15113240418118468</v>
      </c>
      <c r="G16" s="20">
        <v>1836</v>
      </c>
      <c r="H16" s="21">
        <f t="shared" si="2"/>
        <v>0.19991289198606271</v>
      </c>
      <c r="I16" s="20">
        <v>85</v>
      </c>
      <c r="J16" s="110">
        <f t="shared" si="3"/>
        <v>9.2552264808362372E-3</v>
      </c>
      <c r="K16" s="20">
        <v>1481</v>
      </c>
      <c r="L16" s="21">
        <f t="shared" si="4"/>
        <v>0.16125871080139373</v>
      </c>
      <c r="M16" s="20">
        <v>27</v>
      </c>
      <c r="N16" s="110">
        <f t="shared" si="5"/>
        <v>2.9398954703832754E-3</v>
      </c>
      <c r="O16" s="20">
        <v>857</v>
      </c>
      <c r="P16" s="23">
        <f t="shared" si="6"/>
        <v>9.3314459930313592E-2</v>
      </c>
    </row>
    <row r="17" spans="1:16" ht="14.1" customHeight="1" x14ac:dyDescent="0.2">
      <c r="A17" s="19" t="s">
        <v>38</v>
      </c>
      <c r="B17" s="30">
        <f>'1. Plan vs Actual'!C18</f>
        <v>4340</v>
      </c>
      <c r="C17" s="20">
        <v>2769</v>
      </c>
      <c r="D17" s="21">
        <f t="shared" si="0"/>
        <v>0.63801843317972351</v>
      </c>
      <c r="E17" s="20">
        <v>849</v>
      </c>
      <c r="F17" s="21">
        <f t="shared" si="1"/>
        <v>0.19562211981566821</v>
      </c>
      <c r="G17" s="20">
        <v>874</v>
      </c>
      <c r="H17" s="21">
        <f t="shared" si="2"/>
        <v>0.20138248847926268</v>
      </c>
      <c r="I17" s="20">
        <v>103</v>
      </c>
      <c r="J17" s="110">
        <f t="shared" si="3"/>
        <v>2.3732718894009217E-2</v>
      </c>
      <c r="K17" s="20">
        <v>92</v>
      </c>
      <c r="L17" s="21">
        <f t="shared" si="4"/>
        <v>2.1198156682027649E-2</v>
      </c>
      <c r="M17" s="20">
        <v>24</v>
      </c>
      <c r="N17" s="110">
        <f t="shared" si="5"/>
        <v>5.5299539170506912E-3</v>
      </c>
      <c r="O17" s="20">
        <v>666</v>
      </c>
      <c r="P17" s="23">
        <f t="shared" si="6"/>
        <v>0.15345622119815669</v>
      </c>
    </row>
    <row r="18" spans="1:16" ht="14.1" customHeight="1" x14ac:dyDescent="0.2">
      <c r="A18" s="19" t="s">
        <v>39</v>
      </c>
      <c r="B18" s="30">
        <f>'1. Plan vs Actual'!C19</f>
        <v>17654</v>
      </c>
      <c r="C18" s="20">
        <v>8066</v>
      </c>
      <c r="D18" s="21">
        <f t="shared" si="0"/>
        <v>0.45689362184207544</v>
      </c>
      <c r="E18" s="20">
        <v>3495</v>
      </c>
      <c r="F18" s="21">
        <f t="shared" si="1"/>
        <v>0.19797213096182167</v>
      </c>
      <c r="G18" s="20">
        <v>7149</v>
      </c>
      <c r="H18" s="21">
        <f t="shared" si="2"/>
        <v>0.40495071938370908</v>
      </c>
      <c r="I18" s="20">
        <v>256</v>
      </c>
      <c r="J18" s="110">
        <f t="shared" si="3"/>
        <v>1.4500962954571203E-2</v>
      </c>
      <c r="K18" s="20">
        <v>500</v>
      </c>
      <c r="L18" s="21">
        <f t="shared" si="4"/>
        <v>2.8322193270646879E-2</v>
      </c>
      <c r="M18" s="20">
        <v>120</v>
      </c>
      <c r="N18" s="110">
        <f t="shared" si="5"/>
        <v>6.7973263849552511E-3</v>
      </c>
      <c r="O18" s="20">
        <v>2715</v>
      </c>
      <c r="P18" s="23">
        <f t="shared" si="6"/>
        <v>0.15378950945961256</v>
      </c>
    </row>
    <row r="19" spans="1:16" ht="14.1" customHeight="1" x14ac:dyDescent="0.2">
      <c r="A19" s="19" t="s">
        <v>40</v>
      </c>
      <c r="B19" s="30">
        <f>'1. Plan vs Actual'!C20</f>
        <v>9747</v>
      </c>
      <c r="C19" s="20">
        <v>4865</v>
      </c>
      <c r="D19" s="21">
        <f t="shared" si="0"/>
        <v>0.49912793680106698</v>
      </c>
      <c r="E19" s="20">
        <v>1066</v>
      </c>
      <c r="F19" s="21">
        <f t="shared" si="1"/>
        <v>0.1093669847132451</v>
      </c>
      <c r="G19" s="20">
        <v>4033</v>
      </c>
      <c r="H19" s="21">
        <f t="shared" si="2"/>
        <v>0.41376833897609522</v>
      </c>
      <c r="I19" s="20">
        <v>112</v>
      </c>
      <c r="J19" s="110">
        <f t="shared" si="3"/>
        <v>1.1490715091823126E-2</v>
      </c>
      <c r="K19" s="20">
        <v>506</v>
      </c>
      <c r="L19" s="21">
        <f t="shared" si="4"/>
        <v>5.1913409254129475E-2</v>
      </c>
      <c r="M19" s="20">
        <v>48</v>
      </c>
      <c r="N19" s="110">
        <f t="shared" si="5"/>
        <v>4.9245921822099106E-3</v>
      </c>
      <c r="O19" s="20">
        <v>1648</v>
      </c>
      <c r="P19" s="23">
        <f t="shared" si="6"/>
        <v>0.16907766492254026</v>
      </c>
    </row>
    <row r="20" spans="1:16" ht="14.1" customHeight="1" x14ac:dyDescent="0.2">
      <c r="A20" s="19" t="s">
        <v>41</v>
      </c>
      <c r="B20" s="30">
        <f>'1. Plan vs Actual'!C21</f>
        <v>11714</v>
      </c>
      <c r="C20" s="20">
        <v>7757</v>
      </c>
      <c r="D20" s="21">
        <f t="shared" si="0"/>
        <v>0.6621990780262933</v>
      </c>
      <c r="E20" s="20">
        <v>1611</v>
      </c>
      <c r="F20" s="21">
        <f t="shared" si="1"/>
        <v>0.13752774457913608</v>
      </c>
      <c r="G20" s="20">
        <v>1541</v>
      </c>
      <c r="H20" s="21">
        <f t="shared" si="2"/>
        <v>0.13155198907290422</v>
      </c>
      <c r="I20" s="20">
        <v>135</v>
      </c>
      <c r="J20" s="110">
        <f t="shared" si="3"/>
        <v>1.1524671333447157E-2</v>
      </c>
      <c r="K20" s="20">
        <v>1287</v>
      </c>
      <c r="L20" s="21">
        <f t="shared" si="4"/>
        <v>0.1098685333788629</v>
      </c>
      <c r="M20" s="20">
        <v>39</v>
      </c>
      <c r="N20" s="110">
        <f t="shared" si="5"/>
        <v>3.3293494963291788E-3</v>
      </c>
      <c r="O20" s="20">
        <v>1059</v>
      </c>
      <c r="P20" s="23">
        <f t="shared" si="6"/>
        <v>9.0404644015707705E-2</v>
      </c>
    </row>
    <row r="21" spans="1:16" ht="14.1" customHeight="1" x14ac:dyDescent="0.2">
      <c r="A21" s="19" t="s">
        <v>42</v>
      </c>
      <c r="B21" s="30">
        <f>'1. Plan vs Actual'!C22</f>
        <v>10510</v>
      </c>
      <c r="C21" s="20">
        <v>7497</v>
      </c>
      <c r="D21" s="21">
        <f t="shared" si="0"/>
        <v>0.71332064700285447</v>
      </c>
      <c r="E21" s="20">
        <v>1225</v>
      </c>
      <c r="F21" s="21">
        <f t="shared" si="1"/>
        <v>0.11655566127497621</v>
      </c>
      <c r="G21" s="20">
        <v>1033</v>
      </c>
      <c r="H21" s="21">
        <f t="shared" si="2"/>
        <v>9.8287345385347294E-2</v>
      </c>
      <c r="I21" s="20">
        <v>110</v>
      </c>
      <c r="J21" s="110">
        <f t="shared" si="3"/>
        <v>1.0466222645099905E-2</v>
      </c>
      <c r="K21" s="20">
        <v>1119</v>
      </c>
      <c r="L21" s="21">
        <f t="shared" si="4"/>
        <v>0.10647002854424358</v>
      </c>
      <c r="M21" s="20">
        <v>43</v>
      </c>
      <c r="N21" s="110">
        <f t="shared" si="5"/>
        <v>4.0913415794481449E-3</v>
      </c>
      <c r="O21" s="20">
        <v>709</v>
      </c>
      <c r="P21" s="23">
        <f t="shared" si="6"/>
        <v>6.7459562321598471E-2</v>
      </c>
    </row>
    <row r="22" spans="1:16" ht="14.1" customHeight="1" x14ac:dyDescent="0.2">
      <c r="A22" s="19" t="s">
        <v>43</v>
      </c>
      <c r="B22" s="30">
        <f>'1. Plan vs Actual'!C23</f>
        <v>4367</v>
      </c>
      <c r="C22" s="20">
        <v>3308</v>
      </c>
      <c r="D22" s="21">
        <f t="shared" si="0"/>
        <v>0.75749942752461641</v>
      </c>
      <c r="E22" s="20">
        <v>445</v>
      </c>
      <c r="F22" s="21">
        <f t="shared" si="1"/>
        <v>0.10190061827341425</v>
      </c>
      <c r="G22" s="20">
        <v>641</v>
      </c>
      <c r="H22" s="21">
        <f t="shared" si="2"/>
        <v>0.1467826883444012</v>
      </c>
      <c r="I22" s="20">
        <v>37</v>
      </c>
      <c r="J22" s="110">
        <f t="shared" si="3"/>
        <v>8.4726356766659031E-3</v>
      </c>
      <c r="K22" s="20">
        <v>223</v>
      </c>
      <c r="L22" s="21">
        <f t="shared" si="4"/>
        <v>5.1064804213418823E-2</v>
      </c>
      <c r="M22" s="20">
        <v>19</v>
      </c>
      <c r="N22" s="110">
        <f t="shared" si="5"/>
        <v>4.3508129150446528E-3</v>
      </c>
      <c r="O22" s="20">
        <v>329</v>
      </c>
      <c r="P22" s="23">
        <f t="shared" si="6"/>
        <v>7.5337760476299517E-2</v>
      </c>
    </row>
    <row r="23" spans="1:16" ht="14.1" customHeight="1" x14ac:dyDescent="0.2">
      <c r="A23" s="19" t="s">
        <v>44</v>
      </c>
      <c r="B23" s="30">
        <f>'1. Plan vs Actual'!C24</f>
        <v>6619</v>
      </c>
      <c r="C23" s="20">
        <v>4465</v>
      </c>
      <c r="D23" s="21">
        <f t="shared" si="0"/>
        <v>0.67457319836833363</v>
      </c>
      <c r="E23" s="20">
        <v>1124</v>
      </c>
      <c r="F23" s="21">
        <f t="shared" si="1"/>
        <v>0.16981417132497356</v>
      </c>
      <c r="G23" s="20">
        <v>1453</v>
      </c>
      <c r="H23" s="21">
        <f t="shared" si="2"/>
        <v>0.21951956488895605</v>
      </c>
      <c r="I23" s="20">
        <v>121</v>
      </c>
      <c r="J23" s="110">
        <f t="shared" si="3"/>
        <v>1.8280707055446443E-2</v>
      </c>
      <c r="K23" s="20">
        <v>365</v>
      </c>
      <c r="L23" s="21">
        <f t="shared" si="4"/>
        <v>5.5144281613536787E-2</v>
      </c>
      <c r="M23" s="20">
        <v>36</v>
      </c>
      <c r="N23" s="110">
        <f t="shared" si="5"/>
        <v>5.4388880495543131E-3</v>
      </c>
      <c r="O23" s="20">
        <v>670</v>
      </c>
      <c r="P23" s="23">
        <f t="shared" si="6"/>
        <v>0.10122374981114972</v>
      </c>
    </row>
    <row r="24" spans="1:16" ht="14.1" customHeight="1" x14ac:dyDescent="0.2">
      <c r="A24" s="19" t="s">
        <v>45</v>
      </c>
      <c r="B24" s="30">
        <f>'1. Plan vs Actual'!C25</f>
        <v>9635</v>
      </c>
      <c r="C24" s="20">
        <v>6341</v>
      </c>
      <c r="D24" s="21">
        <f t="shared" si="0"/>
        <v>0.65812143227815256</v>
      </c>
      <c r="E24" s="20">
        <v>1867</v>
      </c>
      <c r="F24" s="21">
        <f t="shared" si="1"/>
        <v>0.19377270368448365</v>
      </c>
      <c r="G24" s="20">
        <v>796</v>
      </c>
      <c r="H24" s="21">
        <f t="shared" si="2"/>
        <v>8.2615464452516871E-2</v>
      </c>
      <c r="I24" s="20">
        <v>120</v>
      </c>
      <c r="J24" s="110">
        <f t="shared" si="3"/>
        <v>1.2454592631032694E-2</v>
      </c>
      <c r="K24" s="20">
        <v>857</v>
      </c>
      <c r="L24" s="21">
        <f t="shared" si="4"/>
        <v>8.8946549039958481E-2</v>
      </c>
      <c r="M24" s="20">
        <v>22</v>
      </c>
      <c r="N24" s="110">
        <f t="shared" si="5"/>
        <v>2.2833419823559938E-3</v>
      </c>
      <c r="O24" s="20">
        <v>620</v>
      </c>
      <c r="P24" s="23">
        <f t="shared" si="6"/>
        <v>6.4348728593668914E-2</v>
      </c>
    </row>
    <row r="25" spans="1:16" x14ac:dyDescent="0.2">
      <c r="A25" s="19" t="s">
        <v>46</v>
      </c>
      <c r="B25" s="30">
        <f>'1. Plan vs Actual'!C26</f>
        <v>1431</v>
      </c>
      <c r="C25" s="104">
        <v>922</v>
      </c>
      <c r="D25" s="21">
        <f t="shared" si="0"/>
        <v>0.64430468204053115</v>
      </c>
      <c r="E25" s="104">
        <v>125</v>
      </c>
      <c r="F25" s="21">
        <f t="shared" si="1"/>
        <v>8.7351502445842069E-2</v>
      </c>
      <c r="G25" s="104">
        <v>264</v>
      </c>
      <c r="H25" s="21">
        <f t="shared" si="2"/>
        <v>0.18448637316561844</v>
      </c>
      <c r="I25" s="104">
        <v>12</v>
      </c>
      <c r="J25" s="110">
        <f t="shared" si="3"/>
        <v>8.385744234800839E-3</v>
      </c>
      <c r="K25" s="104">
        <v>166</v>
      </c>
      <c r="L25" s="21">
        <f t="shared" si="4"/>
        <v>0.11600279524807827</v>
      </c>
      <c r="M25" s="104">
        <v>3</v>
      </c>
      <c r="N25" s="110">
        <f t="shared" si="5"/>
        <v>2.0964360587002098E-3</v>
      </c>
      <c r="O25" s="104">
        <v>107</v>
      </c>
      <c r="P25" s="23">
        <f t="shared" si="6"/>
        <v>7.4772886093640814E-2</v>
      </c>
    </row>
    <row r="26" spans="1:16" ht="13.5" thickBot="1" x14ac:dyDescent="0.25">
      <c r="A26" s="24" t="s">
        <v>48</v>
      </c>
      <c r="B26" s="105">
        <f>'1. Plan vs Actual'!C27</f>
        <v>126284</v>
      </c>
      <c r="C26" s="105">
        <v>71987</v>
      </c>
      <c r="D26" s="25">
        <f t="shared" si="0"/>
        <v>0.57004054353679012</v>
      </c>
      <c r="E26" s="105">
        <v>26838</v>
      </c>
      <c r="F26" s="25">
        <f t="shared" si="1"/>
        <v>0.21252098444775269</v>
      </c>
      <c r="G26" s="105">
        <v>27135</v>
      </c>
      <c r="H26" s="25">
        <f t="shared" si="2"/>
        <v>0.2148728263279592</v>
      </c>
      <c r="I26" s="105">
        <v>1831</v>
      </c>
      <c r="J26" s="35">
        <f t="shared" si="3"/>
        <v>1.4499065598175541E-2</v>
      </c>
      <c r="K26" s="105">
        <v>7761</v>
      </c>
      <c r="L26" s="25">
        <f t="shared" si="4"/>
        <v>6.1456716607012768E-2</v>
      </c>
      <c r="M26" s="105">
        <v>556</v>
      </c>
      <c r="N26" s="35">
        <f t="shared" si="5"/>
        <v>4.4027746982990721E-3</v>
      </c>
      <c r="O26" s="105">
        <v>14248</v>
      </c>
      <c r="P26" s="27">
        <f t="shared" si="6"/>
        <v>0.11282506097367838</v>
      </c>
    </row>
    <row r="27" spans="1:16" ht="13.5" thickTop="1" x14ac:dyDescent="0.2">
      <c r="A27" s="1" t="s">
        <v>49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1:16" x14ac:dyDescent="0.2">
      <c r="A28" s="1" t="s">
        <v>50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2.75" customHeight="1" x14ac:dyDescent="0.2">
      <c r="A29" s="156" t="s">
        <v>51</v>
      </c>
      <c r="B29" s="156"/>
      <c r="C29" s="156"/>
      <c r="D29" s="156"/>
      <c r="E29" s="156"/>
      <c r="F29" s="156"/>
      <c r="G29" s="156"/>
      <c r="H29" s="156"/>
      <c r="I29" s="156"/>
      <c r="J29" s="156"/>
      <c r="K29" s="156"/>
      <c r="L29" s="156"/>
      <c r="M29" s="156"/>
      <c r="N29" s="156"/>
      <c r="O29" s="156"/>
      <c r="P29" s="156"/>
    </row>
    <row r="30" spans="1:16" ht="12.75" customHeight="1" x14ac:dyDescent="0.2">
      <c r="A30" s="156" t="s">
        <v>52</v>
      </c>
      <c r="B30" s="156"/>
      <c r="C30" s="156"/>
      <c r="D30" s="156"/>
      <c r="E30" s="156"/>
      <c r="F30" s="156"/>
      <c r="G30" s="156"/>
      <c r="H30" s="156"/>
      <c r="I30" s="156"/>
      <c r="J30" s="156"/>
      <c r="K30" s="156"/>
      <c r="L30" s="156"/>
      <c r="M30" s="156"/>
      <c r="N30" s="156"/>
      <c r="O30" s="156"/>
      <c r="P30" s="156"/>
    </row>
    <row r="31" spans="1:16" x14ac:dyDescent="0.2">
      <c r="A31" s="160" t="s">
        <v>53</v>
      </c>
      <c r="B31" s="160"/>
      <c r="C31" s="160"/>
      <c r="D31" s="160"/>
      <c r="E31" s="160"/>
      <c r="F31" s="160"/>
      <c r="G31" s="160"/>
      <c r="H31" s="160"/>
      <c r="I31" s="160"/>
      <c r="J31" s="160"/>
      <c r="K31" s="160"/>
      <c r="L31" s="160"/>
      <c r="M31" s="160"/>
      <c r="N31" s="160"/>
      <c r="O31" s="160"/>
      <c r="P31" s="160"/>
    </row>
  </sheetData>
  <mergeCells count="7">
    <mergeCell ref="A31:P31"/>
    <mergeCell ref="A1:P1"/>
    <mergeCell ref="A2:P2"/>
    <mergeCell ref="A3:P3"/>
    <mergeCell ref="A5:P5"/>
    <mergeCell ref="A29:P29"/>
    <mergeCell ref="A30:P30"/>
  </mergeCells>
  <phoneticPr fontId="2" type="noConversion"/>
  <printOptions horizontalCentered="1" verticalCentered="1"/>
  <pageMargins left="0.25" right="0.25" top="0.5" bottom="0.5" header="0.5" footer="0.5"/>
  <pageSetup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Q31"/>
  <sheetViews>
    <sheetView workbookViewId="0">
      <selection activeCell="A32" sqref="A32"/>
    </sheetView>
  </sheetViews>
  <sheetFormatPr defaultColWidth="9.140625" defaultRowHeight="12.75" x14ac:dyDescent="0.2"/>
  <cols>
    <col min="1" max="1" width="21.28515625" style="11" customWidth="1"/>
    <col min="2" max="2" width="10.140625" style="11" customWidth="1"/>
    <col min="3" max="3" width="8.28515625" style="11" customWidth="1"/>
    <col min="4" max="4" width="7.42578125" style="11" customWidth="1"/>
    <col min="5" max="5" width="8.7109375" style="11" customWidth="1"/>
    <col min="6" max="6" width="6.28515625" style="11" customWidth="1"/>
    <col min="7" max="7" width="8.7109375" style="11" customWidth="1"/>
    <col min="8" max="8" width="6.42578125" style="11" customWidth="1"/>
    <col min="9" max="9" width="8.7109375" style="11" customWidth="1"/>
    <col min="10" max="10" width="6.42578125" style="11" customWidth="1"/>
    <col min="11" max="11" width="8.7109375" style="11" customWidth="1"/>
    <col min="12" max="12" width="6.42578125" style="11" customWidth="1"/>
    <col min="13" max="13" width="8.7109375" style="11" customWidth="1"/>
    <col min="14" max="14" width="6.42578125" style="11" customWidth="1"/>
    <col min="15" max="16384" width="9.140625" style="11"/>
  </cols>
  <sheetData>
    <row r="1" spans="1:15" ht="18.75" x14ac:dyDescent="0.3">
      <c r="A1" s="148" t="s">
        <v>0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  <c r="N1" s="169"/>
    </row>
    <row r="2" spans="1:15" ht="15.75" x14ac:dyDescent="0.25">
      <c r="A2" s="146" t="str">
        <f>'1. Plan vs Actual'!A2</f>
        <v>OSCCAR Summary by Workforce Area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</row>
    <row r="3" spans="1:15" ht="15.75" x14ac:dyDescent="0.25">
      <c r="A3" s="146" t="str">
        <f>'1. Plan vs Actual'!A3</f>
        <v>FY24 Quarter Ending June 30, 2024</v>
      </c>
      <c r="B3" s="146"/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</row>
    <row r="5" spans="1:15" ht="18.75" x14ac:dyDescent="0.3">
      <c r="A5" s="148" t="s">
        <v>88</v>
      </c>
      <c r="B5" s="148"/>
      <c r="C5" s="148"/>
      <c r="D5" s="148"/>
      <c r="E5" s="170"/>
      <c r="F5" s="170"/>
      <c r="G5" s="170"/>
      <c r="H5" s="170"/>
      <c r="I5" s="170"/>
      <c r="J5" s="170"/>
      <c r="K5" s="170"/>
      <c r="L5" s="170"/>
      <c r="M5" s="170"/>
      <c r="N5" s="170"/>
    </row>
    <row r="6" spans="1:15" ht="6.75" customHeight="1" thickBot="1" x14ac:dyDescent="0.25"/>
    <row r="7" spans="1:15" ht="13.5" thickTop="1" x14ac:dyDescent="0.2">
      <c r="A7" s="138" t="s">
        <v>16</v>
      </c>
      <c r="B7" s="134" t="s">
        <v>17</v>
      </c>
      <c r="C7" s="36" t="s">
        <v>18</v>
      </c>
      <c r="D7" s="37" t="s">
        <v>19</v>
      </c>
      <c r="E7" s="135" t="s">
        <v>20</v>
      </c>
      <c r="F7" s="134" t="s">
        <v>21</v>
      </c>
      <c r="G7" s="38" t="s">
        <v>55</v>
      </c>
      <c r="H7" s="39" t="s">
        <v>61</v>
      </c>
      <c r="I7" s="135" t="s">
        <v>62</v>
      </c>
      <c r="J7" s="134" t="s">
        <v>63</v>
      </c>
      <c r="K7" s="38" t="s">
        <v>73</v>
      </c>
      <c r="L7" s="39" t="s">
        <v>74</v>
      </c>
      <c r="M7" s="135" t="s">
        <v>75</v>
      </c>
      <c r="N7" s="137" t="s">
        <v>76</v>
      </c>
    </row>
    <row r="8" spans="1:15" s="29" customFormat="1" ht="38.25" x14ac:dyDescent="0.2">
      <c r="A8" s="17"/>
      <c r="B8" s="130" t="s">
        <v>22</v>
      </c>
      <c r="C8" s="40" t="s">
        <v>89</v>
      </c>
      <c r="D8" s="18" t="s">
        <v>80</v>
      </c>
      <c r="E8" s="131" t="s">
        <v>90</v>
      </c>
      <c r="F8" s="130" t="s">
        <v>80</v>
      </c>
      <c r="G8" s="41" t="s">
        <v>91</v>
      </c>
      <c r="H8" s="42" t="s">
        <v>80</v>
      </c>
      <c r="I8" s="131" t="s">
        <v>92</v>
      </c>
      <c r="J8" s="130" t="s">
        <v>80</v>
      </c>
      <c r="K8" s="41" t="s">
        <v>93</v>
      </c>
      <c r="L8" s="42" t="s">
        <v>80</v>
      </c>
      <c r="M8" s="131" t="s">
        <v>94</v>
      </c>
      <c r="N8" s="18" t="s">
        <v>80</v>
      </c>
    </row>
    <row r="9" spans="1:15" ht="14.1" customHeight="1" x14ac:dyDescent="0.2">
      <c r="A9" s="19" t="s">
        <v>30</v>
      </c>
      <c r="B9" s="43">
        <f>'1. Plan vs Actual'!C10</f>
        <v>3518</v>
      </c>
      <c r="C9" s="44">
        <v>1715</v>
      </c>
      <c r="D9" s="23">
        <f>C9/B9</f>
        <v>0.48749289368959636</v>
      </c>
      <c r="E9" s="45">
        <v>226</v>
      </c>
      <c r="F9" s="46">
        <f>E9/B9</f>
        <v>6.4241046048891415E-2</v>
      </c>
      <c r="G9" s="47">
        <v>167</v>
      </c>
      <c r="H9" s="48">
        <f t="shared" ref="H9:H26" si="0">G9/B9</f>
        <v>4.7470153496304721E-2</v>
      </c>
      <c r="I9" s="45">
        <v>1753</v>
      </c>
      <c r="J9" s="46">
        <f>I9/B9</f>
        <v>0.49829448550312677</v>
      </c>
      <c r="K9" s="47">
        <v>539</v>
      </c>
      <c r="L9" s="48">
        <f>K9/B9</f>
        <v>0.15321205230244458</v>
      </c>
      <c r="M9" s="45">
        <v>833</v>
      </c>
      <c r="N9" s="23">
        <f>M9/B9</f>
        <v>0.23678226264923252</v>
      </c>
      <c r="O9" s="49"/>
    </row>
    <row r="10" spans="1:15" ht="14.1" customHeight="1" x14ac:dyDescent="0.2">
      <c r="A10" s="19" t="s">
        <v>31</v>
      </c>
      <c r="B10" s="43">
        <f>'1. Plan vs Actual'!C11</f>
        <v>15076</v>
      </c>
      <c r="C10" s="44">
        <v>7457</v>
      </c>
      <c r="D10" s="23">
        <f t="shared" ref="D10:D24" si="1">C10/B10</f>
        <v>0.4946272220748209</v>
      </c>
      <c r="E10" s="45">
        <v>199</v>
      </c>
      <c r="F10" s="46">
        <f t="shared" ref="F10:F26" si="2">E10/B10</f>
        <v>1.319978774210666E-2</v>
      </c>
      <c r="G10" s="47">
        <v>497</v>
      </c>
      <c r="H10" s="48">
        <f t="shared" si="0"/>
        <v>3.2966304059432211E-2</v>
      </c>
      <c r="I10" s="45">
        <v>9290</v>
      </c>
      <c r="J10" s="46">
        <f t="shared" ref="J10:J26" si="3">I10/B10</f>
        <v>0.61621119660387369</v>
      </c>
      <c r="K10" s="47">
        <v>2334</v>
      </c>
      <c r="L10" s="48">
        <f t="shared" ref="L10:L26" si="4">K10/B10</f>
        <v>0.15481560095516053</v>
      </c>
      <c r="M10" s="45">
        <v>2756</v>
      </c>
      <c r="N10" s="23">
        <f t="shared" ref="N10:N26" si="5">M10/B10</f>
        <v>0.1828071106394269</v>
      </c>
      <c r="O10" s="49"/>
    </row>
    <row r="11" spans="1:15" ht="14.1" customHeight="1" x14ac:dyDescent="0.2">
      <c r="A11" s="19" t="s">
        <v>32</v>
      </c>
      <c r="B11" s="43">
        <f>'1. Plan vs Actual'!C12</f>
        <v>8610</v>
      </c>
      <c r="C11" s="44">
        <v>3893</v>
      </c>
      <c r="D11" s="23">
        <f t="shared" si="1"/>
        <v>0.45214866434378631</v>
      </c>
      <c r="E11" s="45">
        <v>679</v>
      </c>
      <c r="F11" s="46">
        <f t="shared" si="2"/>
        <v>7.8861788617886175E-2</v>
      </c>
      <c r="G11" s="47">
        <v>282</v>
      </c>
      <c r="H11" s="48">
        <f t="shared" si="0"/>
        <v>3.2752613240418116E-2</v>
      </c>
      <c r="I11" s="45">
        <v>4587</v>
      </c>
      <c r="J11" s="46">
        <f t="shared" si="3"/>
        <v>0.53275261324041812</v>
      </c>
      <c r="K11" s="47">
        <v>1333</v>
      </c>
      <c r="L11" s="48">
        <f t="shared" si="4"/>
        <v>0.15481997677119627</v>
      </c>
      <c r="M11" s="45">
        <v>1729</v>
      </c>
      <c r="N11" s="23">
        <f t="shared" si="5"/>
        <v>0.20081300813008129</v>
      </c>
      <c r="O11" s="49"/>
    </row>
    <row r="12" spans="1:15" ht="14.1" customHeight="1" x14ac:dyDescent="0.2">
      <c r="A12" s="19" t="s">
        <v>33</v>
      </c>
      <c r="B12" s="43">
        <f>'1. Plan vs Actual'!C13</f>
        <v>7602</v>
      </c>
      <c r="C12" s="44">
        <v>3859</v>
      </c>
      <c r="D12" s="23">
        <f t="shared" si="1"/>
        <v>0.5076295711654828</v>
      </c>
      <c r="E12" s="45">
        <v>89</v>
      </c>
      <c r="F12" s="46">
        <f t="shared" si="2"/>
        <v>1.1707445409102868E-2</v>
      </c>
      <c r="G12" s="47">
        <v>230</v>
      </c>
      <c r="H12" s="48">
        <f t="shared" si="0"/>
        <v>3.0255196001052354E-2</v>
      </c>
      <c r="I12" s="45">
        <v>4153</v>
      </c>
      <c r="J12" s="46">
        <f t="shared" si="3"/>
        <v>0.54630360431465408</v>
      </c>
      <c r="K12" s="47">
        <v>1238</v>
      </c>
      <c r="L12" s="48">
        <f t="shared" si="4"/>
        <v>0.16285188108392529</v>
      </c>
      <c r="M12" s="45">
        <v>1892</v>
      </c>
      <c r="N12" s="23">
        <f t="shared" si="5"/>
        <v>0.24888187319126545</v>
      </c>
      <c r="O12" s="49"/>
    </row>
    <row r="13" spans="1:15" ht="14.1" customHeight="1" x14ac:dyDescent="0.2">
      <c r="A13" s="19" t="s">
        <v>34</v>
      </c>
      <c r="B13" s="43">
        <f>'1. Plan vs Actual'!C14</f>
        <v>3399</v>
      </c>
      <c r="C13" s="44">
        <v>1773</v>
      </c>
      <c r="D13" s="23">
        <f t="shared" si="1"/>
        <v>0.52162400706090029</v>
      </c>
      <c r="E13" s="45">
        <v>94</v>
      </c>
      <c r="F13" s="46">
        <f t="shared" si="2"/>
        <v>2.7655192703736394E-2</v>
      </c>
      <c r="G13" s="47">
        <v>73</v>
      </c>
      <c r="H13" s="48">
        <f t="shared" si="0"/>
        <v>2.1476904972050605E-2</v>
      </c>
      <c r="I13" s="45">
        <v>1356</v>
      </c>
      <c r="J13" s="46">
        <f t="shared" si="3"/>
        <v>0.39894086496028242</v>
      </c>
      <c r="K13" s="47">
        <v>566</v>
      </c>
      <c r="L13" s="48">
        <f t="shared" si="4"/>
        <v>0.166519564577817</v>
      </c>
      <c r="M13" s="45">
        <v>1310</v>
      </c>
      <c r="N13" s="23">
        <f t="shared" si="5"/>
        <v>0.38540747278611354</v>
      </c>
      <c r="O13" s="49"/>
    </row>
    <row r="14" spans="1:15" ht="14.1" customHeight="1" x14ac:dyDescent="0.2">
      <c r="A14" s="19" t="s">
        <v>35</v>
      </c>
      <c r="B14" s="43">
        <f>'1. Plan vs Actual'!C15</f>
        <v>10621</v>
      </c>
      <c r="C14" s="44">
        <v>4720</v>
      </c>
      <c r="D14" s="23">
        <f t="shared" si="1"/>
        <v>0.44440259862536485</v>
      </c>
      <c r="E14" s="45">
        <v>149</v>
      </c>
      <c r="F14" s="46">
        <f t="shared" si="2"/>
        <v>1.4028810846436306E-2</v>
      </c>
      <c r="G14" s="47">
        <v>284</v>
      </c>
      <c r="H14" s="48">
        <f t="shared" si="0"/>
        <v>2.6739478391865173E-2</v>
      </c>
      <c r="I14" s="45">
        <v>5619</v>
      </c>
      <c r="J14" s="46">
        <f t="shared" si="3"/>
        <v>0.5290462291686282</v>
      </c>
      <c r="K14" s="47">
        <v>1834</v>
      </c>
      <c r="L14" s="48">
        <f t="shared" si="4"/>
        <v>0.17267677243197438</v>
      </c>
      <c r="M14" s="45">
        <v>2735</v>
      </c>
      <c r="N14" s="23">
        <f t="shared" si="5"/>
        <v>0.25750870916109592</v>
      </c>
      <c r="O14" s="49"/>
    </row>
    <row r="15" spans="1:15" ht="14.1" customHeight="1" x14ac:dyDescent="0.2">
      <c r="A15" s="19" t="s">
        <v>36</v>
      </c>
      <c r="B15" s="43">
        <f>'1. Plan vs Actual'!C16</f>
        <v>3240</v>
      </c>
      <c r="C15" s="44">
        <v>1501</v>
      </c>
      <c r="D15" s="23">
        <f t="shared" si="1"/>
        <v>0.46327160493827163</v>
      </c>
      <c r="E15" s="45">
        <v>74</v>
      </c>
      <c r="F15" s="46">
        <f t="shared" si="2"/>
        <v>2.2839506172839506E-2</v>
      </c>
      <c r="G15" s="47">
        <v>111</v>
      </c>
      <c r="H15" s="48">
        <f t="shared" si="0"/>
        <v>3.425925925925926E-2</v>
      </c>
      <c r="I15" s="45">
        <v>1688</v>
      </c>
      <c r="J15" s="46">
        <f t="shared" si="3"/>
        <v>0.5209876543209877</v>
      </c>
      <c r="K15" s="47">
        <v>496</v>
      </c>
      <c r="L15" s="48">
        <f t="shared" si="4"/>
        <v>0.15308641975308643</v>
      </c>
      <c r="M15" s="45">
        <v>871</v>
      </c>
      <c r="N15" s="23">
        <f t="shared" si="5"/>
        <v>0.26882716049382716</v>
      </c>
      <c r="O15" s="49"/>
    </row>
    <row r="16" spans="1:15" ht="14.1" customHeight="1" x14ac:dyDescent="0.2">
      <c r="A16" s="19" t="s">
        <v>37</v>
      </c>
      <c r="B16" s="43">
        <f>'1. Plan vs Actual'!C17</f>
        <v>9184</v>
      </c>
      <c r="C16" s="44">
        <v>4513</v>
      </c>
      <c r="D16" s="23">
        <f t="shared" si="1"/>
        <v>0.49139808362369336</v>
      </c>
      <c r="E16" s="45">
        <v>390</v>
      </c>
      <c r="F16" s="46">
        <f t="shared" si="2"/>
        <v>4.2465156794425085E-2</v>
      </c>
      <c r="G16" s="47">
        <v>322</v>
      </c>
      <c r="H16" s="48">
        <f t="shared" si="0"/>
        <v>3.5060975609756101E-2</v>
      </c>
      <c r="I16" s="45">
        <v>4849</v>
      </c>
      <c r="J16" s="46">
        <f t="shared" si="3"/>
        <v>0.52798344947735187</v>
      </c>
      <c r="K16" s="47">
        <v>1402</v>
      </c>
      <c r="L16" s="48">
        <f t="shared" si="4"/>
        <v>0.15265679442508712</v>
      </c>
      <c r="M16" s="45">
        <v>2221</v>
      </c>
      <c r="N16" s="23">
        <f t="shared" si="5"/>
        <v>0.2418336236933798</v>
      </c>
      <c r="O16" s="49"/>
    </row>
    <row r="17" spans="1:17" ht="14.1" customHeight="1" x14ac:dyDescent="0.2">
      <c r="A17" s="19" t="s">
        <v>38</v>
      </c>
      <c r="B17" s="43">
        <f>'1. Plan vs Actual'!C18</f>
        <v>4340</v>
      </c>
      <c r="C17" s="44">
        <v>2180</v>
      </c>
      <c r="D17" s="23">
        <f t="shared" si="1"/>
        <v>0.50230414746543783</v>
      </c>
      <c r="E17" s="45">
        <v>375</v>
      </c>
      <c r="F17" s="46">
        <f t="shared" si="2"/>
        <v>8.6405529953917051E-2</v>
      </c>
      <c r="G17" s="47">
        <v>178</v>
      </c>
      <c r="H17" s="48">
        <f t="shared" si="0"/>
        <v>4.1013824884792625E-2</v>
      </c>
      <c r="I17" s="45">
        <v>2244</v>
      </c>
      <c r="J17" s="46">
        <f t="shared" si="3"/>
        <v>0.51705069124423964</v>
      </c>
      <c r="K17" s="47">
        <v>638</v>
      </c>
      <c r="L17" s="48">
        <f t="shared" si="4"/>
        <v>0.14700460829493087</v>
      </c>
      <c r="M17" s="45">
        <v>905</v>
      </c>
      <c r="N17" s="23">
        <f t="shared" si="5"/>
        <v>0.20852534562211983</v>
      </c>
      <c r="O17" s="49"/>
    </row>
    <row r="18" spans="1:17" ht="14.1" customHeight="1" x14ac:dyDescent="0.2">
      <c r="A18" s="19" t="s">
        <v>39</v>
      </c>
      <c r="B18" s="43">
        <f>'1. Plan vs Actual'!C19</f>
        <v>17654</v>
      </c>
      <c r="C18" s="44">
        <v>8580</v>
      </c>
      <c r="D18" s="23">
        <f t="shared" si="1"/>
        <v>0.48600883652430044</v>
      </c>
      <c r="E18" s="45">
        <v>1102</v>
      </c>
      <c r="F18" s="46">
        <f t="shared" si="2"/>
        <v>6.2422113968505721E-2</v>
      </c>
      <c r="G18" s="47">
        <v>1015</v>
      </c>
      <c r="H18" s="48">
        <f t="shared" si="0"/>
        <v>5.7494052339413161E-2</v>
      </c>
      <c r="I18" s="45">
        <v>10059</v>
      </c>
      <c r="J18" s="46">
        <f t="shared" si="3"/>
        <v>0.56978588421887388</v>
      </c>
      <c r="K18" s="47">
        <v>2503</v>
      </c>
      <c r="L18" s="48">
        <f t="shared" si="4"/>
        <v>0.14178089951285827</v>
      </c>
      <c r="M18" s="45">
        <v>2975</v>
      </c>
      <c r="N18" s="23">
        <f t="shared" si="5"/>
        <v>0.16851704996034894</v>
      </c>
      <c r="O18" s="49"/>
    </row>
    <row r="19" spans="1:17" ht="14.1" customHeight="1" x14ac:dyDescent="0.2">
      <c r="A19" s="19" t="s">
        <v>40</v>
      </c>
      <c r="B19" s="43">
        <f>'1. Plan vs Actual'!C20</f>
        <v>9747</v>
      </c>
      <c r="C19" s="44">
        <v>4881</v>
      </c>
      <c r="D19" s="23">
        <f t="shared" si="1"/>
        <v>0.50076946752847029</v>
      </c>
      <c r="E19" s="45">
        <v>212</v>
      </c>
      <c r="F19" s="46">
        <f t="shared" si="2"/>
        <v>2.1750282138093772E-2</v>
      </c>
      <c r="G19" s="47">
        <v>416</v>
      </c>
      <c r="H19" s="48">
        <f t="shared" si="0"/>
        <v>4.267979891248589E-2</v>
      </c>
      <c r="I19" s="45">
        <v>4887</v>
      </c>
      <c r="J19" s="46">
        <f t="shared" si="3"/>
        <v>0.50138504155124652</v>
      </c>
      <c r="K19" s="47">
        <v>1629</v>
      </c>
      <c r="L19" s="48">
        <f t="shared" si="4"/>
        <v>0.16712834718374883</v>
      </c>
      <c r="M19" s="45">
        <v>2603</v>
      </c>
      <c r="N19" s="23">
        <f t="shared" si="5"/>
        <v>0.26705653021442494</v>
      </c>
      <c r="O19" s="49"/>
    </row>
    <row r="20" spans="1:17" ht="14.1" customHeight="1" x14ac:dyDescent="0.2">
      <c r="A20" s="19" t="s">
        <v>41</v>
      </c>
      <c r="B20" s="43">
        <f>'1. Plan vs Actual'!C21</f>
        <v>11714</v>
      </c>
      <c r="C20" s="44">
        <v>5442</v>
      </c>
      <c r="D20" s="23">
        <f t="shared" si="1"/>
        <v>0.46457230664162541</v>
      </c>
      <c r="E20" s="45">
        <v>83</v>
      </c>
      <c r="F20" s="46">
        <f t="shared" si="2"/>
        <v>7.0855386716749185E-3</v>
      </c>
      <c r="G20" s="47">
        <v>177</v>
      </c>
      <c r="H20" s="48">
        <f t="shared" si="0"/>
        <v>1.5110124637186273E-2</v>
      </c>
      <c r="I20" s="45">
        <v>6478</v>
      </c>
      <c r="J20" s="46">
        <f t="shared" si="3"/>
        <v>0.55301348813385698</v>
      </c>
      <c r="K20" s="47">
        <v>2001</v>
      </c>
      <c r="L20" s="48">
        <f t="shared" si="4"/>
        <v>0.17082123954242787</v>
      </c>
      <c r="M20" s="45">
        <v>2975</v>
      </c>
      <c r="N20" s="23">
        <f t="shared" si="5"/>
        <v>0.25396960901485405</v>
      </c>
      <c r="O20" s="49"/>
    </row>
    <row r="21" spans="1:17" ht="14.1" customHeight="1" x14ac:dyDescent="0.2">
      <c r="A21" s="19" t="s">
        <v>42</v>
      </c>
      <c r="B21" s="43">
        <f>'1. Plan vs Actual'!C22</f>
        <v>10510</v>
      </c>
      <c r="C21" s="44">
        <v>4719</v>
      </c>
      <c r="D21" s="23">
        <f t="shared" si="1"/>
        <v>0.44900095147478591</v>
      </c>
      <c r="E21" s="45">
        <v>109</v>
      </c>
      <c r="F21" s="46">
        <f t="shared" si="2"/>
        <v>1.0371075166508087E-2</v>
      </c>
      <c r="G21" s="47">
        <v>243</v>
      </c>
      <c r="H21" s="48">
        <f t="shared" si="0"/>
        <v>2.3120837297811607E-2</v>
      </c>
      <c r="I21" s="45">
        <v>4831</v>
      </c>
      <c r="J21" s="46">
        <f t="shared" si="3"/>
        <v>0.45965746907706945</v>
      </c>
      <c r="K21" s="47">
        <v>2136</v>
      </c>
      <c r="L21" s="48">
        <f t="shared" si="4"/>
        <v>0.20323501427212179</v>
      </c>
      <c r="M21" s="45">
        <v>3191</v>
      </c>
      <c r="N21" s="23">
        <f t="shared" si="5"/>
        <v>0.30361560418648909</v>
      </c>
      <c r="O21" s="49"/>
    </row>
    <row r="22" spans="1:17" ht="14.1" customHeight="1" x14ac:dyDescent="0.2">
      <c r="A22" s="19" t="s">
        <v>43</v>
      </c>
      <c r="B22" s="43">
        <f>'1. Plan vs Actual'!C23</f>
        <v>4367</v>
      </c>
      <c r="C22" s="44">
        <v>1885</v>
      </c>
      <c r="D22" s="23">
        <f t="shared" si="1"/>
        <v>0.43164643920311424</v>
      </c>
      <c r="E22" s="45">
        <v>73</v>
      </c>
      <c r="F22" s="46">
        <f t="shared" si="2"/>
        <v>1.6716281199908405E-2</v>
      </c>
      <c r="G22" s="47">
        <v>137</v>
      </c>
      <c r="H22" s="48">
        <f t="shared" si="0"/>
        <v>3.1371651019006186E-2</v>
      </c>
      <c r="I22" s="45">
        <v>2074</v>
      </c>
      <c r="J22" s="46">
        <f t="shared" si="3"/>
        <v>0.47492557820013742</v>
      </c>
      <c r="K22" s="47">
        <v>792</v>
      </c>
      <c r="L22" s="48">
        <f t="shared" si="4"/>
        <v>0.181360201511335</v>
      </c>
      <c r="M22" s="45">
        <v>1291</v>
      </c>
      <c r="N22" s="23">
        <f t="shared" si="5"/>
        <v>0.295626288069613</v>
      </c>
      <c r="O22" s="49"/>
    </row>
    <row r="23" spans="1:17" ht="14.1" customHeight="1" x14ac:dyDescent="0.2">
      <c r="A23" s="19" t="s">
        <v>44</v>
      </c>
      <c r="B23" s="43">
        <f>'1. Plan vs Actual'!C24</f>
        <v>6619</v>
      </c>
      <c r="C23" s="44">
        <v>3190</v>
      </c>
      <c r="D23" s="23">
        <f t="shared" si="1"/>
        <v>0.48194591327995168</v>
      </c>
      <c r="E23" s="45">
        <v>119</v>
      </c>
      <c r="F23" s="46">
        <f t="shared" si="2"/>
        <v>1.797854660824898E-2</v>
      </c>
      <c r="G23" s="47">
        <v>238</v>
      </c>
      <c r="H23" s="48">
        <f t="shared" si="0"/>
        <v>3.5957093216497961E-2</v>
      </c>
      <c r="I23" s="45">
        <v>3471</v>
      </c>
      <c r="J23" s="46">
        <f t="shared" si="3"/>
        <v>0.52439945611119509</v>
      </c>
      <c r="K23" s="47">
        <v>1059</v>
      </c>
      <c r="L23" s="48">
        <f t="shared" si="4"/>
        <v>0.15999395679105605</v>
      </c>
      <c r="M23" s="45">
        <v>1732</v>
      </c>
      <c r="N23" s="23">
        <f t="shared" si="5"/>
        <v>0.26167094727300194</v>
      </c>
      <c r="O23" s="49"/>
    </row>
    <row r="24" spans="1:17" ht="14.1" customHeight="1" x14ac:dyDescent="0.2">
      <c r="A24" s="19" t="s">
        <v>45</v>
      </c>
      <c r="B24" s="43">
        <f>'1. Plan vs Actual'!C25</f>
        <v>9635</v>
      </c>
      <c r="C24" s="44">
        <v>4668</v>
      </c>
      <c r="D24" s="23">
        <f t="shared" si="1"/>
        <v>0.48448365334717175</v>
      </c>
      <c r="E24" s="45">
        <v>187</v>
      </c>
      <c r="F24" s="46">
        <f t="shared" si="2"/>
        <v>1.9408406850025949E-2</v>
      </c>
      <c r="G24" s="47">
        <v>216</v>
      </c>
      <c r="H24" s="48">
        <f t="shared" si="0"/>
        <v>2.2418266735858849E-2</v>
      </c>
      <c r="I24" s="45">
        <v>4893</v>
      </c>
      <c r="J24" s="46">
        <f t="shared" si="3"/>
        <v>0.50783601453035809</v>
      </c>
      <c r="K24" s="47">
        <v>1684</v>
      </c>
      <c r="L24" s="48">
        <f t="shared" si="4"/>
        <v>0.1747794499221588</v>
      </c>
      <c r="M24" s="45">
        <v>2655</v>
      </c>
      <c r="N24" s="23">
        <f t="shared" si="5"/>
        <v>0.27555786196159832</v>
      </c>
      <c r="O24" s="49"/>
      <c r="Q24" s="49"/>
    </row>
    <row r="25" spans="1:17" x14ac:dyDescent="0.2">
      <c r="A25" s="19" t="s">
        <v>46</v>
      </c>
      <c r="B25" s="50">
        <f>'1. Plan vs Actual'!C26</f>
        <v>1431</v>
      </c>
      <c r="C25" s="111">
        <v>592</v>
      </c>
      <c r="D25" s="23">
        <f>C25/B25</f>
        <v>0.41369671558350801</v>
      </c>
      <c r="E25" s="112">
        <v>4</v>
      </c>
      <c r="F25" s="46">
        <f>E25/B25</f>
        <v>2.7952480782669461E-3</v>
      </c>
      <c r="G25" s="113">
        <v>21</v>
      </c>
      <c r="H25" s="48">
        <f t="shared" si="0"/>
        <v>1.4675052410901468E-2</v>
      </c>
      <c r="I25" s="112">
        <v>578</v>
      </c>
      <c r="J25" s="46">
        <f t="shared" si="3"/>
        <v>0.40391334730957373</v>
      </c>
      <c r="K25" s="113">
        <v>296</v>
      </c>
      <c r="L25" s="48">
        <f t="shared" si="4"/>
        <v>0.20684835779175401</v>
      </c>
      <c r="M25" s="112">
        <v>532</v>
      </c>
      <c r="N25" s="23">
        <f t="shared" si="5"/>
        <v>0.37176799440950387</v>
      </c>
      <c r="O25" s="49"/>
    </row>
    <row r="26" spans="1:17" ht="13.5" thickBot="1" x14ac:dyDescent="0.25">
      <c r="A26" s="24" t="s">
        <v>48</v>
      </c>
      <c r="B26" s="51">
        <f>'1. Plan vs Actual'!C27</f>
        <v>126284</v>
      </c>
      <c r="C26" s="114">
        <v>59217</v>
      </c>
      <c r="D26" s="27">
        <f>C26/B26</f>
        <v>0.46891926134743911</v>
      </c>
      <c r="E26" s="115">
        <v>4427</v>
      </c>
      <c r="F26" s="52">
        <f t="shared" si="2"/>
        <v>3.5055905736276961E-2</v>
      </c>
      <c r="G26" s="116">
        <v>5062</v>
      </c>
      <c r="H26" s="53">
        <f t="shared" si="0"/>
        <v>4.0084254537391908E-2</v>
      </c>
      <c r="I26" s="115">
        <v>70482</v>
      </c>
      <c r="J26" s="52">
        <f t="shared" si="3"/>
        <v>0.55812296094517122</v>
      </c>
      <c r="K26" s="116">
        <v>19569</v>
      </c>
      <c r="L26" s="53">
        <f t="shared" si="4"/>
        <v>0.15496024832916283</v>
      </c>
      <c r="M26" s="115">
        <v>26743</v>
      </c>
      <c r="N26" s="27">
        <f t="shared" si="5"/>
        <v>0.21176871179246778</v>
      </c>
      <c r="O26" s="49"/>
      <c r="P26" s="49"/>
    </row>
    <row r="27" spans="1:17" ht="13.5" thickTop="1" x14ac:dyDescent="0.2">
      <c r="A27" s="1" t="s">
        <v>49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1:17" x14ac:dyDescent="0.2">
      <c r="A28" s="1" t="s">
        <v>50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7" ht="12.75" customHeight="1" x14ac:dyDescent="0.2">
      <c r="A29" s="156" t="s">
        <v>51</v>
      </c>
      <c r="B29" s="156"/>
      <c r="C29" s="156"/>
      <c r="D29" s="156"/>
      <c r="E29" s="156"/>
      <c r="F29" s="156"/>
      <c r="G29" s="156"/>
      <c r="H29" s="156"/>
      <c r="I29" s="156"/>
      <c r="J29" s="156"/>
      <c r="K29" s="156"/>
      <c r="L29" s="156"/>
      <c r="M29" s="156"/>
      <c r="N29" s="156"/>
      <c r="O29" s="156"/>
      <c r="P29" s="156"/>
    </row>
    <row r="30" spans="1:17" ht="12.75" customHeight="1" x14ac:dyDescent="0.2">
      <c r="A30" s="156" t="s">
        <v>52</v>
      </c>
      <c r="B30" s="156"/>
      <c r="C30" s="156"/>
      <c r="D30" s="156"/>
      <c r="E30" s="156"/>
      <c r="F30" s="156"/>
      <c r="G30" s="156"/>
      <c r="H30" s="156"/>
      <c r="I30" s="156"/>
      <c r="J30" s="156"/>
      <c r="K30" s="156"/>
      <c r="L30" s="156"/>
      <c r="M30" s="156"/>
      <c r="N30" s="156"/>
      <c r="O30" s="156"/>
      <c r="P30" s="156"/>
    </row>
    <row r="31" spans="1:17" x14ac:dyDescent="0.2">
      <c r="A31" s="160" t="s">
        <v>53</v>
      </c>
      <c r="B31" s="160"/>
      <c r="C31" s="160"/>
      <c r="D31" s="160"/>
      <c r="E31" s="160"/>
      <c r="F31" s="160"/>
      <c r="G31" s="160"/>
      <c r="H31" s="160"/>
      <c r="I31" s="160"/>
      <c r="J31" s="160"/>
      <c r="K31" s="160"/>
      <c r="L31" s="160"/>
      <c r="M31" s="160"/>
      <c r="N31" s="160"/>
      <c r="O31" s="160"/>
      <c r="P31" s="160"/>
    </row>
  </sheetData>
  <mergeCells count="7">
    <mergeCell ref="A31:P31"/>
    <mergeCell ref="A1:N1"/>
    <mergeCell ref="A2:N2"/>
    <mergeCell ref="A3:N3"/>
    <mergeCell ref="A5:N5"/>
    <mergeCell ref="A29:P29"/>
    <mergeCell ref="A30:P30"/>
  </mergeCells>
  <phoneticPr fontId="2" type="noConversion"/>
  <printOptions horizontalCentered="1" verticalCentered="1"/>
  <pageMargins left="0.5" right="0.5" top="0.75" bottom="0.75" header="0.5" footer="0.5"/>
  <pageSetup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P31"/>
  <sheetViews>
    <sheetView topLeftCell="A14" workbookViewId="0">
      <selection activeCell="O18" sqref="O18"/>
    </sheetView>
  </sheetViews>
  <sheetFormatPr defaultColWidth="9.140625" defaultRowHeight="12.75" x14ac:dyDescent="0.2"/>
  <cols>
    <col min="1" max="1" width="21.28515625" style="49" customWidth="1"/>
    <col min="2" max="2" width="9.42578125" style="49" customWidth="1"/>
    <col min="3" max="3" width="8.28515625" style="49" customWidth="1"/>
    <col min="4" max="4" width="5.140625" style="49" customWidth="1"/>
    <col min="5" max="5" width="8.7109375" style="49" customWidth="1"/>
    <col min="6" max="6" width="5.140625" style="49" customWidth="1"/>
    <col min="7" max="7" width="9.42578125" style="49" customWidth="1"/>
    <col min="8" max="8" width="5.140625" style="49" customWidth="1"/>
    <col min="9" max="9" width="8.7109375" style="49" customWidth="1"/>
    <col min="10" max="10" width="5.140625" style="49" customWidth="1"/>
    <col min="11" max="11" width="9.140625" style="49" customWidth="1"/>
    <col min="12" max="12" width="5.140625" style="49" customWidth="1"/>
    <col min="13" max="13" width="8.7109375" style="49" customWidth="1"/>
    <col min="14" max="14" width="5.140625" style="49" customWidth="1"/>
    <col min="15" max="15" width="10.7109375" style="49" customWidth="1"/>
    <col min="16" max="16" width="5.140625" style="49" customWidth="1"/>
    <col min="17" max="16384" width="9.140625" style="49"/>
  </cols>
  <sheetData>
    <row r="1" spans="1:16" ht="18.75" x14ac:dyDescent="0.3">
      <c r="A1" s="148" t="s">
        <v>0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  <c r="P1" s="171"/>
    </row>
    <row r="2" spans="1:16" ht="15.75" x14ac:dyDescent="0.25">
      <c r="A2" s="146" t="str">
        <f>'1. Plan vs Actual'!A2</f>
        <v>OSCCAR Summary by Workforce Area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</row>
    <row r="3" spans="1:16" ht="15.75" x14ac:dyDescent="0.25">
      <c r="A3" s="172" t="str">
        <f>'1. Plan vs Actual'!A3</f>
        <v>FY24 Quarter Ending June 30, 2024</v>
      </c>
      <c r="B3" s="168"/>
      <c r="C3" s="168"/>
      <c r="D3" s="168"/>
      <c r="E3" s="168"/>
      <c r="F3" s="168"/>
      <c r="G3" s="168"/>
      <c r="H3" s="168"/>
      <c r="I3" s="168"/>
      <c r="J3" s="168"/>
      <c r="K3" s="168"/>
      <c r="L3" s="168"/>
      <c r="M3" s="168"/>
      <c r="N3" s="168"/>
      <c r="O3" s="168"/>
      <c r="P3" s="147"/>
    </row>
    <row r="5" spans="1:16" ht="18.75" x14ac:dyDescent="0.3">
      <c r="A5" s="148" t="s">
        <v>8</v>
      </c>
      <c r="B5" s="148"/>
      <c r="C5" s="148"/>
      <c r="D5" s="148"/>
      <c r="E5" s="148"/>
      <c r="F5" s="148"/>
      <c r="G5" s="148"/>
      <c r="H5" s="148"/>
      <c r="I5" s="148"/>
      <c r="J5" s="148"/>
      <c r="K5" s="148"/>
      <c r="L5" s="148"/>
      <c r="M5" s="148"/>
      <c r="N5" s="148"/>
      <c r="O5" s="148"/>
      <c r="P5" s="148"/>
    </row>
    <row r="6" spans="1:16" ht="6.75" customHeight="1" thickBot="1" x14ac:dyDescent="0.25"/>
    <row r="7" spans="1:16" ht="13.5" thickTop="1" x14ac:dyDescent="0.2">
      <c r="A7" s="54" t="s">
        <v>16</v>
      </c>
      <c r="B7" s="136" t="s">
        <v>17</v>
      </c>
      <c r="C7" s="55" t="s">
        <v>18</v>
      </c>
      <c r="D7" s="55" t="s">
        <v>19</v>
      </c>
      <c r="E7" s="55" t="s">
        <v>20</v>
      </c>
      <c r="F7" s="55" t="s">
        <v>21</v>
      </c>
      <c r="G7" s="55" t="s">
        <v>55</v>
      </c>
      <c r="H7" s="55" t="s">
        <v>61</v>
      </c>
      <c r="I7" s="55" t="s">
        <v>62</v>
      </c>
      <c r="J7" s="55" t="s">
        <v>63</v>
      </c>
      <c r="K7" s="55" t="s">
        <v>73</v>
      </c>
      <c r="L7" s="55" t="s">
        <v>74</v>
      </c>
      <c r="M7" s="55" t="s">
        <v>75</v>
      </c>
      <c r="N7" s="55" t="s">
        <v>76</v>
      </c>
      <c r="O7" s="55" t="s">
        <v>95</v>
      </c>
      <c r="P7" s="56" t="s">
        <v>78</v>
      </c>
    </row>
    <row r="8" spans="1:16" s="60" customFormat="1" ht="51" x14ac:dyDescent="0.2">
      <c r="A8" s="57"/>
      <c r="B8" s="129" t="s">
        <v>22</v>
      </c>
      <c r="C8" s="58" t="s">
        <v>96</v>
      </c>
      <c r="D8" s="58" t="s">
        <v>80</v>
      </c>
      <c r="E8" s="58" t="s">
        <v>97</v>
      </c>
      <c r="F8" s="58" t="s">
        <v>80</v>
      </c>
      <c r="G8" s="58" t="s">
        <v>98</v>
      </c>
      <c r="H8" s="58" t="s">
        <v>80</v>
      </c>
      <c r="I8" s="58" t="s">
        <v>99</v>
      </c>
      <c r="J8" s="58" t="s">
        <v>80</v>
      </c>
      <c r="K8" s="58" t="s">
        <v>100</v>
      </c>
      <c r="L8" s="58" t="s">
        <v>80</v>
      </c>
      <c r="M8" s="58" t="s">
        <v>101</v>
      </c>
      <c r="N8" s="58" t="s">
        <v>80</v>
      </c>
      <c r="O8" s="58" t="s">
        <v>102</v>
      </c>
      <c r="P8" s="59" t="s">
        <v>80</v>
      </c>
    </row>
    <row r="9" spans="1:16" ht="14.1" customHeight="1" x14ac:dyDescent="0.2">
      <c r="A9" s="61" t="s">
        <v>30</v>
      </c>
      <c r="B9" s="30">
        <f>'1. Plan vs Actual'!C10</f>
        <v>3518</v>
      </c>
      <c r="C9" s="20">
        <v>292</v>
      </c>
      <c r="D9" s="21">
        <f>C9/B9</f>
        <v>8.3001705514496871E-2</v>
      </c>
      <c r="E9" s="20">
        <v>1072</v>
      </c>
      <c r="F9" s="21">
        <f>E9/B9</f>
        <v>0.30471859010801594</v>
      </c>
      <c r="G9" s="20">
        <v>423</v>
      </c>
      <c r="H9" s="21">
        <f>G9/B9</f>
        <v>0.12023877202956225</v>
      </c>
      <c r="I9" s="20">
        <v>247</v>
      </c>
      <c r="J9" s="21">
        <f>I9/B9</f>
        <v>7.02103467879477E-2</v>
      </c>
      <c r="K9" s="20">
        <v>666</v>
      </c>
      <c r="L9" s="21">
        <f>K9/B9</f>
        <v>0.18931210915292779</v>
      </c>
      <c r="M9" s="20">
        <v>387</v>
      </c>
      <c r="N9" s="21">
        <f>M9/B9</f>
        <v>0.11000568504832291</v>
      </c>
      <c r="O9" s="20">
        <v>431</v>
      </c>
      <c r="P9" s="23">
        <f>O9/B9</f>
        <v>0.12251279135872654</v>
      </c>
    </row>
    <row r="10" spans="1:16" ht="14.1" customHeight="1" x14ac:dyDescent="0.2">
      <c r="A10" s="61" t="s">
        <v>31</v>
      </c>
      <c r="B10" s="30">
        <f>'1. Plan vs Actual'!C11</f>
        <v>15076</v>
      </c>
      <c r="C10" s="20">
        <v>947</v>
      </c>
      <c r="D10" s="21">
        <f t="shared" ref="D10:D26" si="0">C10/B10</f>
        <v>6.2815070310427171E-2</v>
      </c>
      <c r="E10" s="20">
        <v>3793</v>
      </c>
      <c r="F10" s="21">
        <f t="shared" ref="F10:F26" si="1">E10/B10</f>
        <v>0.25159193420005305</v>
      </c>
      <c r="G10" s="20">
        <v>1876</v>
      </c>
      <c r="H10" s="21">
        <f t="shared" ref="H10:H26" si="2">G10/B10</f>
        <v>0.12443618997081454</v>
      </c>
      <c r="I10" s="20">
        <v>911</v>
      </c>
      <c r="J10" s="21">
        <f t="shared" ref="J10:J26" si="3">I10/B10</f>
        <v>6.0427169010347573E-2</v>
      </c>
      <c r="K10" s="20">
        <v>4450</v>
      </c>
      <c r="L10" s="21">
        <f t="shared" ref="L10:L26" si="4">K10/B10</f>
        <v>0.29517113292650571</v>
      </c>
      <c r="M10" s="20">
        <v>2479</v>
      </c>
      <c r="N10" s="21">
        <f t="shared" ref="N10:N26" si="5">M10/B10</f>
        <v>0.16443353674714778</v>
      </c>
      <c r="O10" s="20">
        <v>620</v>
      </c>
      <c r="P10" s="23">
        <f t="shared" ref="P10:P26" si="6">O10/B10</f>
        <v>4.1124966834704166E-2</v>
      </c>
    </row>
    <row r="11" spans="1:16" ht="14.1" customHeight="1" x14ac:dyDescent="0.2">
      <c r="A11" s="61" t="s">
        <v>32</v>
      </c>
      <c r="B11" s="30">
        <f>'1. Plan vs Actual'!C12</f>
        <v>8610</v>
      </c>
      <c r="C11" s="20">
        <v>1317</v>
      </c>
      <c r="D11" s="21">
        <f t="shared" si="0"/>
        <v>0.1529616724738676</v>
      </c>
      <c r="E11" s="20">
        <v>2969</v>
      </c>
      <c r="F11" s="21">
        <f t="shared" si="1"/>
        <v>0.34483159117305456</v>
      </c>
      <c r="G11" s="20">
        <v>1157</v>
      </c>
      <c r="H11" s="21">
        <f t="shared" si="2"/>
        <v>0.13437862950058072</v>
      </c>
      <c r="I11" s="20">
        <v>728</v>
      </c>
      <c r="J11" s="21">
        <f t="shared" si="3"/>
        <v>8.4552845528455281E-2</v>
      </c>
      <c r="K11" s="20">
        <v>1583</v>
      </c>
      <c r="L11" s="21">
        <f t="shared" si="4"/>
        <v>0.18385598141695703</v>
      </c>
      <c r="M11" s="20">
        <v>714</v>
      </c>
      <c r="N11" s="21">
        <f t="shared" si="5"/>
        <v>8.2926829268292687E-2</v>
      </c>
      <c r="O11" s="20">
        <v>142</v>
      </c>
      <c r="P11" s="23">
        <f t="shared" si="6"/>
        <v>1.6492450638792101E-2</v>
      </c>
    </row>
    <row r="12" spans="1:16" ht="14.1" customHeight="1" x14ac:dyDescent="0.2">
      <c r="A12" s="61" t="s">
        <v>33</v>
      </c>
      <c r="B12" s="30">
        <f>'1. Plan vs Actual'!C13</f>
        <v>7602</v>
      </c>
      <c r="C12" s="20">
        <v>500</v>
      </c>
      <c r="D12" s="21">
        <f t="shared" si="0"/>
        <v>6.5772165219679032E-2</v>
      </c>
      <c r="E12" s="20">
        <v>2446</v>
      </c>
      <c r="F12" s="21">
        <f t="shared" si="1"/>
        <v>0.32175743225466985</v>
      </c>
      <c r="G12" s="20">
        <v>1161</v>
      </c>
      <c r="H12" s="21">
        <f t="shared" si="2"/>
        <v>0.15272296764009471</v>
      </c>
      <c r="I12" s="20">
        <v>619</v>
      </c>
      <c r="J12" s="21">
        <f t="shared" si="3"/>
        <v>8.1425940541962644E-2</v>
      </c>
      <c r="K12" s="20">
        <v>1955</v>
      </c>
      <c r="L12" s="21">
        <f t="shared" si="4"/>
        <v>0.25716916600894502</v>
      </c>
      <c r="M12" s="20">
        <v>874</v>
      </c>
      <c r="N12" s="21">
        <f t="shared" si="5"/>
        <v>0.11496974480399895</v>
      </c>
      <c r="O12" s="20">
        <v>47</v>
      </c>
      <c r="P12" s="23">
        <f t="shared" si="6"/>
        <v>6.1825835306498289E-3</v>
      </c>
    </row>
    <row r="13" spans="1:16" ht="14.1" customHeight="1" x14ac:dyDescent="0.2">
      <c r="A13" s="61" t="s">
        <v>34</v>
      </c>
      <c r="B13" s="30">
        <f>'1. Plan vs Actual'!C14</f>
        <v>3399</v>
      </c>
      <c r="C13" s="20">
        <v>219</v>
      </c>
      <c r="D13" s="21">
        <f t="shared" si="0"/>
        <v>6.4430714916151807E-2</v>
      </c>
      <c r="E13" s="20">
        <v>729</v>
      </c>
      <c r="F13" s="21">
        <f t="shared" si="1"/>
        <v>0.21447484554280671</v>
      </c>
      <c r="G13" s="20">
        <v>470</v>
      </c>
      <c r="H13" s="21">
        <f t="shared" si="2"/>
        <v>0.13827596351868196</v>
      </c>
      <c r="I13" s="20">
        <v>314</v>
      </c>
      <c r="J13" s="21">
        <f t="shared" si="3"/>
        <v>9.2380111797587525E-2</v>
      </c>
      <c r="K13" s="20">
        <v>1085</v>
      </c>
      <c r="L13" s="21">
        <f t="shared" si="4"/>
        <v>0.3192115328037658</v>
      </c>
      <c r="M13" s="20">
        <v>568</v>
      </c>
      <c r="N13" s="21">
        <f t="shared" si="5"/>
        <v>0.16710797293321566</v>
      </c>
      <c r="O13" s="20">
        <v>14</v>
      </c>
      <c r="P13" s="23">
        <f t="shared" si="6"/>
        <v>4.1188584877905263E-3</v>
      </c>
    </row>
    <row r="14" spans="1:16" ht="14.1" customHeight="1" x14ac:dyDescent="0.2">
      <c r="A14" s="61" t="s">
        <v>35</v>
      </c>
      <c r="B14" s="30">
        <f>'1. Plan vs Actual'!C15</f>
        <v>10621</v>
      </c>
      <c r="C14" s="20">
        <v>602</v>
      </c>
      <c r="D14" s="21">
        <f t="shared" si="0"/>
        <v>5.6680161943319839E-2</v>
      </c>
      <c r="E14" s="20">
        <v>2796</v>
      </c>
      <c r="F14" s="21">
        <f t="shared" si="1"/>
        <v>0.26325204782977119</v>
      </c>
      <c r="G14" s="20">
        <v>1409</v>
      </c>
      <c r="H14" s="21">
        <f t="shared" si="2"/>
        <v>0.13266170793710574</v>
      </c>
      <c r="I14" s="20">
        <v>866</v>
      </c>
      <c r="J14" s="21">
        <f t="shared" si="3"/>
        <v>8.153657847660295E-2</v>
      </c>
      <c r="K14" s="20">
        <v>2822</v>
      </c>
      <c r="L14" s="21">
        <f t="shared" si="4"/>
        <v>0.26570002824592787</v>
      </c>
      <c r="M14" s="20">
        <v>1588</v>
      </c>
      <c r="N14" s="21">
        <f t="shared" si="5"/>
        <v>0.14951511157141512</v>
      </c>
      <c r="O14" s="20">
        <v>538</v>
      </c>
      <c r="P14" s="23">
        <f t="shared" si="6"/>
        <v>5.0654363995857266E-2</v>
      </c>
    </row>
    <row r="15" spans="1:16" ht="14.1" customHeight="1" x14ac:dyDescent="0.2">
      <c r="A15" s="61" t="s">
        <v>36</v>
      </c>
      <c r="B15" s="30">
        <f>'1. Plan vs Actual'!C16</f>
        <v>3240</v>
      </c>
      <c r="C15" s="20">
        <v>166</v>
      </c>
      <c r="D15" s="21">
        <f t="shared" si="0"/>
        <v>5.1234567901234568E-2</v>
      </c>
      <c r="E15" s="20">
        <v>885</v>
      </c>
      <c r="F15" s="21">
        <f t="shared" si="1"/>
        <v>0.27314814814814814</v>
      </c>
      <c r="G15" s="20">
        <v>448</v>
      </c>
      <c r="H15" s="21">
        <f t="shared" si="2"/>
        <v>0.13827160493827159</v>
      </c>
      <c r="I15" s="20">
        <v>277</v>
      </c>
      <c r="J15" s="21">
        <f t="shared" si="3"/>
        <v>8.5493827160493821E-2</v>
      </c>
      <c r="K15" s="20">
        <v>734</v>
      </c>
      <c r="L15" s="21">
        <f t="shared" si="4"/>
        <v>0.22654320987654322</v>
      </c>
      <c r="M15" s="20">
        <v>409</v>
      </c>
      <c r="N15" s="21">
        <f t="shared" si="5"/>
        <v>0.12623456790123458</v>
      </c>
      <c r="O15" s="20">
        <v>321</v>
      </c>
      <c r="P15" s="23">
        <f t="shared" si="6"/>
        <v>9.9074074074074078E-2</v>
      </c>
    </row>
    <row r="16" spans="1:16" ht="14.1" customHeight="1" x14ac:dyDescent="0.2">
      <c r="A16" s="61" t="s">
        <v>37</v>
      </c>
      <c r="B16" s="30">
        <f>'1. Plan vs Actual'!C17</f>
        <v>9184</v>
      </c>
      <c r="C16" s="20">
        <v>987</v>
      </c>
      <c r="D16" s="21">
        <f t="shared" si="0"/>
        <v>0.10746951219512195</v>
      </c>
      <c r="E16" s="20">
        <v>2654</v>
      </c>
      <c r="F16" s="21">
        <f t="shared" si="1"/>
        <v>0.28898083623693382</v>
      </c>
      <c r="G16" s="20">
        <v>1028</v>
      </c>
      <c r="H16" s="21">
        <f t="shared" si="2"/>
        <v>0.11193379790940766</v>
      </c>
      <c r="I16" s="20">
        <v>611</v>
      </c>
      <c r="J16" s="21">
        <f t="shared" si="3"/>
        <v>6.6528745644599305E-2</v>
      </c>
      <c r="K16" s="20">
        <v>2092</v>
      </c>
      <c r="L16" s="21">
        <f t="shared" si="4"/>
        <v>0.22778745644599302</v>
      </c>
      <c r="M16" s="20">
        <v>1164</v>
      </c>
      <c r="N16" s="21">
        <f t="shared" si="5"/>
        <v>0.12674216027874566</v>
      </c>
      <c r="O16" s="20">
        <v>648</v>
      </c>
      <c r="P16" s="23">
        <f t="shared" si="6"/>
        <v>7.0557491289198609E-2</v>
      </c>
    </row>
    <row r="17" spans="1:16" ht="14.1" customHeight="1" x14ac:dyDescent="0.2">
      <c r="A17" s="61" t="s">
        <v>38</v>
      </c>
      <c r="B17" s="30">
        <f>'1. Plan vs Actual'!C18</f>
        <v>4340</v>
      </c>
      <c r="C17" s="20">
        <v>733</v>
      </c>
      <c r="D17" s="21">
        <f t="shared" si="0"/>
        <v>0.16889400921658987</v>
      </c>
      <c r="E17" s="20">
        <v>1684</v>
      </c>
      <c r="F17" s="21">
        <f t="shared" si="1"/>
        <v>0.38801843317972351</v>
      </c>
      <c r="G17" s="20">
        <v>557</v>
      </c>
      <c r="H17" s="21">
        <f t="shared" si="2"/>
        <v>0.1283410138248848</v>
      </c>
      <c r="I17" s="20">
        <v>303</v>
      </c>
      <c r="J17" s="21">
        <f t="shared" si="3"/>
        <v>6.9815668202764983E-2</v>
      </c>
      <c r="K17" s="20">
        <v>695</v>
      </c>
      <c r="L17" s="21">
        <f t="shared" si="4"/>
        <v>0.16013824884792627</v>
      </c>
      <c r="M17" s="20">
        <v>311</v>
      </c>
      <c r="N17" s="21">
        <f t="shared" si="5"/>
        <v>7.1658986175115208E-2</v>
      </c>
      <c r="O17" s="20">
        <v>57</v>
      </c>
      <c r="P17" s="23">
        <f t="shared" si="6"/>
        <v>1.3133640552995391E-2</v>
      </c>
    </row>
    <row r="18" spans="1:16" ht="14.1" customHeight="1" x14ac:dyDescent="0.2">
      <c r="A18" s="61" t="s">
        <v>39</v>
      </c>
      <c r="B18" s="30">
        <f>'1. Plan vs Actual'!C19</f>
        <v>17654</v>
      </c>
      <c r="C18" s="20">
        <v>2688</v>
      </c>
      <c r="D18" s="21">
        <f t="shared" si="0"/>
        <v>0.15226011102299761</v>
      </c>
      <c r="E18" s="20">
        <v>6199</v>
      </c>
      <c r="F18" s="21">
        <f t="shared" si="1"/>
        <v>0.35113855216947998</v>
      </c>
      <c r="G18" s="20">
        <v>2254</v>
      </c>
      <c r="H18" s="21">
        <f t="shared" si="2"/>
        <v>0.12767644726407612</v>
      </c>
      <c r="I18" s="20">
        <v>1131</v>
      </c>
      <c r="J18" s="21">
        <f t="shared" si="3"/>
        <v>6.4064801178203234E-2</v>
      </c>
      <c r="K18" s="20">
        <v>2231</v>
      </c>
      <c r="L18" s="21">
        <f t="shared" si="4"/>
        <v>0.12637362637362637</v>
      </c>
      <c r="M18" s="20">
        <v>1234</v>
      </c>
      <c r="N18" s="21">
        <f t="shared" si="5"/>
        <v>6.9899172991956499E-2</v>
      </c>
      <c r="O18" s="20">
        <v>1917</v>
      </c>
      <c r="P18" s="23">
        <f t="shared" si="6"/>
        <v>0.10858728899966014</v>
      </c>
    </row>
    <row r="19" spans="1:16" ht="14.1" customHeight="1" x14ac:dyDescent="0.2">
      <c r="A19" s="61" t="s">
        <v>40</v>
      </c>
      <c r="B19" s="30">
        <f>'1. Plan vs Actual'!C20</f>
        <v>9747</v>
      </c>
      <c r="C19" s="20">
        <v>994</v>
      </c>
      <c r="D19" s="21">
        <f t="shared" si="0"/>
        <v>0.10198009643993024</v>
      </c>
      <c r="E19" s="20">
        <v>3064</v>
      </c>
      <c r="F19" s="21">
        <f t="shared" si="1"/>
        <v>0.31435313429773265</v>
      </c>
      <c r="G19" s="20">
        <v>1076</v>
      </c>
      <c r="H19" s="21">
        <f t="shared" si="2"/>
        <v>0.11039294141787216</v>
      </c>
      <c r="I19" s="20">
        <v>672</v>
      </c>
      <c r="J19" s="21">
        <f t="shared" si="3"/>
        <v>6.8944290550938744E-2</v>
      </c>
      <c r="K19" s="20">
        <v>2261</v>
      </c>
      <c r="L19" s="21">
        <f t="shared" si="4"/>
        <v>0.23196881091617932</v>
      </c>
      <c r="M19" s="20">
        <v>1230</v>
      </c>
      <c r="N19" s="21">
        <f t="shared" si="5"/>
        <v>0.12619267466912895</v>
      </c>
      <c r="O19" s="20">
        <v>450</v>
      </c>
      <c r="P19" s="23">
        <f t="shared" si="6"/>
        <v>4.6168051708217916E-2</v>
      </c>
    </row>
    <row r="20" spans="1:16" ht="14.1" customHeight="1" x14ac:dyDescent="0.2">
      <c r="A20" s="61" t="s">
        <v>41</v>
      </c>
      <c r="B20" s="30">
        <f>'1. Plan vs Actual'!C21</f>
        <v>11714</v>
      </c>
      <c r="C20" s="20">
        <v>441</v>
      </c>
      <c r="D20" s="21">
        <f t="shared" si="0"/>
        <v>3.7647259689260713E-2</v>
      </c>
      <c r="E20" s="20">
        <v>2212</v>
      </c>
      <c r="F20" s="21">
        <f t="shared" si="1"/>
        <v>0.18883387399692675</v>
      </c>
      <c r="G20" s="20">
        <v>1200</v>
      </c>
      <c r="H20" s="21">
        <f t="shared" si="2"/>
        <v>0.10244152296397473</v>
      </c>
      <c r="I20" s="20">
        <v>737</v>
      </c>
      <c r="J20" s="21">
        <f t="shared" si="3"/>
        <v>6.2916168687041141E-2</v>
      </c>
      <c r="K20" s="20">
        <v>4201</v>
      </c>
      <c r="L20" s="21">
        <f t="shared" si="4"/>
        <v>0.35863069830971489</v>
      </c>
      <c r="M20" s="20">
        <v>2890</v>
      </c>
      <c r="N20" s="21">
        <f t="shared" si="5"/>
        <v>0.24671333447157248</v>
      </c>
      <c r="O20" s="20">
        <v>33</v>
      </c>
      <c r="P20" s="23">
        <f t="shared" si="6"/>
        <v>2.8171418815093052E-3</v>
      </c>
    </row>
    <row r="21" spans="1:16" ht="14.1" customHeight="1" x14ac:dyDescent="0.2">
      <c r="A21" s="61" t="s">
        <v>42</v>
      </c>
      <c r="B21" s="30">
        <f>'1. Plan vs Actual'!C22</f>
        <v>10510</v>
      </c>
      <c r="C21" s="20">
        <v>318</v>
      </c>
      <c r="D21" s="21">
        <f t="shared" si="0"/>
        <v>3.0256898192197908E-2</v>
      </c>
      <c r="E21" s="20">
        <v>1749</v>
      </c>
      <c r="F21" s="21">
        <f t="shared" si="1"/>
        <v>0.16641294005708848</v>
      </c>
      <c r="G21" s="20">
        <v>1040</v>
      </c>
      <c r="H21" s="21">
        <f t="shared" si="2"/>
        <v>9.8953377735490011E-2</v>
      </c>
      <c r="I21" s="20">
        <v>654</v>
      </c>
      <c r="J21" s="21">
        <f t="shared" si="3"/>
        <v>6.2226450999048527E-2</v>
      </c>
      <c r="K21" s="20">
        <v>3836</v>
      </c>
      <c r="L21" s="21">
        <f t="shared" si="4"/>
        <v>0.36498572787821121</v>
      </c>
      <c r="M21" s="20">
        <v>2884</v>
      </c>
      <c r="N21" s="21">
        <f t="shared" si="5"/>
        <v>0.27440532825880115</v>
      </c>
      <c r="O21" s="20">
        <v>29</v>
      </c>
      <c r="P21" s="23">
        <f t="shared" si="6"/>
        <v>2.759276879162702E-3</v>
      </c>
    </row>
    <row r="22" spans="1:16" ht="14.1" customHeight="1" x14ac:dyDescent="0.2">
      <c r="A22" s="61" t="s">
        <v>43</v>
      </c>
      <c r="B22" s="30">
        <f>'1. Plan vs Actual'!C23</f>
        <v>4367</v>
      </c>
      <c r="C22" s="20">
        <v>218</v>
      </c>
      <c r="D22" s="21">
        <f t="shared" si="0"/>
        <v>4.9919853446301808E-2</v>
      </c>
      <c r="E22" s="20">
        <v>1336</v>
      </c>
      <c r="F22" s="21">
        <f t="shared" si="1"/>
        <v>0.30593084497366613</v>
      </c>
      <c r="G22" s="20">
        <v>659</v>
      </c>
      <c r="H22" s="21">
        <f t="shared" si="2"/>
        <v>0.15090451110602243</v>
      </c>
      <c r="I22" s="20">
        <v>391</v>
      </c>
      <c r="J22" s="21">
        <f t="shared" si="3"/>
        <v>8.9535149988550486E-2</v>
      </c>
      <c r="K22" s="20">
        <v>1121</v>
      </c>
      <c r="L22" s="21">
        <f t="shared" si="4"/>
        <v>0.2566979619876345</v>
      </c>
      <c r="M22" s="20">
        <v>601</v>
      </c>
      <c r="N22" s="21">
        <f t="shared" si="5"/>
        <v>0.13762308220746508</v>
      </c>
      <c r="O22" s="20">
        <v>41</v>
      </c>
      <c r="P22" s="23">
        <f t="shared" si="6"/>
        <v>9.388596290359515E-3</v>
      </c>
    </row>
    <row r="23" spans="1:16" ht="14.1" customHeight="1" x14ac:dyDescent="0.2">
      <c r="A23" s="61" t="s">
        <v>44</v>
      </c>
      <c r="B23" s="30">
        <f>'1. Plan vs Actual'!C24</f>
        <v>6619</v>
      </c>
      <c r="C23" s="20">
        <v>398</v>
      </c>
      <c r="D23" s="21">
        <f t="shared" si="0"/>
        <v>6.0129928992294912E-2</v>
      </c>
      <c r="E23" s="20">
        <v>1967</v>
      </c>
      <c r="F23" s="21">
        <f t="shared" si="1"/>
        <v>0.29717479981870371</v>
      </c>
      <c r="G23" s="20">
        <v>773</v>
      </c>
      <c r="H23" s="21">
        <f t="shared" si="2"/>
        <v>0.11678501284181901</v>
      </c>
      <c r="I23" s="20">
        <v>514</v>
      </c>
      <c r="J23" s="21">
        <f t="shared" si="3"/>
        <v>7.7655234929747699E-2</v>
      </c>
      <c r="K23" s="20">
        <v>1940</v>
      </c>
      <c r="L23" s="21">
        <f t="shared" si="4"/>
        <v>0.29309563378153802</v>
      </c>
      <c r="M23" s="20">
        <v>934</v>
      </c>
      <c r="N23" s="21">
        <f t="shared" si="5"/>
        <v>0.14110892884121468</v>
      </c>
      <c r="O23" s="20">
        <v>93</v>
      </c>
      <c r="P23" s="23">
        <f t="shared" si="6"/>
        <v>1.4050460794681975E-2</v>
      </c>
    </row>
    <row r="24" spans="1:16" ht="14.1" customHeight="1" x14ac:dyDescent="0.2">
      <c r="A24" s="61" t="s">
        <v>45</v>
      </c>
      <c r="B24" s="30">
        <f>'1. Plan vs Actual'!C25</f>
        <v>9635</v>
      </c>
      <c r="C24" s="20">
        <v>404</v>
      </c>
      <c r="D24" s="21">
        <f t="shared" si="0"/>
        <v>4.1930461857810068E-2</v>
      </c>
      <c r="E24" s="20">
        <v>2259</v>
      </c>
      <c r="F24" s="21">
        <f t="shared" si="1"/>
        <v>0.23445770627919046</v>
      </c>
      <c r="G24" s="20">
        <v>1242</v>
      </c>
      <c r="H24" s="21">
        <f t="shared" si="2"/>
        <v>0.12890503373118836</v>
      </c>
      <c r="I24" s="20">
        <v>774</v>
      </c>
      <c r="J24" s="21">
        <f t="shared" si="3"/>
        <v>8.0332122470160874E-2</v>
      </c>
      <c r="K24" s="20">
        <v>3260</v>
      </c>
      <c r="L24" s="21">
        <f t="shared" si="4"/>
        <v>0.33834976647638815</v>
      </c>
      <c r="M24" s="20">
        <v>1651</v>
      </c>
      <c r="N24" s="21">
        <f t="shared" si="5"/>
        <v>0.17135443694862482</v>
      </c>
      <c r="O24" s="20">
        <v>45</v>
      </c>
      <c r="P24" s="23">
        <f t="shared" si="6"/>
        <v>4.6704722366372603E-3</v>
      </c>
    </row>
    <row r="25" spans="1:16" x14ac:dyDescent="0.2">
      <c r="A25" s="61" t="s">
        <v>46</v>
      </c>
      <c r="B25" s="104">
        <f>'1. Plan vs Actual'!C26</f>
        <v>1431</v>
      </c>
      <c r="C25" s="104">
        <v>108</v>
      </c>
      <c r="D25" s="21">
        <f t="shared" si="0"/>
        <v>7.5471698113207544E-2</v>
      </c>
      <c r="E25" s="104">
        <v>549</v>
      </c>
      <c r="F25" s="21">
        <f t="shared" si="1"/>
        <v>0.38364779874213839</v>
      </c>
      <c r="G25" s="104">
        <v>129</v>
      </c>
      <c r="H25" s="21">
        <f t="shared" si="2"/>
        <v>9.0146750524109018E-2</v>
      </c>
      <c r="I25" s="104">
        <v>115</v>
      </c>
      <c r="J25" s="21">
        <f t="shared" si="3"/>
        <v>8.0363382250174697E-2</v>
      </c>
      <c r="K25" s="104">
        <v>250</v>
      </c>
      <c r="L25" s="21">
        <f t="shared" si="4"/>
        <v>0.17470300489168414</v>
      </c>
      <c r="M25" s="104">
        <v>162</v>
      </c>
      <c r="N25" s="21">
        <f t="shared" si="5"/>
        <v>0.11320754716981132</v>
      </c>
      <c r="O25" s="104">
        <v>118</v>
      </c>
      <c r="P25" s="23">
        <f t="shared" si="6"/>
        <v>8.2459818308874916E-2</v>
      </c>
    </row>
    <row r="26" spans="1:16" ht="13.5" thickBot="1" x14ac:dyDescent="0.25">
      <c r="A26" s="62" t="s">
        <v>48</v>
      </c>
      <c r="B26" s="105">
        <f>'1. Plan vs Actual'!C27</f>
        <v>126284</v>
      </c>
      <c r="C26" s="105">
        <v>12196</v>
      </c>
      <c r="D26" s="25">
        <f t="shared" si="0"/>
        <v>9.6575971619524248E-2</v>
      </c>
      <c r="E26" s="105">
        <v>39195</v>
      </c>
      <c r="F26" s="25">
        <f t="shared" si="1"/>
        <v>0.3103718602514966</v>
      </c>
      <c r="G26" s="105">
        <v>16252</v>
      </c>
      <c r="H26" s="25">
        <f t="shared" si="2"/>
        <v>0.12869405467042538</v>
      </c>
      <c r="I26" s="105">
        <v>8825</v>
      </c>
      <c r="J26" s="25">
        <f t="shared" si="3"/>
        <v>6.9882170346203795E-2</v>
      </c>
      <c r="K26" s="105">
        <v>28517</v>
      </c>
      <c r="L26" s="25">
        <f t="shared" si="4"/>
        <v>0.22581641379747236</v>
      </c>
      <c r="M26" s="105">
        <v>15181</v>
      </c>
      <c r="N26" s="25">
        <f t="shared" si="5"/>
        <v>0.12021317031452916</v>
      </c>
      <c r="O26" s="105">
        <v>6118</v>
      </c>
      <c r="P26" s="27">
        <f t="shared" si="6"/>
        <v>4.8446359000348424E-2</v>
      </c>
    </row>
    <row r="27" spans="1:16" s="11" customFormat="1" ht="13.5" thickTop="1" x14ac:dyDescent="0.2">
      <c r="A27" s="1" t="s">
        <v>49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1:16" s="11" customFormat="1" x14ac:dyDescent="0.2">
      <c r="A28" s="1" t="s">
        <v>50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s="11" customFormat="1" ht="12.75" customHeight="1" x14ac:dyDescent="0.2">
      <c r="A29" s="156" t="s">
        <v>51</v>
      </c>
      <c r="B29" s="156"/>
      <c r="C29" s="156"/>
      <c r="D29" s="156"/>
      <c r="E29" s="156"/>
      <c r="F29" s="156"/>
      <c r="G29" s="156"/>
      <c r="H29" s="156"/>
      <c r="I29" s="156"/>
      <c r="J29" s="156"/>
      <c r="K29" s="156"/>
      <c r="L29" s="156"/>
      <c r="M29" s="156"/>
      <c r="N29" s="156"/>
      <c r="O29" s="156"/>
      <c r="P29" s="156"/>
    </row>
    <row r="30" spans="1:16" s="11" customFormat="1" ht="12.75" customHeight="1" x14ac:dyDescent="0.2">
      <c r="A30" s="156" t="s">
        <v>52</v>
      </c>
      <c r="B30" s="156"/>
      <c r="C30" s="156"/>
      <c r="D30" s="156"/>
      <c r="E30" s="156"/>
      <c r="F30" s="156"/>
      <c r="G30" s="156"/>
      <c r="H30" s="156"/>
      <c r="I30" s="156"/>
      <c r="J30" s="156"/>
      <c r="K30" s="156"/>
      <c r="L30" s="156"/>
      <c r="M30" s="156"/>
      <c r="N30" s="156"/>
      <c r="O30" s="156"/>
      <c r="P30" s="156"/>
    </row>
    <row r="31" spans="1:16" s="11" customFormat="1" x14ac:dyDescent="0.2">
      <c r="A31" s="160" t="s">
        <v>53</v>
      </c>
      <c r="B31" s="160"/>
      <c r="C31" s="160"/>
      <c r="D31" s="160"/>
      <c r="E31" s="160"/>
      <c r="F31" s="160"/>
      <c r="G31" s="160"/>
      <c r="H31" s="160"/>
      <c r="I31" s="160"/>
      <c r="J31" s="160"/>
      <c r="K31" s="160"/>
      <c r="L31" s="160"/>
      <c r="M31" s="160"/>
      <c r="N31" s="160"/>
      <c r="O31" s="160"/>
      <c r="P31" s="160"/>
    </row>
  </sheetData>
  <mergeCells count="7">
    <mergeCell ref="A31:P31"/>
    <mergeCell ref="A1:P1"/>
    <mergeCell ref="A2:P2"/>
    <mergeCell ref="A3:P3"/>
    <mergeCell ref="A5:P5"/>
    <mergeCell ref="A29:P29"/>
    <mergeCell ref="A30:P30"/>
  </mergeCells>
  <phoneticPr fontId="2" type="noConversion"/>
  <printOptions horizontalCentered="1" verticalCentered="1"/>
  <pageMargins left="0.5" right="0.5" top="0.75" bottom="0.75" header="0.5" footer="0.5"/>
  <pageSetup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O29"/>
  <sheetViews>
    <sheetView workbookViewId="0">
      <selection activeCell="A31" sqref="A31"/>
    </sheetView>
  </sheetViews>
  <sheetFormatPr defaultColWidth="9.140625" defaultRowHeight="12.75" x14ac:dyDescent="0.2"/>
  <cols>
    <col min="1" max="1" width="29.85546875" style="1" customWidth="1"/>
    <col min="2" max="13" width="8.28515625" style="1" customWidth="1"/>
    <col min="14" max="16384" width="9.140625" style="1"/>
  </cols>
  <sheetData>
    <row r="1" spans="1:15" ht="18.75" x14ac:dyDescent="0.3">
      <c r="A1" s="148" t="s">
        <v>0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  <c r="L1" s="175"/>
      <c r="M1" s="175"/>
    </row>
    <row r="2" spans="1:15" ht="15.75" x14ac:dyDescent="0.25">
      <c r="A2" s="146" t="str">
        <f>'1. Plan vs Actual'!A2</f>
        <v>OSCCAR Summary by Workforce Area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</row>
    <row r="3" spans="1:15" ht="15.75" x14ac:dyDescent="0.25">
      <c r="A3" s="146" t="str">
        <f>'1. Plan vs Actual'!A3</f>
        <v>FY24 Quarter Ending June 30, 2024</v>
      </c>
      <c r="B3" s="168"/>
      <c r="C3" s="168"/>
      <c r="D3" s="168"/>
      <c r="E3" s="168"/>
      <c r="F3" s="168"/>
      <c r="G3" s="168"/>
      <c r="H3" s="168"/>
      <c r="I3" s="168"/>
      <c r="J3" s="168"/>
      <c r="K3" s="168"/>
      <c r="L3" s="168"/>
      <c r="M3" s="168"/>
    </row>
    <row r="4" spans="1:15" ht="15" x14ac:dyDescent="0.25">
      <c r="A4" s="63"/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</row>
    <row r="5" spans="1:15" ht="18.75" x14ac:dyDescent="0.3">
      <c r="A5" s="148" t="s">
        <v>103</v>
      </c>
      <c r="B5" s="170"/>
      <c r="C5" s="170"/>
      <c r="D5" s="170"/>
      <c r="E5" s="170"/>
      <c r="F5" s="170"/>
      <c r="G5" s="170"/>
      <c r="H5" s="170"/>
      <c r="I5" s="170"/>
      <c r="J5" s="170"/>
      <c r="K5" s="170"/>
      <c r="L5" s="170"/>
      <c r="M5" s="170"/>
    </row>
    <row r="6" spans="1:15" ht="6.75" customHeight="1" thickBot="1" x14ac:dyDescent="0.25"/>
    <row r="7" spans="1:15" s="11" customFormat="1" ht="13.5" thickTop="1" x14ac:dyDescent="0.2">
      <c r="A7" s="64" t="s">
        <v>16</v>
      </c>
      <c r="B7" s="136" t="s">
        <v>17</v>
      </c>
      <c r="C7" s="136" t="s">
        <v>18</v>
      </c>
      <c r="D7" s="136" t="s">
        <v>19</v>
      </c>
      <c r="E7" s="136" t="s">
        <v>20</v>
      </c>
      <c r="F7" s="136" t="s">
        <v>21</v>
      </c>
      <c r="G7" s="136" t="s">
        <v>55</v>
      </c>
      <c r="H7" s="136" t="s">
        <v>61</v>
      </c>
      <c r="I7" s="136" t="s">
        <v>62</v>
      </c>
      <c r="J7" s="136" t="s">
        <v>63</v>
      </c>
      <c r="K7" s="136" t="s">
        <v>73</v>
      </c>
      <c r="L7" s="136" t="s">
        <v>74</v>
      </c>
      <c r="M7" s="183" t="s">
        <v>75</v>
      </c>
    </row>
    <row r="8" spans="1:15" s="67" customFormat="1" ht="11.25" x14ac:dyDescent="0.2">
      <c r="A8" s="65"/>
      <c r="B8" s="66" t="s">
        <v>104</v>
      </c>
      <c r="C8" s="66" t="s">
        <v>105</v>
      </c>
      <c r="D8" s="66" t="s">
        <v>106</v>
      </c>
      <c r="E8" s="66" t="s">
        <v>107</v>
      </c>
      <c r="F8" s="66" t="s">
        <v>108</v>
      </c>
      <c r="G8" s="66" t="s">
        <v>109</v>
      </c>
      <c r="H8" s="66" t="s">
        <v>110</v>
      </c>
      <c r="I8" s="66" t="s">
        <v>111</v>
      </c>
      <c r="J8" s="66" t="s">
        <v>112</v>
      </c>
      <c r="K8" s="66" t="s">
        <v>113</v>
      </c>
      <c r="L8" s="66" t="s">
        <v>114</v>
      </c>
      <c r="M8" s="184" t="s">
        <v>115</v>
      </c>
    </row>
    <row r="9" spans="1:15" ht="15" x14ac:dyDescent="0.25">
      <c r="A9" s="68"/>
      <c r="B9" s="69"/>
      <c r="C9" s="69"/>
      <c r="D9" s="69"/>
      <c r="E9" s="69"/>
      <c r="F9" s="69"/>
      <c r="G9" s="69"/>
      <c r="H9" s="69"/>
      <c r="I9" s="69"/>
      <c r="J9" s="69"/>
      <c r="K9" s="69"/>
      <c r="L9" s="69"/>
      <c r="M9" s="185"/>
    </row>
    <row r="10" spans="1:15" x14ac:dyDescent="0.2">
      <c r="A10" s="70" t="s">
        <v>116</v>
      </c>
      <c r="B10" s="104">
        <v>19488</v>
      </c>
      <c r="C10" s="104">
        <v>31664</v>
      </c>
      <c r="D10" s="104">
        <v>41193</v>
      </c>
      <c r="E10" s="104">
        <v>50721</v>
      </c>
      <c r="F10" s="104">
        <v>60524</v>
      </c>
      <c r="G10" s="104">
        <v>68872</v>
      </c>
      <c r="H10" s="104">
        <v>79543</v>
      </c>
      <c r="I10" s="104">
        <v>89024</v>
      </c>
      <c r="J10" s="104">
        <v>99194</v>
      </c>
      <c r="K10" s="104">
        <v>108988</v>
      </c>
      <c r="L10" s="104">
        <v>118313</v>
      </c>
      <c r="M10" s="186">
        <v>126284</v>
      </c>
    </row>
    <row r="11" spans="1:15" x14ac:dyDescent="0.2">
      <c r="A11" s="70" t="s">
        <v>117</v>
      </c>
      <c r="B11" s="104">
        <v>19488</v>
      </c>
      <c r="C11" s="104">
        <v>21311</v>
      </c>
      <c r="D11" s="104">
        <v>20206</v>
      </c>
      <c r="E11" s="104">
        <v>20506</v>
      </c>
      <c r="F11" s="104">
        <v>20874</v>
      </c>
      <c r="G11" s="104">
        <v>19614</v>
      </c>
      <c r="H11" s="104">
        <v>23295</v>
      </c>
      <c r="I11" s="104">
        <v>21754</v>
      </c>
      <c r="J11" s="104">
        <v>23789</v>
      </c>
      <c r="K11" s="71">
        <v>23198</v>
      </c>
      <c r="L11" s="104">
        <v>23193</v>
      </c>
      <c r="M11" s="186">
        <v>20792</v>
      </c>
      <c r="O11" s="72"/>
    </row>
    <row r="12" spans="1:15" x14ac:dyDescent="0.2">
      <c r="A12" s="70"/>
      <c r="B12" s="104"/>
      <c r="C12" s="104"/>
      <c r="D12" s="104"/>
      <c r="E12" s="104"/>
      <c r="F12" s="104"/>
      <c r="G12" s="104"/>
      <c r="H12" s="104"/>
      <c r="I12" s="104"/>
      <c r="J12" s="104"/>
      <c r="K12" s="104"/>
      <c r="L12" s="104"/>
      <c r="M12" s="186"/>
    </row>
    <row r="13" spans="1:15" ht="15" customHeight="1" x14ac:dyDescent="0.2">
      <c r="A13" s="70" t="s">
        <v>118</v>
      </c>
      <c r="B13" s="104">
        <v>17871</v>
      </c>
      <c r="C13" s="104">
        <v>28863</v>
      </c>
      <c r="D13" s="104">
        <v>37503</v>
      </c>
      <c r="E13" s="104">
        <v>46298</v>
      </c>
      <c r="F13" s="104">
        <v>55394</v>
      </c>
      <c r="G13" s="104">
        <v>63123</v>
      </c>
      <c r="H13" s="104">
        <v>72866</v>
      </c>
      <c r="I13" s="104">
        <v>81559</v>
      </c>
      <c r="J13" s="104">
        <v>90870</v>
      </c>
      <c r="K13" s="104">
        <v>99840</v>
      </c>
      <c r="L13" s="104">
        <v>108293</v>
      </c>
      <c r="M13" s="186">
        <v>115480</v>
      </c>
    </row>
    <row r="14" spans="1:15" x14ac:dyDescent="0.2">
      <c r="A14" s="70" t="s">
        <v>119</v>
      </c>
      <c r="B14" s="110">
        <f t="shared" ref="B14:M14" si="0">B13/B10</f>
        <v>0.91702586206896552</v>
      </c>
      <c r="C14" s="110">
        <f t="shared" si="0"/>
        <v>0.91153991915108645</v>
      </c>
      <c r="D14" s="110">
        <f t="shared" si="0"/>
        <v>0.91042167358531789</v>
      </c>
      <c r="E14" s="110">
        <f t="shared" si="0"/>
        <v>0.91279746061789002</v>
      </c>
      <c r="F14" s="110">
        <f t="shared" si="0"/>
        <v>0.91524023527856713</v>
      </c>
      <c r="G14" s="110">
        <f t="shared" si="0"/>
        <v>0.91652630967592053</v>
      </c>
      <c r="H14" s="110">
        <f t="shared" si="0"/>
        <v>0.9160579812177061</v>
      </c>
      <c r="I14" s="110">
        <f t="shared" si="0"/>
        <v>0.91614620776419842</v>
      </c>
      <c r="J14" s="110">
        <f t="shared" si="0"/>
        <v>0.91608363409077165</v>
      </c>
      <c r="K14" s="110">
        <f t="shared" si="0"/>
        <v>0.91606415385180018</v>
      </c>
      <c r="L14" s="110">
        <f t="shared" si="0"/>
        <v>0.91530939119116239</v>
      </c>
      <c r="M14" s="187">
        <f t="shared" si="0"/>
        <v>0.91444680244528209</v>
      </c>
      <c r="N14" s="67"/>
    </row>
    <row r="15" spans="1:15" x14ac:dyDescent="0.2">
      <c r="A15" s="70"/>
      <c r="B15" s="104"/>
      <c r="C15" s="104"/>
      <c r="D15" s="104"/>
      <c r="E15" s="104"/>
      <c r="F15" s="104"/>
      <c r="G15" s="104"/>
      <c r="H15" s="104"/>
      <c r="I15" s="104"/>
      <c r="J15" s="104"/>
      <c r="K15" s="104"/>
      <c r="L15" s="104"/>
      <c r="M15" s="186"/>
    </row>
    <row r="16" spans="1:15" ht="15" customHeight="1" x14ac:dyDescent="0.2">
      <c r="A16" s="70" t="s">
        <v>120</v>
      </c>
      <c r="B16" s="104">
        <v>1763</v>
      </c>
      <c r="C16" s="104">
        <v>2626</v>
      </c>
      <c r="D16" s="104">
        <v>3361</v>
      </c>
      <c r="E16" s="104">
        <v>4025</v>
      </c>
      <c r="F16" s="104">
        <v>4643</v>
      </c>
      <c r="G16" s="104">
        <v>5184</v>
      </c>
      <c r="H16" s="104">
        <v>5895</v>
      </c>
      <c r="I16" s="104">
        <v>6469</v>
      </c>
      <c r="J16" s="104">
        <v>7141</v>
      </c>
      <c r="K16" s="104">
        <v>7894</v>
      </c>
      <c r="L16" s="104">
        <v>8601</v>
      </c>
      <c r="M16" s="186">
        <v>9279</v>
      </c>
    </row>
    <row r="17" spans="1:13" x14ac:dyDescent="0.2">
      <c r="A17" s="70" t="s">
        <v>119</v>
      </c>
      <c r="B17" s="110">
        <f t="shared" ref="B17:M17" si="1">B16/B10</f>
        <v>9.0465927750410513E-2</v>
      </c>
      <c r="C17" s="110">
        <f t="shared" si="1"/>
        <v>8.2933299646285999E-2</v>
      </c>
      <c r="D17" s="110">
        <f t="shared" si="1"/>
        <v>8.159153254193674E-2</v>
      </c>
      <c r="E17" s="110">
        <f t="shared" si="1"/>
        <v>7.9355690936692883E-2</v>
      </c>
      <c r="F17" s="110">
        <f t="shared" si="1"/>
        <v>7.6713369902848452E-2</v>
      </c>
      <c r="G17" s="110">
        <f t="shared" si="1"/>
        <v>7.5270066209780467E-2</v>
      </c>
      <c r="H17" s="110">
        <f t="shared" si="1"/>
        <v>7.411085827791257E-2</v>
      </c>
      <c r="I17" s="110">
        <f t="shared" si="1"/>
        <v>7.2665797987059674E-2</v>
      </c>
      <c r="J17" s="110">
        <f t="shared" si="1"/>
        <v>7.199024134524265E-2</v>
      </c>
      <c r="K17" s="110">
        <f t="shared" si="1"/>
        <v>7.2429992292729478E-2</v>
      </c>
      <c r="L17" s="110">
        <f t="shared" si="1"/>
        <v>7.2696998639202787E-2</v>
      </c>
      <c r="M17" s="187">
        <f t="shared" si="1"/>
        <v>7.3477241772512747E-2</v>
      </c>
    </row>
    <row r="18" spans="1:13" x14ac:dyDescent="0.2">
      <c r="A18" s="70"/>
      <c r="B18" s="104"/>
      <c r="C18" s="104"/>
      <c r="D18" s="104"/>
      <c r="E18" s="104"/>
      <c r="F18" s="104"/>
      <c r="G18" s="104"/>
      <c r="H18" s="104"/>
      <c r="I18" s="104"/>
      <c r="J18" s="104"/>
      <c r="K18" s="104"/>
      <c r="L18" s="104"/>
      <c r="M18" s="186"/>
    </row>
    <row r="19" spans="1:13" x14ac:dyDescent="0.2">
      <c r="A19" s="70" t="s">
        <v>121</v>
      </c>
      <c r="B19" s="104">
        <v>12008</v>
      </c>
      <c r="C19" s="104">
        <v>19726</v>
      </c>
      <c r="D19" s="104">
        <v>25621</v>
      </c>
      <c r="E19" s="104">
        <v>31641</v>
      </c>
      <c r="F19" s="104">
        <v>37590</v>
      </c>
      <c r="G19" s="104">
        <v>43304</v>
      </c>
      <c r="H19" s="104">
        <v>49939</v>
      </c>
      <c r="I19" s="104">
        <v>55923</v>
      </c>
      <c r="J19" s="104">
        <v>62247</v>
      </c>
      <c r="K19" s="104">
        <v>68375</v>
      </c>
      <c r="L19" s="104">
        <v>73890</v>
      </c>
      <c r="M19" s="186">
        <v>78665</v>
      </c>
    </row>
    <row r="20" spans="1:13" x14ac:dyDescent="0.2">
      <c r="A20" s="70" t="s">
        <v>119</v>
      </c>
      <c r="B20" s="110">
        <f t="shared" ref="B20:M20" si="2">B19/B10</f>
        <v>0.61617405582922824</v>
      </c>
      <c r="C20" s="110">
        <f t="shared" si="2"/>
        <v>0.62297877716018191</v>
      </c>
      <c r="D20" s="110">
        <f t="shared" si="2"/>
        <v>0.62197460733619792</v>
      </c>
      <c r="E20" s="110">
        <f t="shared" si="2"/>
        <v>0.62382445141065834</v>
      </c>
      <c r="F20" s="110">
        <f t="shared" si="2"/>
        <v>0.62107593681845219</v>
      </c>
      <c r="G20" s="110">
        <f t="shared" si="2"/>
        <v>0.62876059937274942</v>
      </c>
      <c r="H20" s="110">
        <f t="shared" si="2"/>
        <v>0.62782394428170929</v>
      </c>
      <c r="I20" s="110">
        <f t="shared" si="2"/>
        <v>0.62817891804457227</v>
      </c>
      <c r="J20" s="110">
        <f t="shared" si="2"/>
        <v>0.62752787466983895</v>
      </c>
      <c r="K20" s="110">
        <f t="shared" si="2"/>
        <v>0.62736264542885456</v>
      </c>
      <c r="L20" s="110">
        <f t="shared" si="2"/>
        <v>0.624529848790919</v>
      </c>
      <c r="M20" s="187">
        <f t="shared" si="2"/>
        <v>0.6229213518735548</v>
      </c>
    </row>
    <row r="21" spans="1:13" x14ac:dyDescent="0.2">
      <c r="A21" s="70"/>
      <c r="B21" s="104"/>
      <c r="C21" s="104"/>
      <c r="D21" s="104"/>
      <c r="E21" s="104"/>
      <c r="F21" s="104"/>
      <c r="G21" s="104"/>
      <c r="H21" s="104"/>
      <c r="I21" s="104"/>
      <c r="J21" s="104"/>
      <c r="K21" s="104"/>
      <c r="L21" s="104"/>
      <c r="M21" s="186"/>
    </row>
    <row r="22" spans="1:13" x14ac:dyDescent="0.2">
      <c r="A22" s="70" t="s">
        <v>122</v>
      </c>
      <c r="B22" s="104">
        <v>688</v>
      </c>
      <c r="C22" s="104">
        <v>1119</v>
      </c>
      <c r="D22" s="104">
        <v>1416</v>
      </c>
      <c r="E22" s="104">
        <v>1702</v>
      </c>
      <c r="F22" s="104">
        <v>1989</v>
      </c>
      <c r="G22" s="104">
        <v>2257</v>
      </c>
      <c r="H22" s="104">
        <v>2600</v>
      </c>
      <c r="I22" s="104">
        <v>2847</v>
      </c>
      <c r="J22" s="104">
        <v>3093</v>
      </c>
      <c r="K22" s="104">
        <v>3364</v>
      </c>
      <c r="L22" s="104">
        <v>3620</v>
      </c>
      <c r="M22" s="186">
        <v>3826</v>
      </c>
    </row>
    <row r="23" spans="1:13" x14ac:dyDescent="0.2">
      <c r="A23" s="70" t="s">
        <v>119</v>
      </c>
      <c r="B23" s="110">
        <f t="shared" ref="B23:M23" si="3">B22/B10</f>
        <v>3.5303776683087026E-2</v>
      </c>
      <c r="C23" s="110">
        <f t="shared" si="3"/>
        <v>3.5339818089944415E-2</v>
      </c>
      <c r="D23" s="110">
        <f t="shared" si="3"/>
        <v>3.4374772412788579E-2</v>
      </c>
      <c r="E23" s="110">
        <f t="shared" si="3"/>
        <v>3.3556120738944421E-2</v>
      </c>
      <c r="F23" s="110">
        <f t="shared" si="3"/>
        <v>3.2862996497257289E-2</v>
      </c>
      <c r="G23" s="110">
        <f t="shared" si="3"/>
        <v>3.2770937391102338E-2</v>
      </c>
      <c r="H23" s="110">
        <f t="shared" si="3"/>
        <v>3.2686722904592486E-2</v>
      </c>
      <c r="I23" s="110">
        <f t="shared" si="3"/>
        <v>3.198014018691589E-2</v>
      </c>
      <c r="J23" s="110">
        <f t="shared" si="3"/>
        <v>3.1181321450894209E-2</v>
      </c>
      <c r="K23" s="110">
        <f t="shared" si="3"/>
        <v>3.0865783388996954E-2</v>
      </c>
      <c r="L23" s="110">
        <f t="shared" si="3"/>
        <v>3.0596806775248706E-2</v>
      </c>
      <c r="M23" s="187">
        <f t="shared" si="3"/>
        <v>3.029679135915872E-2</v>
      </c>
    </row>
    <row r="24" spans="1:13" x14ac:dyDescent="0.2">
      <c r="A24" s="73"/>
      <c r="B24" s="104"/>
      <c r="C24" s="104"/>
      <c r="D24" s="104"/>
      <c r="E24" s="104"/>
      <c r="F24" s="104"/>
      <c r="G24" s="104"/>
      <c r="H24" s="104"/>
      <c r="I24" s="104"/>
      <c r="J24" s="104"/>
      <c r="K24" s="104"/>
      <c r="L24" s="104"/>
      <c r="M24" s="186"/>
    </row>
    <row r="25" spans="1:13" x14ac:dyDescent="0.2">
      <c r="A25" s="73" t="s">
        <v>123</v>
      </c>
      <c r="B25" s="104">
        <v>220</v>
      </c>
      <c r="C25" s="104">
        <v>590</v>
      </c>
      <c r="D25" s="104">
        <v>626</v>
      </c>
      <c r="E25" s="104">
        <v>685</v>
      </c>
      <c r="F25" s="104">
        <v>725</v>
      </c>
      <c r="G25" s="104">
        <v>802</v>
      </c>
      <c r="H25" s="104">
        <v>967</v>
      </c>
      <c r="I25" s="104">
        <v>1076</v>
      </c>
      <c r="J25" s="104">
        <v>1128</v>
      </c>
      <c r="K25" s="104">
        <v>1383</v>
      </c>
      <c r="L25" s="104">
        <v>1415</v>
      </c>
      <c r="M25" s="186">
        <v>1431</v>
      </c>
    </row>
    <row r="26" spans="1:13" x14ac:dyDescent="0.2">
      <c r="A26" s="70" t="s">
        <v>119</v>
      </c>
      <c r="B26" s="110">
        <f t="shared" ref="B26:M26" si="4">B25/B10</f>
        <v>1.1288998357963875E-2</v>
      </c>
      <c r="C26" s="110">
        <f t="shared" si="4"/>
        <v>1.8633148054573018E-2</v>
      </c>
      <c r="D26" s="110">
        <f t="shared" si="4"/>
        <v>1.5196756730512465E-2</v>
      </c>
      <c r="E26" s="110">
        <f t="shared" si="4"/>
        <v>1.3505254233946492E-2</v>
      </c>
      <c r="F26" s="110">
        <f t="shared" si="4"/>
        <v>1.1978719185777543E-2</v>
      </c>
      <c r="G26" s="110">
        <f t="shared" si="4"/>
        <v>1.1644790335695203E-2</v>
      </c>
      <c r="H26" s="110">
        <f t="shared" si="4"/>
        <v>1.2156946557208051E-2</v>
      </c>
      <c r="I26" s="110">
        <f t="shared" si="4"/>
        <v>1.2086628324946082E-2</v>
      </c>
      <c r="J26" s="110">
        <f t="shared" si="4"/>
        <v>1.1371655543682078E-2</v>
      </c>
      <c r="K26" s="110">
        <f t="shared" si="4"/>
        <v>1.2689470400411055E-2</v>
      </c>
      <c r="L26" s="110">
        <f t="shared" si="4"/>
        <v>1.1959801543363789E-2</v>
      </c>
      <c r="M26" s="187">
        <f t="shared" si="4"/>
        <v>1.133160178644959E-2</v>
      </c>
    </row>
    <row r="27" spans="1:13" ht="13.5" thickBot="1" x14ac:dyDescent="0.25">
      <c r="A27" s="74"/>
      <c r="B27" s="105"/>
      <c r="C27" s="105"/>
      <c r="D27" s="25"/>
      <c r="E27" s="105"/>
      <c r="F27" s="105"/>
      <c r="G27" s="105"/>
      <c r="H27" s="105"/>
      <c r="I27" s="105"/>
      <c r="J27" s="105"/>
      <c r="K27" s="105"/>
      <c r="L27" s="105"/>
      <c r="M27" s="188"/>
    </row>
    <row r="28" spans="1:13" ht="13.5" thickTop="1" x14ac:dyDescent="0.2"/>
    <row r="29" spans="1:13" x14ac:dyDescent="0.2">
      <c r="A29" s="173" t="s">
        <v>124</v>
      </c>
      <c r="B29" s="174"/>
      <c r="C29" s="171"/>
      <c r="D29" s="171"/>
      <c r="E29" s="171"/>
    </row>
  </sheetData>
  <mergeCells count="5">
    <mergeCell ref="A29:E29"/>
    <mergeCell ref="A1:M1"/>
    <mergeCell ref="A2:M2"/>
    <mergeCell ref="A3:M3"/>
    <mergeCell ref="A5:M5"/>
  </mergeCells>
  <phoneticPr fontId="2" type="noConversion"/>
  <printOptions horizontalCentered="1" verticalCentered="1"/>
  <pageMargins left="0.5" right="0.5" top="0.5" bottom="0.5" header="0.5" footer="0.5"/>
  <pageSetup orientation="landscape" errors="blank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/>
  <dimension ref="A1:P39"/>
  <sheetViews>
    <sheetView topLeftCell="A21" workbookViewId="0">
      <selection activeCell="G34" sqref="G34"/>
    </sheetView>
  </sheetViews>
  <sheetFormatPr defaultColWidth="9.140625" defaultRowHeight="12.75" x14ac:dyDescent="0.2"/>
  <cols>
    <col min="1" max="1" width="24.28515625" style="1" customWidth="1"/>
    <col min="2" max="5" width="15.5703125" style="1" customWidth="1"/>
    <col min="6" max="6" width="19.140625" style="1" customWidth="1"/>
    <col min="7" max="7" width="17" style="1" customWidth="1"/>
    <col min="8" max="16384" width="9.140625" style="1"/>
  </cols>
  <sheetData>
    <row r="1" spans="1:16" ht="18.75" customHeight="1" x14ac:dyDescent="0.2"/>
    <row r="2" spans="1:16" ht="15.75" customHeight="1" x14ac:dyDescent="0.3">
      <c r="A2" s="148" t="s">
        <v>0</v>
      </c>
      <c r="B2" s="175"/>
      <c r="C2" s="175"/>
      <c r="D2" s="175"/>
      <c r="E2" s="175"/>
      <c r="F2" s="175"/>
      <c r="G2" s="175"/>
    </row>
    <row r="3" spans="1:16" ht="15.75" customHeight="1" x14ac:dyDescent="0.25">
      <c r="A3" s="146" t="str">
        <f>'1. Plan vs Actual'!A2</f>
        <v>OSCCAR Summary by Workforce Area</v>
      </c>
      <c r="B3" s="168"/>
      <c r="C3" s="168"/>
      <c r="D3" s="168"/>
      <c r="E3" s="168"/>
      <c r="F3" s="168"/>
      <c r="G3" s="168"/>
    </row>
    <row r="4" spans="1:16" ht="15.75" customHeight="1" x14ac:dyDescent="0.25">
      <c r="A4" s="172" t="str">
        <f>'1. Plan vs Actual'!A3</f>
        <v>FY24 Quarter Ending June 30, 2024</v>
      </c>
      <c r="B4" s="172"/>
      <c r="C4" s="172"/>
      <c r="D4" s="172"/>
      <c r="E4" s="172"/>
      <c r="F4" s="172"/>
      <c r="G4" s="172"/>
      <c r="H4" s="127"/>
      <c r="I4" s="127"/>
      <c r="J4" s="127"/>
      <c r="K4" s="127"/>
      <c r="L4" s="127"/>
      <c r="M4" s="127"/>
      <c r="N4" s="127"/>
      <c r="O4" s="127"/>
      <c r="P4" s="127"/>
    </row>
    <row r="5" spans="1:16" ht="6.75" customHeight="1" x14ac:dyDescent="0.2"/>
    <row r="6" spans="1:16" ht="18.75" x14ac:dyDescent="0.3">
      <c r="A6" s="148" t="s">
        <v>125</v>
      </c>
      <c r="B6" s="170"/>
      <c r="C6" s="170"/>
      <c r="D6" s="170"/>
      <c r="E6" s="170"/>
      <c r="F6" s="170"/>
      <c r="G6" s="170"/>
    </row>
    <row r="7" spans="1:16" ht="6.75" customHeight="1" thickBot="1" x14ac:dyDescent="0.35">
      <c r="A7" s="133"/>
      <c r="B7" s="140"/>
      <c r="C7" s="140"/>
      <c r="D7" s="140"/>
      <c r="E7" s="140"/>
      <c r="F7" s="140"/>
      <c r="G7" s="140"/>
    </row>
    <row r="8" spans="1:16" s="11" customFormat="1" ht="13.5" thickTop="1" x14ac:dyDescent="0.2">
      <c r="A8" s="36" t="s">
        <v>16</v>
      </c>
      <c r="B8" s="138" t="s">
        <v>17</v>
      </c>
      <c r="C8" s="137" t="s">
        <v>18</v>
      </c>
      <c r="D8" s="75" t="s">
        <v>19</v>
      </c>
      <c r="E8" s="76" t="s">
        <v>20</v>
      </c>
      <c r="F8" s="138" t="s">
        <v>21</v>
      </c>
      <c r="G8" s="137" t="s">
        <v>55</v>
      </c>
    </row>
    <row r="9" spans="1:16" ht="15.75" customHeight="1" x14ac:dyDescent="0.2">
      <c r="A9" s="179"/>
      <c r="B9" s="178" t="s">
        <v>148</v>
      </c>
      <c r="C9" s="161"/>
      <c r="D9" s="181" t="s">
        <v>150</v>
      </c>
      <c r="E9" s="182"/>
      <c r="F9" s="178" t="s">
        <v>126</v>
      </c>
      <c r="G9" s="161"/>
    </row>
    <row r="10" spans="1:16" ht="30.75" customHeight="1" thickBot="1" x14ac:dyDescent="0.25">
      <c r="A10" s="180"/>
      <c r="B10" s="77" t="s">
        <v>149</v>
      </c>
      <c r="C10" s="78" t="s">
        <v>127</v>
      </c>
      <c r="D10" s="79" t="s">
        <v>151</v>
      </c>
      <c r="E10" s="80" t="s">
        <v>127</v>
      </c>
      <c r="F10" s="77" t="s">
        <v>146</v>
      </c>
      <c r="G10" s="78" t="s">
        <v>128</v>
      </c>
    </row>
    <row r="11" spans="1:16" ht="17.25" customHeight="1" x14ac:dyDescent="0.25">
      <c r="A11" s="81" t="s">
        <v>129</v>
      </c>
      <c r="B11" s="120">
        <v>102734</v>
      </c>
      <c r="C11" s="82">
        <f t="shared" ref="C11:C18" si="0">B11/$B$11</f>
        <v>1</v>
      </c>
      <c r="D11" s="117">
        <v>126284</v>
      </c>
      <c r="E11" s="83">
        <f>D11/$D$11</f>
        <v>1</v>
      </c>
      <c r="F11" s="84">
        <f t="shared" ref="F11:F18" si="1">D11-B11</f>
        <v>23550</v>
      </c>
      <c r="G11" s="82">
        <f t="shared" ref="G11:G18" si="2">F11/B11</f>
        <v>0.22923277590671054</v>
      </c>
    </row>
    <row r="12" spans="1:16" ht="14.25" x14ac:dyDescent="0.25">
      <c r="A12" s="85" t="s">
        <v>130</v>
      </c>
      <c r="B12" s="121">
        <v>7904</v>
      </c>
      <c r="C12" s="86">
        <f t="shared" si="0"/>
        <v>7.6936554597309553E-2</v>
      </c>
      <c r="D12" s="118">
        <v>9279</v>
      </c>
      <c r="E12" s="87">
        <f>D12/$D$11</f>
        <v>7.3477241772512747E-2</v>
      </c>
      <c r="F12" s="88">
        <f t="shared" si="1"/>
        <v>1375</v>
      </c>
      <c r="G12" s="86">
        <f t="shared" si="2"/>
        <v>0.17396255060728744</v>
      </c>
    </row>
    <row r="13" spans="1:16" ht="14.25" x14ac:dyDescent="0.25">
      <c r="A13" s="85" t="s">
        <v>60</v>
      </c>
      <c r="B13" s="121">
        <v>66444</v>
      </c>
      <c r="C13" s="86">
        <f t="shared" si="0"/>
        <v>0.64675764595946816</v>
      </c>
      <c r="D13" s="118">
        <v>78665</v>
      </c>
      <c r="E13" s="87">
        <f>D13/$D$11</f>
        <v>0.6229213518735548</v>
      </c>
      <c r="F13" s="88">
        <f t="shared" si="1"/>
        <v>12221</v>
      </c>
      <c r="G13" s="86">
        <f t="shared" si="2"/>
        <v>0.18392932394196618</v>
      </c>
    </row>
    <row r="14" spans="1:16" ht="14.25" x14ac:dyDescent="0.25">
      <c r="A14" s="85" t="s">
        <v>26</v>
      </c>
      <c r="B14" s="121">
        <v>3479</v>
      </c>
      <c r="C14" s="86">
        <f t="shared" si="0"/>
        <v>3.3864154028851207E-2</v>
      </c>
      <c r="D14" s="118">
        <v>3826</v>
      </c>
      <c r="E14" s="87">
        <f>D14/$D$11</f>
        <v>3.029679135915872E-2</v>
      </c>
      <c r="F14" s="88">
        <f t="shared" si="1"/>
        <v>347</v>
      </c>
      <c r="G14" s="86">
        <f t="shared" si="2"/>
        <v>9.9741304972693304E-2</v>
      </c>
    </row>
    <row r="15" spans="1:16" ht="14.25" x14ac:dyDescent="0.25">
      <c r="A15" s="85" t="s">
        <v>23</v>
      </c>
      <c r="B15" s="121">
        <v>94648</v>
      </c>
      <c r="C15" s="86">
        <f t="shared" si="0"/>
        <v>0.92129188000077866</v>
      </c>
      <c r="D15" s="118">
        <v>115480</v>
      </c>
      <c r="E15" s="87">
        <f>D15/$D$11</f>
        <v>0.91444680244528209</v>
      </c>
      <c r="F15" s="88">
        <f t="shared" si="1"/>
        <v>20832</v>
      </c>
      <c r="G15" s="86">
        <f t="shared" si="2"/>
        <v>0.2200997379765024</v>
      </c>
    </row>
    <row r="16" spans="1:16" ht="14.25" x14ac:dyDescent="0.25">
      <c r="A16" s="89" t="s">
        <v>131</v>
      </c>
      <c r="B16" s="122"/>
      <c r="C16" s="90"/>
      <c r="D16" s="91"/>
      <c r="E16" s="92"/>
      <c r="F16" s="93">
        <f t="shared" si="1"/>
        <v>0</v>
      </c>
      <c r="G16" s="94"/>
    </row>
    <row r="17" spans="1:8" ht="14.25" x14ac:dyDescent="0.25">
      <c r="A17" s="85" t="s">
        <v>132</v>
      </c>
      <c r="B17" s="121">
        <v>52073</v>
      </c>
      <c r="C17" s="86">
        <f t="shared" si="0"/>
        <v>0.50687211633928397</v>
      </c>
      <c r="D17" s="118">
        <v>65870</v>
      </c>
      <c r="E17" s="87">
        <f>D17/$D$11</f>
        <v>0.521602103195971</v>
      </c>
      <c r="F17" s="88">
        <f t="shared" si="1"/>
        <v>13797</v>
      </c>
      <c r="G17" s="86">
        <f t="shared" si="2"/>
        <v>0.26495496706546579</v>
      </c>
      <c r="H17" s="72"/>
    </row>
    <row r="18" spans="1:8" ht="14.25" x14ac:dyDescent="0.25">
      <c r="A18" s="85" t="s">
        <v>89</v>
      </c>
      <c r="B18" s="121">
        <v>49763</v>
      </c>
      <c r="C18" s="86">
        <f t="shared" si="0"/>
        <v>0.48438686316117352</v>
      </c>
      <c r="D18" s="118">
        <v>59217</v>
      </c>
      <c r="E18" s="87">
        <f>D18/$D$11</f>
        <v>0.46891926134743911</v>
      </c>
      <c r="F18" s="88">
        <f t="shared" si="1"/>
        <v>9454</v>
      </c>
      <c r="G18" s="86">
        <f t="shared" si="2"/>
        <v>0.1899805076060527</v>
      </c>
      <c r="H18" s="72"/>
    </row>
    <row r="19" spans="1:8" ht="14.25" x14ac:dyDescent="0.25">
      <c r="A19" s="89" t="s">
        <v>133</v>
      </c>
      <c r="B19" s="122"/>
      <c r="C19" s="90"/>
      <c r="D19" s="91"/>
      <c r="E19" s="92"/>
      <c r="F19" s="95"/>
      <c r="G19" s="96"/>
    </row>
    <row r="20" spans="1:8" ht="14.25" x14ac:dyDescent="0.25">
      <c r="A20" s="85" t="s">
        <v>79</v>
      </c>
      <c r="B20" s="121">
        <v>62743</v>
      </c>
      <c r="C20" s="86">
        <f t="shared" ref="C20:C27" si="3">B20/$B$11</f>
        <v>0.61073257149531801</v>
      </c>
      <c r="D20" s="118">
        <v>71987</v>
      </c>
      <c r="E20" s="87">
        <f t="shared" ref="E20:E27" si="4">D20/$D$11</f>
        <v>0.57004054353679012</v>
      </c>
      <c r="F20" s="88">
        <f t="shared" ref="F20:F35" si="5">D20-B20</f>
        <v>9244</v>
      </c>
      <c r="G20" s="86">
        <f t="shared" ref="G20:G27" si="6">F20/B20</f>
        <v>0.14733117638621041</v>
      </c>
    </row>
    <row r="21" spans="1:8" ht="14.25" x14ac:dyDescent="0.25">
      <c r="A21" s="85" t="s">
        <v>134</v>
      </c>
      <c r="B21" s="121">
        <v>17390</v>
      </c>
      <c r="C21" s="86">
        <f t="shared" si="3"/>
        <v>0.16927210076508264</v>
      </c>
      <c r="D21" s="118">
        <v>26838</v>
      </c>
      <c r="E21" s="87">
        <f t="shared" si="4"/>
        <v>0.21252098444775269</v>
      </c>
      <c r="F21" s="88">
        <f t="shared" si="5"/>
        <v>9448</v>
      </c>
      <c r="G21" s="86">
        <f t="shared" si="6"/>
        <v>0.54330074755606672</v>
      </c>
    </row>
    <row r="22" spans="1:8" ht="14.25" x14ac:dyDescent="0.25">
      <c r="A22" s="85" t="s">
        <v>135</v>
      </c>
      <c r="B22" s="121">
        <v>22360</v>
      </c>
      <c r="C22" s="86">
        <f t="shared" si="3"/>
        <v>0.21764946366344151</v>
      </c>
      <c r="D22" s="118">
        <v>27135</v>
      </c>
      <c r="E22" s="87">
        <f t="shared" si="4"/>
        <v>0.2148728263279592</v>
      </c>
      <c r="F22" s="88">
        <f t="shared" si="5"/>
        <v>4775</v>
      </c>
      <c r="G22" s="86">
        <f t="shared" si="6"/>
        <v>0.21355098389982111</v>
      </c>
    </row>
    <row r="23" spans="1:8" ht="14.25" x14ac:dyDescent="0.25">
      <c r="A23" s="85" t="s">
        <v>136</v>
      </c>
      <c r="B23" s="121">
        <v>1552</v>
      </c>
      <c r="C23" s="86">
        <f t="shared" si="3"/>
        <v>1.5106975295423132E-2</v>
      </c>
      <c r="D23" s="118">
        <v>1831</v>
      </c>
      <c r="E23" s="87">
        <f t="shared" si="4"/>
        <v>1.4499065598175541E-2</v>
      </c>
      <c r="F23" s="88">
        <f t="shared" si="5"/>
        <v>279</v>
      </c>
      <c r="G23" s="86">
        <f t="shared" si="6"/>
        <v>0.1797680412371134</v>
      </c>
    </row>
    <row r="24" spans="1:8" ht="14.25" x14ac:dyDescent="0.25">
      <c r="A24" s="85" t="s">
        <v>84</v>
      </c>
      <c r="B24" s="121">
        <v>5689</v>
      </c>
      <c r="C24" s="86">
        <f t="shared" si="3"/>
        <v>5.5376019623493686E-2</v>
      </c>
      <c r="D24" s="118">
        <v>7761</v>
      </c>
      <c r="E24" s="87">
        <f t="shared" si="4"/>
        <v>6.1456716607012768E-2</v>
      </c>
      <c r="F24" s="88">
        <f t="shared" si="5"/>
        <v>2072</v>
      </c>
      <c r="G24" s="86">
        <f t="shared" si="6"/>
        <v>0.36421163649147476</v>
      </c>
    </row>
    <row r="25" spans="1:8" ht="14.25" x14ac:dyDescent="0.25">
      <c r="A25" s="85" t="s">
        <v>137</v>
      </c>
      <c r="B25" s="121">
        <v>466</v>
      </c>
      <c r="C25" s="86">
        <f t="shared" si="3"/>
        <v>4.5359861389608113E-3</v>
      </c>
      <c r="D25" s="118">
        <v>556</v>
      </c>
      <c r="E25" s="87">
        <f t="shared" si="4"/>
        <v>4.4027746982990721E-3</v>
      </c>
      <c r="F25" s="88">
        <f t="shared" si="5"/>
        <v>90</v>
      </c>
      <c r="G25" s="86">
        <f t="shared" si="6"/>
        <v>0.19313304721030042</v>
      </c>
      <c r="H25" s="103"/>
    </row>
    <row r="26" spans="1:8" ht="14.25" x14ac:dyDescent="0.25">
      <c r="A26" s="85" t="s">
        <v>86</v>
      </c>
      <c r="B26" s="121">
        <v>10822</v>
      </c>
      <c r="C26" s="86">
        <f t="shared" si="3"/>
        <v>0.10534000428290537</v>
      </c>
      <c r="D26" s="118">
        <v>14248</v>
      </c>
      <c r="E26" s="87">
        <f t="shared" si="4"/>
        <v>0.11282506097367838</v>
      </c>
      <c r="F26" s="88">
        <f t="shared" si="5"/>
        <v>3426</v>
      </c>
      <c r="G26" s="86">
        <f t="shared" si="6"/>
        <v>0.31657734245056368</v>
      </c>
    </row>
    <row r="27" spans="1:8" ht="14.25" x14ac:dyDescent="0.25">
      <c r="A27" s="85" t="s">
        <v>138</v>
      </c>
      <c r="B27" s="121">
        <v>8409</v>
      </c>
      <c r="C27" s="86">
        <f t="shared" si="3"/>
        <v>8.1852161893822883E-2</v>
      </c>
      <c r="D27" s="118">
        <v>8425</v>
      </c>
      <c r="E27" s="87">
        <f t="shared" si="4"/>
        <v>6.6714706534477849E-2</v>
      </c>
      <c r="F27" s="88">
        <f t="shared" si="5"/>
        <v>16</v>
      </c>
      <c r="G27" s="86">
        <f t="shared" si="6"/>
        <v>1.902723272684029E-3</v>
      </c>
    </row>
    <row r="28" spans="1:8" ht="14.25" x14ac:dyDescent="0.25">
      <c r="A28" s="89" t="s">
        <v>139</v>
      </c>
      <c r="B28" s="122"/>
      <c r="C28" s="90"/>
      <c r="D28" s="91"/>
      <c r="E28" s="92"/>
      <c r="F28" s="95"/>
      <c r="G28" s="96"/>
    </row>
    <row r="29" spans="1:8" ht="14.25" x14ac:dyDescent="0.25">
      <c r="A29" s="85" t="s">
        <v>140</v>
      </c>
      <c r="B29" s="121">
        <v>10299</v>
      </c>
      <c r="C29" s="86">
        <f t="shared" ref="C29:C35" si="7">B29/$B$11</f>
        <v>0.1002491872213678</v>
      </c>
      <c r="D29" s="118">
        <v>12196</v>
      </c>
      <c r="E29" s="87">
        <f t="shared" ref="E29:E35" si="8">D29/$D$11</f>
        <v>9.6575971619524248E-2</v>
      </c>
      <c r="F29" s="88">
        <f t="shared" si="5"/>
        <v>1897</v>
      </c>
      <c r="G29" s="86">
        <f t="shared" ref="G29:G35" si="9">F29/B29</f>
        <v>0.18419264006214195</v>
      </c>
    </row>
    <row r="30" spans="1:8" ht="14.25" x14ac:dyDescent="0.25">
      <c r="A30" s="85" t="s">
        <v>141</v>
      </c>
      <c r="B30" s="121">
        <v>32615</v>
      </c>
      <c r="C30" s="86">
        <f t="shared" si="7"/>
        <v>0.3174703603480834</v>
      </c>
      <c r="D30" s="118">
        <v>39195</v>
      </c>
      <c r="E30" s="87">
        <f t="shared" si="8"/>
        <v>0.3103718602514966</v>
      </c>
      <c r="F30" s="88">
        <f t="shared" si="5"/>
        <v>6580</v>
      </c>
      <c r="G30" s="86">
        <f t="shared" si="9"/>
        <v>0.20174766211865705</v>
      </c>
    </row>
    <row r="31" spans="1:8" ht="14.25" x14ac:dyDescent="0.25">
      <c r="A31" s="85" t="s">
        <v>142</v>
      </c>
      <c r="B31" s="121">
        <v>14077</v>
      </c>
      <c r="C31" s="86">
        <f t="shared" si="7"/>
        <v>0.13702377012478828</v>
      </c>
      <c r="D31" s="118">
        <v>16252</v>
      </c>
      <c r="E31" s="87">
        <f t="shared" si="8"/>
        <v>0.12869405467042538</v>
      </c>
      <c r="F31" s="88">
        <f t="shared" si="5"/>
        <v>2175</v>
      </c>
      <c r="G31" s="86">
        <f t="shared" si="9"/>
        <v>0.15450735241883923</v>
      </c>
    </row>
    <row r="32" spans="1:8" ht="14.25" x14ac:dyDescent="0.25">
      <c r="A32" s="85" t="s">
        <v>143</v>
      </c>
      <c r="B32" s="121">
        <v>7799</v>
      </c>
      <c r="C32" s="86">
        <f t="shared" si="7"/>
        <v>7.5914497634668177E-2</v>
      </c>
      <c r="D32" s="118">
        <v>8825</v>
      </c>
      <c r="E32" s="87">
        <f t="shared" si="8"/>
        <v>6.9882170346203795E-2</v>
      </c>
      <c r="F32" s="88">
        <f t="shared" si="5"/>
        <v>1026</v>
      </c>
      <c r="G32" s="86">
        <f t="shared" si="9"/>
        <v>0.13155532760610333</v>
      </c>
    </row>
    <row r="33" spans="1:7" ht="14.25" x14ac:dyDescent="0.25">
      <c r="A33" s="85" t="s">
        <v>144</v>
      </c>
      <c r="B33" s="121">
        <v>22912</v>
      </c>
      <c r="C33" s="86">
        <f t="shared" si="7"/>
        <v>0.22302256312418478</v>
      </c>
      <c r="D33" s="118">
        <v>28517</v>
      </c>
      <c r="E33" s="87">
        <f t="shared" si="8"/>
        <v>0.22581641379747236</v>
      </c>
      <c r="F33" s="88">
        <f t="shared" si="5"/>
        <v>5605</v>
      </c>
      <c r="G33" s="86">
        <f t="shared" si="9"/>
        <v>0.24463163407821228</v>
      </c>
    </row>
    <row r="34" spans="1:7" ht="14.25" x14ac:dyDescent="0.25">
      <c r="A34" s="85" t="s">
        <v>145</v>
      </c>
      <c r="B34" s="121">
        <v>11503</v>
      </c>
      <c r="C34" s="86">
        <f t="shared" si="7"/>
        <v>0.11196877372632234</v>
      </c>
      <c r="D34" s="118">
        <v>15181</v>
      </c>
      <c r="E34" s="87">
        <f t="shared" si="8"/>
        <v>0.12021317031452916</v>
      </c>
      <c r="F34" s="88">
        <f t="shared" si="5"/>
        <v>3678</v>
      </c>
      <c r="G34" s="86">
        <f t="shared" si="9"/>
        <v>0.31974267582369814</v>
      </c>
    </row>
    <row r="35" spans="1:7" ht="14.25" x14ac:dyDescent="0.25">
      <c r="A35" s="97" t="s">
        <v>138</v>
      </c>
      <c r="B35" s="121">
        <v>3529</v>
      </c>
      <c r="C35" s="86">
        <f t="shared" si="7"/>
        <v>3.4350847820585201E-2</v>
      </c>
      <c r="D35" s="118">
        <v>6118</v>
      </c>
      <c r="E35" s="87">
        <f t="shared" si="8"/>
        <v>4.8446359000348424E-2</v>
      </c>
      <c r="F35" s="88">
        <f t="shared" si="5"/>
        <v>2589</v>
      </c>
      <c r="G35" s="86">
        <f t="shared" si="9"/>
        <v>0.73363559081892893</v>
      </c>
    </row>
    <row r="36" spans="1:7" ht="14.25" x14ac:dyDescent="0.25">
      <c r="A36" s="98" t="s">
        <v>46</v>
      </c>
      <c r="B36" s="122"/>
      <c r="C36" s="90"/>
      <c r="D36" s="91"/>
      <c r="E36" s="92"/>
      <c r="F36" s="95"/>
      <c r="G36" s="96"/>
    </row>
    <row r="37" spans="1:7" ht="15" thickBot="1" x14ac:dyDescent="0.3">
      <c r="A37" s="62"/>
      <c r="B37" s="123">
        <v>1077</v>
      </c>
      <c r="C37" s="99">
        <f>B37/$B$11</f>
        <v>1.0483384273950201E-2</v>
      </c>
      <c r="D37" s="119">
        <f>'1. Plan vs Actual'!C26</f>
        <v>1431</v>
      </c>
      <c r="E37" s="100">
        <f>D37/$D$11</f>
        <v>1.133160178644959E-2</v>
      </c>
      <c r="F37" s="101">
        <f>D37-B37</f>
        <v>354</v>
      </c>
      <c r="G37" s="102">
        <f>F37/B37</f>
        <v>0.32869080779944287</v>
      </c>
    </row>
    <row r="38" spans="1:7" ht="15.75" customHeight="1" thickTop="1" x14ac:dyDescent="0.2">
      <c r="A38" s="176"/>
      <c r="B38" s="177"/>
      <c r="C38" s="177"/>
      <c r="D38" s="177"/>
      <c r="E38" s="177"/>
      <c r="F38" s="177"/>
      <c r="G38" s="177"/>
    </row>
    <row r="39" spans="1:7" x14ac:dyDescent="0.2">
      <c r="A39" s="173" t="s">
        <v>124</v>
      </c>
      <c r="B39" s="174"/>
      <c r="C39" s="171"/>
      <c r="D39" s="171"/>
    </row>
  </sheetData>
  <mergeCells count="10">
    <mergeCell ref="A39:D39"/>
    <mergeCell ref="A2:G2"/>
    <mergeCell ref="A3:G3"/>
    <mergeCell ref="A4:G4"/>
    <mergeCell ref="A6:G6"/>
    <mergeCell ref="A38:G38"/>
    <mergeCell ref="B9:C9"/>
    <mergeCell ref="A9:A10"/>
    <mergeCell ref="D9:E9"/>
    <mergeCell ref="F9:G9"/>
  </mergeCells>
  <phoneticPr fontId="2" type="noConversion"/>
  <printOptions horizontalCentered="1" verticalCentered="1"/>
  <pageMargins left="0.5" right="0.5" top="0.5" bottom="0.5" header="0.5" footer="0.5"/>
  <pageSetup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LongProperties xmlns="http://schemas.microsoft.com/office/2006/metadata/longProperties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739B83D9EC05746835EEFEAC1333386" ma:contentTypeVersion="15" ma:contentTypeDescription="Create a new document." ma:contentTypeScope="" ma:versionID="9b87e86b3de12bebb9efce8f64cfffa1">
  <xsd:schema xmlns:xsd="http://www.w3.org/2001/XMLSchema" xmlns:xs="http://www.w3.org/2001/XMLSchema" xmlns:p="http://schemas.microsoft.com/office/2006/metadata/properties" xmlns:ns2="a543ae4e-6060-48c8-a421-709023b87e3c" xmlns:ns3="b72976aa-e7d9-498e-b08a-d3d9e47e4056" targetNamespace="http://schemas.microsoft.com/office/2006/metadata/properties" ma:root="true" ma:fieldsID="452bff954519939619209d9b805b32fe" ns2:_="" ns3:_="">
    <xsd:import namespace="a543ae4e-6060-48c8-a421-709023b87e3c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43ae4e-6060-48c8-a421-709023b87e3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2c7e6f66-5166-47a0-ad83-3c99a4fc2e00}" ma:internalName="TaxCatchAll" ma:showField="CatchAllData" ma:web="b72976aa-e7d9-498e-b08a-d3d9e47e40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052362A-5213-4FFB-AF3E-EC905BEC2F0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DF3E63C-EF1A-42CD-A06A-D3F29AD0FE63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1B200879-17DC-4549-82EF-A98768C39B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543ae4e-6060-48c8-a421-709023b87e3c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9</vt:i4>
      </vt:variant>
    </vt:vector>
  </HeadingPairs>
  <TitlesOfParts>
    <vt:vector size="18" baseType="lpstr">
      <vt:lpstr>Cover Sheet</vt:lpstr>
      <vt:lpstr>1. Plan vs Actual</vt:lpstr>
      <vt:lpstr>2.Populations</vt:lpstr>
      <vt:lpstr>3. Job Seeker Services</vt:lpstr>
      <vt:lpstr>4. Ethnicity</vt:lpstr>
      <vt:lpstr>5.Gender&amp;Age</vt:lpstr>
      <vt:lpstr>6. Education</vt:lpstr>
      <vt:lpstr>7. mnth to mnth</vt:lpstr>
      <vt:lpstr>8. yr to yr</vt:lpstr>
      <vt:lpstr>'1. Plan vs Actual'!Print_Area</vt:lpstr>
      <vt:lpstr>'2.Populations'!Print_Area</vt:lpstr>
      <vt:lpstr>'3. Job Seeker Services'!Print_Area</vt:lpstr>
      <vt:lpstr>'4. Ethnicity'!Print_Area</vt:lpstr>
      <vt:lpstr>'5.Gender&amp;Age'!Print_Area</vt:lpstr>
      <vt:lpstr>'6. Education'!Print_Area</vt:lpstr>
      <vt:lpstr>'7. mnth to mnth'!Print_Area</vt:lpstr>
      <vt:lpstr>'8. yr to yr'!Print_Area</vt:lpstr>
      <vt:lpstr>'Cover Sheet'!Print_Area</vt:lpstr>
    </vt:vector>
  </TitlesOfParts>
  <Manager/>
  <Company>DCS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Job Seeker Summary</dc:title>
  <dc:subject/>
  <dc:creator>TBruce</dc:creator>
  <cp:keywords/>
  <dc:description/>
  <cp:lastModifiedBy>Boucher, Joan (DCS)</cp:lastModifiedBy>
  <cp:revision/>
  <dcterms:created xsi:type="dcterms:W3CDTF">2005-11-01T20:57:08Z</dcterms:created>
  <dcterms:modified xsi:type="dcterms:W3CDTF">2024-10-08T19:58:29Z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Burke, Matthew (EOL)</vt:lpwstr>
  </property>
  <property fmtid="{D5CDD505-2E9C-101B-9397-08002B2CF9AE}" pid="3" name="Order">
    <vt:lpwstr>18856800.0000000</vt:lpwstr>
  </property>
  <property fmtid="{D5CDD505-2E9C-101B-9397-08002B2CF9AE}" pid="4" name="display_urn:schemas-microsoft-com:office:office#Author">
    <vt:lpwstr>Burke, Matthew (EOL)</vt:lpwstr>
  </property>
</Properties>
</file>