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230" documentId="11_F89E8FD9BB6EB548837D58C40D11833F36C486C2" xr6:coauthVersionLast="47" xr6:coauthVersionMax="47" xr10:uidLastSave="{932B4D16-74C7-4F3B-BC1E-14F528DED75A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0" l="1"/>
  <c r="I21" i="10"/>
  <c r="F19" i="10" l="1"/>
  <c r="F18" i="10"/>
  <c r="F17" i="10"/>
  <c r="F16" i="10"/>
  <c r="F15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<sst xmlns="http://schemas.openxmlformats.org/spreadsheetml/2006/main" count="81" uniqueCount="68">
  <si>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</si>
  <si>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</si>
  <si>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</si>
  <si>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</si>
  <si>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</si>
  <si>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</si>
  <si>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</si>
  <si>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</si>
  <si>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</si>
  <si>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</si>
  <si>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</si>
  <si>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</si>
  <si>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</si>
  <si>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</si>
  <si>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</si>
  <si>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</si>
  <si>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</si>
  <si>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</si>
  <si>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</si>
  <si>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</si>
  <si>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</si>
  <si>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</si>
  <si>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</si>
  <si>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</si>
  <si>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</si>
  <si>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</si>
  <si>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</si>
  <si>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</si>
  <si>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</si>
  <si>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</si>
  <si>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</si>
  <si>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</si>
  <si>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</si>
  <si>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</si>
  <si>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</si>
  <si>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</si>
  <si>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</si>
  <si>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</si>
  <si>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</si>
  <si>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</si>
  <si>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</si>
  <si>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</si>
  <si>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</si>
  <si>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</si>
  <si>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</si>
  <si>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</si>
  <si>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</si>
  <si>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</si>
  <si>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</si>
  <si>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</si>
  <si>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</si>
  <si>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</si>
  <si>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</si>
  <si>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</si>
  <si>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</si>
  <si>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</si>
  <si>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</si>
  <si>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</si>
  <si>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</si>
  <si>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</si>
  <si>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</si>
  <si>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</si>
  <si>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</si>
  <si>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</si>
  <si>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</si>
  <si>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</si>
  <si>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FY24 QUARTER ENDING JUNE 30, 2024</t>
  </si>
  <si>
    <t>TAB 9 - TRADE ADJUSTMENT ASSISTANCE
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</si>
</sst>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80" zoomScaleNormal="80" workbookViewId="0">
      <selection activeCell="A18" sqref="A18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69"/>
      <c r="B1" s="170"/>
      <c r="C1" s="170"/>
      <c r="D1" s="171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63"/>
      <c r="B4" s="164"/>
      <c r="C4" s="164"/>
      <c r="D4" s="165"/>
    </row>
    <row r="5" spans="1:4" ht="18.75" customHeight="1" x14ac:dyDescent="0.3">
      <c r="A5" s="166"/>
      <c r="B5" s="167"/>
      <c r="C5" s="167"/>
      <c r="D5" s="168"/>
    </row>
    <row r="6" spans="1:4" ht="18.75" customHeight="1" x14ac:dyDescent="0.35">
      <c r="A6" s="163" t="s">
        <v>0</v>
      </c>
      <c r="B6" s="164"/>
      <c r="C6" s="164"/>
      <c r="D6" s="165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2" t="s">
        <v>66</v>
      </c>
      <c r="B8" s="173"/>
      <c r="C8" s="173"/>
      <c r="D8" s="174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6"/>
      <c r="B12" s="167"/>
      <c r="C12" s="167"/>
      <c r="D12" s="168"/>
    </row>
    <row r="13" spans="1:4" ht="21" x14ac:dyDescent="0.35">
      <c r="A13" s="163" t="s">
        <v>1</v>
      </c>
      <c r="B13" s="164"/>
      <c r="C13" s="164"/>
      <c r="D13" s="165"/>
    </row>
    <row r="14" spans="1:4" x14ac:dyDescent="0.3">
      <c r="A14" s="166"/>
      <c r="B14" s="167"/>
      <c r="C14" s="167"/>
      <c r="D14" s="168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6"/>
      <c r="B20" s="167"/>
      <c r="C20" s="167"/>
      <c r="D20" s="168"/>
    </row>
    <row r="21" spans="1:4" x14ac:dyDescent="0.3">
      <c r="A21" s="166"/>
      <c r="B21" s="167"/>
      <c r="C21" s="167"/>
      <c r="D21" s="168"/>
    </row>
    <row r="22" spans="1:4" x14ac:dyDescent="0.3">
      <c r="A22" s="156"/>
      <c r="B22" s="157"/>
      <c r="C22" s="157"/>
      <c r="D22" s="158"/>
    </row>
    <row r="23" spans="1:4" x14ac:dyDescent="0.3">
      <c r="A23" s="166"/>
      <c r="B23" s="167"/>
      <c r="C23" s="167"/>
      <c r="D23" s="168"/>
    </row>
    <row r="24" spans="1:4" x14ac:dyDescent="0.3">
      <c r="A24" s="176"/>
      <c r="B24" s="175"/>
      <c r="C24" s="175"/>
      <c r="D24" s="177"/>
    </row>
    <row r="25" spans="1:4" x14ac:dyDescent="0.3">
      <c r="A25" s="176"/>
      <c r="B25" s="175"/>
      <c r="C25" s="175"/>
      <c r="D25" s="177"/>
    </row>
    <row r="26" spans="1:4" ht="19.5" thickBot="1" x14ac:dyDescent="0.35">
      <c r="A26" s="178"/>
      <c r="B26" s="179"/>
      <c r="C26" s="179"/>
      <c r="D26" s="180"/>
    </row>
    <row r="27" spans="1:4" ht="18" customHeight="1" thickTop="1" x14ac:dyDescent="0.3">
      <c r="A27" s="175" t="s">
        <v>5</v>
      </c>
      <c r="B27" s="175"/>
      <c r="C27" s="175"/>
      <c r="D27" s="175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D13" zoomScaleNormal="100" workbookViewId="0">
      <selection activeCell="J10" sqref="J10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/>
      <c r="C5" s="17"/>
      <c r="D5" s="16"/>
      <c r="E5" s="18"/>
      <c r="F5" s="19"/>
      <c r="G5" s="20"/>
      <c r="H5" s="16"/>
      <c r="I5" s="21"/>
      <c r="J5" s="22"/>
      <c r="K5" s="23"/>
    </row>
    <row r="6" spans="1:11" s="24" customFormat="1" ht="21.95" customHeight="1" x14ac:dyDescent="0.2">
      <c r="A6" s="25" t="s">
        <v>22</v>
      </c>
      <c r="B6" s="26">
        <v>2</v>
      </c>
      <c r="C6" s="17">
        <v>0</v>
      </c>
      <c r="D6" s="26">
        <v>0</v>
      </c>
      <c r="E6" s="18">
        <v>2</v>
      </c>
      <c r="F6" s="27">
        <v>0</v>
      </c>
      <c r="G6" s="28">
        <v>2</v>
      </c>
      <c r="H6" s="26">
        <v>0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6</v>
      </c>
      <c r="C7" s="17">
        <v>0</v>
      </c>
      <c r="D7" s="26">
        <v>0</v>
      </c>
      <c r="E7" s="18">
        <v>6</v>
      </c>
      <c r="F7" s="27">
        <v>0</v>
      </c>
      <c r="G7" s="28">
        <v>0</v>
      </c>
      <c r="H7" s="26">
        <v>6</v>
      </c>
      <c r="I7" s="29">
        <v>0</v>
      </c>
      <c r="J7" s="30">
        <v>0</v>
      </c>
      <c r="K7" s="23"/>
    </row>
    <row r="8" spans="1:11" s="24" customFormat="1" ht="21.95" customHeight="1" x14ac:dyDescent="0.2">
      <c r="A8" s="15" t="s">
        <v>24</v>
      </c>
      <c r="B8" s="26">
        <v>2</v>
      </c>
      <c r="C8" s="31">
        <v>0</v>
      </c>
      <c r="D8" s="26">
        <v>0</v>
      </c>
      <c r="E8" s="18">
        <v>0</v>
      </c>
      <c r="F8" s="27">
        <v>0</v>
      </c>
      <c r="G8" s="28">
        <v>0</v>
      </c>
      <c r="H8" s="26">
        <v>0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25</v>
      </c>
      <c r="B9" s="32">
        <v>1</v>
      </c>
      <c r="C9" s="31">
        <v>0</v>
      </c>
      <c r="D9" s="33">
        <v>0</v>
      </c>
      <c r="E9" s="18">
        <v>0</v>
      </c>
      <c r="F9" s="34">
        <v>0</v>
      </c>
      <c r="G9" s="35">
        <v>0</v>
      </c>
      <c r="H9" s="33">
        <v>0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26</v>
      </c>
      <c r="B10" s="26">
        <v>1</v>
      </c>
      <c r="C10" s="17">
        <v>0</v>
      </c>
      <c r="D10" s="26">
        <v>0</v>
      </c>
      <c r="E10" s="18">
        <v>1</v>
      </c>
      <c r="F10" s="27">
        <v>0</v>
      </c>
      <c r="G10" s="28">
        <v>0</v>
      </c>
      <c r="H10" s="26">
        <v>1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/>
      <c r="C11" s="17"/>
      <c r="D11" s="26"/>
      <c r="E11" s="18"/>
      <c r="F11" s="27"/>
      <c r="G11" s="28"/>
      <c r="H11" s="26"/>
      <c r="I11" s="29"/>
      <c r="J11" s="30"/>
      <c r="K11" s="23"/>
    </row>
    <row r="12" spans="1:11" s="24" customFormat="1" ht="21.95" customHeight="1" x14ac:dyDescent="0.2">
      <c r="A12" s="15" t="s">
        <v>28</v>
      </c>
      <c r="B12" s="26"/>
      <c r="C12" s="17"/>
      <c r="D12" s="26"/>
      <c r="E12" s="18"/>
      <c r="F12" s="27"/>
      <c r="G12" s="28"/>
      <c r="H12" s="26"/>
      <c r="I12" s="29"/>
      <c r="J12" s="30"/>
      <c r="K12" s="23"/>
    </row>
    <row r="13" spans="1:11" s="24" customFormat="1" ht="21.95" customHeight="1" x14ac:dyDescent="0.2">
      <c r="A13" s="15" t="s">
        <v>29</v>
      </c>
      <c r="B13" s="26">
        <v>1</v>
      </c>
      <c r="C13" s="17">
        <v>0</v>
      </c>
      <c r="D13" s="26">
        <v>0</v>
      </c>
      <c r="E13" s="18">
        <v>1</v>
      </c>
      <c r="F13" s="27">
        <v>0</v>
      </c>
      <c r="G13" s="28">
        <v>0</v>
      </c>
      <c r="H13" s="26">
        <v>1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/>
      <c r="C14" s="17"/>
      <c r="D14" s="26"/>
      <c r="E14" s="18"/>
      <c r="F14" s="27"/>
      <c r="G14" s="28"/>
      <c r="H14" s="26"/>
      <c r="I14" s="29"/>
      <c r="J14" s="30"/>
      <c r="K14" s="23"/>
    </row>
    <row r="15" spans="1:11" s="24" customFormat="1" ht="21.95" customHeight="1" x14ac:dyDescent="0.2">
      <c r="A15" s="15" t="s">
        <v>31</v>
      </c>
      <c r="B15" s="26">
        <v>1</v>
      </c>
      <c r="C15" s="17">
        <v>0</v>
      </c>
      <c r="D15" s="26">
        <v>0</v>
      </c>
      <c r="E15" s="18">
        <v>0</v>
      </c>
      <c r="F15" s="27">
        <v>0</v>
      </c>
      <c r="G15" s="28">
        <v>0</v>
      </c>
      <c r="H15" s="26">
        <v>0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32</v>
      </c>
      <c r="B16" s="26">
        <v>1</v>
      </c>
      <c r="C16" s="17">
        <v>0</v>
      </c>
      <c r="D16" s="26">
        <v>0</v>
      </c>
      <c r="E16" s="18">
        <v>1</v>
      </c>
      <c r="F16" s="27">
        <v>0</v>
      </c>
      <c r="G16" s="28">
        <v>0</v>
      </c>
      <c r="H16" s="26">
        <v>1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33</v>
      </c>
      <c r="B17" s="26">
        <v>1</v>
      </c>
      <c r="C17" s="17">
        <v>0</v>
      </c>
      <c r="D17" s="26">
        <v>0</v>
      </c>
      <c r="E17" s="18">
        <v>1</v>
      </c>
      <c r="F17" s="27">
        <v>0</v>
      </c>
      <c r="G17" s="28">
        <v>0</v>
      </c>
      <c r="H17" s="26">
        <v>1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>
        <v>2</v>
      </c>
      <c r="C18" s="17">
        <v>0</v>
      </c>
      <c r="D18" s="26">
        <v>0</v>
      </c>
      <c r="E18" s="18">
        <v>2</v>
      </c>
      <c r="F18" s="27">
        <v>0</v>
      </c>
      <c r="G18" s="28">
        <v>0</v>
      </c>
      <c r="H18" s="26">
        <v>2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35</v>
      </c>
      <c r="B19" s="26">
        <v>1</v>
      </c>
      <c r="C19" s="17">
        <v>0</v>
      </c>
      <c r="D19" s="26">
        <v>0</v>
      </c>
      <c r="E19" s="18">
        <v>1</v>
      </c>
      <c r="F19" s="27">
        <v>0</v>
      </c>
      <c r="G19" s="28">
        <v>0</v>
      </c>
      <c r="H19" s="26">
        <v>1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36</v>
      </c>
      <c r="B20" s="39">
        <v>11</v>
      </c>
      <c r="C20" s="40">
        <v>1</v>
      </c>
      <c r="D20" s="41">
        <v>3</v>
      </c>
      <c r="E20" s="42">
        <v>11</v>
      </c>
      <c r="F20" s="43">
        <v>1</v>
      </c>
      <c r="G20" s="44">
        <v>7</v>
      </c>
      <c r="H20" s="41">
        <v>5</v>
      </c>
      <c r="I20" s="45">
        <v>0</v>
      </c>
      <c r="J20" s="40">
        <v>2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30</v>
      </c>
      <c r="C21" s="141">
        <f t="shared" ref="C21:J21" si="0">SUM(C5:C20)</f>
        <v>1</v>
      </c>
      <c r="D21" s="142">
        <f>SUM(D5:D20)</f>
        <v>3</v>
      </c>
      <c r="E21" s="143">
        <f>SUM(E5:E20)</f>
        <v>26</v>
      </c>
      <c r="F21" s="142">
        <f t="shared" si="0"/>
        <v>1</v>
      </c>
      <c r="G21" s="142">
        <f t="shared" si="0"/>
        <v>9</v>
      </c>
      <c r="H21" s="142">
        <f t="shared" si="0"/>
        <v>18</v>
      </c>
      <c r="I21" s="142">
        <f t="shared" si="0"/>
        <v>0</v>
      </c>
      <c r="J21" s="144">
        <f t="shared" si="0"/>
        <v>2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80" zoomScaleNormal="80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FY24 QUARTER ENDING JUNE 30, 2024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/>
      <c r="C5" s="61"/>
      <c r="D5" s="62"/>
      <c r="E5" s="63"/>
      <c r="F5" s="64"/>
      <c r="G5" s="65"/>
      <c r="H5" s="66"/>
      <c r="I5" s="67"/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1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16.75</v>
      </c>
      <c r="H6" s="70">
        <v>0</v>
      </c>
      <c r="I6" s="67">
        <v>0</v>
      </c>
    </row>
    <row r="7" spans="1:13" s="24" customFormat="1" ht="21.95" customHeight="1" x14ac:dyDescent="0.2">
      <c r="A7" s="71" t="str">
        <f>' Participants'!A7</f>
        <v>Bristol</v>
      </c>
      <c r="B7" s="60">
        <v>2</v>
      </c>
      <c r="C7" s="61">
        <v>0</v>
      </c>
      <c r="D7" s="72">
        <v>0</v>
      </c>
      <c r="E7" s="63">
        <v>0.65</v>
      </c>
      <c r="F7" s="68">
        <f t="shared" si="0"/>
        <v>0</v>
      </c>
      <c r="G7" s="73">
        <v>27.691705128205101</v>
      </c>
      <c r="H7" s="70">
        <v>0</v>
      </c>
      <c r="I7" s="67">
        <v>6</v>
      </c>
    </row>
    <row r="8" spans="1:13" s="24" customFormat="1" ht="21.95" customHeight="1" x14ac:dyDescent="0.2">
      <c r="A8" s="71" t="str">
        <f>' Participants'!A8</f>
        <v>Brockton</v>
      </c>
      <c r="B8" s="60">
        <v>2</v>
      </c>
      <c r="C8" s="74">
        <v>2</v>
      </c>
      <c r="D8" s="72">
        <v>0</v>
      </c>
      <c r="E8" s="63">
        <v>0.65</v>
      </c>
      <c r="F8" s="68">
        <f t="shared" si="0"/>
        <v>1</v>
      </c>
      <c r="G8" s="73">
        <v>25.88</v>
      </c>
      <c r="H8" s="70">
        <v>20</v>
      </c>
      <c r="I8" s="67">
        <v>0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1</v>
      </c>
      <c r="C9" s="74">
        <v>0</v>
      </c>
      <c r="D9" s="72">
        <v>0</v>
      </c>
      <c r="E9" s="63">
        <v>0.65</v>
      </c>
      <c r="F9" s="68">
        <f t="shared" si="0"/>
        <v>0</v>
      </c>
      <c r="G9" s="73">
        <v>22.5</v>
      </c>
      <c r="H9" s="70">
        <v>0</v>
      </c>
      <c r="I9" s="67">
        <v>0</v>
      </c>
    </row>
    <row r="10" spans="1:13" s="24" customFormat="1" ht="21.95" customHeight="1" x14ac:dyDescent="0.2">
      <c r="A10" s="71" t="str">
        <f>' Participants'!A10</f>
        <v>Central Mass</v>
      </c>
      <c r="B10" s="75">
        <v>1</v>
      </c>
      <c r="C10" s="76">
        <v>0</v>
      </c>
      <c r="D10" s="72">
        <v>0</v>
      </c>
      <c r="E10" s="63">
        <v>0.65</v>
      </c>
      <c r="F10" s="68">
        <f t="shared" si="0"/>
        <v>0</v>
      </c>
      <c r="G10" s="73">
        <v>20.53</v>
      </c>
      <c r="H10" s="70">
        <v>0</v>
      </c>
      <c r="I10" s="67">
        <v>1</v>
      </c>
    </row>
    <row r="11" spans="1:13" s="24" customFormat="1" ht="21.95" customHeight="1" x14ac:dyDescent="0.2">
      <c r="A11" s="71" t="str">
        <f>' Participants'!A11</f>
        <v>Franklin/Hampshire</v>
      </c>
      <c r="B11" s="60"/>
      <c r="C11" s="74"/>
      <c r="D11" s="72"/>
      <c r="E11" s="63"/>
      <c r="F11" s="68"/>
      <c r="G11" s="73"/>
      <c r="H11" s="70"/>
      <c r="I11" s="67"/>
    </row>
    <row r="12" spans="1:13" s="24" customFormat="1" ht="21.95" customHeight="1" x14ac:dyDescent="0.2">
      <c r="A12" s="71" t="s">
        <v>28</v>
      </c>
      <c r="B12" s="60"/>
      <c r="C12" s="74"/>
      <c r="D12" s="72"/>
      <c r="E12" s="63"/>
      <c r="F12" s="68"/>
      <c r="G12" s="73"/>
      <c r="H12" s="70"/>
      <c r="I12" s="67"/>
    </row>
    <row r="13" spans="1:13" s="24" customFormat="1" ht="21.95" customHeight="1" x14ac:dyDescent="0.2">
      <c r="A13" s="71" t="str">
        <f>' Participants'!A13</f>
        <v>Greater New Bedford</v>
      </c>
      <c r="B13" s="77">
        <v>0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23.56</v>
      </c>
      <c r="H13" s="70">
        <v>0</v>
      </c>
      <c r="I13" s="67">
        <v>0</v>
      </c>
    </row>
    <row r="14" spans="1:13" s="24" customFormat="1" ht="21.95" customHeight="1" x14ac:dyDescent="0.2">
      <c r="A14" s="71" t="str">
        <f>' Participants'!A14</f>
        <v>Hampden</v>
      </c>
      <c r="B14" s="75"/>
      <c r="C14" s="79"/>
      <c r="D14" s="72"/>
      <c r="E14" s="63"/>
      <c r="F14" s="68"/>
      <c r="G14" s="73"/>
      <c r="H14" s="70"/>
      <c r="I14" s="67"/>
    </row>
    <row r="15" spans="1:13" s="24" customFormat="1" ht="21.95" customHeight="1" x14ac:dyDescent="0.2">
      <c r="A15" s="71" t="str">
        <f>' Participants'!A15</f>
        <v>Merrimack Valley</v>
      </c>
      <c r="B15" s="75">
        <v>1</v>
      </c>
      <c r="C15" s="76">
        <v>0</v>
      </c>
      <c r="D15" s="78">
        <v>0</v>
      </c>
      <c r="E15" s="63">
        <v>0.65</v>
      </c>
      <c r="F15" s="68">
        <f t="shared" ref="F15:F21" si="1">IF(B15-D15&gt;0,C15/(B15-D15),0)</f>
        <v>0</v>
      </c>
      <c r="G15" s="73">
        <v>0</v>
      </c>
      <c r="H15" s="70">
        <v>0</v>
      </c>
      <c r="I15" s="67">
        <v>0</v>
      </c>
    </row>
    <row r="16" spans="1:13" s="24" customFormat="1" ht="21.95" customHeight="1" x14ac:dyDescent="0.2">
      <c r="A16" s="71" t="str">
        <f>' Participants'!A16</f>
        <v>Metro North</v>
      </c>
      <c r="B16" s="75">
        <v>1</v>
      </c>
      <c r="C16" s="76">
        <v>1</v>
      </c>
      <c r="D16" s="72">
        <v>0</v>
      </c>
      <c r="E16" s="63">
        <v>0.65</v>
      </c>
      <c r="F16" s="68">
        <f t="shared" si="1"/>
        <v>1</v>
      </c>
      <c r="G16" s="73">
        <v>32.450000000000003</v>
      </c>
      <c r="H16" s="70">
        <v>100</v>
      </c>
      <c r="I16" s="67">
        <v>1</v>
      </c>
    </row>
    <row r="17" spans="1:14" s="24" customFormat="1" ht="21.95" customHeight="1" x14ac:dyDescent="0.2">
      <c r="A17" s="71" t="str">
        <f>' Participants'!A17</f>
        <v>Metro South/West</v>
      </c>
      <c r="B17" s="75">
        <v>0</v>
      </c>
      <c r="C17" s="74">
        <v>0</v>
      </c>
      <c r="D17" s="72">
        <v>0</v>
      </c>
      <c r="E17" s="63">
        <v>0.65</v>
      </c>
      <c r="F17" s="68">
        <f t="shared" si="1"/>
        <v>0</v>
      </c>
      <c r="G17" s="73">
        <v>88.94</v>
      </c>
      <c r="H17" s="70">
        <v>0</v>
      </c>
      <c r="I17" s="67">
        <v>1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2</v>
      </c>
      <c r="C18" s="74">
        <v>1</v>
      </c>
      <c r="D18" s="72">
        <v>0</v>
      </c>
      <c r="E18" s="63">
        <v>0.65</v>
      </c>
      <c r="F18" s="68">
        <f t="shared" si="1"/>
        <v>0.5</v>
      </c>
      <c r="G18" s="73">
        <v>23.97</v>
      </c>
      <c r="H18" s="70">
        <v>18</v>
      </c>
      <c r="I18" s="67">
        <v>2</v>
      </c>
    </row>
    <row r="19" spans="1:14" s="24" customFormat="1" ht="21.95" customHeight="1" x14ac:dyDescent="0.2">
      <c r="A19" s="71" t="str">
        <f>' Participants'!A19</f>
        <v>North Shore</v>
      </c>
      <c r="B19" s="78">
        <v>1</v>
      </c>
      <c r="C19" s="76">
        <v>1</v>
      </c>
      <c r="D19" s="72">
        <v>0</v>
      </c>
      <c r="E19" s="63">
        <v>0.65</v>
      </c>
      <c r="F19" s="68">
        <f t="shared" si="1"/>
        <v>1</v>
      </c>
      <c r="G19" s="73">
        <v>48.08</v>
      </c>
      <c r="H19" s="70">
        <v>26.44</v>
      </c>
      <c r="I19" s="67">
        <v>1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9</v>
      </c>
      <c r="C20" s="76">
        <v>6</v>
      </c>
      <c r="D20" s="81">
        <v>0</v>
      </c>
      <c r="E20" s="82">
        <v>0.65</v>
      </c>
      <c r="F20" s="83">
        <f t="shared" si="1"/>
        <v>0.66666666666666663</v>
      </c>
      <c r="G20" s="73">
        <v>36.89</v>
      </c>
      <c r="H20" s="70">
        <v>37.44</v>
      </c>
      <c r="I20" s="84">
        <v>4</v>
      </c>
    </row>
    <row r="21" spans="1:14" s="93" customFormat="1" ht="21.95" customHeight="1" thickBot="1" x14ac:dyDescent="0.25">
      <c r="A21" s="85" t="s">
        <v>37</v>
      </c>
      <c r="B21" s="86">
        <f>SUM(B5:B20)</f>
        <v>21</v>
      </c>
      <c r="C21" s="87">
        <f>SUM(C5:C20)</f>
        <v>11</v>
      </c>
      <c r="D21" s="86">
        <f>SUM(D5:D20)</f>
        <v>0</v>
      </c>
      <c r="E21" s="88">
        <v>0.65</v>
      </c>
      <c r="F21" s="89">
        <f t="shared" si="1"/>
        <v>0.52380952380952384</v>
      </c>
      <c r="G21" s="90">
        <v>32.76</v>
      </c>
      <c r="H21" s="91">
        <v>37.19</v>
      </c>
      <c r="I21" s="92">
        <f>SUM(I5:I20)</f>
        <v>16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Normal="10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FY24 QUARTER ENDING JUNE 30, 2024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/>
      <c r="C5" s="117"/>
      <c r="D5" s="118"/>
      <c r="E5" s="119"/>
      <c r="F5" s="119"/>
      <c r="G5" s="120"/>
      <c r="H5" s="119"/>
      <c r="I5" s="121"/>
      <c r="J5" s="117"/>
      <c r="K5" s="121"/>
      <c r="L5" s="118"/>
      <c r="M5" s="122"/>
      <c r="N5" s="121"/>
      <c r="O5" s="123"/>
      <c r="P5" s="109"/>
    </row>
    <row r="6" spans="1:19" s="24" customFormat="1" ht="21.95" customHeight="1" x14ac:dyDescent="0.2">
      <c r="A6" s="124" t="str">
        <f>' Participants'!A6</f>
        <v>Boston</v>
      </c>
      <c r="B6" s="125">
        <v>0</v>
      </c>
      <c r="C6" s="126">
        <v>100</v>
      </c>
      <c r="D6" s="127">
        <v>0</v>
      </c>
      <c r="E6" s="126">
        <v>0</v>
      </c>
      <c r="F6" s="126">
        <v>100</v>
      </c>
      <c r="G6" s="128">
        <v>0</v>
      </c>
      <c r="H6" s="126">
        <v>50</v>
      </c>
      <c r="I6" s="127">
        <v>100</v>
      </c>
      <c r="J6" s="126">
        <v>100</v>
      </c>
      <c r="K6" s="127">
        <v>50</v>
      </c>
      <c r="L6" s="127">
        <v>0</v>
      </c>
      <c r="M6" s="129">
        <v>0</v>
      </c>
      <c r="N6" s="127">
        <v>0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33.3333333333333</v>
      </c>
      <c r="C7" s="126">
        <v>50</v>
      </c>
      <c r="D7" s="127">
        <v>0</v>
      </c>
      <c r="E7" s="126">
        <v>16.6666666666667</v>
      </c>
      <c r="F7" s="126">
        <v>0</v>
      </c>
      <c r="G7" s="128">
        <v>0</v>
      </c>
      <c r="H7" s="126">
        <v>0</v>
      </c>
      <c r="I7" s="127">
        <v>83.3333333333333</v>
      </c>
      <c r="J7" s="126">
        <v>0</v>
      </c>
      <c r="K7" s="127">
        <v>16.6666666666667</v>
      </c>
      <c r="L7" s="127">
        <v>0</v>
      </c>
      <c r="M7" s="129">
        <v>0</v>
      </c>
      <c r="N7" s="127">
        <v>0</v>
      </c>
      <c r="O7" s="130">
        <v>16.6666666666667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100</v>
      </c>
      <c r="C8" s="126">
        <v>100</v>
      </c>
      <c r="D8" s="127">
        <v>0</v>
      </c>
      <c r="E8" s="126">
        <v>0</v>
      </c>
      <c r="F8" s="126">
        <v>0</v>
      </c>
      <c r="G8" s="128">
        <v>0</v>
      </c>
      <c r="H8" s="126">
        <v>0</v>
      </c>
      <c r="I8" s="127">
        <v>100</v>
      </c>
      <c r="J8" s="126">
        <v>0</v>
      </c>
      <c r="K8" s="127">
        <v>0</v>
      </c>
      <c r="L8" s="127">
        <v>0</v>
      </c>
      <c r="M8" s="129">
        <v>0</v>
      </c>
      <c r="N8" s="127">
        <v>50</v>
      </c>
      <c r="O8" s="130">
        <v>0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100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0</v>
      </c>
      <c r="C10" s="126">
        <v>0</v>
      </c>
      <c r="D10" s="127">
        <v>0</v>
      </c>
      <c r="E10" s="126">
        <v>0</v>
      </c>
      <c r="F10" s="126">
        <v>0</v>
      </c>
      <c r="G10" s="128">
        <v>0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100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/>
      <c r="C11" s="126"/>
      <c r="D11" s="127"/>
      <c r="E11" s="126"/>
      <c r="F11" s="126"/>
      <c r="G11" s="128"/>
      <c r="H11" s="126"/>
      <c r="I11" s="127"/>
      <c r="J11" s="126"/>
      <c r="K11" s="127"/>
      <c r="L11" s="127"/>
      <c r="M11" s="129"/>
      <c r="N11" s="127"/>
      <c r="O11" s="130"/>
      <c r="P11" s="109"/>
    </row>
    <row r="12" spans="1:19" s="24" customFormat="1" ht="21.95" customHeight="1" x14ac:dyDescent="0.2">
      <c r="A12" s="115" t="str">
        <f>' Participants'!A12</f>
        <v>Greater Lowell</v>
      </c>
      <c r="B12" s="125"/>
      <c r="C12" s="126"/>
      <c r="D12" s="127"/>
      <c r="E12" s="126"/>
      <c r="F12" s="126"/>
      <c r="G12" s="128"/>
      <c r="H12" s="126"/>
      <c r="I12" s="127"/>
      <c r="J12" s="126"/>
      <c r="K12" s="127"/>
      <c r="L12" s="127"/>
      <c r="M12" s="129"/>
      <c r="N12" s="127"/>
      <c r="O12" s="130"/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100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/>
      <c r="C14" s="126"/>
      <c r="D14" s="127"/>
      <c r="E14" s="126"/>
      <c r="F14" s="126"/>
      <c r="G14" s="128"/>
      <c r="H14" s="126"/>
      <c r="I14" s="127"/>
      <c r="J14" s="126"/>
      <c r="K14" s="127"/>
      <c r="L14" s="127"/>
      <c r="M14" s="129"/>
      <c r="N14" s="127"/>
      <c r="O14" s="130"/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100</v>
      </c>
      <c r="C15" s="126">
        <v>100</v>
      </c>
      <c r="D15" s="127">
        <v>100</v>
      </c>
      <c r="E15" s="126">
        <v>0</v>
      </c>
      <c r="F15" s="126">
        <v>0</v>
      </c>
      <c r="G15" s="128">
        <v>0</v>
      </c>
      <c r="H15" s="126">
        <v>0</v>
      </c>
      <c r="I15" s="127">
        <v>100</v>
      </c>
      <c r="J15" s="126">
        <v>0</v>
      </c>
      <c r="K15" s="127">
        <v>0</v>
      </c>
      <c r="L15" s="127">
        <v>0</v>
      </c>
      <c r="M15" s="129">
        <v>0</v>
      </c>
      <c r="N15" s="127">
        <v>0</v>
      </c>
      <c r="O15" s="130">
        <v>0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0</v>
      </c>
      <c r="C16" s="126">
        <v>0</v>
      </c>
      <c r="D16" s="127">
        <v>0</v>
      </c>
      <c r="E16" s="126">
        <v>0</v>
      </c>
      <c r="F16" s="126">
        <v>0</v>
      </c>
      <c r="G16" s="128">
        <v>0</v>
      </c>
      <c r="H16" s="126">
        <v>0</v>
      </c>
      <c r="I16" s="127">
        <v>100</v>
      </c>
      <c r="J16" s="126">
        <v>0</v>
      </c>
      <c r="K16" s="127">
        <v>0</v>
      </c>
      <c r="L16" s="127">
        <v>0</v>
      </c>
      <c r="M16" s="129">
        <v>0</v>
      </c>
      <c r="N16" s="127">
        <v>0</v>
      </c>
      <c r="O16" s="130">
        <v>0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100</v>
      </c>
      <c r="C17" s="126">
        <v>100</v>
      </c>
      <c r="D17" s="127">
        <v>0</v>
      </c>
      <c r="E17" s="126">
        <v>0</v>
      </c>
      <c r="F17" s="126">
        <v>0</v>
      </c>
      <c r="G17" s="128">
        <v>0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50</v>
      </c>
      <c r="C18" s="126">
        <v>50</v>
      </c>
      <c r="D18" s="127">
        <v>0</v>
      </c>
      <c r="E18" s="126">
        <v>0</v>
      </c>
      <c r="F18" s="126">
        <v>0</v>
      </c>
      <c r="G18" s="128">
        <v>0</v>
      </c>
      <c r="H18" s="126">
        <v>0</v>
      </c>
      <c r="I18" s="127">
        <v>100</v>
      </c>
      <c r="J18" s="126">
        <v>0</v>
      </c>
      <c r="K18" s="127">
        <v>0</v>
      </c>
      <c r="L18" s="127">
        <v>0</v>
      </c>
      <c r="M18" s="129">
        <v>50</v>
      </c>
      <c r="N18" s="127">
        <v>0</v>
      </c>
      <c r="O18" s="130">
        <v>0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100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100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9.0909090909090899</v>
      </c>
      <c r="C20" s="133">
        <v>45.454545454545503</v>
      </c>
      <c r="D20" s="134">
        <v>0</v>
      </c>
      <c r="E20" s="133">
        <v>0</v>
      </c>
      <c r="F20" s="133">
        <v>63.636363636363598</v>
      </c>
      <c r="G20" s="135">
        <v>0</v>
      </c>
      <c r="H20" s="133">
        <v>9.0909090909090899</v>
      </c>
      <c r="I20" s="134">
        <v>90.909090909090907</v>
      </c>
      <c r="J20" s="133">
        <v>9.0909090909090899</v>
      </c>
      <c r="K20" s="134">
        <v>27.272727272727298</v>
      </c>
      <c r="L20" s="134">
        <v>0</v>
      </c>
      <c r="M20" s="136">
        <v>9.0909090909090899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30</v>
      </c>
      <c r="C21" s="147">
        <v>56.6666666666667</v>
      </c>
      <c r="D21" s="148">
        <v>3.3333333333333299</v>
      </c>
      <c r="E21" s="147">
        <v>3.3333333333333299</v>
      </c>
      <c r="F21" s="149">
        <v>30</v>
      </c>
      <c r="G21" s="149">
        <v>0</v>
      </c>
      <c r="H21" s="150">
        <v>6.6666666666666696</v>
      </c>
      <c r="I21" s="147">
        <v>90</v>
      </c>
      <c r="J21" s="151">
        <v>10</v>
      </c>
      <c r="K21" s="147">
        <v>20</v>
      </c>
      <c r="L21" s="151">
        <v>0</v>
      </c>
      <c r="M21" s="147">
        <v>6.6666666666666696</v>
      </c>
      <c r="N21" s="149">
        <v>3.3333333333333299</v>
      </c>
      <c r="O21" s="152">
        <v>10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A68AC-FD9F-4042-9F69-F2189FBCD1FD}">
  <ds:schemaRefs>
    <ds:schemaRef ds:uri="http://schemas.microsoft.com/office/2006/documentManagement/types"/>
    <ds:schemaRef ds:uri="http://purl.org/dc/elements/1.1/"/>
    <ds:schemaRef ds:uri="http://purl.org/dc/dcmitype/"/>
    <ds:schemaRef ds:uri="b72976aa-e7d9-498e-b08a-d3d9e47e4056"/>
    <ds:schemaRef ds:uri="http://schemas.microsoft.com/office/2006/metadata/properties"/>
    <ds:schemaRef ds:uri="http://www.w3.org/XML/1998/namespace"/>
    <ds:schemaRef ds:uri="a543ae4e-6060-48c8-a421-709023b87e3c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A9FB0A4-BCC1-4A3F-8044-4DC0B29C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2024-10-08T17:50:26Z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