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1 09302024/"/>
    </mc:Choice>
  </mc:AlternateContent>
  <xr:revisionPtr revIDLastSave="452" documentId="11_0AF0487787B1D6A6942B36392F02BFAF5E74A281" xr6:coauthVersionLast="47" xr6:coauthVersionMax="47" xr10:uidLastSave="{57E4514F-8C4B-40E0-A75C-019474BC23EE}"/>
  <bookViews>
    <workbookView xWindow="-110" yWindow="-110" windowWidth="19420" windowHeight="11020" tabRatio="93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9" l="1"/>
  <c r="K15" i="2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L10" i="2" s="1"/>
  <c r="K11" i="2"/>
  <c r="K12" i="2"/>
  <c r="K13" i="2"/>
  <c r="K14" i="2"/>
  <c r="L15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J15" i="5" l="1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<sst xmlns="http://schemas.openxmlformats.org/spreadsheetml/2006/main" count="416" uniqueCount="152">
  <si>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</si>
  <si>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</si>
  <si>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</si>
  <si>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</si>
  <si>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</si>
  <si>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</si>
  <si>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</si>
  <si>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</si>
  <si>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</si>
  <si>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</si>
  <si>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</si>
  <si>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</si>
  <si>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</si>
  <si>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</si>
  <si>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</si>
  <si>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</si>
  <si>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</si>
  <si>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</si>
  <si>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</si>
  <si>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</si>
  <si>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</si>
  <si>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</si>
  <si>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</si>
  <si>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</si>
  <si>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</si>
  <si>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</si>
  <si>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</si>
  <si>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</si>
  <si>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</si>
  <si>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</si>
  <si>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</si>
  <si>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</si>
  <si>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</si>
  <si>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</si>
  <si>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</si>
  <si>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</si>
  <si>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</si>
  <si>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</si>
  <si>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</si>
  <si>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</si>
  <si>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</si>
  <si>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</si>
  <si>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</si>
  <si>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</si>
  <si>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</si>
  <si>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</si>
  <si>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</si>
  <si>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</si>
  <si>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</si>
  <si>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</si>
  <si>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</si>
  <si>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</si>
  <si>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</si>
  <si>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</si>
  <si>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</si>
  <si>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</si>
  <si>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</si>
  <si>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</si>
  <si>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</si>
  <si>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</si>
  <si>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</si>
  <si>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</si>
  <si>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</si>
  <si>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</si>
  <si>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</si>
  <si>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</si>
  <si>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</si>
  <si>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</si>
  <si>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</si>
  <si>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</si>
  <si>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</si>
  <si>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</si>
  <si>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</si>
  <si>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</si>
  <si>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</si>
  <si>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</si>
  <si>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</si>
  <si>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</si>
  <si>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</si>
  <si>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</si>
  <si>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</si>
  <si>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</si>
  <si>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</si>
  <si>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</si>
  <si>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</si>
  <si>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</si>
  <si>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</si>
  <si>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</si>
  <si>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</si>
  <si>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</si>
  <si>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</si>
  <si>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</si>
  <si>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</si>
  <si>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</si>
  <si>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</si>
  <si>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</si>
  <si>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</si>
  <si>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</si>
  <si>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</si>
  <si>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</si>
  <si>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</si>
  <si>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</si>
  <si>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</si>
  <si>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</si>
  <si>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</si>
  <si>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</si>
  <si>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</si>
  <si>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</si>
  <si>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</si>
  <si>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</si>
  <si>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</si>
  <si>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</si>
  <si>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</si>
  <si>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</si>
  <si>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</si>
  <si>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</si>
  <si>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</si>
  <si>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</si>
  <si>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</si>
  <si>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</si>
  <si>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</si>
  <si>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</si>
  <si>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</si>
  <si>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</si>
  <si>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</si>
  <si>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</si>
  <si>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</si>
  <si>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</si>
  <si>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</si>
  <si>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</si>
  <si>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</si>
  <si>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</si>
  <si>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</si>
  <si>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</si>
  <si>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</si>
  <si>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</si>
  <si>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</si>
  <si>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</si>
  <si>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</si>
  <si>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</si>
  <si>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</si>
  <si>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</si>
  <si>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</si>
  <si>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</si>
  <si>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</si>
  <si>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</si>
  <si>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FY25 Quarter Ending September 30, 2024</t>
  </si>
  <si>
    <t>09/30/23
YTD Customers</t>
  </si>
  <si>
    <t>FY24 Qtr 1</t>
  </si>
  <si>
    <t>FY25 Qtr 1</t>
  </si>
  <si>
    <t>FY24 to FY25
Change by Category</t>
  </si>
  <si>
    <t>09/30/24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</si>
</sst>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rgb="FF0F03F7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ck">
        <color indexed="1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0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" xfId="0" applyFont="1" applyBorder="1" applyAlignment="1">
      <alignment horizontal="left" wrapText="1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58" xfId="0" applyNumberFormat="1" applyFont="1" applyFill="1" applyBorder="1" applyAlignment="1">
      <alignment horizontal="center" wrapText="1"/>
    </xf>
    <xf numFmtId="3" fontId="24" fillId="4" borderId="59" xfId="0" applyNumberFormat="1" applyFont="1" applyFill="1" applyBorder="1" applyAlignment="1">
      <alignment horizontal="center" wrapText="1"/>
    </xf>
    <xf numFmtId="0" fontId="6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6" fillId="0" borderId="61" xfId="0" applyFont="1" applyBorder="1"/>
    <xf numFmtId="3" fontId="6" fillId="0" borderId="61" xfId="0" applyNumberFormat="1" applyFont="1" applyBorder="1" applyAlignment="1">
      <alignment horizontal="center"/>
    </xf>
    <xf numFmtId="164" fontId="6" fillId="0" borderId="61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F0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abSelected="1" workbookViewId="0">
      <selection activeCell="C28" sqref="C28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2"/>
      <c r="C2" s="3"/>
      <c r="D2" s="3"/>
      <c r="E2" s="3"/>
      <c r="F2" s="3"/>
      <c r="G2" s="3"/>
    </row>
    <row r="3" spans="2:20" ht="16" customHeight="1" thickTop="1" thickBot="1" x14ac:dyDescent="0.4">
      <c r="B3" s="2"/>
      <c r="C3" s="4"/>
      <c r="D3" s="4"/>
      <c r="E3" s="4"/>
      <c r="F3" s="5"/>
      <c r="G3" s="6"/>
    </row>
    <row r="4" spans="2:20" ht="18" customHeight="1" thickTop="1" thickBot="1" x14ac:dyDescent="0.55000000000000004">
      <c r="B4" s="2"/>
      <c r="C4" s="125"/>
      <c r="D4" s="125"/>
      <c r="E4" s="125"/>
      <c r="F4" s="125"/>
      <c r="G4" s="6"/>
    </row>
    <row r="5" spans="2:20" ht="22" thickTop="1" thickBot="1" x14ac:dyDescent="0.55000000000000004">
      <c r="B5" s="2"/>
      <c r="C5" s="152" t="s">
        <v>0</v>
      </c>
      <c r="D5" s="152"/>
      <c r="E5" s="152"/>
      <c r="F5" s="152"/>
      <c r="G5" s="6"/>
    </row>
    <row r="6" spans="2:20" ht="23.25" customHeight="1" thickTop="1" thickBot="1" x14ac:dyDescent="0.4">
      <c r="B6" s="2"/>
      <c r="C6" s="127"/>
      <c r="D6" s="153" t="s">
        <v>1</v>
      </c>
      <c r="E6" s="154"/>
      <c r="F6" s="7"/>
      <c r="G6" s="6"/>
    </row>
    <row r="7" spans="2:20" ht="16.5" thickTop="1" thickBot="1" x14ac:dyDescent="0.4">
      <c r="B7" s="2"/>
      <c r="C7" s="127"/>
      <c r="D7" s="153" t="s">
        <v>146</v>
      </c>
      <c r="E7" s="154"/>
      <c r="F7" s="7"/>
      <c r="G7" s="6"/>
    </row>
    <row r="8" spans="2:20" ht="16.5" customHeight="1" thickTop="1" thickBot="1" x14ac:dyDescent="0.5">
      <c r="B8" s="2"/>
      <c r="C8" s="127"/>
      <c r="D8" s="140"/>
      <c r="E8" s="141"/>
      <c r="F8" s="7"/>
      <c r="G8" s="6"/>
    </row>
    <row r="9" spans="2:20" ht="19.5" thickTop="1" thickBot="1" x14ac:dyDescent="0.5">
      <c r="B9" s="2"/>
      <c r="C9" s="127"/>
      <c r="D9" s="140"/>
      <c r="E9" s="8" t="s">
        <v>2</v>
      </c>
      <c r="F9" s="7"/>
      <c r="G9" s="6"/>
    </row>
    <row r="10" spans="2:20" ht="19.5" thickTop="1" thickBot="1" x14ac:dyDescent="0.5">
      <c r="B10" s="2"/>
      <c r="C10" s="127"/>
      <c r="D10" s="140"/>
      <c r="E10" s="8"/>
      <c r="F10" s="7"/>
      <c r="G10" s="6"/>
    </row>
    <row r="11" spans="2:20" ht="19.5" thickTop="1" thickBot="1" x14ac:dyDescent="0.5">
      <c r="B11" s="2"/>
      <c r="C11" s="127"/>
      <c r="D11" s="141"/>
      <c r="E11" s="8" t="s">
        <v>3</v>
      </c>
      <c r="G11" s="6"/>
      <c r="S11" s="124"/>
      <c r="T11" s="124"/>
    </row>
    <row r="12" spans="2:20" ht="19.5" thickTop="1" thickBot="1" x14ac:dyDescent="0.5">
      <c r="B12" s="2"/>
      <c r="C12" s="127"/>
      <c r="D12" s="141"/>
      <c r="E12" s="8" t="s">
        <v>4</v>
      </c>
      <c r="G12" s="6"/>
    </row>
    <row r="13" spans="2:20" ht="19.5" thickTop="1" thickBot="1" x14ac:dyDescent="0.5">
      <c r="B13" s="2"/>
      <c r="C13" s="127"/>
      <c r="D13" s="9"/>
      <c r="E13" s="8" t="s">
        <v>5</v>
      </c>
      <c r="G13" s="6"/>
    </row>
    <row r="14" spans="2:20" ht="19.5" thickTop="1" thickBot="1" x14ac:dyDescent="0.5">
      <c r="B14" s="2"/>
      <c r="C14" s="127"/>
      <c r="D14" s="9"/>
      <c r="E14" s="8" t="s">
        <v>6</v>
      </c>
      <c r="G14" s="6"/>
    </row>
    <row r="15" spans="2:20" ht="19.5" thickTop="1" thickBot="1" x14ac:dyDescent="0.5">
      <c r="B15" s="2"/>
      <c r="C15" s="127"/>
      <c r="D15" s="9"/>
      <c r="E15" s="8" t="s">
        <v>7</v>
      </c>
      <c r="G15" s="6"/>
    </row>
    <row r="16" spans="2:20" ht="19.5" thickTop="1" thickBot="1" x14ac:dyDescent="0.5">
      <c r="B16" s="2"/>
      <c r="C16" s="127"/>
      <c r="D16" s="9"/>
      <c r="E16" s="8" t="s">
        <v>8</v>
      </c>
      <c r="G16" s="6"/>
    </row>
    <row r="17" spans="2:7" ht="19.5" thickTop="1" thickBot="1" x14ac:dyDescent="0.5">
      <c r="B17" s="2"/>
      <c r="C17" s="127"/>
      <c r="D17" s="9"/>
      <c r="E17" s="8"/>
      <c r="G17" s="6"/>
    </row>
    <row r="18" spans="2:7" ht="24.75" customHeight="1" thickTop="1" thickBot="1" x14ac:dyDescent="0.5">
      <c r="B18" s="2"/>
      <c r="D18" s="141"/>
      <c r="E18" s="10" t="s">
        <v>9</v>
      </c>
      <c r="F18" s="11"/>
      <c r="G18" s="6"/>
    </row>
    <row r="19" spans="2:7" ht="24.75" customHeight="1" thickTop="1" thickBot="1" x14ac:dyDescent="0.5">
      <c r="B19" s="2"/>
      <c r="D19" s="141"/>
      <c r="E19" s="10"/>
      <c r="F19" s="11"/>
      <c r="G19" s="6"/>
    </row>
    <row r="20" spans="2:7" ht="19.5" thickTop="1" thickBot="1" x14ac:dyDescent="0.5">
      <c r="B20" s="2"/>
      <c r="C20" s="127"/>
      <c r="D20" s="9"/>
      <c r="E20" s="8" t="s">
        <v>10</v>
      </c>
      <c r="G20" s="6"/>
    </row>
    <row r="21" spans="2:7" ht="19.5" thickTop="1" thickBot="1" x14ac:dyDescent="0.5">
      <c r="B21" s="2"/>
      <c r="C21" s="127"/>
      <c r="D21" s="9"/>
      <c r="E21" s="8" t="s">
        <v>11</v>
      </c>
      <c r="G21" s="6"/>
    </row>
    <row r="22" spans="2:7" ht="19.5" thickTop="1" thickBot="1" x14ac:dyDescent="0.5">
      <c r="B22" s="2"/>
      <c r="C22" s="127"/>
      <c r="D22" s="141"/>
      <c r="E22" s="8"/>
      <c r="G22" s="6"/>
    </row>
    <row r="23" spans="2:7" ht="14" thickTop="1" thickBot="1" x14ac:dyDescent="0.35">
      <c r="B23" s="2"/>
      <c r="E23" s="12"/>
      <c r="G23" s="6"/>
    </row>
    <row r="24" spans="2:7" ht="14" thickTop="1" thickBot="1" x14ac:dyDescent="0.35">
      <c r="B24" s="2"/>
      <c r="C24" s="13"/>
      <c r="D24" s="13"/>
      <c r="E24" s="13"/>
      <c r="F24" s="13"/>
      <c r="G24" s="6"/>
    </row>
    <row r="25" spans="2:7" ht="4.5" customHeight="1" thickTop="1" x14ac:dyDescent="0.3">
      <c r="B25" s="2"/>
      <c r="C25" s="3" t="s">
        <v>12</v>
      </c>
      <c r="D25" s="3"/>
      <c r="E25" s="3"/>
      <c r="F25" s="3"/>
      <c r="G25" s="6"/>
    </row>
    <row r="26" spans="2:7" ht="12.75" customHeight="1" x14ac:dyDescent="0.3">
      <c r="C26" s="14" t="s">
        <v>13</v>
      </c>
    </row>
    <row r="27" spans="2:7" ht="26.25" customHeight="1" x14ac:dyDescent="0.3">
      <c r="C27" s="151" t="s">
        <v>14</v>
      </c>
      <c r="D27" s="151"/>
      <c r="E27" s="151"/>
      <c r="F27" s="151"/>
    </row>
    <row r="28" spans="2:7" x14ac:dyDescent="0.3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opLeftCell="A10" zoomScale="90" zoomScaleNormal="90" workbookViewId="0">
      <selection activeCell="A33" sqref="A33"/>
    </sheetView>
  </sheetViews>
  <sheetFormatPr defaultColWidth="9.1796875" defaultRowHeight="13" x14ac:dyDescent="0.3"/>
  <cols>
    <col min="1" max="1" width="18.7265625" style="11" customWidth="1"/>
    <col min="2" max="2" width="7.453125" style="11" customWidth="1"/>
    <col min="3" max="3" width="7.26953125" style="11" customWidth="1"/>
    <col min="4" max="4" width="7" style="11" customWidth="1"/>
    <col min="5" max="6" width="7.26953125" style="11" customWidth="1"/>
    <col min="7" max="10" width="6.7265625" style="11" customWidth="1"/>
    <col min="11" max="12" width="7.26953125" style="11" customWidth="1"/>
    <col min="13" max="16" width="6.7265625" style="11" customWidth="1"/>
    <col min="17" max="16384" width="9.1796875" style="11"/>
  </cols>
  <sheetData>
    <row r="1" spans="1:18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8" ht="15.5" x14ac:dyDescent="0.3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27"/>
      <c r="R2" s="127"/>
    </row>
    <row r="3" spans="1:18" ht="15.5" x14ac:dyDescent="0.35">
      <c r="A3" s="153" t="s">
        <v>146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6"/>
      <c r="R3" s="16"/>
    </row>
    <row r="5" spans="1:18" ht="18.5" x14ac:dyDescent="0.45">
      <c r="A5" s="155" t="s">
        <v>15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8"/>
      <c r="R5" s="8"/>
    </row>
    <row r="6" spans="1:18" ht="6.75" customHeight="1" thickBot="1" x14ac:dyDescent="0.35"/>
    <row r="7" spans="1:18" ht="13.5" thickTop="1" x14ac:dyDescent="0.3">
      <c r="A7" s="138" t="s">
        <v>16</v>
      </c>
      <c r="B7" s="159" t="s">
        <v>17</v>
      </c>
      <c r="C7" s="159"/>
      <c r="D7" s="159"/>
      <c r="E7" s="156" t="s">
        <v>18</v>
      </c>
      <c r="F7" s="157"/>
      <c r="G7" s="158"/>
      <c r="H7" s="156" t="s">
        <v>19</v>
      </c>
      <c r="I7" s="157"/>
      <c r="J7" s="158"/>
      <c r="K7" s="156" t="s">
        <v>20</v>
      </c>
      <c r="L7" s="157"/>
      <c r="M7" s="158"/>
      <c r="N7" s="159" t="s">
        <v>21</v>
      </c>
      <c r="O7" s="159"/>
      <c r="P7" s="160"/>
    </row>
    <row r="8" spans="1:18" ht="25.5" customHeight="1" x14ac:dyDescent="0.3">
      <c r="A8" s="17"/>
      <c r="B8" s="161" t="s">
        <v>22</v>
      </c>
      <c r="C8" s="161"/>
      <c r="D8" s="161"/>
      <c r="E8" s="164" t="s">
        <v>23</v>
      </c>
      <c r="F8" s="165"/>
      <c r="G8" s="166"/>
      <c r="H8" s="162" t="s">
        <v>24</v>
      </c>
      <c r="I8" s="162"/>
      <c r="J8" s="162"/>
      <c r="K8" s="162" t="s">
        <v>25</v>
      </c>
      <c r="L8" s="162"/>
      <c r="M8" s="162"/>
      <c r="N8" s="161" t="s">
        <v>26</v>
      </c>
      <c r="O8" s="161"/>
      <c r="P8" s="168"/>
    </row>
    <row r="9" spans="1:18" ht="26" x14ac:dyDescent="0.3">
      <c r="A9" s="139"/>
      <c r="B9" s="128" t="s">
        <v>27</v>
      </c>
      <c r="C9" s="128" t="s">
        <v>28</v>
      </c>
      <c r="D9" s="129" t="s">
        <v>29</v>
      </c>
      <c r="E9" s="128" t="s">
        <v>27</v>
      </c>
      <c r="F9" s="128" t="s">
        <v>28</v>
      </c>
      <c r="G9" s="129" t="s">
        <v>29</v>
      </c>
      <c r="H9" s="128" t="s">
        <v>27</v>
      </c>
      <c r="I9" s="128" t="s">
        <v>28</v>
      </c>
      <c r="J9" s="129" t="s">
        <v>29</v>
      </c>
      <c r="K9" s="128" t="s">
        <v>27</v>
      </c>
      <c r="L9" s="128" t="s">
        <v>28</v>
      </c>
      <c r="M9" s="129" t="s">
        <v>29</v>
      </c>
      <c r="N9" s="128" t="s">
        <v>27</v>
      </c>
      <c r="O9" s="128" t="s">
        <v>28</v>
      </c>
      <c r="P9" s="18" t="s">
        <v>29</v>
      </c>
    </row>
    <row r="10" spans="1:18" ht="14.15" customHeight="1" x14ac:dyDescent="0.3">
      <c r="A10" s="19" t="s">
        <v>30</v>
      </c>
      <c r="B10" s="142">
        <v>3250</v>
      </c>
      <c r="C10" s="20">
        <v>1387</v>
      </c>
      <c r="D10" s="21">
        <f>C10/B10</f>
        <v>0.42676923076923079</v>
      </c>
      <c r="E10" s="106">
        <v>2900</v>
      </c>
      <c r="F10" s="20">
        <v>1259</v>
      </c>
      <c r="G10" s="22">
        <f>F10/E10</f>
        <v>0.43413793103448278</v>
      </c>
      <c r="H10" s="106">
        <v>200</v>
      </c>
      <c r="I10" s="20">
        <v>117</v>
      </c>
      <c r="J10" s="22">
        <f>I10/H10</f>
        <v>0.58499999999999996</v>
      </c>
      <c r="K10" s="104">
        <v>1900</v>
      </c>
      <c r="L10" s="20">
        <v>715</v>
      </c>
      <c r="M10" s="21">
        <f>L10/K10</f>
        <v>0.37631578947368421</v>
      </c>
      <c r="N10" s="104">
        <v>150</v>
      </c>
      <c r="O10" s="20">
        <v>40</v>
      </c>
      <c r="P10" s="23">
        <f>O10/N10</f>
        <v>0.26666666666666666</v>
      </c>
    </row>
    <row r="11" spans="1:18" ht="14.15" customHeight="1" x14ac:dyDescent="0.3">
      <c r="A11" s="19" t="s">
        <v>31</v>
      </c>
      <c r="B11" s="142">
        <v>14000</v>
      </c>
      <c r="C11" s="20">
        <v>4820</v>
      </c>
      <c r="D11" s="21">
        <f t="shared" ref="D11:D25" si="0">C11/B11</f>
        <v>0.34428571428571431</v>
      </c>
      <c r="E11" s="106">
        <v>12740</v>
      </c>
      <c r="F11" s="20">
        <v>4272</v>
      </c>
      <c r="G11" s="22">
        <f t="shared" ref="G11:G25" si="1">F11/E11</f>
        <v>0.33532182103610675</v>
      </c>
      <c r="H11" s="106">
        <v>950</v>
      </c>
      <c r="I11" s="20">
        <v>348</v>
      </c>
      <c r="J11" s="22">
        <f t="shared" ref="J11:J25" si="2">I11/H11</f>
        <v>0.36631578947368421</v>
      </c>
      <c r="K11" s="104">
        <v>8500</v>
      </c>
      <c r="L11" s="20">
        <v>2521</v>
      </c>
      <c r="M11" s="21">
        <f>L11/K11</f>
        <v>0.29658823529411765</v>
      </c>
      <c r="N11" s="104">
        <v>265</v>
      </c>
      <c r="O11" s="20">
        <v>74</v>
      </c>
      <c r="P11" s="23">
        <f t="shared" ref="P11:P25" si="3">O11/N11</f>
        <v>0.27924528301886792</v>
      </c>
    </row>
    <row r="12" spans="1:18" ht="14.15" customHeight="1" x14ac:dyDescent="0.3">
      <c r="A12" s="19" t="s">
        <v>32</v>
      </c>
      <c r="B12" s="142">
        <v>8200</v>
      </c>
      <c r="C12" s="20">
        <v>3012</v>
      </c>
      <c r="D12" s="21">
        <f t="shared" si="0"/>
        <v>0.3673170731707317</v>
      </c>
      <c r="E12" s="11">
        <v>7544</v>
      </c>
      <c r="F12" s="20">
        <v>2818</v>
      </c>
      <c r="G12" s="22">
        <f t="shared" si="1"/>
        <v>0.37354188759278895</v>
      </c>
      <c r="H12" s="106">
        <v>785</v>
      </c>
      <c r="I12" s="20">
        <v>408</v>
      </c>
      <c r="J12" s="22">
        <f t="shared" si="2"/>
        <v>0.5197452229299363</v>
      </c>
      <c r="K12" s="104">
        <v>5700</v>
      </c>
      <c r="L12" s="20">
        <v>1709</v>
      </c>
      <c r="M12" s="21">
        <f t="shared" ref="M12:M25" si="4">L12/K12</f>
        <v>0.29982456140350877</v>
      </c>
      <c r="N12" s="104">
        <v>303</v>
      </c>
      <c r="O12" s="20">
        <v>99</v>
      </c>
      <c r="P12" s="23">
        <f t="shared" si="3"/>
        <v>0.32673267326732675</v>
      </c>
    </row>
    <row r="13" spans="1:18" ht="14.15" customHeight="1" x14ac:dyDescent="0.3">
      <c r="A13" s="19" t="s">
        <v>33</v>
      </c>
      <c r="B13" s="142">
        <v>7000</v>
      </c>
      <c r="C13" s="20">
        <v>2797</v>
      </c>
      <c r="D13" s="21">
        <f t="shared" si="0"/>
        <v>0.39957142857142858</v>
      </c>
      <c r="E13" s="106">
        <v>6580</v>
      </c>
      <c r="F13" s="20">
        <v>2587</v>
      </c>
      <c r="G13" s="22">
        <f t="shared" si="1"/>
        <v>0.39316109422492401</v>
      </c>
      <c r="H13" s="106">
        <v>350</v>
      </c>
      <c r="I13" s="20">
        <v>176</v>
      </c>
      <c r="J13" s="22">
        <f t="shared" si="2"/>
        <v>0.50285714285714289</v>
      </c>
      <c r="K13" s="104">
        <v>4620</v>
      </c>
      <c r="L13" s="20">
        <v>1756</v>
      </c>
      <c r="M13" s="21">
        <f t="shared" si="4"/>
        <v>0.38008658008658008</v>
      </c>
      <c r="N13" s="104">
        <v>215</v>
      </c>
      <c r="O13" s="20">
        <v>71</v>
      </c>
      <c r="P13" s="23">
        <f t="shared" si="3"/>
        <v>0.33023255813953489</v>
      </c>
    </row>
    <row r="14" spans="1:18" ht="14.15" customHeight="1" x14ac:dyDescent="0.3">
      <c r="A14" s="19" t="s">
        <v>34</v>
      </c>
      <c r="B14" s="142">
        <v>2900</v>
      </c>
      <c r="C14" s="20">
        <v>894</v>
      </c>
      <c r="D14" s="21">
        <f t="shared" si="0"/>
        <v>0.30827586206896551</v>
      </c>
      <c r="E14" s="106">
        <v>2750</v>
      </c>
      <c r="F14" s="20">
        <v>820</v>
      </c>
      <c r="G14" s="22">
        <f t="shared" si="1"/>
        <v>0.29818181818181816</v>
      </c>
      <c r="H14" s="106">
        <v>225</v>
      </c>
      <c r="I14" s="20">
        <v>87</v>
      </c>
      <c r="J14" s="22">
        <f t="shared" si="2"/>
        <v>0.38666666666666666</v>
      </c>
      <c r="K14" s="104">
        <v>2204</v>
      </c>
      <c r="L14" s="20">
        <v>523</v>
      </c>
      <c r="M14" s="21">
        <f t="shared" si="4"/>
        <v>0.23729582577132485</v>
      </c>
      <c r="N14" s="104">
        <v>170</v>
      </c>
      <c r="O14" s="20">
        <v>58</v>
      </c>
      <c r="P14" s="23">
        <f t="shared" si="3"/>
        <v>0.3411764705882353</v>
      </c>
    </row>
    <row r="15" spans="1:18" ht="14.15" customHeight="1" x14ac:dyDescent="0.3">
      <c r="A15" s="19" t="s">
        <v>35</v>
      </c>
      <c r="B15" s="142">
        <v>10000</v>
      </c>
      <c r="C15" s="20">
        <v>3532</v>
      </c>
      <c r="D15" s="21">
        <f t="shared" si="0"/>
        <v>0.35320000000000001</v>
      </c>
      <c r="E15" s="106">
        <v>9500</v>
      </c>
      <c r="F15" s="20">
        <v>3239</v>
      </c>
      <c r="G15" s="22">
        <f t="shared" si="1"/>
        <v>0.34094736842105261</v>
      </c>
      <c r="H15" s="106">
        <v>700</v>
      </c>
      <c r="I15" s="20">
        <v>299</v>
      </c>
      <c r="J15" s="22">
        <f t="shared" si="2"/>
        <v>0.42714285714285716</v>
      </c>
      <c r="K15" s="104">
        <v>8000</v>
      </c>
      <c r="L15" s="20">
        <v>2126</v>
      </c>
      <c r="M15" s="21">
        <f t="shared" si="4"/>
        <v>0.26574999999999999</v>
      </c>
      <c r="N15" s="104">
        <v>400</v>
      </c>
      <c r="O15" s="20">
        <v>140</v>
      </c>
      <c r="P15" s="23">
        <f t="shared" si="3"/>
        <v>0.35</v>
      </c>
    </row>
    <row r="16" spans="1:18" ht="14.15" customHeight="1" x14ac:dyDescent="0.3">
      <c r="A16" s="19" t="s">
        <v>36</v>
      </c>
      <c r="B16" s="142">
        <v>3450</v>
      </c>
      <c r="C16" s="20">
        <v>991</v>
      </c>
      <c r="D16" s="21">
        <f t="shared" si="0"/>
        <v>0.28724637681159421</v>
      </c>
      <c r="E16" s="106">
        <v>3150</v>
      </c>
      <c r="F16" s="20">
        <v>833</v>
      </c>
      <c r="G16" s="22">
        <f t="shared" si="1"/>
        <v>0.26444444444444443</v>
      </c>
      <c r="H16" s="106">
        <v>400</v>
      </c>
      <c r="I16" s="20">
        <v>140</v>
      </c>
      <c r="J16" s="22">
        <f t="shared" si="2"/>
        <v>0.35</v>
      </c>
      <c r="K16" s="104">
        <v>2200</v>
      </c>
      <c r="L16" s="20">
        <v>579</v>
      </c>
      <c r="M16" s="21">
        <f t="shared" si="4"/>
        <v>0.26318181818181818</v>
      </c>
      <c r="N16" s="104">
        <v>150</v>
      </c>
      <c r="O16" s="20">
        <v>46</v>
      </c>
      <c r="P16" s="23">
        <f t="shared" si="3"/>
        <v>0.30666666666666664</v>
      </c>
    </row>
    <row r="17" spans="1:17" ht="14.15" customHeight="1" x14ac:dyDescent="0.3">
      <c r="A17" s="19" t="s">
        <v>37</v>
      </c>
      <c r="B17" s="142">
        <v>9800</v>
      </c>
      <c r="C17" s="20">
        <v>3728</v>
      </c>
      <c r="D17" s="21">
        <f t="shared" si="0"/>
        <v>0.38040816326530613</v>
      </c>
      <c r="E17" s="106">
        <v>9000</v>
      </c>
      <c r="F17" s="20">
        <v>3374</v>
      </c>
      <c r="G17" s="22">
        <f t="shared" si="1"/>
        <v>0.37488888888888888</v>
      </c>
      <c r="H17" s="106">
        <v>620</v>
      </c>
      <c r="I17" s="20">
        <v>280</v>
      </c>
      <c r="J17" s="22">
        <f t="shared" si="2"/>
        <v>0.45161290322580644</v>
      </c>
      <c r="K17" s="104">
        <v>6000</v>
      </c>
      <c r="L17" s="20">
        <v>1935</v>
      </c>
      <c r="M17" s="21">
        <f t="shared" si="4"/>
        <v>0.32250000000000001</v>
      </c>
      <c r="N17" s="104">
        <v>250</v>
      </c>
      <c r="O17" s="20">
        <v>95</v>
      </c>
      <c r="P17" s="23">
        <f t="shared" si="3"/>
        <v>0.38</v>
      </c>
    </row>
    <row r="18" spans="1:17" ht="14.15" customHeight="1" x14ac:dyDescent="0.3">
      <c r="A18" s="19" t="s">
        <v>38</v>
      </c>
      <c r="B18" s="142">
        <v>4300</v>
      </c>
      <c r="C18" s="20">
        <v>1325</v>
      </c>
      <c r="D18" s="21">
        <f t="shared" si="0"/>
        <v>0.30813953488372092</v>
      </c>
      <c r="E18" s="106">
        <v>2700</v>
      </c>
      <c r="F18" s="20">
        <v>1180</v>
      </c>
      <c r="G18" s="22">
        <f t="shared" si="1"/>
        <v>0.43703703703703706</v>
      </c>
      <c r="H18" s="106">
        <v>360</v>
      </c>
      <c r="I18" s="20">
        <v>128</v>
      </c>
      <c r="J18" s="22">
        <f t="shared" si="2"/>
        <v>0.35555555555555557</v>
      </c>
      <c r="K18" s="104">
        <v>3900</v>
      </c>
      <c r="L18" s="20">
        <v>710</v>
      </c>
      <c r="M18" s="21">
        <f t="shared" si="4"/>
        <v>0.18205128205128204</v>
      </c>
      <c r="N18" s="104">
        <v>205</v>
      </c>
      <c r="O18" s="20">
        <v>55</v>
      </c>
      <c r="P18" s="23">
        <f t="shared" si="3"/>
        <v>0.26829268292682928</v>
      </c>
    </row>
    <row r="19" spans="1:17" ht="14.15" customHeight="1" x14ac:dyDescent="0.3">
      <c r="A19" s="19" t="s">
        <v>39</v>
      </c>
      <c r="B19" s="142">
        <v>17000</v>
      </c>
      <c r="C19" s="20">
        <v>6935</v>
      </c>
      <c r="D19" s="21">
        <f t="shared" si="0"/>
        <v>0.40794117647058825</v>
      </c>
      <c r="E19" s="106">
        <v>15000</v>
      </c>
      <c r="F19" s="20">
        <v>6270</v>
      </c>
      <c r="G19" s="22">
        <f t="shared" si="1"/>
        <v>0.41799999999999998</v>
      </c>
      <c r="H19" s="106">
        <v>1350</v>
      </c>
      <c r="I19" s="20">
        <v>569</v>
      </c>
      <c r="J19" s="22">
        <f t="shared" si="2"/>
        <v>0.42148148148148146</v>
      </c>
      <c r="K19" s="104">
        <v>8133</v>
      </c>
      <c r="L19" s="20">
        <v>2848</v>
      </c>
      <c r="M19" s="21">
        <f t="shared" si="4"/>
        <v>0.35017828599532769</v>
      </c>
      <c r="N19" s="104">
        <v>400</v>
      </c>
      <c r="O19" s="20">
        <v>142</v>
      </c>
      <c r="P19" s="23">
        <f t="shared" si="3"/>
        <v>0.35499999999999998</v>
      </c>
    </row>
    <row r="20" spans="1:17" ht="14.15" customHeight="1" x14ac:dyDescent="0.3">
      <c r="A20" s="19" t="s">
        <v>40</v>
      </c>
      <c r="B20" s="142">
        <v>7846</v>
      </c>
      <c r="C20" s="20">
        <v>2851</v>
      </c>
      <c r="D20" s="21">
        <f t="shared" si="0"/>
        <v>0.36336986999745091</v>
      </c>
      <c r="E20" s="106">
        <v>7211</v>
      </c>
      <c r="F20" s="20">
        <v>2601</v>
      </c>
      <c r="G20" s="22">
        <f t="shared" si="1"/>
        <v>0.3606989321869366</v>
      </c>
      <c r="H20" s="106">
        <v>338</v>
      </c>
      <c r="I20" s="20">
        <v>134</v>
      </c>
      <c r="J20" s="22">
        <f t="shared" si="2"/>
        <v>0.39644970414201186</v>
      </c>
      <c r="K20" s="104">
        <v>5325</v>
      </c>
      <c r="L20" s="20">
        <v>1933</v>
      </c>
      <c r="M20" s="21">
        <f t="shared" si="4"/>
        <v>0.36300469483568076</v>
      </c>
      <c r="N20" s="104">
        <v>206</v>
      </c>
      <c r="O20" s="20">
        <v>57</v>
      </c>
      <c r="P20" s="23">
        <f t="shared" si="3"/>
        <v>0.27669902912621358</v>
      </c>
    </row>
    <row r="21" spans="1:17" ht="14.15" customHeight="1" x14ac:dyDescent="0.3">
      <c r="A21" s="19" t="s">
        <v>41</v>
      </c>
      <c r="B21" s="142">
        <v>9000</v>
      </c>
      <c r="C21" s="20">
        <v>3919</v>
      </c>
      <c r="D21" s="21">
        <f t="shared" si="0"/>
        <v>0.43544444444444447</v>
      </c>
      <c r="E21" s="106">
        <v>7560</v>
      </c>
      <c r="F21" s="20">
        <v>3684</v>
      </c>
      <c r="G21" s="22">
        <f t="shared" si="1"/>
        <v>0.48730158730158729</v>
      </c>
      <c r="H21" s="106">
        <v>540</v>
      </c>
      <c r="I21" s="20">
        <v>283</v>
      </c>
      <c r="J21" s="22">
        <f t="shared" si="2"/>
        <v>0.52407407407407403</v>
      </c>
      <c r="K21" s="104">
        <v>7020</v>
      </c>
      <c r="L21" s="20">
        <v>2978</v>
      </c>
      <c r="M21" s="21">
        <f t="shared" si="4"/>
        <v>0.42421652421652423</v>
      </c>
      <c r="N21" s="104">
        <v>360</v>
      </c>
      <c r="O21" s="20">
        <v>125</v>
      </c>
      <c r="P21" s="23">
        <f t="shared" si="3"/>
        <v>0.34722222222222221</v>
      </c>
    </row>
    <row r="22" spans="1:17" ht="14.15" customHeight="1" x14ac:dyDescent="0.3">
      <c r="A22" s="19" t="s">
        <v>42</v>
      </c>
      <c r="B22" s="142">
        <v>9000</v>
      </c>
      <c r="C22" s="20">
        <v>3696</v>
      </c>
      <c r="D22" s="21">
        <f t="shared" si="0"/>
        <v>0.41066666666666668</v>
      </c>
      <c r="E22" s="106">
        <v>8400</v>
      </c>
      <c r="F22" s="20">
        <v>3311</v>
      </c>
      <c r="G22" s="22">
        <f t="shared" si="1"/>
        <v>0.39416666666666667</v>
      </c>
      <c r="H22" s="106">
        <v>500</v>
      </c>
      <c r="I22" s="20">
        <v>331</v>
      </c>
      <c r="J22" s="22">
        <f t="shared" si="2"/>
        <v>0.66200000000000003</v>
      </c>
      <c r="K22" s="104">
        <v>7000</v>
      </c>
      <c r="L22" s="20">
        <v>2678</v>
      </c>
      <c r="M22" s="21">
        <f t="shared" si="4"/>
        <v>0.38257142857142856</v>
      </c>
      <c r="N22" s="104">
        <v>300</v>
      </c>
      <c r="O22" s="20">
        <v>118</v>
      </c>
      <c r="P22" s="23">
        <f t="shared" si="3"/>
        <v>0.39333333333333331</v>
      </c>
    </row>
    <row r="23" spans="1:17" ht="14.15" customHeight="1" x14ac:dyDescent="0.3">
      <c r="A23" s="19" t="s">
        <v>43</v>
      </c>
      <c r="B23" s="142">
        <v>4500</v>
      </c>
      <c r="C23" s="20">
        <v>1544</v>
      </c>
      <c r="D23" s="21">
        <f t="shared" si="0"/>
        <v>0.34311111111111109</v>
      </c>
      <c r="E23" s="106">
        <v>4100</v>
      </c>
      <c r="F23" s="20">
        <v>1350</v>
      </c>
      <c r="G23" s="22">
        <f t="shared" si="1"/>
        <v>0.32926829268292684</v>
      </c>
      <c r="H23" s="106">
        <v>270</v>
      </c>
      <c r="I23" s="20">
        <v>112</v>
      </c>
      <c r="J23" s="22">
        <f t="shared" si="2"/>
        <v>0.4148148148148148</v>
      </c>
      <c r="K23" s="104">
        <v>3600</v>
      </c>
      <c r="L23" s="20">
        <v>1036</v>
      </c>
      <c r="M23" s="21">
        <f t="shared" si="4"/>
        <v>0.2877777777777778</v>
      </c>
      <c r="N23" s="104">
        <v>190</v>
      </c>
      <c r="O23" s="20">
        <v>55</v>
      </c>
      <c r="P23" s="23">
        <f t="shared" si="3"/>
        <v>0.28947368421052633</v>
      </c>
    </row>
    <row r="24" spans="1:17" ht="14.15" customHeight="1" x14ac:dyDescent="0.3">
      <c r="A24" s="19" t="s">
        <v>44</v>
      </c>
      <c r="B24" s="142">
        <v>7000</v>
      </c>
      <c r="C24" s="20">
        <v>2347</v>
      </c>
      <c r="D24" s="21">
        <f t="shared" si="0"/>
        <v>0.3352857142857143</v>
      </c>
      <c r="E24" s="106">
        <v>6000</v>
      </c>
      <c r="F24" s="20">
        <v>1981</v>
      </c>
      <c r="G24" s="22">
        <f t="shared" si="1"/>
        <v>0.33016666666666666</v>
      </c>
      <c r="H24" s="106">
        <v>425</v>
      </c>
      <c r="I24" s="20">
        <v>184</v>
      </c>
      <c r="J24" s="22">
        <f t="shared" si="2"/>
        <v>0.43294117647058822</v>
      </c>
      <c r="K24" s="104">
        <v>5000</v>
      </c>
      <c r="L24" s="20">
        <v>1483</v>
      </c>
      <c r="M24" s="21">
        <f t="shared" si="4"/>
        <v>0.29659999999999997</v>
      </c>
      <c r="N24" s="104">
        <v>300</v>
      </c>
      <c r="O24" s="20">
        <v>50</v>
      </c>
      <c r="P24" s="23">
        <f t="shared" si="3"/>
        <v>0.16666666666666666</v>
      </c>
    </row>
    <row r="25" spans="1:17" ht="14.15" customHeight="1" x14ac:dyDescent="0.3">
      <c r="A25" s="19" t="s">
        <v>45</v>
      </c>
      <c r="B25" s="143">
        <v>9660</v>
      </c>
      <c r="C25" s="20">
        <v>3353</v>
      </c>
      <c r="D25" s="21">
        <f t="shared" si="0"/>
        <v>0.34710144927536229</v>
      </c>
      <c r="E25" s="106">
        <v>9400</v>
      </c>
      <c r="F25" s="20">
        <v>3128</v>
      </c>
      <c r="G25" s="22">
        <f t="shared" si="1"/>
        <v>0.33276595744680854</v>
      </c>
      <c r="H25" s="106">
        <v>800</v>
      </c>
      <c r="I25" s="20">
        <v>312</v>
      </c>
      <c r="J25" s="22">
        <f t="shared" si="2"/>
        <v>0.39</v>
      </c>
      <c r="K25" s="104">
        <v>8500</v>
      </c>
      <c r="L25" s="20">
        <v>2381</v>
      </c>
      <c r="M25" s="21">
        <f t="shared" si="4"/>
        <v>0.28011764705882353</v>
      </c>
      <c r="N25" s="104">
        <v>300</v>
      </c>
      <c r="O25" s="20">
        <v>106</v>
      </c>
      <c r="P25" s="23">
        <f t="shared" si="3"/>
        <v>0.35333333333333333</v>
      </c>
    </row>
    <row r="26" spans="1:17" x14ac:dyDescent="0.3">
      <c r="A26" s="19" t="s">
        <v>46</v>
      </c>
      <c r="B26" s="112" t="s">
        <v>47</v>
      </c>
      <c r="C26" s="104">
        <v>690</v>
      </c>
      <c r="D26" s="21" t="s">
        <v>47</v>
      </c>
      <c r="E26" s="106" t="s">
        <v>47</v>
      </c>
      <c r="F26" s="107">
        <v>673</v>
      </c>
      <c r="G26" s="22" t="s">
        <v>47</v>
      </c>
      <c r="H26" s="106" t="s">
        <v>47</v>
      </c>
      <c r="I26" s="107">
        <v>6</v>
      </c>
      <c r="J26" s="22" t="s">
        <v>47</v>
      </c>
      <c r="K26" s="104" t="s">
        <v>47</v>
      </c>
      <c r="L26" s="104">
        <v>99</v>
      </c>
      <c r="M26" s="21" t="s">
        <v>47</v>
      </c>
      <c r="N26" s="104" t="s">
        <v>47</v>
      </c>
      <c r="O26" s="104">
        <v>17</v>
      </c>
      <c r="P26" s="23" t="s">
        <v>47</v>
      </c>
    </row>
    <row r="27" spans="1:17" ht="13.5" thickBot="1" x14ac:dyDescent="0.35">
      <c r="A27" s="24" t="s">
        <v>48</v>
      </c>
      <c r="B27" s="115">
        <f>SUM(B10:B26)</f>
        <v>126906</v>
      </c>
      <c r="C27" s="105">
        <v>46701</v>
      </c>
      <c r="D27" s="25">
        <f>C27/B27</f>
        <v>0.3679967850219848</v>
      </c>
      <c r="E27" s="105">
        <f>SUM(E10:E26)</f>
        <v>114535</v>
      </c>
      <c r="F27" s="105">
        <v>41946</v>
      </c>
      <c r="G27" s="26">
        <f>F27/E27</f>
        <v>0.36622866372724494</v>
      </c>
      <c r="H27" s="105">
        <f>SUM(H10:H26)</f>
        <v>8813</v>
      </c>
      <c r="I27" s="105">
        <v>4002</v>
      </c>
      <c r="J27" s="26">
        <f>I27/H27</f>
        <v>0.45410189492794734</v>
      </c>
      <c r="K27" s="105">
        <f>SUM(K10:K26)</f>
        <v>87602</v>
      </c>
      <c r="L27" s="105">
        <v>25649</v>
      </c>
      <c r="M27" s="25">
        <f>L27/K27</f>
        <v>0.29279011894705598</v>
      </c>
      <c r="N27" s="105">
        <f>SUM(N10:N26)</f>
        <v>4164</v>
      </c>
      <c r="O27" s="105">
        <v>1342</v>
      </c>
      <c r="P27" s="27">
        <f>O27/N27</f>
        <v>0.32228626320845338</v>
      </c>
    </row>
    <row r="28" spans="1:17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3">
      <c r="A30" s="163" t="s">
        <v>51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32"/>
    </row>
    <row r="31" spans="1:17" ht="12.75" customHeight="1" x14ac:dyDescent="0.3">
      <c r="A31" s="163" t="s">
        <v>52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32"/>
    </row>
    <row r="32" spans="1:17" x14ac:dyDescent="0.3">
      <c r="A32" s="167" t="s">
        <v>53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"/>
    </row>
  </sheetData>
  <mergeCells count="17">
    <mergeCell ref="B8:D8"/>
    <mergeCell ref="H8:J8"/>
    <mergeCell ref="A30:P30"/>
    <mergeCell ref="E8:G8"/>
    <mergeCell ref="A32:P32"/>
    <mergeCell ref="K8:M8"/>
    <mergeCell ref="A31:P31"/>
    <mergeCell ref="N8:P8"/>
    <mergeCell ref="A1:P1"/>
    <mergeCell ref="A2:P2"/>
    <mergeCell ref="A3:P3"/>
    <mergeCell ref="K7:M7"/>
    <mergeCell ref="N7:P7"/>
    <mergeCell ref="B7:D7"/>
    <mergeCell ref="H7:J7"/>
    <mergeCell ref="A5:P5"/>
    <mergeCell ref="E7:G7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topLeftCell="A8" workbookViewId="0">
      <selection activeCell="L27" sqref="L27"/>
    </sheetView>
  </sheetViews>
  <sheetFormatPr defaultColWidth="9.1796875" defaultRowHeight="13" x14ac:dyDescent="0.3"/>
  <cols>
    <col min="1" max="1" width="21.81640625" style="11" customWidth="1"/>
    <col min="2" max="2" width="10.1796875" style="11" customWidth="1"/>
    <col min="3" max="4" width="7.453125" style="11" customWidth="1"/>
    <col min="5" max="5" width="11" style="11" customWidth="1"/>
    <col min="6" max="6" width="7.7265625" style="11" customWidth="1"/>
    <col min="7" max="7" width="10.81640625" style="11" customWidth="1"/>
    <col min="8" max="8" width="6.81640625" style="11" customWidth="1"/>
    <col min="9" max="9" width="9.54296875" style="11" customWidth="1"/>
    <col min="10" max="10" width="7" style="11" customWidth="1"/>
    <col min="11" max="11" width="8.1796875" style="11" customWidth="1"/>
    <col min="12" max="12" width="6.81640625" style="11" customWidth="1"/>
    <col min="13" max="16384" width="9.1796875" style="11"/>
  </cols>
  <sheetData>
    <row r="1" spans="1:16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6" ht="15.5" x14ac:dyDescent="0.3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26"/>
      <c r="N2" s="126"/>
      <c r="O2" s="126"/>
      <c r="P2" s="126"/>
    </row>
    <row r="3" spans="1:16" ht="15.5" x14ac:dyDescent="0.35">
      <c r="A3" s="153" t="str">
        <f>'1. Plan vs Actual'!A3</f>
        <v>FY25 Quarter Ending September 30, 2024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26"/>
      <c r="N3" s="126"/>
      <c r="O3" s="126"/>
      <c r="P3" s="126"/>
    </row>
    <row r="5" spans="1:16" ht="18.5" x14ac:dyDescent="0.45">
      <c r="A5" s="155" t="s">
        <v>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8"/>
    </row>
    <row r="6" spans="1:16" ht="6.75" customHeight="1" thickBot="1" x14ac:dyDescent="0.35"/>
    <row r="7" spans="1:16" ht="13.5" thickTop="1" x14ac:dyDescent="0.3">
      <c r="A7" s="173" t="s">
        <v>16</v>
      </c>
      <c r="B7" s="159" t="s">
        <v>17</v>
      </c>
      <c r="C7" s="159" t="s">
        <v>18</v>
      </c>
      <c r="D7" s="159"/>
      <c r="E7" s="169" t="s">
        <v>54</v>
      </c>
      <c r="F7" s="169"/>
      <c r="G7" s="169"/>
      <c r="H7" s="169"/>
      <c r="I7" s="169"/>
      <c r="J7" s="169"/>
      <c r="K7" s="169"/>
      <c r="L7" s="170"/>
    </row>
    <row r="8" spans="1:16" x14ac:dyDescent="0.3">
      <c r="A8" s="174"/>
      <c r="B8" s="171"/>
      <c r="C8" s="171"/>
      <c r="D8" s="171"/>
      <c r="E8" s="171" t="s">
        <v>19</v>
      </c>
      <c r="F8" s="171"/>
      <c r="G8" s="171" t="s">
        <v>20</v>
      </c>
      <c r="H8" s="171"/>
      <c r="I8" s="171" t="s">
        <v>21</v>
      </c>
      <c r="J8" s="171"/>
      <c r="K8" s="171" t="s">
        <v>55</v>
      </c>
      <c r="L8" s="172"/>
    </row>
    <row r="9" spans="1:16" s="29" customFormat="1" ht="39" x14ac:dyDescent="0.3">
      <c r="A9" s="28"/>
      <c r="B9" s="129" t="s">
        <v>22</v>
      </c>
      <c r="C9" s="129" t="s">
        <v>56</v>
      </c>
      <c r="D9" s="129" t="s">
        <v>57</v>
      </c>
      <c r="E9" s="129" t="s">
        <v>58</v>
      </c>
      <c r="F9" s="129" t="s">
        <v>57</v>
      </c>
      <c r="G9" s="129" t="s">
        <v>59</v>
      </c>
      <c r="H9" s="129" t="s">
        <v>57</v>
      </c>
      <c r="I9" s="129" t="s">
        <v>60</v>
      </c>
      <c r="J9" s="129" t="s">
        <v>57</v>
      </c>
      <c r="K9" s="129" t="s">
        <v>26</v>
      </c>
      <c r="L9" s="18" t="s">
        <v>57</v>
      </c>
    </row>
    <row r="10" spans="1:16" ht="14.15" customHeight="1" x14ac:dyDescent="0.3">
      <c r="A10" s="19" t="s">
        <v>30</v>
      </c>
      <c r="B10" s="30">
        <f>'1. Plan vs Actual'!C10</f>
        <v>1387</v>
      </c>
      <c r="C10" s="20">
        <v>711</v>
      </c>
      <c r="D10" s="21">
        <f>C10/B10</f>
        <v>0.51261715933669794</v>
      </c>
      <c r="E10" s="20">
        <f>'1. Plan vs Actual'!F10</f>
        <v>1259</v>
      </c>
      <c r="F10" s="21">
        <f>E10/B10</f>
        <v>0.90771449170872387</v>
      </c>
      <c r="G10" s="20">
        <f>'1. Plan vs Actual'!I10</f>
        <v>117</v>
      </c>
      <c r="H10" s="21">
        <f>G10/B10</f>
        <v>8.4354722422494588E-2</v>
      </c>
      <c r="I10" s="30">
        <f>'1. Plan vs Actual'!L10</f>
        <v>715</v>
      </c>
      <c r="J10" s="21">
        <f>I10/B10</f>
        <v>0.51550108147080032</v>
      </c>
      <c r="K10" s="20">
        <f>'1. Plan vs Actual'!O10</f>
        <v>40</v>
      </c>
      <c r="L10" s="23">
        <f>K10/B10</f>
        <v>2.8839221341023791E-2</v>
      </c>
    </row>
    <row r="11" spans="1:16" ht="14.15" customHeight="1" x14ac:dyDescent="0.3">
      <c r="A11" s="19" t="s">
        <v>31</v>
      </c>
      <c r="B11" s="30">
        <f>'1. Plan vs Actual'!C11</f>
        <v>4820</v>
      </c>
      <c r="C11" s="20">
        <v>3359</v>
      </c>
      <c r="D11" s="21">
        <f t="shared" ref="D11:D27" si="0">C11/B11</f>
        <v>0.69688796680497922</v>
      </c>
      <c r="E11" s="20">
        <f>'1. Plan vs Actual'!F11</f>
        <v>4272</v>
      </c>
      <c r="F11" s="21">
        <f t="shared" ref="F11:F27" si="1">E11/B11</f>
        <v>0.88630705394190867</v>
      </c>
      <c r="G11" s="20">
        <f>'1. Plan vs Actual'!I11</f>
        <v>348</v>
      </c>
      <c r="H11" s="21">
        <f t="shared" ref="H11:H27" si="2">G11/B11</f>
        <v>7.2199170124481321E-2</v>
      </c>
      <c r="I11" s="30">
        <f>'1. Plan vs Actual'!L11</f>
        <v>2521</v>
      </c>
      <c r="J11" s="21">
        <f t="shared" ref="J11:J27" si="3">I11/B11</f>
        <v>0.52302904564315356</v>
      </c>
      <c r="K11" s="20">
        <f>'1. Plan vs Actual'!O11</f>
        <v>74</v>
      </c>
      <c r="L11" s="23">
        <f t="shared" ref="L11:L27" si="4">K11/B11</f>
        <v>1.5352697095435684E-2</v>
      </c>
    </row>
    <row r="12" spans="1:16" ht="14.15" customHeight="1" x14ac:dyDescent="0.3">
      <c r="A12" s="19" t="s">
        <v>32</v>
      </c>
      <c r="B12" s="30">
        <f>'1. Plan vs Actual'!C12</f>
        <v>3012</v>
      </c>
      <c r="C12" s="20">
        <v>1761</v>
      </c>
      <c r="D12" s="21">
        <f t="shared" si="0"/>
        <v>0.58466135458167334</v>
      </c>
      <c r="E12" s="20">
        <f>'1. Plan vs Actual'!F12</f>
        <v>2818</v>
      </c>
      <c r="F12" s="21">
        <f t="shared" si="1"/>
        <v>0.93559096945551123</v>
      </c>
      <c r="G12" s="20">
        <f>'1. Plan vs Actual'!I12</f>
        <v>408</v>
      </c>
      <c r="H12" s="21">
        <f t="shared" si="2"/>
        <v>0.13545816733067728</v>
      </c>
      <c r="I12" s="30">
        <f>'1. Plan vs Actual'!L12</f>
        <v>1709</v>
      </c>
      <c r="J12" s="21">
        <f t="shared" si="3"/>
        <v>0.5673970783532537</v>
      </c>
      <c r="K12" s="20">
        <f>'1. Plan vs Actual'!O12</f>
        <v>99</v>
      </c>
      <c r="L12" s="23">
        <f t="shared" si="4"/>
        <v>3.2868525896414341E-2</v>
      </c>
    </row>
    <row r="13" spans="1:16" ht="14.15" customHeight="1" x14ac:dyDescent="0.3">
      <c r="A13" s="19" t="s">
        <v>33</v>
      </c>
      <c r="B13" s="30">
        <f>'1. Plan vs Actual'!C13</f>
        <v>2797</v>
      </c>
      <c r="C13" s="20">
        <v>1736</v>
      </c>
      <c r="D13" s="21">
        <f t="shared" si="0"/>
        <v>0.62066499821237042</v>
      </c>
      <c r="E13" s="20">
        <f>'1. Plan vs Actual'!F13</f>
        <v>2587</v>
      </c>
      <c r="F13" s="21">
        <f t="shared" si="1"/>
        <v>0.92491955666785841</v>
      </c>
      <c r="G13" s="20">
        <f>'1. Plan vs Actual'!I13</f>
        <v>176</v>
      </c>
      <c r="H13" s="21">
        <f t="shared" si="2"/>
        <v>6.2924562030747228E-2</v>
      </c>
      <c r="I13" s="30">
        <f>'1. Plan vs Actual'!L13</f>
        <v>1756</v>
      </c>
      <c r="J13" s="21">
        <f t="shared" si="3"/>
        <v>0.62781551662495527</v>
      </c>
      <c r="K13" s="20">
        <f>'1. Plan vs Actual'!O13</f>
        <v>71</v>
      </c>
      <c r="L13" s="23">
        <f t="shared" si="4"/>
        <v>2.538434036467644E-2</v>
      </c>
    </row>
    <row r="14" spans="1:16" ht="14.15" customHeight="1" x14ac:dyDescent="0.3">
      <c r="A14" s="19" t="s">
        <v>34</v>
      </c>
      <c r="B14" s="30">
        <f>'1. Plan vs Actual'!C14</f>
        <v>894</v>
      </c>
      <c r="C14" s="20">
        <v>409</v>
      </c>
      <c r="D14" s="21">
        <f t="shared" si="0"/>
        <v>0.45749440715883671</v>
      </c>
      <c r="E14" s="20">
        <f>'1. Plan vs Actual'!F14</f>
        <v>820</v>
      </c>
      <c r="F14" s="21">
        <f t="shared" si="1"/>
        <v>0.91722595078299773</v>
      </c>
      <c r="G14" s="20">
        <f>'1. Plan vs Actual'!I14</f>
        <v>87</v>
      </c>
      <c r="H14" s="21">
        <f t="shared" si="2"/>
        <v>9.7315436241610737E-2</v>
      </c>
      <c r="I14" s="30">
        <f>'1. Plan vs Actual'!L14</f>
        <v>523</v>
      </c>
      <c r="J14" s="21">
        <f t="shared" si="3"/>
        <v>0.58501118568232657</v>
      </c>
      <c r="K14" s="20">
        <f>'1. Plan vs Actual'!O14</f>
        <v>58</v>
      </c>
      <c r="L14" s="23">
        <f t="shared" si="4"/>
        <v>6.4876957494407153E-2</v>
      </c>
    </row>
    <row r="15" spans="1:16" ht="14.15" customHeight="1" x14ac:dyDescent="0.3">
      <c r="A15" s="19" t="s">
        <v>35</v>
      </c>
      <c r="B15" s="30">
        <f>'1. Plan vs Actual'!C15</f>
        <v>3532</v>
      </c>
      <c r="C15" s="20">
        <v>1984</v>
      </c>
      <c r="D15" s="21">
        <f t="shared" si="0"/>
        <v>0.56172140430351081</v>
      </c>
      <c r="E15" s="20">
        <f>'1. Plan vs Actual'!F15</f>
        <v>3239</v>
      </c>
      <c r="F15" s="21">
        <f t="shared" si="1"/>
        <v>0.91704416761041907</v>
      </c>
      <c r="G15" s="20">
        <f>'1. Plan vs Actual'!I15</f>
        <v>299</v>
      </c>
      <c r="H15" s="21">
        <f t="shared" si="2"/>
        <v>8.4654586636466592E-2</v>
      </c>
      <c r="I15" s="30">
        <f>'1. Plan vs Actual'!L15</f>
        <v>2126</v>
      </c>
      <c r="J15" s="21">
        <f t="shared" si="3"/>
        <v>0.60192525481313708</v>
      </c>
      <c r="K15" s="20">
        <f>'1. Plan vs Actual'!O15</f>
        <v>140</v>
      </c>
      <c r="L15" s="23">
        <f t="shared" si="4"/>
        <v>3.9637599093997736E-2</v>
      </c>
    </row>
    <row r="16" spans="1:16" ht="14.15" customHeight="1" x14ac:dyDescent="0.3">
      <c r="A16" s="19" t="s">
        <v>36</v>
      </c>
      <c r="B16" s="30">
        <f>'1. Plan vs Actual'!C16</f>
        <v>991</v>
      </c>
      <c r="C16" s="20">
        <v>560</v>
      </c>
      <c r="D16" s="21">
        <f t="shared" si="0"/>
        <v>0.56508577194752774</v>
      </c>
      <c r="E16" s="20">
        <f>'1. Plan vs Actual'!F16</f>
        <v>833</v>
      </c>
      <c r="F16" s="21">
        <f t="shared" si="1"/>
        <v>0.84056508577194755</v>
      </c>
      <c r="G16" s="20">
        <f>'1. Plan vs Actual'!I16</f>
        <v>140</v>
      </c>
      <c r="H16" s="21">
        <f t="shared" si="2"/>
        <v>0.14127144298688193</v>
      </c>
      <c r="I16" s="30">
        <f>'1. Plan vs Actual'!L16</f>
        <v>579</v>
      </c>
      <c r="J16" s="21">
        <f t="shared" si="3"/>
        <v>0.58425832492431884</v>
      </c>
      <c r="K16" s="20">
        <f>'1. Plan vs Actual'!O16</f>
        <v>46</v>
      </c>
      <c r="L16" s="23">
        <f t="shared" si="4"/>
        <v>4.6417759838546922E-2</v>
      </c>
    </row>
    <row r="17" spans="1:16" ht="14.15" customHeight="1" x14ac:dyDescent="0.3">
      <c r="A17" s="19" t="s">
        <v>37</v>
      </c>
      <c r="B17" s="30">
        <f>'1. Plan vs Actual'!C17</f>
        <v>3728</v>
      </c>
      <c r="C17" s="20">
        <v>1766</v>
      </c>
      <c r="D17" s="21">
        <f t="shared" si="0"/>
        <v>0.47371244635193133</v>
      </c>
      <c r="E17" s="20">
        <f>'1. Plan vs Actual'!F17</f>
        <v>3374</v>
      </c>
      <c r="F17" s="21">
        <f t="shared" si="1"/>
        <v>0.90504291845493567</v>
      </c>
      <c r="G17" s="20">
        <f>'1. Plan vs Actual'!I17</f>
        <v>280</v>
      </c>
      <c r="H17" s="21">
        <f t="shared" si="2"/>
        <v>7.5107296137339061E-2</v>
      </c>
      <c r="I17" s="30">
        <f>'1. Plan vs Actual'!L17</f>
        <v>1935</v>
      </c>
      <c r="J17" s="21">
        <f t="shared" si="3"/>
        <v>0.51904506437768239</v>
      </c>
      <c r="K17" s="20">
        <f>'1. Plan vs Actual'!O17</f>
        <v>95</v>
      </c>
      <c r="L17" s="23">
        <f t="shared" si="4"/>
        <v>2.5482832618025753E-2</v>
      </c>
    </row>
    <row r="18" spans="1:16" ht="14.15" customHeight="1" x14ac:dyDescent="0.3">
      <c r="A18" s="19" t="s">
        <v>38</v>
      </c>
      <c r="B18" s="30">
        <f>'1. Plan vs Actual'!C18</f>
        <v>1325</v>
      </c>
      <c r="C18" s="20">
        <v>614</v>
      </c>
      <c r="D18" s="21">
        <f t="shared" si="0"/>
        <v>0.46339622641509431</v>
      </c>
      <c r="E18" s="20">
        <f>'1. Plan vs Actual'!F18</f>
        <v>1180</v>
      </c>
      <c r="F18" s="21">
        <f t="shared" si="1"/>
        <v>0.89056603773584908</v>
      </c>
      <c r="G18" s="20">
        <f>'1. Plan vs Actual'!I18</f>
        <v>128</v>
      </c>
      <c r="H18" s="21">
        <f t="shared" si="2"/>
        <v>9.6603773584905656E-2</v>
      </c>
      <c r="I18" s="30">
        <f>'1. Plan vs Actual'!L18</f>
        <v>710</v>
      </c>
      <c r="J18" s="21">
        <f t="shared" si="3"/>
        <v>0.53584905660377358</v>
      </c>
      <c r="K18" s="20">
        <f>'1. Plan vs Actual'!O18</f>
        <v>55</v>
      </c>
      <c r="L18" s="23">
        <f t="shared" si="4"/>
        <v>4.1509433962264149E-2</v>
      </c>
    </row>
    <row r="19" spans="1:16" ht="14.15" customHeight="1" x14ac:dyDescent="0.3">
      <c r="A19" s="19" t="s">
        <v>39</v>
      </c>
      <c r="B19" s="30">
        <f>'1. Plan vs Actual'!C19</f>
        <v>6935</v>
      </c>
      <c r="C19" s="20">
        <v>2981</v>
      </c>
      <c r="D19" s="21">
        <f t="shared" si="0"/>
        <v>0.42984859408795961</v>
      </c>
      <c r="E19" s="20">
        <f>'1. Plan vs Actual'!F19</f>
        <v>6270</v>
      </c>
      <c r="F19" s="21">
        <f t="shared" si="1"/>
        <v>0.90410958904109584</v>
      </c>
      <c r="G19" s="20">
        <f>'1. Plan vs Actual'!I19</f>
        <v>569</v>
      </c>
      <c r="H19" s="21">
        <f t="shared" si="2"/>
        <v>8.2047584715212687E-2</v>
      </c>
      <c r="I19" s="30">
        <f>'1. Plan vs Actual'!L19</f>
        <v>2848</v>
      </c>
      <c r="J19" s="21">
        <f t="shared" si="3"/>
        <v>0.41067051189617881</v>
      </c>
      <c r="K19" s="20">
        <f>'1. Plan vs Actual'!O19</f>
        <v>142</v>
      </c>
      <c r="L19" s="23">
        <f t="shared" si="4"/>
        <v>2.0475847152126893E-2</v>
      </c>
    </row>
    <row r="20" spans="1:16" ht="14.15" customHeight="1" x14ac:dyDescent="0.3">
      <c r="A20" s="19" t="s">
        <v>40</v>
      </c>
      <c r="B20" s="30">
        <f>'1. Plan vs Actual'!C20</f>
        <v>2851</v>
      </c>
      <c r="C20" s="20">
        <v>1601</v>
      </c>
      <c r="D20" s="21">
        <f t="shared" si="0"/>
        <v>0.56155734829884252</v>
      </c>
      <c r="E20" s="20">
        <f>'1. Plan vs Actual'!F20</f>
        <v>2601</v>
      </c>
      <c r="F20" s="21">
        <f t="shared" si="1"/>
        <v>0.9123114696597685</v>
      </c>
      <c r="G20" s="20">
        <f>'1. Plan vs Actual'!I20</f>
        <v>134</v>
      </c>
      <c r="H20" s="21">
        <f t="shared" si="2"/>
        <v>4.7001052262364083E-2</v>
      </c>
      <c r="I20" s="30">
        <f>'1. Plan vs Actual'!L20</f>
        <v>1933</v>
      </c>
      <c r="J20" s="21">
        <f t="shared" si="3"/>
        <v>0.67800771659066994</v>
      </c>
      <c r="K20" s="20">
        <f>'1. Plan vs Actual'!O20</f>
        <v>57</v>
      </c>
      <c r="L20" s="23">
        <f t="shared" si="4"/>
        <v>1.999298491757278E-2</v>
      </c>
    </row>
    <row r="21" spans="1:16" ht="14.15" customHeight="1" x14ac:dyDescent="0.3">
      <c r="A21" s="19" t="s">
        <v>41</v>
      </c>
      <c r="B21" s="30">
        <f>'1. Plan vs Actual'!C21</f>
        <v>3919</v>
      </c>
      <c r="C21" s="20">
        <v>2674</v>
      </c>
      <c r="D21" s="21">
        <f t="shared" si="0"/>
        <v>0.68231691758101554</v>
      </c>
      <c r="E21" s="20">
        <f>'1. Plan vs Actual'!F21</f>
        <v>3684</v>
      </c>
      <c r="F21" s="21">
        <f t="shared" si="1"/>
        <v>0.94003572339882624</v>
      </c>
      <c r="G21" s="20">
        <f>'1. Plan vs Actual'!I21</f>
        <v>283</v>
      </c>
      <c r="H21" s="21">
        <f t="shared" si="2"/>
        <v>7.2212299055881599E-2</v>
      </c>
      <c r="I21" s="30">
        <f>'1. Plan vs Actual'!L21</f>
        <v>2978</v>
      </c>
      <c r="J21" s="21">
        <f t="shared" si="3"/>
        <v>0.7598877264608318</v>
      </c>
      <c r="K21" s="20">
        <f>'1. Plan vs Actual'!O21</f>
        <v>125</v>
      </c>
      <c r="L21" s="23">
        <f t="shared" si="4"/>
        <v>3.1895891809134984E-2</v>
      </c>
    </row>
    <row r="22" spans="1:16" ht="14.15" customHeight="1" x14ac:dyDescent="0.3">
      <c r="A22" s="19" t="s">
        <v>42</v>
      </c>
      <c r="B22" s="30">
        <f>'1. Plan vs Actual'!C22</f>
        <v>3696</v>
      </c>
      <c r="C22" s="20">
        <v>2582</v>
      </c>
      <c r="D22" s="21">
        <f t="shared" si="0"/>
        <v>0.69859307359307354</v>
      </c>
      <c r="E22" s="20">
        <f>'1. Plan vs Actual'!F22</f>
        <v>3311</v>
      </c>
      <c r="F22" s="21">
        <f t="shared" si="1"/>
        <v>0.89583333333333337</v>
      </c>
      <c r="G22" s="20">
        <f>'1. Plan vs Actual'!I22</f>
        <v>331</v>
      </c>
      <c r="H22" s="21">
        <f t="shared" si="2"/>
        <v>8.9556277056277056E-2</v>
      </c>
      <c r="I22" s="30">
        <f>'1. Plan vs Actual'!L22</f>
        <v>2678</v>
      </c>
      <c r="J22" s="21">
        <f t="shared" si="3"/>
        <v>0.72456709956709953</v>
      </c>
      <c r="K22" s="20">
        <f>'1. Plan vs Actual'!O22</f>
        <v>118</v>
      </c>
      <c r="L22" s="23">
        <f t="shared" si="4"/>
        <v>3.1926406926406928E-2</v>
      </c>
    </row>
    <row r="23" spans="1:16" ht="14.15" customHeight="1" x14ac:dyDescent="0.3">
      <c r="A23" s="19" t="s">
        <v>43</v>
      </c>
      <c r="B23" s="30">
        <f>'1. Plan vs Actual'!C23</f>
        <v>1544</v>
      </c>
      <c r="C23" s="20">
        <v>810</v>
      </c>
      <c r="D23" s="21">
        <f t="shared" si="0"/>
        <v>0.52461139896373055</v>
      </c>
      <c r="E23" s="20">
        <f>'1. Plan vs Actual'!F23</f>
        <v>1350</v>
      </c>
      <c r="F23" s="21">
        <f t="shared" si="1"/>
        <v>0.87435233160621761</v>
      </c>
      <c r="G23" s="20">
        <f>'1. Plan vs Actual'!I23</f>
        <v>112</v>
      </c>
      <c r="H23" s="21">
        <f t="shared" si="2"/>
        <v>7.2538860103626937E-2</v>
      </c>
      <c r="I23" s="30">
        <f>'1. Plan vs Actual'!L23</f>
        <v>1036</v>
      </c>
      <c r="J23" s="21">
        <f t="shared" si="3"/>
        <v>0.67098445595854928</v>
      </c>
      <c r="K23" s="20">
        <f>'1. Plan vs Actual'!O23</f>
        <v>55</v>
      </c>
      <c r="L23" s="23">
        <f t="shared" si="4"/>
        <v>3.562176165803109E-2</v>
      </c>
    </row>
    <row r="24" spans="1:16" ht="14.15" customHeight="1" x14ac:dyDescent="0.3">
      <c r="A24" s="19" t="s">
        <v>44</v>
      </c>
      <c r="B24" s="30">
        <f>'1. Plan vs Actual'!C24</f>
        <v>2347</v>
      </c>
      <c r="C24" s="20">
        <v>1364</v>
      </c>
      <c r="D24" s="21">
        <f t="shared" si="0"/>
        <v>0.58116744780570939</v>
      </c>
      <c r="E24" s="20">
        <f>'1. Plan vs Actual'!F24</f>
        <v>1981</v>
      </c>
      <c r="F24" s="21">
        <f t="shared" si="1"/>
        <v>0.84405624201107798</v>
      </c>
      <c r="G24" s="20">
        <f>'1. Plan vs Actual'!I24</f>
        <v>184</v>
      </c>
      <c r="H24" s="21">
        <f t="shared" si="2"/>
        <v>7.8397954835960806E-2</v>
      </c>
      <c r="I24" s="30">
        <f>'1. Plan vs Actual'!L24</f>
        <v>1483</v>
      </c>
      <c r="J24" s="21">
        <f t="shared" si="3"/>
        <v>0.63187047294418408</v>
      </c>
      <c r="K24" s="20">
        <f>'1. Plan vs Actual'!O24</f>
        <v>50</v>
      </c>
      <c r="L24" s="23">
        <f t="shared" si="4"/>
        <v>2.1303792074989347E-2</v>
      </c>
    </row>
    <row r="25" spans="1:16" ht="14.15" customHeight="1" x14ac:dyDescent="0.3">
      <c r="A25" s="19" t="s">
        <v>45</v>
      </c>
      <c r="B25" s="30">
        <f>'1. Plan vs Actual'!C25</f>
        <v>3353</v>
      </c>
      <c r="C25" s="20">
        <v>2039</v>
      </c>
      <c r="D25" s="21">
        <f t="shared" si="0"/>
        <v>0.60811213838353717</v>
      </c>
      <c r="E25" s="20">
        <f>'1. Plan vs Actual'!F25</f>
        <v>3128</v>
      </c>
      <c r="F25" s="21">
        <f t="shared" si="1"/>
        <v>0.93289591410677009</v>
      </c>
      <c r="G25" s="20">
        <f>'1. Plan vs Actual'!I25</f>
        <v>312</v>
      </c>
      <c r="H25" s="21">
        <f t="shared" si="2"/>
        <v>9.305099910527885E-2</v>
      </c>
      <c r="I25" s="30">
        <f>'1. Plan vs Actual'!L25</f>
        <v>2381</v>
      </c>
      <c r="J25" s="21">
        <f t="shared" si="3"/>
        <v>0.71011034894124669</v>
      </c>
      <c r="K25" s="20">
        <f>'1. Plan vs Actual'!O25</f>
        <v>106</v>
      </c>
      <c r="L25" s="23">
        <f t="shared" si="4"/>
        <v>3.1613480465254994E-2</v>
      </c>
    </row>
    <row r="26" spans="1:16" x14ac:dyDescent="0.3">
      <c r="A26" s="19" t="s">
        <v>46</v>
      </c>
      <c r="B26" s="104">
        <f>'1. Plan vs Actual'!C26</f>
        <v>690</v>
      </c>
      <c r="C26" s="104">
        <v>586</v>
      </c>
      <c r="D26" s="21">
        <f t="shared" si="0"/>
        <v>0.8492753623188406</v>
      </c>
      <c r="E26" s="20">
        <f>'1. Plan vs Actual'!F26</f>
        <v>673</v>
      </c>
      <c r="F26" s="21">
        <f t="shared" si="1"/>
        <v>0.97536231884057967</v>
      </c>
      <c r="G26" s="20">
        <f>'1. Plan vs Actual'!I26</f>
        <v>6</v>
      </c>
      <c r="H26" s="21">
        <f t="shared" si="2"/>
        <v>8.6956521739130436E-3</v>
      </c>
      <c r="I26" s="104">
        <f>'1. Plan vs Actual'!L26</f>
        <v>99</v>
      </c>
      <c r="J26" s="21">
        <f t="shared" si="3"/>
        <v>0.14347826086956522</v>
      </c>
      <c r="K26" s="104">
        <f>'1. Plan vs Actual'!O26</f>
        <v>17</v>
      </c>
      <c r="L26" s="23">
        <f t="shared" si="4"/>
        <v>2.4637681159420291E-2</v>
      </c>
      <c r="M26" s="150"/>
    </row>
    <row r="27" spans="1:16" ht="13.5" thickBot="1" x14ac:dyDescent="0.35">
      <c r="A27" s="24" t="s">
        <v>48</v>
      </c>
      <c r="B27" s="105">
        <f>'1. Plan vs Actual'!C27</f>
        <v>46701</v>
      </c>
      <c r="C27" s="105">
        <v>29267</v>
      </c>
      <c r="D27" s="25">
        <f t="shared" si="0"/>
        <v>0.62668893599708786</v>
      </c>
      <c r="E27" s="31">
        <f>'1. Plan vs Actual'!F27</f>
        <v>41946</v>
      </c>
      <c r="F27" s="25">
        <f t="shared" si="1"/>
        <v>0.89818205177619326</v>
      </c>
      <c r="G27" s="31">
        <f>'1. Plan vs Actual'!I27</f>
        <v>4002</v>
      </c>
      <c r="H27" s="25">
        <f t="shared" si="2"/>
        <v>8.5694096486156612E-2</v>
      </c>
      <c r="I27" s="105">
        <f>+'1. Plan vs Actual'!L27</f>
        <v>25649</v>
      </c>
      <c r="J27" s="25">
        <f t="shared" si="3"/>
        <v>0.54921736151260148</v>
      </c>
      <c r="K27" s="105">
        <f>+'1. Plan vs Actual'!O27</f>
        <v>1342</v>
      </c>
      <c r="L27" s="27">
        <f t="shared" si="4"/>
        <v>2.8736001370420334E-2</v>
      </c>
    </row>
    <row r="28" spans="1:16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3">
      <c r="A30" s="163" t="s">
        <v>51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ht="12.75" customHeight="1" x14ac:dyDescent="0.3">
      <c r="A31" s="163" t="s">
        <v>52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</row>
    <row r="32" spans="1:16" x14ac:dyDescent="0.3">
      <c r="A32" s="167" t="s">
        <v>53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0.81640625" style="11" customWidth="1"/>
    <col min="2" max="2" width="10.7265625" style="11" customWidth="1"/>
    <col min="3" max="3" width="10.453125" style="11" customWidth="1"/>
    <col min="4" max="4" width="10.7265625" style="11" customWidth="1"/>
    <col min="5" max="5" width="9.81640625" style="11" customWidth="1"/>
    <col min="6" max="6" width="9.1796875" style="11"/>
    <col min="7" max="7" width="11.7265625" style="11" customWidth="1"/>
    <col min="8" max="8" width="10" style="11" customWidth="1"/>
    <col min="9" max="9" width="9.1796875" style="11"/>
    <col min="10" max="10" width="11.81640625" style="11" customWidth="1"/>
    <col min="11" max="16384" width="9.1796875" style="11"/>
  </cols>
  <sheetData>
    <row r="1" spans="1:10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.5" x14ac:dyDescent="0.35">
      <c r="A3" s="153" t="str">
        <f>'1. Plan vs Actual'!A3</f>
        <v>FY25 Quarter Ending September 30, 2024</v>
      </c>
      <c r="B3" s="175"/>
      <c r="C3" s="175"/>
      <c r="D3" s="175"/>
      <c r="E3" s="175"/>
      <c r="F3" s="175"/>
      <c r="G3" s="175"/>
      <c r="H3" s="175"/>
      <c r="I3" s="175"/>
      <c r="J3" s="175"/>
    </row>
    <row r="5" spans="1:10" ht="18.5" x14ac:dyDescent="0.45">
      <c r="A5" s="155" t="s">
        <v>5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6.75" customHeight="1" thickBot="1" x14ac:dyDescent="0.35"/>
    <row r="7" spans="1:10" ht="13.5" thickTop="1" x14ac:dyDescent="0.3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7" t="s">
        <v>63</v>
      </c>
    </row>
    <row r="8" spans="1:10" s="29" customFormat="1" ht="39" x14ac:dyDescent="0.3">
      <c r="A8" s="17"/>
      <c r="B8" s="129" t="s">
        <v>64</v>
      </c>
      <c r="C8" s="129" t="s">
        <v>65</v>
      </c>
      <c r="D8" s="129" t="s">
        <v>66</v>
      </c>
      <c r="E8" s="129" t="s">
        <v>67</v>
      </c>
      <c r="F8" s="129" t="s">
        <v>68</v>
      </c>
      <c r="G8" s="129" t="s">
        <v>69</v>
      </c>
      <c r="H8" s="129" t="s">
        <v>70</v>
      </c>
      <c r="I8" s="129" t="s">
        <v>71</v>
      </c>
      <c r="J8" s="18" t="s">
        <v>72</v>
      </c>
    </row>
    <row r="9" spans="1:10" ht="14.15" customHeight="1" x14ac:dyDescent="0.3">
      <c r="A9" s="19" t="s">
        <v>30</v>
      </c>
      <c r="B9" s="20">
        <v>518</v>
      </c>
      <c r="C9" s="20">
        <v>688</v>
      </c>
      <c r="D9" s="20">
        <v>652</v>
      </c>
      <c r="E9" s="20">
        <v>451</v>
      </c>
      <c r="F9" s="20">
        <v>729</v>
      </c>
      <c r="G9" s="20">
        <v>111</v>
      </c>
      <c r="H9" s="20">
        <v>245</v>
      </c>
      <c r="I9" s="20">
        <v>24</v>
      </c>
      <c r="J9" s="32">
        <v>0</v>
      </c>
    </row>
    <row r="10" spans="1:10" ht="14.15" customHeight="1" x14ac:dyDescent="0.3">
      <c r="A10" s="19" t="s">
        <v>31</v>
      </c>
      <c r="B10" s="20">
        <v>1400</v>
      </c>
      <c r="C10" s="20">
        <v>2937</v>
      </c>
      <c r="D10" s="20">
        <v>3186</v>
      </c>
      <c r="E10" s="20">
        <v>642</v>
      </c>
      <c r="F10" s="20">
        <v>2714</v>
      </c>
      <c r="G10" s="20">
        <v>1462</v>
      </c>
      <c r="H10" s="20">
        <v>379</v>
      </c>
      <c r="I10" s="20">
        <v>79</v>
      </c>
      <c r="J10" s="32">
        <v>2</v>
      </c>
    </row>
    <row r="11" spans="1:10" ht="14.15" customHeight="1" x14ac:dyDescent="0.3">
      <c r="A11" s="19" t="s">
        <v>32</v>
      </c>
      <c r="B11" s="20">
        <v>1276</v>
      </c>
      <c r="C11" s="20">
        <v>1946</v>
      </c>
      <c r="D11" s="20">
        <v>1506</v>
      </c>
      <c r="E11" s="20">
        <v>553</v>
      </c>
      <c r="F11" s="20">
        <v>1761</v>
      </c>
      <c r="G11" s="20">
        <v>34</v>
      </c>
      <c r="H11" s="20">
        <v>238</v>
      </c>
      <c r="I11" s="20">
        <v>350</v>
      </c>
      <c r="J11" s="32">
        <v>0</v>
      </c>
    </row>
    <row r="12" spans="1:10" ht="14.15" customHeight="1" x14ac:dyDescent="0.3">
      <c r="A12" s="19" t="s">
        <v>33</v>
      </c>
      <c r="B12" s="20">
        <v>1104</v>
      </c>
      <c r="C12" s="20">
        <v>1900</v>
      </c>
      <c r="D12" s="20">
        <v>1594</v>
      </c>
      <c r="E12" s="20">
        <v>586</v>
      </c>
      <c r="F12" s="20">
        <v>1528</v>
      </c>
      <c r="G12" s="20">
        <v>33</v>
      </c>
      <c r="H12" s="20">
        <v>202</v>
      </c>
      <c r="I12" s="20">
        <v>41</v>
      </c>
      <c r="J12" s="32">
        <v>0</v>
      </c>
    </row>
    <row r="13" spans="1:10" ht="14.15" customHeight="1" x14ac:dyDescent="0.3">
      <c r="A13" s="19" t="s">
        <v>34</v>
      </c>
      <c r="B13" s="20">
        <v>234</v>
      </c>
      <c r="C13" s="20">
        <v>364</v>
      </c>
      <c r="D13" s="20">
        <v>515</v>
      </c>
      <c r="E13" s="20">
        <v>395</v>
      </c>
      <c r="F13" s="20">
        <v>607</v>
      </c>
      <c r="G13" s="20">
        <v>16</v>
      </c>
      <c r="H13" s="20">
        <v>36</v>
      </c>
      <c r="I13" s="20">
        <v>42</v>
      </c>
      <c r="J13" s="32">
        <v>15</v>
      </c>
    </row>
    <row r="14" spans="1:10" ht="14.15" customHeight="1" x14ac:dyDescent="0.3">
      <c r="A14" s="19" t="s">
        <v>35</v>
      </c>
      <c r="B14" s="20">
        <v>1751</v>
      </c>
      <c r="C14" s="20">
        <v>1619</v>
      </c>
      <c r="D14" s="20">
        <v>1793</v>
      </c>
      <c r="E14" s="20">
        <v>258</v>
      </c>
      <c r="F14" s="20">
        <v>2834</v>
      </c>
      <c r="G14" s="20">
        <v>19</v>
      </c>
      <c r="H14" s="20">
        <v>262</v>
      </c>
      <c r="I14" s="20">
        <v>112</v>
      </c>
      <c r="J14" s="32">
        <v>11</v>
      </c>
    </row>
    <row r="15" spans="1:10" ht="14.15" customHeight="1" x14ac:dyDescent="0.3">
      <c r="A15" s="19" t="s">
        <v>36</v>
      </c>
      <c r="B15" s="20">
        <v>364</v>
      </c>
      <c r="C15" s="20">
        <v>477</v>
      </c>
      <c r="D15" s="20">
        <v>598</v>
      </c>
      <c r="E15" s="20">
        <v>260</v>
      </c>
      <c r="F15" s="20">
        <v>479</v>
      </c>
      <c r="G15" s="20">
        <v>38</v>
      </c>
      <c r="H15" s="20">
        <v>102</v>
      </c>
      <c r="I15" s="20">
        <v>109</v>
      </c>
      <c r="J15" s="32">
        <v>13</v>
      </c>
    </row>
    <row r="16" spans="1:10" ht="14.15" customHeight="1" x14ac:dyDescent="0.3">
      <c r="A16" s="19" t="s">
        <v>37</v>
      </c>
      <c r="B16" s="20">
        <v>1622</v>
      </c>
      <c r="C16" s="20">
        <v>1968</v>
      </c>
      <c r="D16" s="20">
        <v>1824</v>
      </c>
      <c r="E16" s="20">
        <v>1173</v>
      </c>
      <c r="F16" s="20">
        <v>2245</v>
      </c>
      <c r="G16" s="20">
        <v>139</v>
      </c>
      <c r="H16" s="20">
        <v>264</v>
      </c>
      <c r="I16" s="20">
        <v>163</v>
      </c>
      <c r="J16" s="32">
        <v>21</v>
      </c>
    </row>
    <row r="17" spans="1:16" ht="14.15" customHeight="1" x14ac:dyDescent="0.3">
      <c r="A17" s="19" t="s">
        <v>38</v>
      </c>
      <c r="B17" s="20">
        <v>677</v>
      </c>
      <c r="C17" s="20">
        <v>739</v>
      </c>
      <c r="D17" s="20">
        <v>820</v>
      </c>
      <c r="E17" s="20">
        <v>148</v>
      </c>
      <c r="F17" s="20">
        <v>916</v>
      </c>
      <c r="G17" s="20">
        <v>44</v>
      </c>
      <c r="H17" s="20">
        <v>52</v>
      </c>
      <c r="I17" s="20">
        <v>48</v>
      </c>
      <c r="J17" s="32">
        <v>33</v>
      </c>
    </row>
    <row r="18" spans="1:16" ht="14.15" customHeight="1" x14ac:dyDescent="0.3">
      <c r="A18" s="19" t="s">
        <v>39</v>
      </c>
      <c r="B18" s="20">
        <v>1998</v>
      </c>
      <c r="C18" s="20">
        <v>3338</v>
      </c>
      <c r="D18" s="20">
        <v>4267</v>
      </c>
      <c r="E18" s="20">
        <v>2253</v>
      </c>
      <c r="F18" s="20">
        <v>3803</v>
      </c>
      <c r="G18" s="20">
        <v>244</v>
      </c>
      <c r="H18" s="20">
        <v>80</v>
      </c>
      <c r="I18" s="20">
        <v>281</v>
      </c>
      <c r="J18" s="32">
        <v>102</v>
      </c>
    </row>
    <row r="19" spans="1:16" ht="14.15" customHeight="1" x14ac:dyDescent="0.3">
      <c r="A19" s="19" t="s">
        <v>40</v>
      </c>
      <c r="B19" s="20">
        <v>1258</v>
      </c>
      <c r="C19" s="20">
        <v>1796</v>
      </c>
      <c r="D19" s="20">
        <v>1995</v>
      </c>
      <c r="E19" s="20">
        <v>1421</v>
      </c>
      <c r="F19" s="20">
        <v>2143</v>
      </c>
      <c r="G19" s="20">
        <v>506</v>
      </c>
      <c r="H19" s="20">
        <v>138</v>
      </c>
      <c r="I19" s="20">
        <v>80</v>
      </c>
      <c r="J19" s="32">
        <v>0</v>
      </c>
    </row>
    <row r="20" spans="1:16" ht="14.15" customHeight="1" x14ac:dyDescent="0.3">
      <c r="A20" s="19" t="s">
        <v>41</v>
      </c>
      <c r="B20" s="20">
        <v>1759</v>
      </c>
      <c r="C20" s="20">
        <v>2177</v>
      </c>
      <c r="D20" s="20">
        <v>3001</v>
      </c>
      <c r="E20" s="20">
        <v>737</v>
      </c>
      <c r="F20" s="20">
        <v>2599</v>
      </c>
      <c r="G20" s="20">
        <v>22</v>
      </c>
      <c r="H20" s="20">
        <v>50</v>
      </c>
      <c r="I20" s="20">
        <v>36</v>
      </c>
      <c r="J20" s="32">
        <v>2</v>
      </c>
    </row>
    <row r="21" spans="1:16" ht="14.15" customHeight="1" x14ac:dyDescent="0.3">
      <c r="A21" s="19" t="s">
        <v>42</v>
      </c>
      <c r="B21" s="20">
        <v>1762</v>
      </c>
      <c r="C21" s="20">
        <v>2149</v>
      </c>
      <c r="D21" s="20">
        <v>2644</v>
      </c>
      <c r="E21" s="20">
        <v>284</v>
      </c>
      <c r="F21" s="20">
        <v>2253</v>
      </c>
      <c r="G21" s="20">
        <v>100</v>
      </c>
      <c r="H21" s="20">
        <v>611</v>
      </c>
      <c r="I21" s="20">
        <v>214</v>
      </c>
      <c r="J21" s="32">
        <v>2</v>
      </c>
    </row>
    <row r="22" spans="1:16" ht="14.15" customHeight="1" x14ac:dyDescent="0.3">
      <c r="A22" s="19" t="s">
        <v>43</v>
      </c>
      <c r="B22" s="20">
        <v>755</v>
      </c>
      <c r="C22" s="20">
        <v>970</v>
      </c>
      <c r="D22" s="20">
        <v>1114</v>
      </c>
      <c r="E22" s="20">
        <v>150</v>
      </c>
      <c r="F22" s="20">
        <v>1008</v>
      </c>
      <c r="G22" s="20">
        <v>135</v>
      </c>
      <c r="H22" s="20">
        <v>57</v>
      </c>
      <c r="I22" s="20">
        <v>81</v>
      </c>
      <c r="J22" s="32">
        <v>0</v>
      </c>
    </row>
    <row r="23" spans="1:16" ht="14.15" customHeight="1" x14ac:dyDescent="0.3">
      <c r="A23" s="19" t="s">
        <v>44</v>
      </c>
      <c r="B23" s="20">
        <v>688</v>
      </c>
      <c r="C23" s="20">
        <v>1372</v>
      </c>
      <c r="D23" s="20">
        <v>1725</v>
      </c>
      <c r="E23" s="20">
        <v>105</v>
      </c>
      <c r="F23" s="20">
        <v>1377</v>
      </c>
      <c r="G23" s="20">
        <v>47</v>
      </c>
      <c r="H23" s="20">
        <v>67</v>
      </c>
      <c r="I23" s="20">
        <v>182</v>
      </c>
      <c r="J23" s="32">
        <v>0</v>
      </c>
    </row>
    <row r="24" spans="1:16" ht="14.15" customHeight="1" x14ac:dyDescent="0.3">
      <c r="A24" s="19" t="s">
        <v>45</v>
      </c>
      <c r="B24" s="20">
        <v>1108</v>
      </c>
      <c r="C24" s="20">
        <v>2105</v>
      </c>
      <c r="D24" s="20">
        <v>2154</v>
      </c>
      <c r="E24" s="20">
        <v>771</v>
      </c>
      <c r="F24" s="20">
        <v>2218</v>
      </c>
      <c r="G24" s="20">
        <v>273</v>
      </c>
      <c r="H24" s="20">
        <v>20</v>
      </c>
      <c r="I24" s="20">
        <v>62</v>
      </c>
      <c r="J24" s="32">
        <v>1</v>
      </c>
    </row>
    <row r="25" spans="1:16" x14ac:dyDescent="0.3">
      <c r="A25" s="19" t="s">
        <v>46</v>
      </c>
      <c r="B25" s="104">
        <v>25</v>
      </c>
      <c r="C25" s="104">
        <v>618</v>
      </c>
      <c r="D25" s="104">
        <v>257</v>
      </c>
      <c r="E25" s="104">
        <v>23</v>
      </c>
      <c r="F25" s="104">
        <v>550</v>
      </c>
      <c r="G25" s="104">
        <v>0</v>
      </c>
      <c r="H25" s="104">
        <v>0</v>
      </c>
      <c r="I25" s="104">
        <v>0</v>
      </c>
      <c r="J25" s="108">
        <v>0</v>
      </c>
    </row>
    <row r="26" spans="1:16" ht="13.5" thickBot="1" x14ac:dyDescent="0.35">
      <c r="A26" s="24" t="s">
        <v>48</v>
      </c>
      <c r="B26" s="105">
        <v>18023</v>
      </c>
      <c r="C26" s="105">
        <v>28282</v>
      </c>
      <c r="D26" s="105">
        <v>29740</v>
      </c>
      <c r="E26" s="105">
        <v>10126</v>
      </c>
      <c r="F26" s="105">
        <v>32261</v>
      </c>
      <c r="G26" s="105">
        <v>3169</v>
      </c>
      <c r="H26" s="105">
        <v>2778</v>
      </c>
      <c r="I26" s="105">
        <v>1918</v>
      </c>
      <c r="J26" s="109">
        <v>204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2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1" style="11" customWidth="1"/>
    <col min="2" max="2" width="9.81640625" style="11" customWidth="1"/>
    <col min="3" max="3" width="7.81640625" style="11" customWidth="1"/>
    <col min="4" max="4" width="6.453125" style="11" customWidth="1"/>
    <col min="5" max="5" width="9.54296875" style="11" customWidth="1"/>
    <col min="6" max="6" width="6.453125" style="11" customWidth="1"/>
    <col min="7" max="7" width="9.1796875" style="11"/>
    <col min="8" max="8" width="6.453125" style="11" customWidth="1"/>
    <col min="9" max="9" width="9.1796875" style="11"/>
    <col min="10" max="10" width="6.453125" style="11" customWidth="1"/>
    <col min="11" max="11" width="7" style="11" customWidth="1"/>
    <col min="12" max="12" width="6.453125" style="11" customWidth="1"/>
    <col min="13" max="13" width="9.1796875" style="11"/>
    <col min="14" max="14" width="6.453125" style="11" customWidth="1"/>
    <col min="15" max="15" width="7" style="11" customWidth="1"/>
    <col min="16" max="16" width="6.453125" style="11" customWidth="1"/>
    <col min="17" max="16384" width="9.1796875" style="11"/>
  </cols>
  <sheetData>
    <row r="1" spans="1:16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5" x14ac:dyDescent="0.35">
      <c r="A3" s="153" t="str">
        <f>'1. Plan vs Actual'!A3</f>
        <v>FY25 Quarter Ending September 30, 2024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8.25" customHeight="1" x14ac:dyDescent="0.3"/>
    <row r="5" spans="1:16" ht="18.5" x14ac:dyDescent="0.45">
      <c r="A5" s="155" t="s">
        <v>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ht="6.75" customHeight="1" thickBot="1" x14ac:dyDescent="0.35"/>
    <row r="7" spans="1:16" ht="13.5" thickTop="1" x14ac:dyDescent="0.3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33" t="s">
        <v>78</v>
      </c>
    </row>
    <row r="8" spans="1:16" s="29" customFormat="1" ht="52" x14ac:dyDescent="0.3">
      <c r="A8" s="17"/>
      <c r="B8" s="129" t="s">
        <v>22</v>
      </c>
      <c r="C8" s="129" t="s">
        <v>79</v>
      </c>
      <c r="D8" s="129" t="s">
        <v>80</v>
      </c>
      <c r="E8" s="129" t="s">
        <v>81</v>
      </c>
      <c r="F8" s="129" t="s">
        <v>80</v>
      </c>
      <c r="G8" s="129" t="s">
        <v>82</v>
      </c>
      <c r="H8" s="129" t="s">
        <v>80</v>
      </c>
      <c r="I8" s="129" t="s">
        <v>83</v>
      </c>
      <c r="J8" s="129" t="s">
        <v>80</v>
      </c>
      <c r="K8" s="129" t="s">
        <v>84</v>
      </c>
      <c r="L8" s="129" t="s">
        <v>80</v>
      </c>
      <c r="M8" s="129" t="s">
        <v>85</v>
      </c>
      <c r="N8" s="129" t="s">
        <v>80</v>
      </c>
      <c r="O8" s="129" t="s">
        <v>86</v>
      </c>
      <c r="P8" s="34" t="s">
        <v>87</v>
      </c>
    </row>
    <row r="9" spans="1:16" ht="14.15" customHeight="1" x14ac:dyDescent="0.3">
      <c r="A9" s="19" t="s">
        <v>30</v>
      </c>
      <c r="B9" s="30">
        <f>'1. Plan vs Actual'!C10</f>
        <v>1387</v>
      </c>
      <c r="C9" s="20">
        <v>1014</v>
      </c>
      <c r="D9" s="21">
        <f>C9/B9</f>
        <v>0.7310742609949531</v>
      </c>
      <c r="E9" s="20">
        <v>226</v>
      </c>
      <c r="F9" s="21">
        <f>E9/B9</f>
        <v>0.16294160057678442</v>
      </c>
      <c r="G9" s="20">
        <v>167</v>
      </c>
      <c r="H9" s="21">
        <f>G9/B9</f>
        <v>0.12040374909877433</v>
      </c>
      <c r="I9" s="20">
        <v>24</v>
      </c>
      <c r="J9" s="110">
        <f>I9/B9</f>
        <v>1.7303532804614274E-2</v>
      </c>
      <c r="K9" s="20">
        <v>50</v>
      </c>
      <c r="L9" s="110">
        <f>K9/B9</f>
        <v>3.6049026676279738E-2</v>
      </c>
      <c r="M9" s="20">
        <v>3</v>
      </c>
      <c r="N9" s="110">
        <f>M9/B9</f>
        <v>2.1629416005767843E-3</v>
      </c>
      <c r="O9" s="20">
        <v>87</v>
      </c>
      <c r="P9" s="23">
        <f>O9/B9</f>
        <v>6.2725306416726745E-2</v>
      </c>
    </row>
    <row r="10" spans="1:16" ht="14.15" customHeight="1" x14ac:dyDescent="0.3">
      <c r="A10" s="19" t="s">
        <v>31</v>
      </c>
      <c r="B10" s="30">
        <f>'1. Plan vs Actual'!C11</f>
        <v>4820</v>
      </c>
      <c r="C10" s="20">
        <v>1893</v>
      </c>
      <c r="D10" s="21">
        <f t="shared" ref="D10:D26" si="0">C10/B10</f>
        <v>0.39273858921161825</v>
      </c>
      <c r="E10" s="20">
        <v>1944</v>
      </c>
      <c r="F10" s="21">
        <f t="shared" ref="F10:F26" si="1">E10/B10</f>
        <v>0.40331950207468881</v>
      </c>
      <c r="G10" s="20">
        <v>850</v>
      </c>
      <c r="H10" s="21">
        <f t="shared" ref="H10:H26" si="2">G10/B10</f>
        <v>0.17634854771784234</v>
      </c>
      <c r="I10" s="20">
        <v>84</v>
      </c>
      <c r="J10" s="110">
        <f t="shared" ref="J10:J26" si="3">I10/B10</f>
        <v>1.7427385892116183E-2</v>
      </c>
      <c r="K10" s="20">
        <v>423</v>
      </c>
      <c r="L10" s="21">
        <f t="shared" ref="L10:L26" si="4">K10/B10</f>
        <v>8.7759336099585056E-2</v>
      </c>
      <c r="M10" s="20">
        <v>20</v>
      </c>
      <c r="N10" s="110">
        <f t="shared" ref="N10:N26" si="5">M10/B10</f>
        <v>4.1493775933609959E-3</v>
      </c>
      <c r="O10" s="20">
        <v>562</v>
      </c>
      <c r="P10" s="23">
        <f t="shared" ref="P10:P26" si="6">O10/B10</f>
        <v>0.11659751037344399</v>
      </c>
    </row>
    <row r="11" spans="1:16" ht="14.15" customHeight="1" x14ac:dyDescent="0.3">
      <c r="A11" s="19" t="s">
        <v>32</v>
      </c>
      <c r="B11" s="30">
        <f>'1. Plan vs Actual'!C12</f>
        <v>3012</v>
      </c>
      <c r="C11" s="20">
        <v>1867</v>
      </c>
      <c r="D11" s="21">
        <f t="shared" si="0"/>
        <v>0.61985391766268261</v>
      </c>
      <c r="E11" s="20">
        <v>798</v>
      </c>
      <c r="F11" s="21">
        <f t="shared" si="1"/>
        <v>0.26494023904382469</v>
      </c>
      <c r="G11" s="20">
        <v>472</v>
      </c>
      <c r="H11" s="21">
        <f t="shared" si="2"/>
        <v>0.15670650730411687</v>
      </c>
      <c r="I11" s="20">
        <v>37</v>
      </c>
      <c r="J11" s="110">
        <f t="shared" si="3"/>
        <v>1.2284196547144754E-2</v>
      </c>
      <c r="K11" s="20">
        <v>106</v>
      </c>
      <c r="L11" s="21">
        <f t="shared" si="4"/>
        <v>3.51925630810093E-2</v>
      </c>
      <c r="M11" s="20">
        <v>15</v>
      </c>
      <c r="N11" s="110">
        <f t="shared" si="5"/>
        <v>4.9800796812749003E-3</v>
      </c>
      <c r="O11" s="20">
        <v>302</v>
      </c>
      <c r="P11" s="23">
        <f t="shared" si="6"/>
        <v>0.10026560424966799</v>
      </c>
    </row>
    <row r="12" spans="1:16" ht="14.15" customHeight="1" x14ac:dyDescent="0.3">
      <c r="A12" s="19" t="s">
        <v>33</v>
      </c>
      <c r="B12" s="30">
        <f>'1. Plan vs Actual'!C13</f>
        <v>2797</v>
      </c>
      <c r="C12" s="20">
        <v>1320</v>
      </c>
      <c r="D12" s="21">
        <f t="shared" si="0"/>
        <v>0.47193421523060419</v>
      </c>
      <c r="E12" s="20">
        <v>1121</v>
      </c>
      <c r="F12" s="21">
        <f t="shared" si="1"/>
        <v>0.40078655702538435</v>
      </c>
      <c r="G12" s="20">
        <v>264</v>
      </c>
      <c r="H12" s="21">
        <f t="shared" si="2"/>
        <v>9.4386843046120841E-2</v>
      </c>
      <c r="I12" s="20">
        <v>38</v>
      </c>
      <c r="J12" s="110">
        <f t="shared" si="3"/>
        <v>1.3585984983911333E-2</v>
      </c>
      <c r="K12" s="20">
        <v>104</v>
      </c>
      <c r="L12" s="21">
        <f t="shared" si="4"/>
        <v>3.7182695745441544E-2</v>
      </c>
      <c r="M12" s="20">
        <v>20</v>
      </c>
      <c r="N12" s="110">
        <f t="shared" si="5"/>
        <v>7.1505184125849122E-3</v>
      </c>
      <c r="O12" s="20">
        <v>277</v>
      </c>
      <c r="P12" s="23">
        <f t="shared" si="6"/>
        <v>9.9034680014301033E-2</v>
      </c>
    </row>
    <row r="13" spans="1:16" ht="14.15" customHeight="1" x14ac:dyDescent="0.3">
      <c r="A13" s="19" t="s">
        <v>34</v>
      </c>
      <c r="B13" s="30">
        <f>'1. Plan vs Actual'!C14</f>
        <v>894</v>
      </c>
      <c r="C13" s="20">
        <v>723</v>
      </c>
      <c r="D13" s="21">
        <f t="shared" si="0"/>
        <v>0.8087248322147651</v>
      </c>
      <c r="E13" s="20">
        <v>119</v>
      </c>
      <c r="F13" s="21">
        <f t="shared" si="1"/>
        <v>0.13310961968680091</v>
      </c>
      <c r="G13" s="20">
        <v>81</v>
      </c>
      <c r="H13" s="21">
        <f t="shared" si="2"/>
        <v>9.0604026845637578E-2</v>
      </c>
      <c r="I13" s="20">
        <v>14</v>
      </c>
      <c r="J13" s="110">
        <f t="shared" si="3"/>
        <v>1.5659955257270694E-2</v>
      </c>
      <c r="K13" s="20">
        <v>20</v>
      </c>
      <c r="L13" s="21">
        <f t="shared" si="4"/>
        <v>2.2371364653243849E-2</v>
      </c>
      <c r="M13" s="20">
        <v>8</v>
      </c>
      <c r="N13" s="110">
        <f t="shared" si="5"/>
        <v>8.948545861297539E-3</v>
      </c>
      <c r="O13" s="20">
        <v>67</v>
      </c>
      <c r="P13" s="23">
        <f t="shared" si="6"/>
        <v>7.4944071588366884E-2</v>
      </c>
    </row>
    <row r="14" spans="1:16" ht="14.15" customHeight="1" x14ac:dyDescent="0.3">
      <c r="A14" s="19" t="s">
        <v>35</v>
      </c>
      <c r="B14" s="30">
        <f>'1. Plan vs Actual'!C15</f>
        <v>3532</v>
      </c>
      <c r="C14" s="20">
        <v>2290</v>
      </c>
      <c r="D14" s="21">
        <f t="shared" si="0"/>
        <v>0.64835787089467722</v>
      </c>
      <c r="E14" s="20">
        <v>605</v>
      </c>
      <c r="F14" s="21">
        <f t="shared" si="1"/>
        <v>0.17129105322763308</v>
      </c>
      <c r="G14" s="20">
        <v>641</v>
      </c>
      <c r="H14" s="21">
        <f t="shared" si="2"/>
        <v>0.18148357870894677</v>
      </c>
      <c r="I14" s="20">
        <v>47</v>
      </c>
      <c r="J14" s="110">
        <f t="shared" si="3"/>
        <v>1.3306908267270668E-2</v>
      </c>
      <c r="K14" s="20">
        <v>233</v>
      </c>
      <c r="L14" s="21">
        <f t="shared" si="4"/>
        <v>6.5968289920724801E-2</v>
      </c>
      <c r="M14" s="20">
        <v>18</v>
      </c>
      <c r="N14" s="110">
        <f t="shared" si="5"/>
        <v>5.0962627406568517E-3</v>
      </c>
      <c r="O14" s="20">
        <v>376</v>
      </c>
      <c r="P14" s="23">
        <f t="shared" si="6"/>
        <v>0.10645526613816535</v>
      </c>
    </row>
    <row r="15" spans="1:16" ht="14.15" customHeight="1" x14ac:dyDescent="0.3">
      <c r="A15" s="19" t="s">
        <v>36</v>
      </c>
      <c r="B15" s="30">
        <f>'1. Plan vs Actual'!C16</f>
        <v>991</v>
      </c>
      <c r="C15" s="20">
        <v>762</v>
      </c>
      <c r="D15" s="21">
        <f t="shared" si="0"/>
        <v>0.76892028254288602</v>
      </c>
      <c r="E15" s="20">
        <v>139</v>
      </c>
      <c r="F15" s="21">
        <f t="shared" si="1"/>
        <v>0.14026236125126135</v>
      </c>
      <c r="G15" s="20">
        <v>103</v>
      </c>
      <c r="H15" s="21">
        <f t="shared" si="2"/>
        <v>0.10393541876892028</v>
      </c>
      <c r="I15" s="20">
        <v>23</v>
      </c>
      <c r="J15" s="110">
        <f t="shared" si="3"/>
        <v>2.3208879919273461E-2</v>
      </c>
      <c r="K15" s="20">
        <v>34</v>
      </c>
      <c r="L15" s="21">
        <f t="shared" si="4"/>
        <v>3.4308779011099896E-2</v>
      </c>
      <c r="M15" s="20">
        <v>4</v>
      </c>
      <c r="N15" s="110">
        <f t="shared" si="5"/>
        <v>4.0363269424823411E-3</v>
      </c>
      <c r="O15" s="20">
        <v>75</v>
      </c>
      <c r="P15" s="23">
        <f t="shared" si="6"/>
        <v>7.5681130171543889E-2</v>
      </c>
    </row>
    <row r="16" spans="1:16" ht="14.15" customHeight="1" x14ac:dyDescent="0.3">
      <c r="A16" s="19" t="s">
        <v>37</v>
      </c>
      <c r="B16" s="30">
        <f>'1. Plan vs Actual'!C17</f>
        <v>3728</v>
      </c>
      <c r="C16" s="20">
        <v>1889</v>
      </c>
      <c r="D16" s="21">
        <f t="shared" si="0"/>
        <v>0.50670600858369097</v>
      </c>
      <c r="E16" s="20">
        <v>721</v>
      </c>
      <c r="F16" s="21">
        <f t="shared" si="1"/>
        <v>0.19340128755364808</v>
      </c>
      <c r="G16" s="20">
        <v>766</v>
      </c>
      <c r="H16" s="21">
        <f t="shared" si="2"/>
        <v>0.20547210300429183</v>
      </c>
      <c r="I16" s="20">
        <v>34</v>
      </c>
      <c r="J16" s="110">
        <f t="shared" si="3"/>
        <v>9.1201716738197429E-3</v>
      </c>
      <c r="K16" s="20">
        <v>591</v>
      </c>
      <c r="L16" s="21">
        <f t="shared" si="4"/>
        <v>0.15853004291845493</v>
      </c>
      <c r="M16" s="20">
        <v>8</v>
      </c>
      <c r="N16" s="110">
        <f t="shared" si="5"/>
        <v>2.1459227467811159E-3</v>
      </c>
      <c r="O16" s="20">
        <v>398</v>
      </c>
      <c r="P16" s="23">
        <f t="shared" si="6"/>
        <v>0.10675965665236052</v>
      </c>
    </row>
    <row r="17" spans="1:16" ht="14.15" customHeight="1" x14ac:dyDescent="0.3">
      <c r="A17" s="19" t="s">
        <v>38</v>
      </c>
      <c r="B17" s="30">
        <f>'1. Plan vs Actual'!C18</f>
        <v>1325</v>
      </c>
      <c r="C17" s="20">
        <v>826</v>
      </c>
      <c r="D17" s="21">
        <f t="shared" si="0"/>
        <v>0.62339622641509429</v>
      </c>
      <c r="E17" s="20">
        <v>271</v>
      </c>
      <c r="F17" s="21">
        <f t="shared" si="1"/>
        <v>0.20452830188679244</v>
      </c>
      <c r="G17" s="20">
        <v>292</v>
      </c>
      <c r="H17" s="21">
        <f t="shared" si="2"/>
        <v>0.22037735849056603</v>
      </c>
      <c r="I17" s="20">
        <v>20</v>
      </c>
      <c r="J17" s="110">
        <f t="shared" si="3"/>
        <v>1.509433962264151E-2</v>
      </c>
      <c r="K17" s="20">
        <v>27</v>
      </c>
      <c r="L17" s="21">
        <f t="shared" si="4"/>
        <v>2.0377358490566037E-2</v>
      </c>
      <c r="M17" s="20">
        <v>9</v>
      </c>
      <c r="N17" s="110">
        <f t="shared" si="5"/>
        <v>6.7924528301886791E-3</v>
      </c>
      <c r="O17" s="20">
        <v>218</v>
      </c>
      <c r="P17" s="23">
        <f t="shared" si="6"/>
        <v>0.16452830188679246</v>
      </c>
    </row>
    <row r="18" spans="1:16" ht="14.15" customHeight="1" x14ac:dyDescent="0.3">
      <c r="A18" s="19" t="s">
        <v>39</v>
      </c>
      <c r="B18" s="30">
        <f>'1. Plan vs Actual'!C19</f>
        <v>6935</v>
      </c>
      <c r="C18" s="20">
        <v>2997</v>
      </c>
      <c r="D18" s="21">
        <f t="shared" si="0"/>
        <v>0.43215573179524153</v>
      </c>
      <c r="E18" s="20">
        <v>1484</v>
      </c>
      <c r="F18" s="21">
        <f t="shared" si="1"/>
        <v>0.21398702235039654</v>
      </c>
      <c r="G18" s="20">
        <v>3056</v>
      </c>
      <c r="H18" s="21">
        <f t="shared" si="2"/>
        <v>0.44066330209084353</v>
      </c>
      <c r="I18" s="20">
        <v>111</v>
      </c>
      <c r="J18" s="110">
        <f t="shared" si="3"/>
        <v>1.6005767844268205E-2</v>
      </c>
      <c r="K18" s="20">
        <v>177</v>
      </c>
      <c r="L18" s="21">
        <f t="shared" si="4"/>
        <v>2.5522710886806056E-2</v>
      </c>
      <c r="M18" s="20">
        <v>48</v>
      </c>
      <c r="N18" s="110">
        <f t="shared" si="5"/>
        <v>6.9214131218457101E-3</v>
      </c>
      <c r="O18" s="20">
        <v>1107</v>
      </c>
      <c r="P18" s="23">
        <f t="shared" si="6"/>
        <v>0.1596250901225667</v>
      </c>
    </row>
    <row r="19" spans="1:16" ht="14.15" customHeight="1" x14ac:dyDescent="0.3">
      <c r="A19" s="19" t="s">
        <v>40</v>
      </c>
      <c r="B19" s="30">
        <f>'1. Plan vs Actual'!C20</f>
        <v>2851</v>
      </c>
      <c r="C19" s="20">
        <v>1341</v>
      </c>
      <c r="D19" s="21">
        <f t="shared" si="0"/>
        <v>0.47036127674500178</v>
      </c>
      <c r="E19" s="20">
        <v>362</v>
      </c>
      <c r="F19" s="21">
        <f t="shared" si="1"/>
        <v>0.12697299193265521</v>
      </c>
      <c r="G19" s="20">
        <v>1254</v>
      </c>
      <c r="H19" s="21">
        <f t="shared" si="2"/>
        <v>0.4398456681866012</v>
      </c>
      <c r="I19" s="20">
        <v>26</v>
      </c>
      <c r="J19" s="110">
        <f t="shared" si="3"/>
        <v>9.1196071553840755E-3</v>
      </c>
      <c r="K19" s="20">
        <v>135</v>
      </c>
      <c r="L19" s="21">
        <f t="shared" si="4"/>
        <v>4.7351806383725006E-2</v>
      </c>
      <c r="M19" s="20">
        <v>12</v>
      </c>
      <c r="N19" s="110">
        <f t="shared" si="5"/>
        <v>4.2090494563311121E-3</v>
      </c>
      <c r="O19" s="20">
        <v>546</v>
      </c>
      <c r="P19" s="23">
        <f t="shared" si="6"/>
        <v>0.19151175026306558</v>
      </c>
    </row>
    <row r="20" spans="1:16" ht="14.15" customHeight="1" x14ac:dyDescent="0.3">
      <c r="A20" s="19" t="s">
        <v>41</v>
      </c>
      <c r="B20" s="30">
        <f>'1. Plan vs Actual'!C21</f>
        <v>3919</v>
      </c>
      <c r="C20" s="20">
        <v>2518</v>
      </c>
      <c r="D20" s="21">
        <f t="shared" si="0"/>
        <v>0.64251084460321506</v>
      </c>
      <c r="E20" s="20">
        <v>628</v>
      </c>
      <c r="F20" s="21">
        <f t="shared" si="1"/>
        <v>0.16024496044909417</v>
      </c>
      <c r="G20" s="20">
        <v>504</v>
      </c>
      <c r="H20" s="21">
        <f t="shared" si="2"/>
        <v>0.12860423577443225</v>
      </c>
      <c r="I20" s="20">
        <v>45</v>
      </c>
      <c r="J20" s="110">
        <f t="shared" si="3"/>
        <v>1.1482521051288594E-2</v>
      </c>
      <c r="K20" s="20">
        <v>443</v>
      </c>
      <c r="L20" s="21">
        <f t="shared" si="4"/>
        <v>0.11303904057157438</v>
      </c>
      <c r="M20" s="20">
        <v>12</v>
      </c>
      <c r="N20" s="110">
        <f t="shared" si="5"/>
        <v>3.0620056136769582E-3</v>
      </c>
      <c r="O20" s="20">
        <v>362</v>
      </c>
      <c r="P20" s="23">
        <f t="shared" si="6"/>
        <v>9.2370502679254909E-2</v>
      </c>
    </row>
    <row r="21" spans="1:16" ht="14.15" customHeight="1" x14ac:dyDescent="0.3">
      <c r="A21" s="19" t="s">
        <v>42</v>
      </c>
      <c r="B21" s="30">
        <f>'1. Plan vs Actual'!C22</f>
        <v>3696</v>
      </c>
      <c r="C21" s="20">
        <v>2504</v>
      </c>
      <c r="D21" s="21">
        <f t="shared" si="0"/>
        <v>0.67748917748917747</v>
      </c>
      <c r="E21" s="20">
        <v>585</v>
      </c>
      <c r="F21" s="21">
        <f t="shared" si="1"/>
        <v>0.15827922077922077</v>
      </c>
      <c r="G21" s="20">
        <v>422</v>
      </c>
      <c r="H21" s="21">
        <f t="shared" si="2"/>
        <v>0.11417748917748918</v>
      </c>
      <c r="I21" s="20">
        <v>38</v>
      </c>
      <c r="J21" s="110">
        <f t="shared" si="3"/>
        <v>1.0281385281385282E-2</v>
      </c>
      <c r="K21" s="20">
        <v>384</v>
      </c>
      <c r="L21" s="21">
        <f t="shared" si="4"/>
        <v>0.1038961038961039</v>
      </c>
      <c r="M21" s="20">
        <v>15</v>
      </c>
      <c r="N21" s="110">
        <f t="shared" si="5"/>
        <v>4.0584415584415581E-3</v>
      </c>
      <c r="O21" s="20">
        <v>277</v>
      </c>
      <c r="P21" s="23">
        <f t="shared" si="6"/>
        <v>7.4945887445887441E-2</v>
      </c>
    </row>
    <row r="22" spans="1:16" ht="14.15" customHeight="1" x14ac:dyDescent="0.3">
      <c r="A22" s="19" t="s">
        <v>43</v>
      </c>
      <c r="B22" s="30">
        <f>'1. Plan vs Actual'!C23</f>
        <v>1544</v>
      </c>
      <c r="C22" s="20">
        <v>1070</v>
      </c>
      <c r="D22" s="21">
        <f t="shared" si="0"/>
        <v>0.69300518134715028</v>
      </c>
      <c r="E22" s="20">
        <v>243</v>
      </c>
      <c r="F22" s="21">
        <f t="shared" si="1"/>
        <v>0.15738341968911918</v>
      </c>
      <c r="G22" s="20">
        <v>281</v>
      </c>
      <c r="H22" s="21">
        <f t="shared" si="2"/>
        <v>0.18199481865284975</v>
      </c>
      <c r="I22" s="20">
        <v>21</v>
      </c>
      <c r="J22" s="110">
        <f t="shared" si="3"/>
        <v>1.3601036269430052E-2</v>
      </c>
      <c r="K22" s="20">
        <v>69</v>
      </c>
      <c r="L22" s="21">
        <f t="shared" si="4"/>
        <v>4.4689119170984455E-2</v>
      </c>
      <c r="M22" s="20">
        <v>6</v>
      </c>
      <c r="N22" s="110">
        <f t="shared" si="5"/>
        <v>3.8860103626943004E-3</v>
      </c>
      <c r="O22" s="20">
        <v>166</v>
      </c>
      <c r="P22" s="23">
        <f t="shared" si="6"/>
        <v>0.10751295336787564</v>
      </c>
    </row>
    <row r="23" spans="1:16" ht="14.15" customHeight="1" x14ac:dyDescent="0.3">
      <c r="A23" s="19" t="s">
        <v>44</v>
      </c>
      <c r="B23" s="30">
        <f>'1. Plan vs Actual'!C24</f>
        <v>2347</v>
      </c>
      <c r="C23" s="20">
        <v>1535</v>
      </c>
      <c r="D23" s="21">
        <f t="shared" si="0"/>
        <v>0.65402641670217299</v>
      </c>
      <c r="E23" s="20">
        <v>353</v>
      </c>
      <c r="F23" s="21">
        <f t="shared" si="1"/>
        <v>0.15040477204942479</v>
      </c>
      <c r="G23" s="20">
        <v>540</v>
      </c>
      <c r="H23" s="21">
        <f t="shared" si="2"/>
        <v>0.23008095440988496</v>
      </c>
      <c r="I23" s="20">
        <v>43</v>
      </c>
      <c r="J23" s="110">
        <f t="shared" si="3"/>
        <v>1.8321261184490838E-2</v>
      </c>
      <c r="K23" s="20">
        <v>156</v>
      </c>
      <c r="L23" s="21">
        <f t="shared" si="4"/>
        <v>6.6467831273966771E-2</v>
      </c>
      <c r="M23" s="20">
        <v>10</v>
      </c>
      <c r="N23" s="110">
        <f t="shared" si="5"/>
        <v>4.2607584149978693E-3</v>
      </c>
      <c r="O23" s="20">
        <v>313</v>
      </c>
      <c r="P23" s="23">
        <f t="shared" si="6"/>
        <v>0.13336173838943333</v>
      </c>
    </row>
    <row r="24" spans="1:16" ht="14.15" customHeight="1" x14ac:dyDescent="0.3">
      <c r="A24" s="19" t="s">
        <v>45</v>
      </c>
      <c r="B24" s="30">
        <f>'1. Plan vs Actual'!C25</f>
        <v>3353</v>
      </c>
      <c r="C24" s="20">
        <v>2062</v>
      </c>
      <c r="D24" s="21">
        <f t="shared" si="0"/>
        <v>0.61497166716373397</v>
      </c>
      <c r="E24" s="20">
        <v>764</v>
      </c>
      <c r="F24" s="21">
        <f t="shared" si="1"/>
        <v>0.22785565165523411</v>
      </c>
      <c r="G24" s="20">
        <v>306</v>
      </c>
      <c r="H24" s="21">
        <f t="shared" si="2"/>
        <v>9.1261556814792727E-2</v>
      </c>
      <c r="I24" s="20">
        <v>44</v>
      </c>
      <c r="J24" s="110">
        <f t="shared" si="3"/>
        <v>1.3122576796898299E-2</v>
      </c>
      <c r="K24" s="20">
        <v>366</v>
      </c>
      <c r="L24" s="21">
        <f t="shared" si="4"/>
        <v>0.10915597971965404</v>
      </c>
      <c r="M24" s="20">
        <v>11</v>
      </c>
      <c r="N24" s="110">
        <f t="shared" si="5"/>
        <v>3.2806441992245749E-3</v>
      </c>
      <c r="O24" s="20">
        <v>237</v>
      </c>
      <c r="P24" s="23">
        <f t="shared" si="6"/>
        <v>7.0682970474202203E-2</v>
      </c>
    </row>
    <row r="25" spans="1:16" x14ac:dyDescent="0.3">
      <c r="A25" s="19" t="s">
        <v>46</v>
      </c>
      <c r="B25" s="30">
        <f>'1. Plan vs Actual'!C26</f>
        <v>690</v>
      </c>
      <c r="C25" s="104">
        <v>443</v>
      </c>
      <c r="D25" s="21">
        <f t="shared" si="0"/>
        <v>0.64202898550724641</v>
      </c>
      <c r="E25" s="104">
        <v>99</v>
      </c>
      <c r="F25" s="21">
        <f t="shared" si="1"/>
        <v>0.14347826086956522</v>
      </c>
      <c r="G25" s="104">
        <v>105</v>
      </c>
      <c r="H25" s="21">
        <f t="shared" si="2"/>
        <v>0.15217391304347827</v>
      </c>
      <c r="I25" s="104">
        <v>4</v>
      </c>
      <c r="J25" s="110">
        <f t="shared" si="3"/>
        <v>5.7971014492753624E-3</v>
      </c>
      <c r="K25" s="104">
        <v>48</v>
      </c>
      <c r="L25" s="21">
        <f t="shared" si="4"/>
        <v>6.9565217391304349E-2</v>
      </c>
      <c r="M25" s="104">
        <v>5</v>
      </c>
      <c r="N25" s="110">
        <f t="shared" si="5"/>
        <v>7.246376811594203E-3</v>
      </c>
      <c r="O25" s="104">
        <v>33</v>
      </c>
      <c r="P25" s="23">
        <f t="shared" si="6"/>
        <v>4.7826086956521741E-2</v>
      </c>
    </row>
    <row r="26" spans="1:16" ht="13.5" thickBot="1" x14ac:dyDescent="0.35">
      <c r="A26" s="24" t="s">
        <v>48</v>
      </c>
      <c r="B26" s="105">
        <f>'1. Plan vs Actual'!C27</f>
        <v>46701</v>
      </c>
      <c r="C26" s="105">
        <v>25606</v>
      </c>
      <c r="D26" s="25">
        <f t="shared" si="0"/>
        <v>0.54829661035095612</v>
      </c>
      <c r="E26" s="105">
        <v>10886</v>
      </c>
      <c r="F26" s="25">
        <f t="shared" si="1"/>
        <v>0.2330999336202651</v>
      </c>
      <c r="G26" s="105">
        <v>10496</v>
      </c>
      <c r="H26" s="25">
        <f t="shared" si="2"/>
        <v>0.2247489347123188</v>
      </c>
      <c r="I26" s="105">
        <v>658</v>
      </c>
      <c r="J26" s="35">
        <f t="shared" si="3"/>
        <v>1.408963405494529E-2</v>
      </c>
      <c r="K26" s="105">
        <v>3055</v>
      </c>
      <c r="L26" s="25">
        <f t="shared" si="4"/>
        <v>6.5416158112245992E-2</v>
      </c>
      <c r="M26" s="105">
        <v>217</v>
      </c>
      <c r="N26" s="35">
        <f t="shared" si="5"/>
        <v>4.64658144365217E-3</v>
      </c>
      <c r="O26" s="105">
        <v>5572</v>
      </c>
      <c r="P26" s="27">
        <f t="shared" si="6"/>
        <v>0.11931222029506863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A32" sqref="A32"/>
    </sheetView>
  </sheetViews>
  <sheetFormatPr defaultColWidth="9.1796875" defaultRowHeight="13" x14ac:dyDescent="0.3"/>
  <cols>
    <col min="1" max="1" width="21.26953125" style="11" customWidth="1"/>
    <col min="2" max="2" width="10.1796875" style="11" customWidth="1"/>
    <col min="3" max="3" width="8.26953125" style="11" customWidth="1"/>
    <col min="4" max="4" width="7.453125" style="11" customWidth="1"/>
    <col min="5" max="5" width="8.7265625" style="11" customWidth="1"/>
    <col min="6" max="6" width="6.26953125" style="11" customWidth="1"/>
    <col min="7" max="7" width="8.7265625" style="11" customWidth="1"/>
    <col min="8" max="8" width="6.453125" style="11" customWidth="1"/>
    <col min="9" max="9" width="8.7265625" style="11" customWidth="1"/>
    <col min="10" max="10" width="6.453125" style="11" customWidth="1"/>
    <col min="11" max="11" width="8.7265625" style="11" customWidth="1"/>
    <col min="12" max="12" width="6.453125" style="11" customWidth="1"/>
    <col min="13" max="13" width="8.7265625" style="11" customWidth="1"/>
    <col min="14" max="14" width="6.453125" style="11" customWidth="1"/>
    <col min="15" max="16384" width="9.1796875" style="11"/>
  </cols>
  <sheetData>
    <row r="1" spans="1:15" ht="18.5" x14ac:dyDescent="0.45">
      <c r="A1" s="15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5" ht="15.5" x14ac:dyDescent="0.3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5" ht="15.5" x14ac:dyDescent="0.35">
      <c r="A3" s="153" t="str">
        <f>'1. Plan vs Actual'!A3</f>
        <v>FY25 Quarter Ending September 30, 2024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5" spans="1:15" ht="18.5" x14ac:dyDescent="0.45">
      <c r="A5" s="155" t="s">
        <v>88</v>
      </c>
      <c r="B5" s="155"/>
      <c r="C5" s="155"/>
      <c r="D5" s="155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5" ht="6.75" customHeight="1" thickBot="1" x14ac:dyDescent="0.35"/>
    <row r="7" spans="1:15" ht="13.5" thickTop="1" x14ac:dyDescent="0.3">
      <c r="A7" s="138" t="s">
        <v>16</v>
      </c>
      <c r="B7" s="134" t="s">
        <v>17</v>
      </c>
      <c r="C7" s="36" t="s">
        <v>18</v>
      </c>
      <c r="D7" s="37" t="s">
        <v>19</v>
      </c>
      <c r="E7" s="135" t="s">
        <v>20</v>
      </c>
      <c r="F7" s="134" t="s">
        <v>21</v>
      </c>
      <c r="G7" s="38" t="s">
        <v>55</v>
      </c>
      <c r="H7" s="39" t="s">
        <v>61</v>
      </c>
      <c r="I7" s="135" t="s">
        <v>62</v>
      </c>
      <c r="J7" s="134" t="s">
        <v>63</v>
      </c>
      <c r="K7" s="38" t="s">
        <v>73</v>
      </c>
      <c r="L7" s="39" t="s">
        <v>74</v>
      </c>
      <c r="M7" s="135" t="s">
        <v>75</v>
      </c>
      <c r="N7" s="137" t="s">
        <v>76</v>
      </c>
    </row>
    <row r="8" spans="1:15" s="29" customFormat="1" ht="39" x14ac:dyDescent="0.3">
      <c r="A8" s="17"/>
      <c r="B8" s="130" t="s">
        <v>22</v>
      </c>
      <c r="C8" s="40" t="s">
        <v>89</v>
      </c>
      <c r="D8" s="18" t="s">
        <v>80</v>
      </c>
      <c r="E8" s="131" t="s">
        <v>90</v>
      </c>
      <c r="F8" s="130" t="s">
        <v>80</v>
      </c>
      <c r="G8" s="41" t="s">
        <v>91</v>
      </c>
      <c r="H8" s="42" t="s">
        <v>80</v>
      </c>
      <c r="I8" s="131" t="s">
        <v>92</v>
      </c>
      <c r="J8" s="130" t="s">
        <v>80</v>
      </c>
      <c r="K8" s="41" t="s">
        <v>93</v>
      </c>
      <c r="L8" s="42" t="s">
        <v>80</v>
      </c>
      <c r="M8" s="131" t="s">
        <v>94</v>
      </c>
      <c r="N8" s="18" t="s">
        <v>80</v>
      </c>
    </row>
    <row r="9" spans="1:15" ht="14.15" customHeight="1" x14ac:dyDescent="0.3">
      <c r="A9" s="19" t="s">
        <v>30</v>
      </c>
      <c r="B9" s="43">
        <f>'1. Plan vs Actual'!C10</f>
        <v>1387</v>
      </c>
      <c r="C9" s="44">
        <v>708</v>
      </c>
      <c r="D9" s="23">
        <f>C9/B9</f>
        <v>0.5104542177361211</v>
      </c>
      <c r="E9" s="45">
        <v>109</v>
      </c>
      <c r="F9" s="46">
        <f>E9/B9</f>
        <v>7.858687815428983E-2</v>
      </c>
      <c r="G9" s="47">
        <v>68</v>
      </c>
      <c r="H9" s="48">
        <f t="shared" ref="H9:H26" si="0">G9/B9</f>
        <v>4.9026676279740444E-2</v>
      </c>
      <c r="I9" s="45">
        <v>646</v>
      </c>
      <c r="J9" s="46">
        <f>I9/B9</f>
        <v>0.46575342465753422</v>
      </c>
      <c r="K9" s="47">
        <v>218</v>
      </c>
      <c r="L9" s="48">
        <f>K9/B9</f>
        <v>0.15717375630857966</v>
      </c>
      <c r="M9" s="45">
        <v>346</v>
      </c>
      <c r="N9" s="23">
        <f>M9/B9</f>
        <v>0.24945926459985579</v>
      </c>
      <c r="O9" s="49"/>
    </row>
    <row r="10" spans="1:15" ht="14.15" customHeight="1" x14ac:dyDescent="0.3">
      <c r="A10" s="19" t="s">
        <v>31</v>
      </c>
      <c r="B10" s="43">
        <f>'1. Plan vs Actual'!C11</f>
        <v>4820</v>
      </c>
      <c r="C10" s="44">
        <v>2470</v>
      </c>
      <c r="D10" s="23">
        <f t="shared" ref="D10:D24" si="1">C10/B10</f>
        <v>0.51244813278008294</v>
      </c>
      <c r="E10" s="45">
        <v>46</v>
      </c>
      <c r="F10" s="46">
        <f t="shared" ref="F10:F26" si="2">E10/B10</f>
        <v>9.5435684647302912E-3</v>
      </c>
      <c r="G10" s="47">
        <v>178</v>
      </c>
      <c r="H10" s="48">
        <f t="shared" si="0"/>
        <v>3.6929460580912864E-2</v>
      </c>
      <c r="I10" s="45">
        <v>2986</v>
      </c>
      <c r="J10" s="46">
        <f t="shared" ref="J10:J26" si="3">I10/B10</f>
        <v>0.6195020746887967</v>
      </c>
      <c r="K10" s="47">
        <v>749</v>
      </c>
      <c r="L10" s="48">
        <f t="shared" ref="L10:L26" si="4">K10/B10</f>
        <v>0.1553941908713693</v>
      </c>
      <c r="M10" s="45">
        <v>861</v>
      </c>
      <c r="N10" s="23">
        <f t="shared" ref="N10:N26" si="5">M10/B10</f>
        <v>0.17863070539419088</v>
      </c>
      <c r="O10" s="49"/>
    </row>
    <row r="11" spans="1:15" ht="14.15" customHeight="1" x14ac:dyDescent="0.3">
      <c r="A11" s="19" t="s">
        <v>32</v>
      </c>
      <c r="B11" s="43">
        <f>'1. Plan vs Actual'!C12</f>
        <v>3012</v>
      </c>
      <c r="C11" s="44">
        <v>1450</v>
      </c>
      <c r="D11" s="23">
        <f t="shared" si="1"/>
        <v>0.48140770252324039</v>
      </c>
      <c r="E11" s="45">
        <v>385</v>
      </c>
      <c r="F11" s="46">
        <f t="shared" si="2"/>
        <v>0.12782204515272244</v>
      </c>
      <c r="G11" s="47">
        <v>114</v>
      </c>
      <c r="H11" s="48">
        <f t="shared" si="0"/>
        <v>3.7848605577689244E-2</v>
      </c>
      <c r="I11" s="45">
        <v>1496</v>
      </c>
      <c r="J11" s="46">
        <f t="shared" si="3"/>
        <v>0.49667994687915007</v>
      </c>
      <c r="K11" s="47">
        <v>445</v>
      </c>
      <c r="L11" s="48">
        <f t="shared" si="4"/>
        <v>0.14774236387782205</v>
      </c>
      <c r="M11" s="45">
        <v>572</v>
      </c>
      <c r="N11" s="23">
        <f t="shared" si="5"/>
        <v>0.1899070385126162</v>
      </c>
      <c r="O11" s="49"/>
    </row>
    <row r="12" spans="1:15" ht="14.15" customHeight="1" x14ac:dyDescent="0.3">
      <c r="A12" s="19" t="s">
        <v>33</v>
      </c>
      <c r="B12" s="43">
        <f>'1. Plan vs Actual'!C13</f>
        <v>2797</v>
      </c>
      <c r="C12" s="44">
        <v>1454</v>
      </c>
      <c r="D12" s="23">
        <f t="shared" si="1"/>
        <v>0.51984268859492311</v>
      </c>
      <c r="E12" s="45">
        <v>20</v>
      </c>
      <c r="F12" s="46">
        <f t="shared" si="2"/>
        <v>7.1505184125849122E-3</v>
      </c>
      <c r="G12" s="47">
        <v>63</v>
      </c>
      <c r="H12" s="48">
        <f t="shared" si="0"/>
        <v>2.2524132999642475E-2</v>
      </c>
      <c r="I12" s="45">
        <v>1562</v>
      </c>
      <c r="J12" s="46">
        <f t="shared" si="3"/>
        <v>0.5584554880228817</v>
      </c>
      <c r="K12" s="47">
        <v>452</v>
      </c>
      <c r="L12" s="48">
        <f t="shared" si="4"/>
        <v>0.16160171612441901</v>
      </c>
      <c r="M12" s="45">
        <v>700</v>
      </c>
      <c r="N12" s="23">
        <f t="shared" si="5"/>
        <v>0.25026814444047191</v>
      </c>
      <c r="O12" s="49"/>
    </row>
    <row r="13" spans="1:15" ht="14.15" customHeight="1" x14ac:dyDescent="0.3">
      <c r="A13" s="19" t="s">
        <v>34</v>
      </c>
      <c r="B13" s="43">
        <f>'1. Plan vs Actual'!C14</f>
        <v>894</v>
      </c>
      <c r="C13" s="44">
        <v>471</v>
      </c>
      <c r="D13" s="23">
        <f t="shared" si="1"/>
        <v>0.52684563758389258</v>
      </c>
      <c r="E13" s="45">
        <v>45</v>
      </c>
      <c r="F13" s="46">
        <f t="shared" si="2"/>
        <v>5.0335570469798654E-2</v>
      </c>
      <c r="G13" s="47">
        <v>46</v>
      </c>
      <c r="H13" s="48">
        <f t="shared" si="0"/>
        <v>5.145413870246085E-2</v>
      </c>
      <c r="I13" s="45">
        <v>320</v>
      </c>
      <c r="J13" s="46">
        <f t="shared" si="3"/>
        <v>0.35794183445190159</v>
      </c>
      <c r="K13" s="47">
        <v>117</v>
      </c>
      <c r="L13" s="48">
        <f t="shared" si="4"/>
        <v>0.13087248322147652</v>
      </c>
      <c r="M13" s="45">
        <v>366</v>
      </c>
      <c r="N13" s="23">
        <f t="shared" si="5"/>
        <v>0.40939597315436244</v>
      </c>
      <c r="O13" s="49"/>
    </row>
    <row r="14" spans="1:15" ht="14.15" customHeight="1" x14ac:dyDescent="0.3">
      <c r="A14" s="19" t="s">
        <v>35</v>
      </c>
      <c r="B14" s="43">
        <f>'1. Plan vs Actual'!C15</f>
        <v>3532</v>
      </c>
      <c r="C14" s="44">
        <v>1679</v>
      </c>
      <c r="D14" s="23">
        <f t="shared" si="1"/>
        <v>0.47536806342015853</v>
      </c>
      <c r="E14" s="45">
        <v>77</v>
      </c>
      <c r="F14" s="46">
        <f t="shared" si="2"/>
        <v>2.1800679501698755E-2</v>
      </c>
      <c r="G14" s="47">
        <v>135</v>
      </c>
      <c r="H14" s="48">
        <f t="shared" si="0"/>
        <v>3.8221970554926391E-2</v>
      </c>
      <c r="I14" s="45">
        <v>1841</v>
      </c>
      <c r="J14" s="46">
        <f t="shared" si="3"/>
        <v>0.52123442808607023</v>
      </c>
      <c r="K14" s="47">
        <v>584</v>
      </c>
      <c r="L14" s="48">
        <f t="shared" si="4"/>
        <v>0.16534541336353342</v>
      </c>
      <c r="M14" s="45">
        <v>895</v>
      </c>
      <c r="N14" s="23">
        <f t="shared" si="5"/>
        <v>0.25339750849377124</v>
      </c>
      <c r="O14" s="49"/>
    </row>
    <row r="15" spans="1:15" ht="14.15" customHeight="1" x14ac:dyDescent="0.3">
      <c r="A15" s="19" t="s">
        <v>36</v>
      </c>
      <c r="B15" s="43">
        <f>'1. Plan vs Actual'!C16</f>
        <v>991</v>
      </c>
      <c r="C15" s="44">
        <v>469</v>
      </c>
      <c r="D15" s="23">
        <f t="shared" si="1"/>
        <v>0.47325933400605447</v>
      </c>
      <c r="E15" s="45">
        <v>43</v>
      </c>
      <c r="F15" s="46">
        <f t="shared" si="2"/>
        <v>4.3390514631685168E-2</v>
      </c>
      <c r="G15" s="47">
        <v>42</v>
      </c>
      <c r="H15" s="48">
        <f t="shared" si="0"/>
        <v>4.238143289606458E-2</v>
      </c>
      <c r="I15" s="45">
        <v>545</v>
      </c>
      <c r="J15" s="46">
        <f t="shared" si="3"/>
        <v>0.54994954591321898</v>
      </c>
      <c r="K15" s="47">
        <v>140</v>
      </c>
      <c r="L15" s="48">
        <f t="shared" si="4"/>
        <v>0.14127144298688193</v>
      </c>
      <c r="M15" s="45">
        <v>221</v>
      </c>
      <c r="N15" s="23">
        <f t="shared" si="5"/>
        <v>0.22300706357214933</v>
      </c>
      <c r="O15" s="49"/>
    </row>
    <row r="16" spans="1:15" ht="14.15" customHeight="1" x14ac:dyDescent="0.3">
      <c r="A16" s="19" t="s">
        <v>37</v>
      </c>
      <c r="B16" s="43">
        <f>'1. Plan vs Actual'!C17</f>
        <v>3728</v>
      </c>
      <c r="C16" s="44">
        <v>1947</v>
      </c>
      <c r="D16" s="23">
        <f t="shared" si="1"/>
        <v>0.52226394849785407</v>
      </c>
      <c r="E16" s="45">
        <v>139</v>
      </c>
      <c r="F16" s="46">
        <f t="shared" si="2"/>
        <v>3.7285407725321885E-2</v>
      </c>
      <c r="G16" s="47">
        <v>158</v>
      </c>
      <c r="H16" s="48">
        <f t="shared" si="0"/>
        <v>4.2381974248927042E-2</v>
      </c>
      <c r="I16" s="45">
        <v>2038</v>
      </c>
      <c r="J16" s="46">
        <f t="shared" si="3"/>
        <v>0.5466738197424893</v>
      </c>
      <c r="K16" s="47">
        <v>571</v>
      </c>
      <c r="L16" s="48">
        <f t="shared" si="4"/>
        <v>0.15316523605150215</v>
      </c>
      <c r="M16" s="45">
        <v>822</v>
      </c>
      <c r="N16" s="23">
        <f t="shared" si="5"/>
        <v>0.22049356223175964</v>
      </c>
      <c r="O16" s="49"/>
    </row>
    <row r="17" spans="1:17" ht="14.15" customHeight="1" x14ac:dyDescent="0.3">
      <c r="A17" s="19" t="s">
        <v>38</v>
      </c>
      <c r="B17" s="43">
        <f>'1. Plan vs Actual'!C18</f>
        <v>1325</v>
      </c>
      <c r="C17" s="44">
        <v>731</v>
      </c>
      <c r="D17" s="23">
        <f t="shared" si="1"/>
        <v>0.55169811320754714</v>
      </c>
      <c r="E17" s="45">
        <v>53</v>
      </c>
      <c r="F17" s="46">
        <f t="shared" si="2"/>
        <v>0.04</v>
      </c>
      <c r="G17" s="47">
        <v>94</v>
      </c>
      <c r="H17" s="48">
        <f t="shared" si="0"/>
        <v>7.0943396226415101E-2</v>
      </c>
      <c r="I17" s="45">
        <v>710</v>
      </c>
      <c r="J17" s="46">
        <f t="shared" si="3"/>
        <v>0.53584905660377358</v>
      </c>
      <c r="K17" s="47">
        <v>206</v>
      </c>
      <c r="L17" s="48">
        <f t="shared" si="4"/>
        <v>0.15547169811320755</v>
      </c>
      <c r="M17" s="45">
        <v>262</v>
      </c>
      <c r="N17" s="23">
        <f t="shared" si="5"/>
        <v>0.19773584905660377</v>
      </c>
      <c r="O17" s="49"/>
    </row>
    <row r="18" spans="1:17" ht="14.15" customHeight="1" x14ac:dyDescent="0.3">
      <c r="A18" s="19" t="s">
        <v>39</v>
      </c>
      <c r="B18" s="43">
        <f>'1. Plan vs Actual'!C19</f>
        <v>6935</v>
      </c>
      <c r="C18" s="44">
        <v>3553</v>
      </c>
      <c r="D18" s="23">
        <f t="shared" si="1"/>
        <v>0.51232876712328768</v>
      </c>
      <c r="E18" s="45">
        <v>547</v>
      </c>
      <c r="F18" s="46">
        <f t="shared" si="2"/>
        <v>7.8875270367700076E-2</v>
      </c>
      <c r="G18" s="47">
        <v>405</v>
      </c>
      <c r="H18" s="48">
        <f t="shared" si="0"/>
        <v>5.8399423215573176E-2</v>
      </c>
      <c r="I18" s="45">
        <v>3811</v>
      </c>
      <c r="J18" s="46">
        <f t="shared" si="3"/>
        <v>0.54953136265320834</v>
      </c>
      <c r="K18" s="47">
        <v>952</v>
      </c>
      <c r="L18" s="48">
        <f t="shared" si="4"/>
        <v>0.13727469358327324</v>
      </c>
      <c r="M18" s="45">
        <v>1220</v>
      </c>
      <c r="N18" s="23">
        <f t="shared" si="5"/>
        <v>0.17591925018024512</v>
      </c>
      <c r="O18" s="49"/>
    </row>
    <row r="19" spans="1:17" ht="14.15" customHeight="1" x14ac:dyDescent="0.3">
      <c r="A19" s="19" t="s">
        <v>40</v>
      </c>
      <c r="B19" s="43">
        <f>'1. Plan vs Actual'!C20</f>
        <v>2851</v>
      </c>
      <c r="C19" s="44">
        <v>1523</v>
      </c>
      <c r="D19" s="23">
        <f t="shared" si="1"/>
        <v>0.53419852683269031</v>
      </c>
      <c r="E19" s="45">
        <v>42</v>
      </c>
      <c r="F19" s="46">
        <f t="shared" si="2"/>
        <v>1.4731673097158891E-2</v>
      </c>
      <c r="G19" s="47">
        <v>108</v>
      </c>
      <c r="H19" s="48">
        <f t="shared" si="0"/>
        <v>3.7881445106980008E-2</v>
      </c>
      <c r="I19" s="45">
        <v>1367</v>
      </c>
      <c r="J19" s="46">
        <f t="shared" si="3"/>
        <v>0.47948088390038585</v>
      </c>
      <c r="K19" s="47">
        <v>553</v>
      </c>
      <c r="L19" s="48">
        <f t="shared" si="4"/>
        <v>0.19396702911259206</v>
      </c>
      <c r="M19" s="45">
        <v>781</v>
      </c>
      <c r="N19" s="23">
        <f t="shared" si="5"/>
        <v>0.27393896878288321</v>
      </c>
      <c r="O19" s="49"/>
    </row>
    <row r="20" spans="1:17" ht="14.15" customHeight="1" x14ac:dyDescent="0.3">
      <c r="A20" s="19" t="s">
        <v>41</v>
      </c>
      <c r="B20" s="43">
        <f>'1. Plan vs Actual'!C21</f>
        <v>3919</v>
      </c>
      <c r="C20" s="44">
        <v>1945</v>
      </c>
      <c r="D20" s="23">
        <f t="shared" si="1"/>
        <v>0.49630007655014036</v>
      </c>
      <c r="E20" s="45">
        <v>29</v>
      </c>
      <c r="F20" s="46">
        <f t="shared" si="2"/>
        <v>7.3998468997193163E-3</v>
      </c>
      <c r="G20" s="47">
        <v>54</v>
      </c>
      <c r="H20" s="48">
        <f t="shared" si="0"/>
        <v>1.3779025261546313E-2</v>
      </c>
      <c r="I20" s="45">
        <v>2041</v>
      </c>
      <c r="J20" s="46">
        <f t="shared" si="3"/>
        <v>0.52079612145955601</v>
      </c>
      <c r="K20" s="47">
        <v>718</v>
      </c>
      <c r="L20" s="48">
        <f t="shared" si="4"/>
        <v>0.18321000255167136</v>
      </c>
      <c r="M20" s="45">
        <v>1077</v>
      </c>
      <c r="N20" s="23">
        <f t="shared" si="5"/>
        <v>0.27481500382750701</v>
      </c>
      <c r="O20" s="49"/>
    </row>
    <row r="21" spans="1:17" ht="14.15" customHeight="1" x14ac:dyDescent="0.3">
      <c r="A21" s="19" t="s">
        <v>42</v>
      </c>
      <c r="B21" s="43">
        <f>'1. Plan vs Actual'!C22</f>
        <v>3696</v>
      </c>
      <c r="C21" s="44">
        <v>1668</v>
      </c>
      <c r="D21" s="23">
        <f t="shared" si="1"/>
        <v>0.45129870129870131</v>
      </c>
      <c r="E21" s="45">
        <v>100</v>
      </c>
      <c r="F21" s="46">
        <f t="shared" si="2"/>
        <v>2.7056277056277056E-2</v>
      </c>
      <c r="G21" s="47">
        <v>146</v>
      </c>
      <c r="H21" s="48">
        <f t="shared" si="0"/>
        <v>3.9502164502164504E-2</v>
      </c>
      <c r="I21" s="45">
        <v>1624</v>
      </c>
      <c r="J21" s="46">
        <f t="shared" si="3"/>
        <v>0.43939393939393939</v>
      </c>
      <c r="K21" s="47">
        <v>708</v>
      </c>
      <c r="L21" s="48">
        <f t="shared" si="4"/>
        <v>0.19155844155844157</v>
      </c>
      <c r="M21" s="45">
        <v>1118</v>
      </c>
      <c r="N21" s="23">
        <f t="shared" si="5"/>
        <v>0.30248917748917747</v>
      </c>
      <c r="O21" s="49"/>
    </row>
    <row r="22" spans="1:17" ht="14.15" customHeight="1" x14ac:dyDescent="0.3">
      <c r="A22" s="19" t="s">
        <v>43</v>
      </c>
      <c r="B22" s="43">
        <f>'1. Plan vs Actual'!C23</f>
        <v>1544</v>
      </c>
      <c r="C22" s="44">
        <v>682</v>
      </c>
      <c r="D22" s="23">
        <f t="shared" si="1"/>
        <v>0.44170984455958551</v>
      </c>
      <c r="E22" s="45">
        <v>40</v>
      </c>
      <c r="F22" s="46">
        <f t="shared" si="2"/>
        <v>2.5906735751295335E-2</v>
      </c>
      <c r="G22" s="47">
        <v>93</v>
      </c>
      <c r="H22" s="48">
        <f t="shared" si="0"/>
        <v>6.0233160621761657E-2</v>
      </c>
      <c r="I22" s="45">
        <v>759</v>
      </c>
      <c r="J22" s="46">
        <f t="shared" si="3"/>
        <v>0.49158031088082904</v>
      </c>
      <c r="K22" s="47">
        <v>244</v>
      </c>
      <c r="L22" s="48">
        <f t="shared" si="4"/>
        <v>0.15803108808290156</v>
      </c>
      <c r="M22" s="45">
        <v>408</v>
      </c>
      <c r="N22" s="23">
        <f t="shared" si="5"/>
        <v>0.26424870466321243</v>
      </c>
      <c r="O22" s="49"/>
    </row>
    <row r="23" spans="1:17" ht="14.15" customHeight="1" x14ac:dyDescent="0.3">
      <c r="A23" s="19" t="s">
        <v>44</v>
      </c>
      <c r="B23" s="43">
        <f>'1. Plan vs Actual'!C24</f>
        <v>2347</v>
      </c>
      <c r="C23" s="44">
        <v>1178</v>
      </c>
      <c r="D23" s="23">
        <f t="shared" si="1"/>
        <v>0.50191734128674903</v>
      </c>
      <c r="E23" s="45">
        <v>66</v>
      </c>
      <c r="F23" s="46">
        <f t="shared" si="2"/>
        <v>2.812100553898594E-2</v>
      </c>
      <c r="G23" s="47">
        <v>115</v>
      </c>
      <c r="H23" s="48">
        <f t="shared" si="0"/>
        <v>4.8998721772475502E-2</v>
      </c>
      <c r="I23" s="45">
        <v>1176</v>
      </c>
      <c r="J23" s="46">
        <f t="shared" si="3"/>
        <v>0.50106518960374946</v>
      </c>
      <c r="K23" s="47">
        <v>366</v>
      </c>
      <c r="L23" s="48">
        <f t="shared" si="4"/>
        <v>0.15594375798892202</v>
      </c>
      <c r="M23" s="45">
        <v>624</v>
      </c>
      <c r="N23" s="23">
        <f t="shared" si="5"/>
        <v>0.26587132509586708</v>
      </c>
      <c r="O23" s="49"/>
    </row>
    <row r="24" spans="1:17" ht="14.15" customHeight="1" x14ac:dyDescent="0.3">
      <c r="A24" s="19" t="s">
        <v>45</v>
      </c>
      <c r="B24" s="43">
        <f>'1. Plan vs Actual'!C25</f>
        <v>3353</v>
      </c>
      <c r="C24" s="44">
        <v>1698</v>
      </c>
      <c r="D24" s="23">
        <f t="shared" si="1"/>
        <v>0.50641216820757529</v>
      </c>
      <c r="E24" s="45">
        <v>165</v>
      </c>
      <c r="F24" s="46">
        <f t="shared" si="2"/>
        <v>4.9209662988368624E-2</v>
      </c>
      <c r="G24" s="47">
        <v>103</v>
      </c>
      <c r="H24" s="48">
        <f t="shared" si="0"/>
        <v>3.0718759320011928E-2</v>
      </c>
      <c r="I24" s="45">
        <v>1522</v>
      </c>
      <c r="J24" s="46">
        <f t="shared" si="3"/>
        <v>0.45392186101998211</v>
      </c>
      <c r="K24" s="47">
        <v>560</v>
      </c>
      <c r="L24" s="48">
        <f t="shared" si="4"/>
        <v>0.16701461377870563</v>
      </c>
      <c r="M24" s="45">
        <v>1003</v>
      </c>
      <c r="N24" s="23">
        <f t="shared" si="5"/>
        <v>0.29913510289293171</v>
      </c>
      <c r="O24" s="49"/>
      <c r="Q24" s="49"/>
    </row>
    <row r="25" spans="1:17" x14ac:dyDescent="0.3">
      <c r="A25" s="19" t="s">
        <v>46</v>
      </c>
      <c r="B25" s="50">
        <f>'1. Plan vs Actual'!C26</f>
        <v>690</v>
      </c>
      <c r="C25" s="111">
        <v>415</v>
      </c>
      <c r="D25" s="23">
        <f>C25/B25</f>
        <v>0.60144927536231885</v>
      </c>
      <c r="E25" s="112">
        <v>0</v>
      </c>
      <c r="F25" s="46">
        <f>E25/B25</f>
        <v>0</v>
      </c>
      <c r="G25" s="113">
        <v>9</v>
      </c>
      <c r="H25" s="48">
        <f t="shared" si="0"/>
        <v>1.3043478260869565E-2</v>
      </c>
      <c r="I25" s="112">
        <v>241</v>
      </c>
      <c r="J25" s="46">
        <f t="shared" si="3"/>
        <v>0.3492753623188406</v>
      </c>
      <c r="K25" s="113">
        <v>152</v>
      </c>
      <c r="L25" s="48">
        <f t="shared" si="4"/>
        <v>0.22028985507246376</v>
      </c>
      <c r="M25" s="112">
        <v>288</v>
      </c>
      <c r="N25" s="23">
        <f t="shared" si="5"/>
        <v>0.41739130434782606</v>
      </c>
      <c r="O25" s="49"/>
    </row>
    <row r="26" spans="1:17" ht="13.5" thickBot="1" x14ac:dyDescent="0.35">
      <c r="A26" s="24" t="s">
        <v>48</v>
      </c>
      <c r="B26" s="51">
        <f>'1. Plan vs Actual'!C27</f>
        <v>46701</v>
      </c>
      <c r="C26" s="114">
        <v>23032</v>
      </c>
      <c r="D26" s="27">
        <f>C26/B26</f>
        <v>0.49318001755851054</v>
      </c>
      <c r="E26" s="115">
        <v>1978</v>
      </c>
      <c r="F26" s="52">
        <f t="shared" si="2"/>
        <v>4.2354553435686601E-2</v>
      </c>
      <c r="G26" s="116">
        <v>2049</v>
      </c>
      <c r="H26" s="53">
        <f t="shared" si="0"/>
        <v>4.3874863493287085E-2</v>
      </c>
      <c r="I26" s="115">
        <v>25285</v>
      </c>
      <c r="J26" s="52">
        <f t="shared" si="3"/>
        <v>0.54142309586518489</v>
      </c>
      <c r="K26" s="116">
        <v>7244</v>
      </c>
      <c r="L26" s="53">
        <f t="shared" si="4"/>
        <v>0.15511445151067429</v>
      </c>
      <c r="M26" s="115">
        <v>10145</v>
      </c>
      <c r="N26" s="27">
        <f t="shared" si="5"/>
        <v>0.21723303569516714</v>
      </c>
      <c r="O26" s="49"/>
      <c r="P26" s="49"/>
    </row>
    <row r="27" spans="1:17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7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7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1.26953125" style="49" customWidth="1"/>
    <col min="2" max="2" width="9.453125" style="49" customWidth="1"/>
    <col min="3" max="3" width="8.26953125" style="49" customWidth="1"/>
    <col min="4" max="4" width="5.1796875" style="49" customWidth="1"/>
    <col min="5" max="5" width="8.7265625" style="49" customWidth="1"/>
    <col min="6" max="6" width="5.1796875" style="49" customWidth="1"/>
    <col min="7" max="7" width="9.453125" style="49" customWidth="1"/>
    <col min="8" max="8" width="5.1796875" style="49" customWidth="1"/>
    <col min="9" max="9" width="8.7265625" style="49" customWidth="1"/>
    <col min="10" max="10" width="5.1796875" style="49" customWidth="1"/>
    <col min="11" max="11" width="9.1796875" style="49" customWidth="1"/>
    <col min="12" max="12" width="5.1796875" style="49" customWidth="1"/>
    <col min="13" max="13" width="8.7265625" style="49" customWidth="1"/>
    <col min="14" max="14" width="5.1796875" style="49" customWidth="1"/>
    <col min="15" max="15" width="10.7265625" style="49" customWidth="1"/>
    <col min="16" max="16" width="5.1796875" style="49" customWidth="1"/>
    <col min="17" max="16384" width="9.1796875" style="49"/>
  </cols>
  <sheetData>
    <row r="1" spans="1:16" ht="18.5" x14ac:dyDescent="0.45">
      <c r="A1" s="155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16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5" x14ac:dyDescent="0.35">
      <c r="A3" s="179" t="str">
        <f>'1. Plan vs Actual'!A3</f>
        <v>FY25 Quarter Ending September 30, 2024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54"/>
    </row>
    <row r="5" spans="1:16" ht="18.5" x14ac:dyDescent="0.45">
      <c r="A5" s="155" t="s">
        <v>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ht="6.75" customHeight="1" thickBot="1" x14ac:dyDescent="0.35"/>
    <row r="7" spans="1:16" ht="13.5" thickTop="1" x14ac:dyDescent="0.3">
      <c r="A7" s="54" t="s">
        <v>16</v>
      </c>
      <c r="B7" s="136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2" x14ac:dyDescent="0.3">
      <c r="A8" s="57"/>
      <c r="B8" s="129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5" customHeight="1" x14ac:dyDescent="0.3">
      <c r="A9" s="61" t="s">
        <v>30</v>
      </c>
      <c r="B9" s="30">
        <f>'1. Plan vs Actual'!C10</f>
        <v>1387</v>
      </c>
      <c r="C9" s="20">
        <v>121</v>
      </c>
      <c r="D9" s="21">
        <f>C9/B9</f>
        <v>8.7238644556596967E-2</v>
      </c>
      <c r="E9" s="20">
        <v>426</v>
      </c>
      <c r="F9" s="21">
        <f>E9/B9</f>
        <v>0.30713770728190337</v>
      </c>
      <c r="G9" s="20">
        <v>166</v>
      </c>
      <c r="H9" s="21">
        <f>G9/B9</f>
        <v>0.11968276856524873</v>
      </c>
      <c r="I9" s="20">
        <v>97</v>
      </c>
      <c r="J9" s="21">
        <f>I9/B9</f>
        <v>6.9935111751982693E-2</v>
      </c>
      <c r="K9" s="20">
        <v>241</v>
      </c>
      <c r="L9" s="21">
        <f>K9/B9</f>
        <v>0.17375630857966834</v>
      </c>
      <c r="M9" s="20">
        <v>164</v>
      </c>
      <c r="N9" s="21">
        <f>M9/B9</f>
        <v>0.11824080749819754</v>
      </c>
      <c r="O9" s="20">
        <v>172</v>
      </c>
      <c r="P9" s="23">
        <f>O9/B9</f>
        <v>0.1240086517664023</v>
      </c>
    </row>
    <row r="10" spans="1:16" ht="14.15" customHeight="1" x14ac:dyDescent="0.3">
      <c r="A10" s="61" t="s">
        <v>31</v>
      </c>
      <c r="B10" s="30">
        <f>'1. Plan vs Actual'!C11</f>
        <v>4820</v>
      </c>
      <c r="C10" s="20">
        <v>293</v>
      </c>
      <c r="D10" s="21">
        <f t="shared" ref="D10:D26" si="0">C10/B10</f>
        <v>6.0788381742738588E-2</v>
      </c>
      <c r="E10" s="20">
        <v>1210</v>
      </c>
      <c r="F10" s="21">
        <f t="shared" ref="F10:F26" si="1">E10/B10</f>
        <v>0.25103734439834025</v>
      </c>
      <c r="G10" s="20">
        <v>639</v>
      </c>
      <c r="H10" s="21">
        <f t="shared" ref="H10:H26" si="2">G10/B10</f>
        <v>0.13257261410788382</v>
      </c>
      <c r="I10" s="20">
        <v>314</v>
      </c>
      <c r="J10" s="21">
        <f t="shared" ref="J10:J26" si="3">I10/B10</f>
        <v>6.5145228215767639E-2</v>
      </c>
      <c r="K10" s="20">
        <v>1294</v>
      </c>
      <c r="L10" s="21">
        <f t="shared" ref="L10:L26" si="4">K10/B10</f>
        <v>0.26846473029045642</v>
      </c>
      <c r="M10" s="20">
        <v>817</v>
      </c>
      <c r="N10" s="21">
        <f t="shared" ref="N10:N26" si="5">M10/B10</f>
        <v>0.16950207468879669</v>
      </c>
      <c r="O10" s="20">
        <v>253</v>
      </c>
      <c r="P10" s="23">
        <f t="shared" ref="P10:P26" si="6">O10/B10</f>
        <v>5.2489626556016598E-2</v>
      </c>
    </row>
    <row r="11" spans="1:16" ht="14.15" customHeight="1" x14ac:dyDescent="0.3">
      <c r="A11" s="61" t="s">
        <v>32</v>
      </c>
      <c r="B11" s="30">
        <f>'1. Plan vs Actual'!C12</f>
        <v>3012</v>
      </c>
      <c r="C11" s="20">
        <v>607</v>
      </c>
      <c r="D11" s="21">
        <f t="shared" si="0"/>
        <v>0.20152722443559096</v>
      </c>
      <c r="E11" s="20">
        <v>983</v>
      </c>
      <c r="F11" s="21">
        <f t="shared" si="1"/>
        <v>0.32636122177954846</v>
      </c>
      <c r="G11" s="20">
        <v>357</v>
      </c>
      <c r="H11" s="21">
        <f t="shared" si="2"/>
        <v>0.11852589641434264</v>
      </c>
      <c r="I11" s="20">
        <v>214</v>
      </c>
      <c r="J11" s="21">
        <f t="shared" si="3"/>
        <v>7.1049136786188585E-2</v>
      </c>
      <c r="K11" s="20">
        <v>492</v>
      </c>
      <c r="L11" s="21">
        <f t="shared" si="4"/>
        <v>0.16334661354581673</v>
      </c>
      <c r="M11" s="20">
        <v>269</v>
      </c>
      <c r="N11" s="21">
        <f t="shared" si="5"/>
        <v>8.9309428950863218E-2</v>
      </c>
      <c r="O11" s="20">
        <v>90</v>
      </c>
      <c r="P11" s="23">
        <f t="shared" si="6"/>
        <v>2.9880478087649404E-2</v>
      </c>
    </row>
    <row r="12" spans="1:16" ht="14.15" customHeight="1" x14ac:dyDescent="0.3">
      <c r="A12" s="61" t="s">
        <v>33</v>
      </c>
      <c r="B12" s="30">
        <f>'1. Plan vs Actual'!C13</f>
        <v>2797</v>
      </c>
      <c r="C12" s="20">
        <v>224</v>
      </c>
      <c r="D12" s="21">
        <f t="shared" si="0"/>
        <v>8.0085806220951017E-2</v>
      </c>
      <c r="E12" s="20">
        <v>905</v>
      </c>
      <c r="F12" s="21">
        <f t="shared" si="1"/>
        <v>0.32356095816946728</v>
      </c>
      <c r="G12" s="20">
        <v>387</v>
      </c>
      <c r="H12" s="21">
        <f t="shared" si="2"/>
        <v>0.13836253128351805</v>
      </c>
      <c r="I12" s="20">
        <v>223</v>
      </c>
      <c r="J12" s="21">
        <f t="shared" si="3"/>
        <v>7.972828030032178E-2</v>
      </c>
      <c r="K12" s="20">
        <v>681</v>
      </c>
      <c r="L12" s="21">
        <f t="shared" si="4"/>
        <v>0.24347515194851627</v>
      </c>
      <c r="M12" s="20">
        <v>347</v>
      </c>
      <c r="N12" s="21">
        <f t="shared" si="5"/>
        <v>0.12406149445834823</v>
      </c>
      <c r="O12" s="20">
        <v>30</v>
      </c>
      <c r="P12" s="23">
        <f t="shared" si="6"/>
        <v>1.0725777618877368E-2</v>
      </c>
    </row>
    <row r="13" spans="1:16" ht="14.15" customHeight="1" x14ac:dyDescent="0.3">
      <c r="A13" s="61" t="s">
        <v>34</v>
      </c>
      <c r="B13" s="30">
        <f>'1. Plan vs Actual'!C14</f>
        <v>894</v>
      </c>
      <c r="C13" s="20">
        <v>114</v>
      </c>
      <c r="D13" s="21">
        <f t="shared" si="0"/>
        <v>0.12751677852348994</v>
      </c>
      <c r="E13" s="20">
        <v>204</v>
      </c>
      <c r="F13" s="21">
        <f t="shared" si="1"/>
        <v>0.22818791946308725</v>
      </c>
      <c r="G13" s="20">
        <v>122</v>
      </c>
      <c r="H13" s="21">
        <f t="shared" si="2"/>
        <v>0.13646532438478748</v>
      </c>
      <c r="I13" s="20">
        <v>76</v>
      </c>
      <c r="J13" s="21">
        <f t="shared" si="3"/>
        <v>8.5011185682326629E-2</v>
      </c>
      <c r="K13" s="20">
        <v>249</v>
      </c>
      <c r="L13" s="21">
        <f t="shared" si="4"/>
        <v>0.27852348993288589</v>
      </c>
      <c r="M13" s="20">
        <v>123</v>
      </c>
      <c r="N13" s="21">
        <f t="shared" si="5"/>
        <v>0.13758389261744966</v>
      </c>
      <c r="O13" s="20">
        <v>6</v>
      </c>
      <c r="P13" s="23">
        <f t="shared" si="6"/>
        <v>6.7114093959731542E-3</v>
      </c>
    </row>
    <row r="14" spans="1:16" ht="14.15" customHeight="1" x14ac:dyDescent="0.3">
      <c r="A14" s="61" t="s">
        <v>35</v>
      </c>
      <c r="B14" s="30">
        <f>'1. Plan vs Actual'!C15</f>
        <v>3532</v>
      </c>
      <c r="C14" s="20">
        <v>239</v>
      </c>
      <c r="D14" s="21">
        <f t="shared" si="0"/>
        <v>6.7667044167610421E-2</v>
      </c>
      <c r="E14" s="20">
        <v>1047</v>
      </c>
      <c r="F14" s="21">
        <f t="shared" si="1"/>
        <v>0.2964326160815402</v>
      </c>
      <c r="G14" s="20">
        <v>424</v>
      </c>
      <c r="H14" s="21">
        <f t="shared" si="2"/>
        <v>0.12004530011325028</v>
      </c>
      <c r="I14" s="20">
        <v>285</v>
      </c>
      <c r="J14" s="21">
        <f t="shared" si="3"/>
        <v>8.0690826727066817E-2</v>
      </c>
      <c r="K14" s="20">
        <v>925</v>
      </c>
      <c r="L14" s="21">
        <f t="shared" si="4"/>
        <v>0.26189127972819931</v>
      </c>
      <c r="M14" s="20">
        <v>524</v>
      </c>
      <c r="N14" s="21">
        <f t="shared" si="5"/>
        <v>0.14835787089467722</v>
      </c>
      <c r="O14" s="20">
        <v>88</v>
      </c>
      <c r="P14" s="23">
        <f t="shared" si="6"/>
        <v>2.491506228765572E-2</v>
      </c>
    </row>
    <row r="15" spans="1:16" ht="14.15" customHeight="1" x14ac:dyDescent="0.3">
      <c r="A15" s="61" t="s">
        <v>36</v>
      </c>
      <c r="B15" s="30">
        <f>'1. Plan vs Actual'!C16</f>
        <v>991</v>
      </c>
      <c r="C15" s="20">
        <v>52</v>
      </c>
      <c r="D15" s="21">
        <f t="shared" si="0"/>
        <v>5.2472250252270432E-2</v>
      </c>
      <c r="E15" s="20">
        <v>347</v>
      </c>
      <c r="F15" s="21">
        <f t="shared" si="1"/>
        <v>0.3501513622603431</v>
      </c>
      <c r="G15" s="20">
        <v>146</v>
      </c>
      <c r="H15" s="21">
        <f t="shared" si="2"/>
        <v>0.14732593340060546</v>
      </c>
      <c r="I15" s="20">
        <v>76</v>
      </c>
      <c r="J15" s="21">
        <f t="shared" si="3"/>
        <v>7.6690211907164477E-2</v>
      </c>
      <c r="K15" s="20">
        <v>238</v>
      </c>
      <c r="L15" s="21">
        <f t="shared" si="4"/>
        <v>0.24016145307769929</v>
      </c>
      <c r="M15" s="20">
        <v>100</v>
      </c>
      <c r="N15" s="21">
        <f t="shared" si="5"/>
        <v>0.10090817356205853</v>
      </c>
      <c r="O15" s="20">
        <v>32</v>
      </c>
      <c r="P15" s="23">
        <f t="shared" si="6"/>
        <v>3.2290615539858729E-2</v>
      </c>
    </row>
    <row r="16" spans="1:16" ht="14.15" customHeight="1" x14ac:dyDescent="0.3">
      <c r="A16" s="61" t="s">
        <v>37</v>
      </c>
      <c r="B16" s="30">
        <f>'1. Plan vs Actual'!C17</f>
        <v>3728</v>
      </c>
      <c r="C16" s="20">
        <v>462</v>
      </c>
      <c r="D16" s="21">
        <f t="shared" si="0"/>
        <v>0.12392703862660945</v>
      </c>
      <c r="E16" s="20">
        <v>1169</v>
      </c>
      <c r="F16" s="21">
        <f t="shared" si="1"/>
        <v>0.31357296137339058</v>
      </c>
      <c r="G16" s="20">
        <v>387</v>
      </c>
      <c r="H16" s="21">
        <f t="shared" si="2"/>
        <v>0.10380901287553648</v>
      </c>
      <c r="I16" s="20">
        <v>248</v>
      </c>
      <c r="J16" s="21">
        <f t="shared" si="3"/>
        <v>6.652360515021459E-2</v>
      </c>
      <c r="K16" s="20">
        <v>734</v>
      </c>
      <c r="L16" s="21">
        <f t="shared" si="4"/>
        <v>0.19688841201716739</v>
      </c>
      <c r="M16" s="20">
        <v>436</v>
      </c>
      <c r="N16" s="21">
        <f t="shared" si="5"/>
        <v>0.11695278969957082</v>
      </c>
      <c r="O16" s="20">
        <v>292</v>
      </c>
      <c r="P16" s="23">
        <f t="shared" si="6"/>
        <v>7.832618025751073E-2</v>
      </c>
    </row>
    <row r="17" spans="1:16" ht="14.15" customHeight="1" x14ac:dyDescent="0.3">
      <c r="A17" s="61" t="s">
        <v>38</v>
      </c>
      <c r="B17" s="30">
        <f>'1. Plan vs Actual'!C18</f>
        <v>1325</v>
      </c>
      <c r="C17" s="20">
        <v>169</v>
      </c>
      <c r="D17" s="21">
        <f t="shared" si="0"/>
        <v>0.12754716981132075</v>
      </c>
      <c r="E17" s="20">
        <v>546</v>
      </c>
      <c r="F17" s="21">
        <f t="shared" si="1"/>
        <v>0.4120754716981132</v>
      </c>
      <c r="G17" s="20">
        <v>197</v>
      </c>
      <c r="H17" s="21">
        <f t="shared" si="2"/>
        <v>0.14867924528301887</v>
      </c>
      <c r="I17" s="20">
        <v>110</v>
      </c>
      <c r="J17" s="21">
        <f t="shared" si="3"/>
        <v>8.3018867924528297E-2</v>
      </c>
      <c r="K17" s="20">
        <v>194</v>
      </c>
      <c r="L17" s="21">
        <f t="shared" si="4"/>
        <v>0.14641509433962263</v>
      </c>
      <c r="M17" s="20">
        <v>98</v>
      </c>
      <c r="N17" s="21">
        <f t="shared" si="5"/>
        <v>7.3962264150943396E-2</v>
      </c>
      <c r="O17" s="20">
        <v>11</v>
      </c>
      <c r="P17" s="23">
        <f t="shared" si="6"/>
        <v>8.3018867924528304E-3</v>
      </c>
    </row>
    <row r="18" spans="1:16" ht="14.15" customHeight="1" x14ac:dyDescent="0.3">
      <c r="A18" s="61" t="s">
        <v>39</v>
      </c>
      <c r="B18" s="30">
        <f>'1. Plan vs Actual'!C19</f>
        <v>6935</v>
      </c>
      <c r="C18" s="20">
        <v>1199</v>
      </c>
      <c r="D18" s="21">
        <f t="shared" si="0"/>
        <v>0.17289113193943764</v>
      </c>
      <c r="E18" s="20">
        <v>2535</v>
      </c>
      <c r="F18" s="21">
        <f t="shared" si="1"/>
        <v>0.36553713049747655</v>
      </c>
      <c r="G18" s="20">
        <v>873</v>
      </c>
      <c r="H18" s="21">
        <f t="shared" si="2"/>
        <v>0.12588320115356885</v>
      </c>
      <c r="I18" s="20">
        <v>439</v>
      </c>
      <c r="J18" s="21">
        <f t="shared" si="3"/>
        <v>6.3302090843547223E-2</v>
      </c>
      <c r="K18" s="20">
        <v>784</v>
      </c>
      <c r="L18" s="21">
        <f t="shared" si="4"/>
        <v>0.11304974765681326</v>
      </c>
      <c r="M18" s="20">
        <v>481</v>
      </c>
      <c r="N18" s="21">
        <f t="shared" si="5"/>
        <v>6.9358327325162214E-2</v>
      </c>
      <c r="O18" s="20">
        <v>624</v>
      </c>
      <c r="P18" s="23">
        <f t="shared" si="6"/>
        <v>8.997837058399423E-2</v>
      </c>
    </row>
    <row r="19" spans="1:16" ht="14.15" customHeight="1" x14ac:dyDescent="0.3">
      <c r="A19" s="61" t="s">
        <v>40</v>
      </c>
      <c r="B19" s="30">
        <f>'1. Plan vs Actual'!C20</f>
        <v>2851</v>
      </c>
      <c r="C19" s="20">
        <v>260</v>
      </c>
      <c r="D19" s="21">
        <f t="shared" si="0"/>
        <v>9.1196071553840755E-2</v>
      </c>
      <c r="E19" s="20">
        <v>928</v>
      </c>
      <c r="F19" s="21">
        <f t="shared" si="1"/>
        <v>0.3254998246229393</v>
      </c>
      <c r="G19" s="20">
        <v>330</v>
      </c>
      <c r="H19" s="21">
        <f t="shared" si="2"/>
        <v>0.11574886004910558</v>
      </c>
      <c r="I19" s="20">
        <v>206</v>
      </c>
      <c r="J19" s="21">
        <f t="shared" si="3"/>
        <v>7.2255349000350758E-2</v>
      </c>
      <c r="K19" s="20">
        <v>648</v>
      </c>
      <c r="L19" s="21">
        <f t="shared" si="4"/>
        <v>0.22728867064188005</v>
      </c>
      <c r="M19" s="20">
        <v>383</v>
      </c>
      <c r="N19" s="21">
        <f t="shared" si="5"/>
        <v>0.13433882848123466</v>
      </c>
      <c r="O19" s="20">
        <v>96</v>
      </c>
      <c r="P19" s="23">
        <f t="shared" si="6"/>
        <v>3.3672395650648897E-2</v>
      </c>
    </row>
    <row r="20" spans="1:16" ht="14.15" customHeight="1" x14ac:dyDescent="0.3">
      <c r="A20" s="61" t="s">
        <v>41</v>
      </c>
      <c r="B20" s="30">
        <f>'1. Plan vs Actual'!C21</f>
        <v>3919</v>
      </c>
      <c r="C20" s="20">
        <v>144</v>
      </c>
      <c r="D20" s="21">
        <f t="shared" si="0"/>
        <v>3.67440673641235E-2</v>
      </c>
      <c r="E20" s="20">
        <v>713</v>
      </c>
      <c r="F20" s="21">
        <f t="shared" si="1"/>
        <v>0.18193416687930594</v>
      </c>
      <c r="G20" s="20">
        <v>422</v>
      </c>
      <c r="H20" s="21">
        <f t="shared" si="2"/>
        <v>0.10768053074763971</v>
      </c>
      <c r="I20" s="20">
        <v>268</v>
      </c>
      <c r="J20" s="21">
        <f t="shared" si="3"/>
        <v>6.8384792038785405E-2</v>
      </c>
      <c r="K20" s="20">
        <v>1343</v>
      </c>
      <c r="L20" s="21">
        <f t="shared" si="4"/>
        <v>0.34268946159734626</v>
      </c>
      <c r="M20" s="20">
        <v>1011</v>
      </c>
      <c r="N20" s="21">
        <f t="shared" si="5"/>
        <v>0.25797397295228375</v>
      </c>
      <c r="O20" s="20">
        <v>18</v>
      </c>
      <c r="P20" s="23">
        <f t="shared" si="6"/>
        <v>4.5930084205154376E-3</v>
      </c>
    </row>
    <row r="21" spans="1:16" ht="14.15" customHeight="1" x14ac:dyDescent="0.3">
      <c r="A21" s="61" t="s">
        <v>42</v>
      </c>
      <c r="B21" s="30">
        <f>'1. Plan vs Actual'!C22</f>
        <v>3696</v>
      </c>
      <c r="C21" s="20">
        <v>166</v>
      </c>
      <c r="D21" s="21">
        <f t="shared" si="0"/>
        <v>4.4913419913419912E-2</v>
      </c>
      <c r="E21" s="20">
        <v>771</v>
      </c>
      <c r="F21" s="21">
        <f t="shared" si="1"/>
        <v>0.2086038961038961</v>
      </c>
      <c r="G21" s="20">
        <v>370</v>
      </c>
      <c r="H21" s="21">
        <f t="shared" si="2"/>
        <v>0.1001082251082251</v>
      </c>
      <c r="I21" s="20">
        <v>218</v>
      </c>
      <c r="J21" s="21">
        <f t="shared" si="3"/>
        <v>5.8982683982683984E-2</v>
      </c>
      <c r="K21" s="20">
        <v>1175</v>
      </c>
      <c r="L21" s="21">
        <f t="shared" si="4"/>
        <v>0.31791125541125542</v>
      </c>
      <c r="M21" s="20">
        <v>979</v>
      </c>
      <c r="N21" s="21">
        <f t="shared" si="5"/>
        <v>0.26488095238095238</v>
      </c>
      <c r="O21" s="20">
        <v>17</v>
      </c>
      <c r="P21" s="23">
        <f t="shared" si="6"/>
        <v>4.5995670995670999E-3</v>
      </c>
    </row>
    <row r="22" spans="1:16" ht="14.15" customHeight="1" x14ac:dyDescent="0.3">
      <c r="A22" s="61" t="s">
        <v>43</v>
      </c>
      <c r="B22" s="30">
        <f>'1. Plan vs Actual'!C23</f>
        <v>1544</v>
      </c>
      <c r="C22" s="20">
        <v>89</v>
      </c>
      <c r="D22" s="21">
        <f t="shared" si="0"/>
        <v>5.7642487046632121E-2</v>
      </c>
      <c r="E22" s="20">
        <v>529</v>
      </c>
      <c r="F22" s="21">
        <f t="shared" si="1"/>
        <v>0.34261658031088082</v>
      </c>
      <c r="G22" s="20">
        <v>228</v>
      </c>
      <c r="H22" s="21">
        <f t="shared" si="2"/>
        <v>0.14766839378238342</v>
      </c>
      <c r="I22" s="20">
        <v>107</v>
      </c>
      <c r="J22" s="21">
        <f t="shared" si="3"/>
        <v>6.9300518134715022E-2</v>
      </c>
      <c r="K22" s="20">
        <v>353</v>
      </c>
      <c r="L22" s="21">
        <f t="shared" si="4"/>
        <v>0.22862694300518135</v>
      </c>
      <c r="M22" s="20">
        <v>200</v>
      </c>
      <c r="N22" s="21">
        <f t="shared" si="5"/>
        <v>0.12953367875647667</v>
      </c>
      <c r="O22" s="20">
        <v>38</v>
      </c>
      <c r="P22" s="23">
        <f t="shared" si="6"/>
        <v>2.4611398963730571E-2</v>
      </c>
    </row>
    <row r="23" spans="1:16" ht="14.15" customHeight="1" x14ac:dyDescent="0.3">
      <c r="A23" s="61" t="s">
        <v>44</v>
      </c>
      <c r="B23" s="30">
        <f>'1. Plan vs Actual'!C24</f>
        <v>2347</v>
      </c>
      <c r="C23" s="20">
        <v>171</v>
      </c>
      <c r="D23" s="21">
        <f t="shared" si="0"/>
        <v>7.2858968896463566E-2</v>
      </c>
      <c r="E23" s="20">
        <v>749</v>
      </c>
      <c r="F23" s="21">
        <f t="shared" si="1"/>
        <v>0.31913080528334042</v>
      </c>
      <c r="G23" s="20">
        <v>252</v>
      </c>
      <c r="H23" s="21">
        <f t="shared" si="2"/>
        <v>0.10737111205794632</v>
      </c>
      <c r="I23" s="20">
        <v>153</v>
      </c>
      <c r="J23" s="21">
        <f t="shared" si="3"/>
        <v>6.5189603749467404E-2</v>
      </c>
      <c r="K23" s="20">
        <v>648</v>
      </c>
      <c r="L23" s="21">
        <f t="shared" si="4"/>
        <v>0.27609714529186197</v>
      </c>
      <c r="M23" s="20">
        <v>362</v>
      </c>
      <c r="N23" s="21">
        <f t="shared" si="5"/>
        <v>0.15423945462292288</v>
      </c>
      <c r="O23" s="20">
        <v>12</v>
      </c>
      <c r="P23" s="23">
        <f t="shared" si="6"/>
        <v>5.1129100979974435E-3</v>
      </c>
    </row>
    <row r="24" spans="1:16" ht="14.15" customHeight="1" x14ac:dyDescent="0.3">
      <c r="A24" s="61" t="s">
        <v>45</v>
      </c>
      <c r="B24" s="30">
        <f>'1. Plan vs Actual'!C25</f>
        <v>3353</v>
      </c>
      <c r="C24" s="20">
        <v>268</v>
      </c>
      <c r="D24" s="21">
        <f t="shared" si="0"/>
        <v>7.9928422308380556E-2</v>
      </c>
      <c r="E24" s="20">
        <v>768</v>
      </c>
      <c r="F24" s="21">
        <f t="shared" si="1"/>
        <v>0.22904861318222489</v>
      </c>
      <c r="G24" s="20">
        <v>367</v>
      </c>
      <c r="H24" s="21">
        <f t="shared" si="2"/>
        <v>0.10945422010140173</v>
      </c>
      <c r="I24" s="20">
        <v>239</v>
      </c>
      <c r="J24" s="21">
        <f t="shared" si="3"/>
        <v>7.1279451237697578E-2</v>
      </c>
      <c r="K24" s="20">
        <v>1108</v>
      </c>
      <c r="L24" s="21">
        <f t="shared" si="4"/>
        <v>0.33045034297643899</v>
      </c>
      <c r="M24" s="20">
        <v>589</v>
      </c>
      <c r="N24" s="21">
        <f t="shared" si="5"/>
        <v>0.1756635848493886</v>
      </c>
      <c r="O24" s="20">
        <v>14</v>
      </c>
      <c r="P24" s="23">
        <f t="shared" si="6"/>
        <v>4.1753653444676405E-3</v>
      </c>
    </row>
    <row r="25" spans="1:16" x14ac:dyDescent="0.3">
      <c r="A25" s="61" t="s">
        <v>46</v>
      </c>
      <c r="B25" s="104">
        <f>'1. Plan vs Actual'!C26</f>
        <v>690</v>
      </c>
      <c r="C25" s="104">
        <v>33</v>
      </c>
      <c r="D25" s="21">
        <f t="shared" si="0"/>
        <v>4.7826086956521741E-2</v>
      </c>
      <c r="E25" s="104">
        <v>232</v>
      </c>
      <c r="F25" s="21">
        <f t="shared" si="1"/>
        <v>0.336231884057971</v>
      </c>
      <c r="G25" s="104">
        <v>77</v>
      </c>
      <c r="H25" s="21">
        <f t="shared" si="2"/>
        <v>0.11159420289855072</v>
      </c>
      <c r="I25" s="104">
        <v>78</v>
      </c>
      <c r="J25" s="21">
        <f t="shared" si="3"/>
        <v>0.11304347826086956</v>
      </c>
      <c r="K25" s="104">
        <v>151</v>
      </c>
      <c r="L25" s="21">
        <f t="shared" si="4"/>
        <v>0.21884057971014492</v>
      </c>
      <c r="M25" s="104">
        <v>45</v>
      </c>
      <c r="N25" s="21">
        <f t="shared" si="5"/>
        <v>6.5217391304347824E-2</v>
      </c>
      <c r="O25" s="104">
        <v>74</v>
      </c>
      <c r="P25" s="23">
        <f t="shared" si="6"/>
        <v>0.1072463768115942</v>
      </c>
    </row>
    <row r="26" spans="1:16" ht="13.5" thickBot="1" x14ac:dyDescent="0.35">
      <c r="A26" s="62" t="s">
        <v>48</v>
      </c>
      <c r="B26" s="105">
        <f>'1. Plan vs Actual'!C27</f>
        <v>46701</v>
      </c>
      <c r="C26" s="105">
        <v>4940</v>
      </c>
      <c r="D26" s="25">
        <f t="shared" si="0"/>
        <v>0.10577931950065309</v>
      </c>
      <c r="E26" s="105">
        <v>14921</v>
      </c>
      <c r="F26" s="25">
        <f t="shared" si="1"/>
        <v>0.31950065309094022</v>
      </c>
      <c r="G26" s="105">
        <v>5844</v>
      </c>
      <c r="H26" s="25">
        <f t="shared" si="2"/>
        <v>0.12513650671291834</v>
      </c>
      <c r="I26" s="105">
        <v>3294</v>
      </c>
      <c r="J26" s="25">
        <f t="shared" si="3"/>
        <v>7.0533821545577177E-2</v>
      </c>
      <c r="K26" s="105">
        <v>10055</v>
      </c>
      <c r="L26" s="25">
        <f t="shared" si="4"/>
        <v>0.21530588210102566</v>
      </c>
      <c r="M26" s="105">
        <v>5783</v>
      </c>
      <c r="N26" s="25">
        <f t="shared" si="5"/>
        <v>0.1238303248324447</v>
      </c>
      <c r="O26" s="105">
        <v>1864</v>
      </c>
      <c r="P26" s="27">
        <f t="shared" si="6"/>
        <v>3.9913492216440763E-2</v>
      </c>
    </row>
    <row r="27" spans="1:16" s="11" customFormat="1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s="11" customFormat="1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s="11" customFormat="1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28" sqref="A28"/>
    </sheetView>
  </sheetViews>
  <sheetFormatPr defaultColWidth="9.1796875" defaultRowHeight="13" x14ac:dyDescent="0.3"/>
  <cols>
    <col min="1" max="1" width="29.81640625" style="1" customWidth="1"/>
    <col min="2" max="13" width="8.26953125" style="1" customWidth="1"/>
    <col min="14" max="16384" width="9.1796875" style="1"/>
  </cols>
  <sheetData>
    <row r="1" spans="1:15" ht="18.5" x14ac:dyDescent="0.45">
      <c r="A1" s="155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5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5" ht="15.5" x14ac:dyDescent="0.35">
      <c r="A3" s="153" t="str">
        <f>'1. Plan vs Actual'!A3</f>
        <v>FY25 Quarter Ending September 30, 2024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5" ht="14.5" x14ac:dyDescent="0.3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5" x14ac:dyDescent="0.45">
      <c r="A5" s="155" t="s">
        <v>103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5" ht="6.75" customHeight="1" thickBot="1" x14ac:dyDescent="0.35"/>
    <row r="7" spans="1:15" s="11" customFormat="1" ht="13.5" thickTop="1" x14ac:dyDescent="0.3">
      <c r="A7" s="64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44" t="s">
        <v>75</v>
      </c>
    </row>
    <row r="8" spans="1:15" s="67" customFormat="1" ht="10.5" x14ac:dyDescent="0.25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145" t="s">
        <v>115</v>
      </c>
    </row>
    <row r="9" spans="1:15" ht="14.5" x14ac:dyDescent="0.3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46"/>
    </row>
    <row r="10" spans="1:15" x14ac:dyDescent="0.3">
      <c r="A10" s="70" t="s">
        <v>116</v>
      </c>
      <c r="B10" s="104">
        <v>22124</v>
      </c>
      <c r="C10" s="104">
        <v>35090</v>
      </c>
      <c r="D10" s="104">
        <v>46701</v>
      </c>
      <c r="E10" s="104"/>
      <c r="F10" s="104"/>
      <c r="G10" s="104"/>
      <c r="H10" s="104"/>
      <c r="I10" s="104"/>
      <c r="J10" s="104"/>
      <c r="K10" s="104"/>
      <c r="L10" s="104"/>
      <c r="M10" s="147"/>
    </row>
    <row r="11" spans="1:15" x14ac:dyDescent="0.3">
      <c r="A11" s="70" t="s">
        <v>117</v>
      </c>
      <c r="B11" s="104">
        <v>22124</v>
      </c>
      <c r="C11" s="104">
        <v>22629</v>
      </c>
      <c r="D11" s="104">
        <v>23149</v>
      </c>
      <c r="E11" s="104"/>
      <c r="F11" s="104"/>
      <c r="G11" s="104"/>
      <c r="H11" s="104"/>
      <c r="I11" s="104"/>
      <c r="J11" s="104"/>
      <c r="K11" s="71"/>
      <c r="L11" s="104"/>
      <c r="M11" s="147"/>
      <c r="O11" s="72"/>
    </row>
    <row r="12" spans="1:15" x14ac:dyDescent="0.3">
      <c r="A12" s="7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47"/>
    </row>
    <row r="13" spans="1:15" ht="15" customHeight="1" x14ac:dyDescent="0.3">
      <c r="A13" s="70" t="s">
        <v>118</v>
      </c>
      <c r="B13" s="104">
        <v>19888</v>
      </c>
      <c r="C13" s="104">
        <v>31477</v>
      </c>
      <c r="D13" s="104">
        <v>41946</v>
      </c>
      <c r="E13" s="104"/>
      <c r="F13" s="104"/>
      <c r="G13" s="104"/>
      <c r="H13" s="104"/>
      <c r="I13" s="104"/>
      <c r="J13" s="104"/>
      <c r="K13" s="104"/>
      <c r="L13" s="104"/>
      <c r="M13" s="147"/>
    </row>
    <row r="14" spans="1:15" x14ac:dyDescent="0.3">
      <c r="A14" s="70" t="s">
        <v>119</v>
      </c>
      <c r="B14" s="110">
        <f t="shared" ref="B14:D14" si="0">B13/B10</f>
        <v>0.89893328512023141</v>
      </c>
      <c r="C14" s="110">
        <f t="shared" si="0"/>
        <v>0.89703619264747791</v>
      </c>
      <c r="D14" s="110">
        <f t="shared" si="0"/>
        <v>0.89818205177619326</v>
      </c>
      <c r="E14" s="110"/>
      <c r="F14" s="110"/>
      <c r="G14" s="110"/>
      <c r="H14" s="110"/>
      <c r="I14" s="110"/>
      <c r="J14" s="110"/>
      <c r="K14" s="110"/>
      <c r="L14" s="110"/>
      <c r="M14" s="148"/>
      <c r="N14" s="67"/>
    </row>
    <row r="15" spans="1:15" x14ac:dyDescent="0.3">
      <c r="A15" s="7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47"/>
    </row>
    <row r="16" spans="1:15" ht="15" customHeight="1" x14ac:dyDescent="0.3">
      <c r="A16" s="70" t="s">
        <v>120</v>
      </c>
      <c r="B16" s="104">
        <v>2100</v>
      </c>
      <c r="C16" s="104">
        <v>3088</v>
      </c>
      <c r="D16" s="104">
        <v>4002</v>
      </c>
      <c r="E16" s="104"/>
      <c r="F16" s="104"/>
      <c r="G16" s="104"/>
      <c r="H16" s="104"/>
      <c r="I16" s="104"/>
      <c r="J16" s="104"/>
      <c r="K16" s="104"/>
      <c r="L16" s="104"/>
      <c r="M16" s="147"/>
    </row>
    <row r="17" spans="1:13" x14ac:dyDescent="0.3">
      <c r="A17" s="70" t="s">
        <v>119</v>
      </c>
      <c r="B17" s="110">
        <f t="shared" ref="B17:D17" si="1">B16/B10</f>
        <v>9.4919544386186952E-2</v>
      </c>
      <c r="C17" s="110">
        <f t="shared" si="1"/>
        <v>8.8002279851809626E-2</v>
      </c>
      <c r="D17" s="110">
        <f t="shared" si="1"/>
        <v>8.5694096486156612E-2</v>
      </c>
      <c r="E17" s="110"/>
      <c r="F17" s="110"/>
      <c r="G17" s="110"/>
      <c r="H17" s="110"/>
      <c r="I17" s="110"/>
      <c r="J17" s="110"/>
      <c r="K17" s="110"/>
      <c r="L17" s="110"/>
      <c r="M17" s="148"/>
    </row>
    <row r="18" spans="1:13" x14ac:dyDescent="0.3">
      <c r="A18" s="7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47"/>
    </row>
    <row r="19" spans="1:13" x14ac:dyDescent="0.3">
      <c r="A19" s="70" t="s">
        <v>121</v>
      </c>
      <c r="B19" s="104">
        <v>11515</v>
      </c>
      <c r="C19" s="104">
        <v>18750</v>
      </c>
      <c r="D19" s="104">
        <v>25649</v>
      </c>
      <c r="E19" s="104"/>
      <c r="F19" s="104"/>
      <c r="G19" s="104"/>
      <c r="H19" s="104"/>
      <c r="I19" s="104"/>
      <c r="J19" s="104"/>
      <c r="K19" s="104"/>
      <c r="L19" s="104"/>
      <c r="M19" s="147"/>
    </row>
    <row r="20" spans="1:13" x14ac:dyDescent="0.3">
      <c r="A20" s="70" t="s">
        <v>119</v>
      </c>
      <c r="B20" s="110">
        <f t="shared" ref="B20:D20" si="2">B19/B10</f>
        <v>0.52047550171759172</v>
      </c>
      <c r="C20" s="110">
        <f t="shared" si="2"/>
        <v>0.53434026788258759</v>
      </c>
      <c r="D20" s="110">
        <f t="shared" si="2"/>
        <v>0.54921736151260148</v>
      </c>
      <c r="E20" s="110"/>
      <c r="F20" s="110"/>
      <c r="G20" s="110"/>
      <c r="H20" s="110"/>
      <c r="I20" s="110"/>
      <c r="J20" s="110"/>
      <c r="K20" s="110"/>
      <c r="L20" s="110"/>
      <c r="M20" s="148"/>
    </row>
    <row r="21" spans="1:13" x14ac:dyDescent="0.3">
      <c r="A21" s="7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47"/>
    </row>
    <row r="22" spans="1:13" x14ac:dyDescent="0.3">
      <c r="A22" s="70" t="s">
        <v>122</v>
      </c>
      <c r="B22" s="104">
        <v>692</v>
      </c>
      <c r="C22" s="104">
        <v>1008</v>
      </c>
      <c r="D22" s="104">
        <v>1342</v>
      </c>
      <c r="E22" s="104"/>
      <c r="F22" s="104"/>
      <c r="G22" s="104"/>
      <c r="H22" s="104"/>
      <c r="I22" s="104"/>
      <c r="J22" s="104"/>
      <c r="K22" s="104"/>
      <c r="L22" s="104"/>
      <c r="M22" s="147"/>
    </row>
    <row r="23" spans="1:13" x14ac:dyDescent="0.3">
      <c r="A23" s="70" t="s">
        <v>119</v>
      </c>
      <c r="B23" s="110">
        <f t="shared" ref="B23:D23" si="3">B22/B10</f>
        <v>3.1278249864400649E-2</v>
      </c>
      <c r="C23" s="110">
        <f t="shared" si="3"/>
        <v>2.8726132801367911E-2</v>
      </c>
      <c r="D23" s="110">
        <f t="shared" si="3"/>
        <v>2.8736001370420334E-2</v>
      </c>
      <c r="E23" s="110"/>
      <c r="F23" s="110"/>
      <c r="G23" s="110"/>
      <c r="H23" s="110"/>
      <c r="I23" s="110"/>
      <c r="J23" s="110"/>
      <c r="K23" s="110"/>
      <c r="L23" s="110"/>
      <c r="M23" s="148"/>
    </row>
    <row r="24" spans="1:13" x14ac:dyDescent="0.3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47"/>
    </row>
    <row r="25" spans="1:13" x14ac:dyDescent="0.3">
      <c r="A25" s="73" t="s">
        <v>123</v>
      </c>
      <c r="B25" s="104">
        <v>227</v>
      </c>
      <c r="C25" s="104">
        <v>544</v>
      </c>
      <c r="D25" s="104">
        <v>690</v>
      </c>
      <c r="E25" s="104"/>
      <c r="F25" s="104"/>
      <c r="G25" s="104"/>
      <c r="H25" s="104"/>
      <c r="I25" s="104"/>
      <c r="J25" s="104"/>
      <c r="K25" s="104"/>
      <c r="L25" s="104"/>
      <c r="M25" s="147"/>
    </row>
    <row r="26" spans="1:13" x14ac:dyDescent="0.3">
      <c r="A26" s="70" t="s">
        <v>119</v>
      </c>
      <c r="B26" s="110">
        <f t="shared" ref="B26:D26" si="4">B25/B10</f>
        <v>1.0260350750316399E-2</v>
      </c>
      <c r="C26" s="110">
        <f t="shared" si="4"/>
        <v>1.5502992305500143E-2</v>
      </c>
      <c r="D26" s="110">
        <f t="shared" si="4"/>
        <v>1.4774844221751141E-2</v>
      </c>
      <c r="E26" s="110"/>
      <c r="F26" s="110"/>
      <c r="G26" s="110"/>
      <c r="H26" s="110"/>
      <c r="I26" s="110"/>
      <c r="J26" s="110"/>
      <c r="K26" s="110"/>
      <c r="L26" s="110"/>
      <c r="M26" s="148"/>
    </row>
    <row r="27" spans="1:13" ht="13.5" thickBot="1" x14ac:dyDescent="0.35">
      <c r="A27" s="74"/>
      <c r="B27" s="105"/>
      <c r="C27" s="105"/>
      <c r="D27" s="25"/>
      <c r="E27" s="105"/>
      <c r="F27" s="105"/>
      <c r="G27" s="105"/>
      <c r="H27" s="105"/>
      <c r="I27" s="105"/>
      <c r="J27" s="105"/>
      <c r="K27" s="105"/>
      <c r="L27" s="105"/>
      <c r="M27" s="149"/>
    </row>
    <row r="28" spans="1:13" ht="13.5" thickTop="1" x14ac:dyDescent="0.3"/>
    <row r="29" spans="1:13" x14ac:dyDescent="0.3">
      <c r="A29" s="180" t="s">
        <v>124</v>
      </c>
      <c r="B29" s="181"/>
      <c r="C29" s="178"/>
      <c r="D29" s="178"/>
      <c r="E29" s="178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workbookViewId="0">
      <selection activeCell="A40" sqref="A40"/>
    </sheetView>
  </sheetViews>
  <sheetFormatPr defaultColWidth="9.1796875" defaultRowHeight="13" x14ac:dyDescent="0.3"/>
  <cols>
    <col min="1" max="1" width="24.26953125" style="1" customWidth="1"/>
    <col min="2" max="5" width="15.54296875" style="1" customWidth="1"/>
    <col min="6" max="6" width="19.1796875" style="1" customWidth="1"/>
    <col min="7" max="7" width="17" style="1" customWidth="1"/>
    <col min="8" max="16384" width="9.1796875" style="1"/>
  </cols>
  <sheetData>
    <row r="1" spans="1:16" ht="18.75" customHeight="1" x14ac:dyDescent="0.3"/>
    <row r="2" spans="1:16" ht="15.75" customHeight="1" x14ac:dyDescent="0.45">
      <c r="A2" s="155" t="s">
        <v>0</v>
      </c>
      <c r="B2" s="182"/>
      <c r="C2" s="182"/>
      <c r="D2" s="182"/>
      <c r="E2" s="182"/>
      <c r="F2" s="182"/>
      <c r="G2" s="182"/>
    </row>
    <row r="3" spans="1:16" ht="15.75" customHeight="1" x14ac:dyDescent="0.35">
      <c r="A3" s="153" t="str">
        <f>'1. Plan vs Actual'!A2</f>
        <v>OSCCAR Summary by Workforce Area</v>
      </c>
      <c r="B3" s="175"/>
      <c r="C3" s="175"/>
      <c r="D3" s="175"/>
      <c r="E3" s="175"/>
      <c r="F3" s="175"/>
      <c r="G3" s="175"/>
    </row>
    <row r="4" spans="1:16" ht="15.75" customHeight="1" x14ac:dyDescent="0.35">
      <c r="A4" s="179" t="str">
        <f>'1. Plan vs Actual'!A3</f>
        <v>FY25 Quarter Ending September 30, 2024</v>
      </c>
      <c r="B4" s="179"/>
      <c r="C4" s="179"/>
      <c r="D4" s="179"/>
      <c r="E4" s="179"/>
      <c r="F4" s="179"/>
      <c r="G4" s="179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6.75" customHeight="1" x14ac:dyDescent="0.3"/>
    <row r="6" spans="1:16" ht="18.5" x14ac:dyDescent="0.45">
      <c r="A6" s="155" t="s">
        <v>125</v>
      </c>
      <c r="B6" s="177"/>
      <c r="C6" s="177"/>
      <c r="D6" s="177"/>
      <c r="E6" s="177"/>
      <c r="F6" s="177"/>
      <c r="G6" s="177"/>
    </row>
    <row r="7" spans="1:16" ht="6.75" customHeight="1" thickBot="1" x14ac:dyDescent="0.5">
      <c r="A7" s="133"/>
      <c r="B7" s="140"/>
      <c r="C7" s="140"/>
      <c r="D7" s="140"/>
      <c r="E7" s="140"/>
      <c r="F7" s="140"/>
      <c r="G7" s="140"/>
    </row>
    <row r="8" spans="1:16" s="11" customFormat="1" ht="13.5" thickTop="1" x14ac:dyDescent="0.3">
      <c r="A8" s="36" t="s">
        <v>16</v>
      </c>
      <c r="B8" s="138" t="s">
        <v>17</v>
      </c>
      <c r="C8" s="137" t="s">
        <v>18</v>
      </c>
      <c r="D8" s="75" t="s">
        <v>19</v>
      </c>
      <c r="E8" s="76" t="s">
        <v>20</v>
      </c>
      <c r="F8" s="138" t="s">
        <v>21</v>
      </c>
      <c r="G8" s="137" t="s">
        <v>55</v>
      </c>
    </row>
    <row r="9" spans="1:16" ht="15.75" customHeight="1" x14ac:dyDescent="0.3">
      <c r="A9" s="186"/>
      <c r="B9" s="185" t="s">
        <v>148</v>
      </c>
      <c r="C9" s="168"/>
      <c r="D9" s="188" t="s">
        <v>149</v>
      </c>
      <c r="E9" s="189"/>
      <c r="F9" s="185" t="s">
        <v>126</v>
      </c>
      <c r="G9" s="168"/>
    </row>
    <row r="10" spans="1:16" ht="30.75" customHeight="1" thickBot="1" x14ac:dyDescent="0.35">
      <c r="A10" s="187"/>
      <c r="B10" s="77" t="s">
        <v>147</v>
      </c>
      <c r="C10" s="78" t="s">
        <v>127</v>
      </c>
      <c r="D10" s="79" t="s">
        <v>151</v>
      </c>
      <c r="E10" s="80" t="s">
        <v>127</v>
      </c>
      <c r="F10" s="77" t="s">
        <v>150</v>
      </c>
      <c r="G10" s="78" t="s">
        <v>128</v>
      </c>
    </row>
    <row r="11" spans="1:16" ht="17.25" customHeight="1" x14ac:dyDescent="0.35">
      <c r="A11" s="81" t="s">
        <v>129</v>
      </c>
      <c r="B11" s="120">
        <v>41193</v>
      </c>
      <c r="C11" s="82">
        <f t="shared" ref="C11:C18" si="0">B11/$B$11</f>
        <v>1</v>
      </c>
      <c r="D11" s="117">
        <v>46701</v>
      </c>
      <c r="E11" s="83">
        <f>D11/$D$11</f>
        <v>1</v>
      </c>
      <c r="F11" s="84">
        <f t="shared" ref="F11:F18" si="1">D11-B11</f>
        <v>5508</v>
      </c>
      <c r="G11" s="82">
        <f t="shared" ref="G11:G18" si="2">F11/B11</f>
        <v>0.13371203845313523</v>
      </c>
    </row>
    <row r="12" spans="1:16" ht="14" x14ac:dyDescent="0.35">
      <c r="A12" s="85" t="s">
        <v>130</v>
      </c>
      <c r="B12" s="121">
        <v>3361</v>
      </c>
      <c r="C12" s="86">
        <f t="shared" si="0"/>
        <v>8.159153254193674E-2</v>
      </c>
      <c r="D12" s="118">
        <v>4002</v>
      </c>
      <c r="E12" s="87">
        <f>D12/$D$11</f>
        <v>8.5694096486156612E-2</v>
      </c>
      <c r="F12" s="88">
        <f t="shared" si="1"/>
        <v>641</v>
      </c>
      <c r="G12" s="86">
        <f t="shared" si="2"/>
        <v>0.19071704849747098</v>
      </c>
    </row>
    <row r="13" spans="1:16" ht="14" x14ac:dyDescent="0.35">
      <c r="A13" s="85" t="s">
        <v>60</v>
      </c>
      <c r="B13" s="121">
        <v>25621</v>
      </c>
      <c r="C13" s="86">
        <f t="shared" si="0"/>
        <v>0.62197460733619792</v>
      </c>
      <c r="D13" s="118">
        <v>25649</v>
      </c>
      <c r="E13" s="87">
        <f>D13/$D$11</f>
        <v>0.54921736151260148</v>
      </c>
      <c r="F13" s="88">
        <f t="shared" si="1"/>
        <v>28</v>
      </c>
      <c r="G13" s="86">
        <f t="shared" si="2"/>
        <v>1.092853518598025E-3</v>
      </c>
    </row>
    <row r="14" spans="1:16" ht="14" x14ac:dyDescent="0.35">
      <c r="A14" s="85" t="s">
        <v>26</v>
      </c>
      <c r="B14" s="121">
        <v>1416</v>
      </c>
      <c r="C14" s="86">
        <f t="shared" si="0"/>
        <v>3.4374772412788579E-2</v>
      </c>
      <c r="D14" s="118">
        <v>1342</v>
      </c>
      <c r="E14" s="87">
        <f>D14/$D$11</f>
        <v>2.8736001370420334E-2</v>
      </c>
      <c r="F14" s="88">
        <f t="shared" si="1"/>
        <v>-74</v>
      </c>
      <c r="G14" s="86">
        <f t="shared" si="2"/>
        <v>-5.2259887005649715E-2</v>
      </c>
    </row>
    <row r="15" spans="1:16" ht="14" x14ac:dyDescent="0.35">
      <c r="A15" s="85" t="s">
        <v>23</v>
      </c>
      <c r="B15" s="121">
        <v>37503</v>
      </c>
      <c r="C15" s="86">
        <f t="shared" si="0"/>
        <v>0.91042167358531789</v>
      </c>
      <c r="D15" s="118">
        <v>41946</v>
      </c>
      <c r="E15" s="87">
        <f>D15/$D$11</f>
        <v>0.89818205177619326</v>
      </c>
      <c r="F15" s="88">
        <f t="shared" si="1"/>
        <v>4443</v>
      </c>
      <c r="G15" s="86">
        <f t="shared" si="2"/>
        <v>0.11847052235821134</v>
      </c>
    </row>
    <row r="16" spans="1:16" ht="14" x14ac:dyDescent="0.35">
      <c r="A16" s="89" t="s">
        <v>131</v>
      </c>
      <c r="B16" s="122"/>
      <c r="C16" s="90"/>
      <c r="D16" s="91"/>
      <c r="E16" s="92"/>
      <c r="F16" s="93">
        <f t="shared" si="1"/>
        <v>0</v>
      </c>
      <c r="G16" s="94"/>
    </row>
    <row r="17" spans="1:8" ht="14" x14ac:dyDescent="0.35">
      <c r="A17" s="85" t="s">
        <v>132</v>
      </c>
      <c r="B17" s="121">
        <v>20360</v>
      </c>
      <c r="C17" s="86">
        <f t="shared" si="0"/>
        <v>0.4942587332799262</v>
      </c>
      <c r="D17" s="118">
        <v>23202</v>
      </c>
      <c r="E17" s="87">
        <f>D17/$D$11</f>
        <v>0.49682019656966658</v>
      </c>
      <c r="F17" s="88">
        <f t="shared" si="1"/>
        <v>2842</v>
      </c>
      <c r="G17" s="86">
        <f t="shared" si="2"/>
        <v>0.13958742632612967</v>
      </c>
      <c r="H17" s="72"/>
    </row>
    <row r="18" spans="1:8" ht="14" x14ac:dyDescent="0.35">
      <c r="A18" s="85" t="s">
        <v>89</v>
      </c>
      <c r="B18" s="121">
        <v>20442</v>
      </c>
      <c r="C18" s="86">
        <f t="shared" si="0"/>
        <v>0.496249362755808</v>
      </c>
      <c r="D18" s="118">
        <v>23032</v>
      </c>
      <c r="E18" s="87">
        <f>D18/$D$11</f>
        <v>0.49318001755851054</v>
      </c>
      <c r="F18" s="88">
        <f t="shared" si="1"/>
        <v>2590</v>
      </c>
      <c r="G18" s="86">
        <f t="shared" si="2"/>
        <v>0.12669993151355052</v>
      </c>
      <c r="H18" s="72"/>
    </row>
    <row r="19" spans="1:8" ht="14" x14ac:dyDescent="0.35">
      <c r="A19" s="89" t="s">
        <v>133</v>
      </c>
      <c r="B19" s="122"/>
      <c r="C19" s="90"/>
      <c r="D19" s="91"/>
      <c r="E19" s="92"/>
      <c r="F19" s="95"/>
      <c r="G19" s="96"/>
    </row>
    <row r="20" spans="1:8" ht="14" x14ac:dyDescent="0.35">
      <c r="A20" s="85" t="s">
        <v>79</v>
      </c>
      <c r="B20" s="121">
        <v>24405</v>
      </c>
      <c r="C20" s="86">
        <f t="shared" ref="C20:C27" si="3">B20/$B$11</f>
        <v>0.59245502876702349</v>
      </c>
      <c r="D20" s="118">
        <v>25606</v>
      </c>
      <c r="E20" s="87">
        <f t="shared" ref="E20:E27" si="4">D20/$D$11</f>
        <v>0.54829661035095612</v>
      </c>
      <c r="F20" s="88">
        <f t="shared" ref="F20:F35" si="5">D20-B20</f>
        <v>1201</v>
      </c>
      <c r="G20" s="86">
        <f t="shared" ref="G20:G27" si="6">F20/B20</f>
        <v>4.921122720753944E-2</v>
      </c>
    </row>
    <row r="21" spans="1:8" ht="14" x14ac:dyDescent="0.35">
      <c r="A21" s="85" t="s">
        <v>134</v>
      </c>
      <c r="B21" s="121">
        <v>7935</v>
      </c>
      <c r="C21" s="86">
        <f t="shared" si="3"/>
        <v>0.19262981574539365</v>
      </c>
      <c r="D21" s="118">
        <v>10886</v>
      </c>
      <c r="E21" s="87">
        <f t="shared" si="4"/>
        <v>0.2330999336202651</v>
      </c>
      <c r="F21" s="88">
        <f t="shared" si="5"/>
        <v>2951</v>
      </c>
      <c r="G21" s="86">
        <f t="shared" si="6"/>
        <v>0.37189666036546942</v>
      </c>
    </row>
    <row r="22" spans="1:8" ht="14" x14ac:dyDescent="0.35">
      <c r="A22" s="85" t="s">
        <v>135</v>
      </c>
      <c r="B22" s="121">
        <v>9053</v>
      </c>
      <c r="C22" s="86">
        <f t="shared" si="3"/>
        <v>0.21977034933119705</v>
      </c>
      <c r="D22" s="118">
        <v>10496</v>
      </c>
      <c r="E22" s="87">
        <f t="shared" si="4"/>
        <v>0.2247489347123188</v>
      </c>
      <c r="F22" s="88">
        <f t="shared" si="5"/>
        <v>1443</v>
      </c>
      <c r="G22" s="86">
        <f t="shared" si="6"/>
        <v>0.15939467579807798</v>
      </c>
    </row>
    <row r="23" spans="1:8" ht="14" x14ac:dyDescent="0.35">
      <c r="A23" s="85" t="s">
        <v>136</v>
      </c>
      <c r="B23" s="121">
        <v>619</v>
      </c>
      <c r="C23" s="86">
        <f t="shared" si="3"/>
        <v>1.5026824945985968E-2</v>
      </c>
      <c r="D23" s="118">
        <v>658</v>
      </c>
      <c r="E23" s="87">
        <f t="shared" si="4"/>
        <v>1.408963405494529E-2</v>
      </c>
      <c r="F23" s="88">
        <f t="shared" si="5"/>
        <v>39</v>
      </c>
      <c r="G23" s="86">
        <f t="shared" si="6"/>
        <v>6.3004846526655903E-2</v>
      </c>
    </row>
    <row r="24" spans="1:8" ht="14" x14ac:dyDescent="0.35">
      <c r="A24" s="85" t="s">
        <v>84</v>
      </c>
      <c r="B24" s="121">
        <v>2512</v>
      </c>
      <c r="C24" s="86">
        <f t="shared" si="3"/>
        <v>6.098123467579443E-2</v>
      </c>
      <c r="D24" s="118">
        <v>3055</v>
      </c>
      <c r="E24" s="87">
        <f t="shared" si="4"/>
        <v>6.5416158112245992E-2</v>
      </c>
      <c r="F24" s="88">
        <f t="shared" si="5"/>
        <v>543</v>
      </c>
      <c r="G24" s="86">
        <f t="shared" si="6"/>
        <v>0.2161624203821656</v>
      </c>
    </row>
    <row r="25" spans="1:8" ht="14" x14ac:dyDescent="0.35">
      <c r="A25" s="85" t="s">
        <v>137</v>
      </c>
      <c r="B25" s="121">
        <v>193</v>
      </c>
      <c r="C25" s="86">
        <f t="shared" si="3"/>
        <v>4.6852620590877095E-3</v>
      </c>
      <c r="D25" s="118">
        <v>217</v>
      </c>
      <c r="E25" s="87">
        <f t="shared" si="4"/>
        <v>4.64658144365217E-3</v>
      </c>
      <c r="F25" s="88">
        <f t="shared" si="5"/>
        <v>24</v>
      </c>
      <c r="G25" s="86">
        <f t="shared" si="6"/>
        <v>0.12435233160621761</v>
      </c>
      <c r="H25" s="103"/>
    </row>
    <row r="26" spans="1:8" ht="14" x14ac:dyDescent="0.35">
      <c r="A26" s="85" t="s">
        <v>86</v>
      </c>
      <c r="B26" s="121">
        <v>4569</v>
      </c>
      <c r="C26" s="86">
        <f t="shared" si="3"/>
        <v>0.11091690335736654</v>
      </c>
      <c r="D26" s="118">
        <v>5572</v>
      </c>
      <c r="E26" s="87">
        <f t="shared" si="4"/>
        <v>0.11931222029506863</v>
      </c>
      <c r="F26" s="88">
        <f t="shared" si="5"/>
        <v>1003</v>
      </c>
      <c r="G26" s="86">
        <f t="shared" si="6"/>
        <v>0.21952287152549793</v>
      </c>
    </row>
    <row r="27" spans="1:8" ht="14" x14ac:dyDescent="0.35">
      <c r="A27" s="85" t="s">
        <v>138</v>
      </c>
      <c r="B27" s="121">
        <v>2840</v>
      </c>
      <c r="C27" s="86">
        <f t="shared" si="3"/>
        <v>6.8943752579321727E-2</v>
      </c>
      <c r="D27" s="118">
        <v>2827</v>
      </c>
      <c r="E27" s="87">
        <f t="shared" si="4"/>
        <v>6.0534035673754309E-2</v>
      </c>
      <c r="F27" s="88">
        <f t="shared" si="5"/>
        <v>-13</v>
      </c>
      <c r="G27" s="86">
        <f t="shared" si="6"/>
        <v>-4.5774647887323943E-3</v>
      </c>
    </row>
    <row r="28" spans="1:8" ht="14" x14ac:dyDescent="0.35">
      <c r="A28" s="89" t="s">
        <v>139</v>
      </c>
      <c r="B28" s="122"/>
      <c r="C28" s="90"/>
      <c r="D28" s="91"/>
      <c r="E28" s="92"/>
      <c r="F28" s="95"/>
      <c r="G28" s="96"/>
    </row>
    <row r="29" spans="1:8" ht="14" x14ac:dyDescent="0.35">
      <c r="A29" s="85" t="s">
        <v>140</v>
      </c>
      <c r="B29" s="121">
        <v>3891</v>
      </c>
      <c r="C29" s="86">
        <f t="shared" ref="C29:C35" si="7">B29/$B$11</f>
        <v>9.4457796227514379E-2</v>
      </c>
      <c r="D29" s="118">
        <v>4940</v>
      </c>
      <c r="E29" s="87">
        <f t="shared" ref="E29:E35" si="8">D29/$D$11</f>
        <v>0.10577931950065309</v>
      </c>
      <c r="F29" s="88">
        <f t="shared" si="5"/>
        <v>1049</v>
      </c>
      <c r="G29" s="86">
        <f t="shared" ref="G29:G35" si="9">F29/B29</f>
        <v>0.26959650475456182</v>
      </c>
    </row>
    <row r="30" spans="1:8" ht="14" x14ac:dyDescent="0.35">
      <c r="A30" s="85" t="s">
        <v>141</v>
      </c>
      <c r="B30" s="121">
        <v>12873</v>
      </c>
      <c r="C30" s="86">
        <f t="shared" si="7"/>
        <v>0.31250455174422836</v>
      </c>
      <c r="D30" s="118">
        <v>14921</v>
      </c>
      <c r="E30" s="87">
        <f t="shared" si="8"/>
        <v>0.31950065309094022</v>
      </c>
      <c r="F30" s="88">
        <f t="shared" si="5"/>
        <v>2048</v>
      </c>
      <c r="G30" s="86">
        <f t="shared" si="9"/>
        <v>0.15909267459022761</v>
      </c>
    </row>
    <row r="31" spans="1:8" ht="14" x14ac:dyDescent="0.35">
      <c r="A31" s="85" t="s">
        <v>142</v>
      </c>
      <c r="B31" s="121">
        <v>5663</v>
      </c>
      <c r="C31" s="86">
        <f t="shared" si="7"/>
        <v>0.13747481368193626</v>
      </c>
      <c r="D31" s="118">
        <v>5844</v>
      </c>
      <c r="E31" s="87">
        <f t="shared" si="8"/>
        <v>0.12513650671291834</v>
      </c>
      <c r="F31" s="88">
        <f t="shared" si="5"/>
        <v>181</v>
      </c>
      <c r="G31" s="86">
        <f t="shared" si="9"/>
        <v>3.1961857672611692E-2</v>
      </c>
    </row>
    <row r="32" spans="1:8" ht="14" x14ac:dyDescent="0.35">
      <c r="A32" s="85" t="s">
        <v>143</v>
      </c>
      <c r="B32" s="121">
        <v>2986</v>
      </c>
      <c r="C32" s="86">
        <f t="shared" si="7"/>
        <v>7.2488044085160103E-2</v>
      </c>
      <c r="D32" s="118">
        <v>3294</v>
      </c>
      <c r="E32" s="87">
        <f t="shared" si="8"/>
        <v>7.0533821545577177E-2</v>
      </c>
      <c r="F32" s="88">
        <f t="shared" si="5"/>
        <v>308</v>
      </c>
      <c r="G32" s="86">
        <f t="shared" si="9"/>
        <v>0.10314802411252512</v>
      </c>
    </row>
    <row r="33" spans="1:7" ht="14" x14ac:dyDescent="0.35">
      <c r="A33" s="85" t="s">
        <v>144</v>
      </c>
      <c r="B33" s="121">
        <v>9507</v>
      </c>
      <c r="C33" s="86">
        <f t="shared" si="7"/>
        <v>0.23079163935620128</v>
      </c>
      <c r="D33" s="118">
        <v>10055</v>
      </c>
      <c r="E33" s="87">
        <f t="shared" si="8"/>
        <v>0.21530588210102566</v>
      </c>
      <c r="F33" s="88">
        <f t="shared" si="5"/>
        <v>548</v>
      </c>
      <c r="G33" s="86">
        <f t="shared" si="9"/>
        <v>5.7641737666982225E-2</v>
      </c>
    </row>
    <row r="34" spans="1:7" ht="14" x14ac:dyDescent="0.35">
      <c r="A34" s="85" t="s">
        <v>145</v>
      </c>
      <c r="B34" s="121">
        <v>5150</v>
      </c>
      <c r="C34" s="86">
        <f t="shared" si="7"/>
        <v>0.12502124147306581</v>
      </c>
      <c r="D34" s="118">
        <v>5783</v>
      </c>
      <c r="E34" s="87">
        <f t="shared" si="8"/>
        <v>0.1238303248324447</v>
      </c>
      <c r="F34" s="88">
        <f t="shared" si="5"/>
        <v>633</v>
      </c>
      <c r="G34" s="86">
        <f t="shared" si="9"/>
        <v>0.1229126213592233</v>
      </c>
    </row>
    <row r="35" spans="1:7" ht="14" x14ac:dyDescent="0.35">
      <c r="A35" s="97" t="s">
        <v>138</v>
      </c>
      <c r="B35" s="121">
        <v>1123</v>
      </c>
      <c r="C35" s="86">
        <f t="shared" si="7"/>
        <v>2.7261913431893769E-2</v>
      </c>
      <c r="D35" s="118">
        <v>1864</v>
      </c>
      <c r="E35" s="87">
        <f t="shared" si="8"/>
        <v>3.9913492216440763E-2</v>
      </c>
      <c r="F35" s="88">
        <f t="shared" si="5"/>
        <v>741</v>
      </c>
      <c r="G35" s="86">
        <f t="shared" si="9"/>
        <v>0.65983971504897598</v>
      </c>
    </row>
    <row r="36" spans="1:7" ht="14" x14ac:dyDescent="0.35">
      <c r="A36" s="98" t="s">
        <v>46</v>
      </c>
      <c r="B36" s="122"/>
      <c r="C36" s="90"/>
      <c r="D36" s="91"/>
      <c r="E36" s="92"/>
      <c r="F36" s="95"/>
      <c r="G36" s="96"/>
    </row>
    <row r="37" spans="1:7" ht="14.5" thickBot="1" x14ac:dyDescent="0.4">
      <c r="A37" s="62"/>
      <c r="B37" s="123">
        <v>626</v>
      </c>
      <c r="C37" s="99">
        <f>B37/$B$11</f>
        <v>1.5196756730512465E-2</v>
      </c>
      <c r="D37" s="119">
        <f>'1. Plan vs Actual'!C26</f>
        <v>690</v>
      </c>
      <c r="E37" s="100">
        <f>D37/$D$11</f>
        <v>1.4774844221751141E-2</v>
      </c>
      <c r="F37" s="101">
        <f>D37-B37</f>
        <v>64</v>
      </c>
      <c r="G37" s="102">
        <f>F37/B37</f>
        <v>0.10223642172523961</v>
      </c>
    </row>
    <row r="38" spans="1:7" ht="15.75" customHeight="1" thickTop="1" x14ac:dyDescent="0.3">
      <c r="A38" s="183"/>
      <c r="B38" s="184"/>
      <c r="C38" s="184"/>
      <c r="D38" s="184"/>
      <c r="E38" s="184"/>
      <c r="F38" s="184"/>
      <c r="G38" s="184"/>
    </row>
    <row r="39" spans="1:7" x14ac:dyDescent="0.3">
      <c r="A39" s="180" t="s">
        <v>124</v>
      </c>
      <c r="B39" s="181"/>
      <c r="C39" s="178"/>
      <c r="D39" s="178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B200879-17DC-4549-82EF-A98768C39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dcterms:created xsi:type="dcterms:W3CDTF">2005-11-01T20:57:08Z</dcterms:created>
  <dcterms:modified xsi:type="dcterms:W3CDTF">2025-01-14T17:28:57Z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