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278" documentId="11_F89E8FD9BB6EB548837D58C40D11833F36C486C2" xr6:coauthVersionLast="47" xr6:coauthVersionMax="47" xr10:uidLastSave="{9402D819-A416-4A2E-810B-0FADB86E46D1}"/>
  <bookViews>
    <workbookView xWindow="-120" yWindow="-120" windowWidth="19410" windowHeight="9705" tabRatio="772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0" l="1"/>
  <c r="I21" i="10"/>
  <c r="F17" i="10" l="1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<sst xmlns="http://schemas.openxmlformats.org/spreadsheetml/2006/main" count="81" uniqueCount="68">
  <si>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</si>
  <si>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</si>
  <si>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</si>
  <si>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</si>
  <si>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</si>
  <si>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</si>
  <si>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</si>
  <si>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</si>
  <si>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</si>
  <si>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</si>
  <si>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</si>
  <si>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</si>
  <si>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</si>
  <si>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</si>
  <si>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</si>
  <si>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</si>
  <si>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</si>
  <si>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</si>
  <si>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</si>
  <si>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</si>
  <si>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</si>
  <si>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</si>
  <si>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</si>
  <si>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</si>
  <si>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</si>
  <si>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</si>
  <si>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</si>
  <si>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</si>
  <si>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</si>
  <si>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</si>
  <si>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</si>
  <si>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</si>
  <si>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</si>
  <si>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</si>
  <si>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</si>
  <si>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</si>
  <si>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</si>
  <si>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</si>
  <si>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</si>
  <si>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</si>
  <si>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</si>
  <si>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</si>
  <si>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</si>
  <si>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</si>
  <si>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</si>
  <si>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</si>
  <si>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</si>
  <si>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</si>
  <si>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</si>
  <si>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</si>
  <si>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</si>
  <si>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</si>
  <si>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</si>
  <si>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</si>
  <si>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</si>
  <si>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</si>
  <si>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</si>
  <si>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</si>
  <si>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</si>
  <si>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</si>
  <si>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</si>
  <si>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</si>
  <si>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</si>
  <si>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</si>
  <si>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</si>
  <si>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</si>
  <si>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FY25 QUARTER ENDING SEPTEMBER 30, 2024</t>
  </si>
  <si>
    <t>TAB 9 - TRADE ADJUSTMENT ASSISTANCE
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</si>
</sst>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16" zoomScale="80" zoomScaleNormal="8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75"/>
      <c r="B1" s="176"/>
      <c r="C1" s="176"/>
      <c r="D1" s="177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72"/>
      <c r="B4" s="173"/>
      <c r="C4" s="173"/>
      <c r="D4" s="174"/>
    </row>
    <row r="5" spans="1:4" ht="18.75" customHeight="1" x14ac:dyDescent="0.3">
      <c r="A5" s="163"/>
      <c r="B5" s="164"/>
      <c r="C5" s="164"/>
      <c r="D5" s="165"/>
    </row>
    <row r="6" spans="1:4" ht="18.75" customHeight="1" x14ac:dyDescent="0.35">
      <c r="A6" s="172" t="s">
        <v>0</v>
      </c>
      <c r="B6" s="173"/>
      <c r="C6" s="173"/>
      <c r="D6" s="174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8" t="s">
        <v>66</v>
      </c>
      <c r="B8" s="179"/>
      <c r="C8" s="179"/>
      <c r="D8" s="180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3"/>
      <c r="B12" s="164"/>
      <c r="C12" s="164"/>
      <c r="D12" s="165"/>
    </row>
    <row r="13" spans="1:4" ht="21" x14ac:dyDescent="0.35">
      <c r="A13" s="172" t="s">
        <v>1</v>
      </c>
      <c r="B13" s="173"/>
      <c r="C13" s="173"/>
      <c r="D13" s="174"/>
    </row>
    <row r="14" spans="1:4" x14ac:dyDescent="0.3">
      <c r="A14" s="163"/>
      <c r="B14" s="164"/>
      <c r="C14" s="164"/>
      <c r="D14" s="165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3"/>
      <c r="B20" s="164"/>
      <c r="C20" s="164"/>
      <c r="D20" s="165"/>
    </row>
    <row r="21" spans="1:4" x14ac:dyDescent="0.3">
      <c r="A21" s="163"/>
      <c r="B21" s="164"/>
      <c r="C21" s="164"/>
      <c r="D21" s="165"/>
    </row>
    <row r="22" spans="1:4" x14ac:dyDescent="0.3">
      <c r="A22" s="156"/>
      <c r="B22" s="157"/>
      <c r="C22" s="157"/>
      <c r="D22" s="158"/>
    </row>
    <row r="23" spans="1:4" x14ac:dyDescent="0.3">
      <c r="A23" s="163"/>
      <c r="B23" s="164"/>
      <c r="C23" s="164"/>
      <c r="D23" s="165"/>
    </row>
    <row r="24" spans="1:4" x14ac:dyDescent="0.3">
      <c r="A24" s="167"/>
      <c r="B24" s="166"/>
      <c r="C24" s="166"/>
      <c r="D24" s="168"/>
    </row>
    <row r="25" spans="1:4" x14ac:dyDescent="0.3">
      <c r="A25" s="167"/>
      <c r="B25" s="166"/>
      <c r="C25" s="166"/>
      <c r="D25" s="168"/>
    </row>
    <row r="26" spans="1:4" ht="19.5" thickBot="1" x14ac:dyDescent="0.35">
      <c r="A26" s="169"/>
      <c r="B26" s="170"/>
      <c r="C26" s="170"/>
      <c r="D26" s="171"/>
    </row>
    <row r="27" spans="1:4" ht="18" customHeight="1" thickTop="1" x14ac:dyDescent="0.3">
      <c r="A27" s="166" t="s">
        <v>5</v>
      </c>
      <c r="B27" s="166"/>
      <c r="C27" s="166"/>
      <c r="D27" s="166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Normal="100" workbookViewId="0">
      <selection activeCell="B5" sqref="B5:B20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1</v>
      </c>
      <c r="C6" s="17">
        <v>0</v>
      </c>
      <c r="D6" s="26">
        <v>0</v>
      </c>
      <c r="E6" s="18">
        <v>2</v>
      </c>
      <c r="F6" s="27">
        <v>0</v>
      </c>
      <c r="G6" s="28">
        <v>2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4</v>
      </c>
      <c r="C7" s="17">
        <v>0</v>
      </c>
      <c r="D7" s="26">
        <v>0</v>
      </c>
      <c r="E7" s="18">
        <v>6</v>
      </c>
      <c r="F7" s="27">
        <v>0</v>
      </c>
      <c r="G7" s="28">
        <v>0</v>
      </c>
      <c r="H7" s="26">
        <v>6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/>
      <c r="C8" s="31"/>
      <c r="D8" s="26"/>
      <c r="E8" s="18"/>
      <c r="F8" s="27"/>
      <c r="G8" s="28"/>
      <c r="H8" s="26"/>
      <c r="I8" s="29"/>
      <c r="J8" s="30"/>
      <c r="K8" s="23"/>
    </row>
    <row r="9" spans="1:11" s="24" customFormat="1" ht="21.95" customHeight="1" x14ac:dyDescent="0.2">
      <c r="A9" s="15" t="s">
        <v>25</v>
      </c>
      <c r="B9" s="32"/>
      <c r="C9" s="31"/>
      <c r="D9" s="33"/>
      <c r="E9" s="18"/>
      <c r="F9" s="34"/>
      <c r="G9" s="35"/>
      <c r="H9" s="33"/>
      <c r="I9" s="36"/>
      <c r="J9" s="37"/>
      <c r="K9" s="23"/>
    </row>
    <row r="10" spans="1:11" s="24" customFormat="1" ht="21.95" customHeight="1" x14ac:dyDescent="0.2">
      <c r="A10" s="15" t="s">
        <v>26</v>
      </c>
      <c r="B10" s="26">
        <v>1</v>
      </c>
      <c r="C10" s="17">
        <v>1</v>
      </c>
      <c r="D10" s="26">
        <v>0</v>
      </c>
      <c r="E10" s="18">
        <v>1</v>
      </c>
      <c r="F10" s="27">
        <v>0</v>
      </c>
      <c r="G10" s="28">
        <v>0</v>
      </c>
      <c r="H10" s="26">
        <v>1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/>
      <c r="C15" s="17"/>
      <c r="D15" s="26"/>
      <c r="E15" s="18"/>
      <c r="F15" s="27"/>
      <c r="G15" s="28"/>
      <c r="H15" s="26"/>
      <c r="I15" s="29"/>
      <c r="J15" s="30"/>
      <c r="K15" s="23"/>
    </row>
    <row r="16" spans="1:11" s="24" customFormat="1" ht="21.95" customHeight="1" x14ac:dyDescent="0.2">
      <c r="A16" s="15" t="s">
        <v>32</v>
      </c>
      <c r="B16" s="26"/>
      <c r="C16" s="17"/>
      <c r="D16" s="26"/>
      <c r="E16" s="18"/>
      <c r="F16" s="27"/>
      <c r="G16" s="28"/>
      <c r="H16" s="26"/>
      <c r="I16" s="29"/>
      <c r="J16" s="30"/>
      <c r="K16" s="23"/>
    </row>
    <row r="17" spans="1:11" s="24" customFormat="1" ht="21.95" customHeight="1" x14ac:dyDescent="0.2">
      <c r="A17" s="15" t="s">
        <v>33</v>
      </c>
      <c r="B17" s="26">
        <v>1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/>
      <c r="C18" s="17"/>
      <c r="D18" s="26"/>
      <c r="E18" s="18"/>
      <c r="F18" s="27"/>
      <c r="G18" s="28"/>
      <c r="H18" s="26"/>
      <c r="I18" s="29"/>
      <c r="J18" s="30"/>
      <c r="K18" s="23"/>
    </row>
    <row r="19" spans="1:11" s="24" customFormat="1" ht="21.95" customHeight="1" x14ac:dyDescent="0.2">
      <c r="A19" s="15" t="s">
        <v>35</v>
      </c>
      <c r="B19" s="26"/>
      <c r="C19" s="17"/>
      <c r="D19" s="26"/>
      <c r="E19" s="18"/>
      <c r="F19" s="27"/>
      <c r="G19" s="28"/>
      <c r="H19" s="26"/>
      <c r="I19" s="29"/>
      <c r="J19" s="30"/>
      <c r="K19" s="23"/>
    </row>
    <row r="20" spans="1:11" s="24" customFormat="1" ht="21.95" customHeight="1" thickBot="1" x14ac:dyDescent="0.25">
      <c r="A20" s="38" t="s">
        <v>36</v>
      </c>
      <c r="B20" s="39">
        <v>2</v>
      </c>
      <c r="C20" s="40">
        <v>0</v>
      </c>
      <c r="D20" s="41">
        <v>3</v>
      </c>
      <c r="E20" s="42">
        <v>11</v>
      </c>
      <c r="F20" s="43">
        <v>1</v>
      </c>
      <c r="G20" s="44">
        <v>7</v>
      </c>
      <c r="H20" s="41">
        <v>5</v>
      </c>
      <c r="I20" s="45">
        <v>0</v>
      </c>
      <c r="J20" s="40">
        <v>2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10</v>
      </c>
      <c r="C21" s="141">
        <f t="shared" ref="C21:J21" si="0">SUM(C5:C20)</f>
        <v>1</v>
      </c>
      <c r="D21" s="142">
        <f>SUM(D5:D20)</f>
        <v>3</v>
      </c>
      <c r="E21" s="143">
        <f>SUM(E5:E20)</f>
        <v>22</v>
      </c>
      <c r="F21" s="142">
        <f t="shared" si="0"/>
        <v>1</v>
      </c>
      <c r="G21" s="142">
        <f t="shared" si="0"/>
        <v>9</v>
      </c>
      <c r="H21" s="142">
        <f t="shared" si="0"/>
        <v>14</v>
      </c>
      <c r="I21" s="142">
        <f t="shared" si="0"/>
        <v>0</v>
      </c>
      <c r="J21" s="144">
        <f t="shared" si="0"/>
        <v>2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A7" zoomScale="90" zoomScaleNormal="90" workbookViewId="0">
      <selection activeCell="I21" sqref="I21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FY25 QUARTER ENDING SEPTEMBER 30, 2024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8.5</v>
      </c>
      <c r="H6" s="70"/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3</v>
      </c>
      <c r="C7" s="61">
        <v>1</v>
      </c>
      <c r="D7" s="72">
        <v>0</v>
      </c>
      <c r="E7" s="63">
        <v>0.65</v>
      </c>
      <c r="F7" s="68">
        <f t="shared" si="0"/>
        <v>0.33333333333333331</v>
      </c>
      <c r="G7" s="73">
        <v>27.17</v>
      </c>
      <c r="H7" s="70">
        <v>18.5</v>
      </c>
      <c r="I7" s="67">
        <v>4</v>
      </c>
    </row>
    <row r="8" spans="1:13" s="24" customFormat="1" ht="21.95" customHeight="1" x14ac:dyDescent="0.2">
      <c r="A8" s="71" t="str">
        <f>' Participants'!A8</f>
        <v>Brockton</v>
      </c>
      <c r="B8" s="60"/>
      <c r="C8" s="74"/>
      <c r="D8" s="72"/>
      <c r="E8" s="63"/>
      <c r="F8" s="68"/>
      <c r="G8" s="73"/>
      <c r="H8" s="70"/>
      <c r="I8" s="67"/>
    </row>
    <row r="9" spans="1:13" s="24" customFormat="1" ht="21.95" customHeight="1" x14ac:dyDescent="0.2">
      <c r="A9" s="71" t="str">
        <f>' Participants'!A9</f>
        <v>Cape Cod &amp; Islands</v>
      </c>
      <c r="B9" s="62"/>
      <c r="C9" s="74"/>
      <c r="D9" s="72"/>
      <c r="E9" s="63"/>
      <c r="F9" s="68"/>
      <c r="G9" s="73"/>
      <c r="H9" s="70"/>
      <c r="I9" s="67"/>
    </row>
    <row r="10" spans="1:13" s="24" customFormat="1" ht="21.95" customHeight="1" x14ac:dyDescent="0.2">
      <c r="A10" s="71" t="str">
        <f>' Participants'!A10</f>
        <v>Central Mass</v>
      </c>
      <c r="B10" s="75">
        <v>1</v>
      </c>
      <c r="C10" s="76">
        <v>1</v>
      </c>
      <c r="D10" s="72">
        <v>0</v>
      </c>
      <c r="E10" s="63">
        <v>0.65</v>
      </c>
      <c r="F10" s="68">
        <f t="shared" si="0"/>
        <v>1</v>
      </c>
      <c r="G10" s="73">
        <v>14.9</v>
      </c>
      <c r="H10" s="70">
        <v>19.579999999999998</v>
      </c>
      <c r="I10" s="67">
        <v>0</v>
      </c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">
        <v>28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0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/>
      <c r="I13" s="67">
        <v>0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/>
      <c r="C15" s="76"/>
      <c r="D15" s="78"/>
      <c r="E15" s="63"/>
      <c r="F15" s="68"/>
      <c r="G15" s="73"/>
      <c r="H15" s="70"/>
      <c r="I15" s="67"/>
    </row>
    <row r="16" spans="1:13" s="24" customFormat="1" ht="21.95" customHeight="1" x14ac:dyDescent="0.2">
      <c r="A16" s="71" t="str">
        <f>' Participants'!A16</f>
        <v>Metro North</v>
      </c>
      <c r="B16" s="75"/>
      <c r="C16" s="76"/>
      <c r="D16" s="72"/>
      <c r="E16" s="63"/>
      <c r="F16" s="68"/>
      <c r="G16" s="73"/>
      <c r="H16" s="70"/>
      <c r="I16" s="67"/>
    </row>
    <row r="17" spans="1:14" s="24" customFormat="1" ht="21.95" customHeight="1" x14ac:dyDescent="0.2">
      <c r="A17" s="71" t="str">
        <f>' Participants'!A17</f>
        <v>Metro South/West</v>
      </c>
      <c r="B17" s="75">
        <v>1</v>
      </c>
      <c r="C17" s="74">
        <v>1</v>
      </c>
      <c r="D17" s="72">
        <v>0</v>
      </c>
      <c r="E17" s="63">
        <v>0.65</v>
      </c>
      <c r="F17" s="68">
        <f t="shared" ref="F15:F21" si="1">IF(B17-D17&gt;0,C17/(B17-D17),0)</f>
        <v>1</v>
      </c>
      <c r="G17" s="73">
        <v>88.94</v>
      </c>
      <c r="H17" s="70">
        <v>81.73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/>
      <c r="C18" s="74"/>
      <c r="D18" s="72"/>
      <c r="E18" s="63"/>
      <c r="F18" s="68"/>
      <c r="G18" s="73"/>
      <c r="H18" s="70"/>
      <c r="I18" s="67"/>
    </row>
    <row r="19" spans="1:14" s="24" customFormat="1" ht="21.95" customHeight="1" x14ac:dyDescent="0.2">
      <c r="A19" s="71" t="str">
        <f>' Participants'!A19</f>
        <v>North Shore</v>
      </c>
      <c r="B19" s="78"/>
      <c r="C19" s="76"/>
      <c r="D19" s="72"/>
      <c r="E19" s="63"/>
      <c r="F19" s="68"/>
      <c r="G19" s="73"/>
      <c r="H19" s="70"/>
      <c r="I19" s="67"/>
    </row>
    <row r="20" spans="1:14" s="24" customFormat="1" ht="21.95" customHeight="1" thickBot="1" x14ac:dyDescent="0.25">
      <c r="A20" s="80" t="str">
        <f>' Participants'!A20</f>
        <v>South Shore</v>
      </c>
      <c r="B20" s="78">
        <v>1</v>
      </c>
      <c r="C20" s="76">
        <v>1</v>
      </c>
      <c r="D20" s="81">
        <v>0</v>
      </c>
      <c r="E20" s="82">
        <v>0.65</v>
      </c>
      <c r="F20" s="83">
        <f t="shared" si="1"/>
        <v>1</v>
      </c>
      <c r="G20" s="73">
        <v>52.44</v>
      </c>
      <c r="H20" s="70">
        <v>74.52</v>
      </c>
      <c r="I20" s="84">
        <v>0</v>
      </c>
    </row>
    <row r="21" spans="1:14" s="93" customFormat="1" ht="21.95" customHeight="1" thickBot="1" x14ac:dyDescent="0.25">
      <c r="A21" s="85" t="s">
        <v>37</v>
      </c>
      <c r="B21" s="86">
        <f>SUM(B5:B20)</f>
        <v>7</v>
      </c>
      <c r="C21" s="87">
        <f>SUM(C5:C20)</f>
        <v>4</v>
      </c>
      <c r="D21" s="86">
        <f>SUM(D5:D20)</f>
        <v>0</v>
      </c>
      <c r="E21" s="88">
        <v>0.65</v>
      </c>
      <c r="F21" s="89">
        <f t="shared" si="1"/>
        <v>0.5714285714285714</v>
      </c>
      <c r="G21" s="90">
        <v>34.950000000000003</v>
      </c>
      <c r="H21" s="91">
        <v>48.58</v>
      </c>
      <c r="I21" s="92">
        <f>SUM(I5:I20)</f>
        <v>5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opLeftCell="A15" zoomScaleNormal="100" workbookViewId="0">
      <selection activeCell="A23" sqref="A23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FY25 QUARTER ENDING SEPTEMBER 30, 2024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100</v>
      </c>
      <c r="I6" s="127">
        <v>100</v>
      </c>
      <c r="J6" s="126">
        <v>100</v>
      </c>
      <c r="K6" s="127">
        <v>100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50</v>
      </c>
      <c r="C7" s="126">
        <v>25</v>
      </c>
      <c r="D7" s="127">
        <v>0</v>
      </c>
      <c r="E7" s="126">
        <v>25</v>
      </c>
      <c r="F7" s="126">
        <v>0</v>
      </c>
      <c r="G7" s="128">
        <v>0</v>
      </c>
      <c r="H7" s="126">
        <v>0</v>
      </c>
      <c r="I7" s="127">
        <v>75</v>
      </c>
      <c r="J7" s="126">
        <v>0</v>
      </c>
      <c r="K7" s="127">
        <v>0</v>
      </c>
      <c r="L7" s="127">
        <v>0</v>
      </c>
      <c r="M7" s="129">
        <v>0</v>
      </c>
      <c r="N7" s="127">
        <v>0</v>
      </c>
      <c r="O7" s="130">
        <v>0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/>
      <c r="C8" s="126"/>
      <c r="D8" s="127"/>
      <c r="E8" s="126"/>
      <c r="F8" s="126"/>
      <c r="G8" s="128"/>
      <c r="H8" s="126"/>
      <c r="I8" s="127"/>
      <c r="J8" s="126"/>
      <c r="K8" s="127"/>
      <c r="L8" s="127"/>
      <c r="M8" s="129"/>
      <c r="N8" s="127"/>
      <c r="O8" s="130"/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/>
      <c r="C9" s="126"/>
      <c r="D9" s="127"/>
      <c r="E9" s="126"/>
      <c r="F9" s="126"/>
      <c r="G9" s="128"/>
      <c r="H9" s="126"/>
      <c r="I9" s="127"/>
      <c r="J9" s="126"/>
      <c r="K9" s="127"/>
      <c r="L9" s="127"/>
      <c r="M9" s="129"/>
      <c r="N9" s="127"/>
      <c r="O9" s="130"/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100</v>
      </c>
      <c r="C10" s="126">
        <v>100</v>
      </c>
      <c r="D10" s="127">
        <v>0</v>
      </c>
      <c r="E10" s="126">
        <v>0</v>
      </c>
      <c r="F10" s="126">
        <v>0</v>
      </c>
      <c r="G10" s="128">
        <v>0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0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/>
      <c r="C15" s="126"/>
      <c r="D15" s="127"/>
      <c r="E15" s="126"/>
      <c r="F15" s="126"/>
      <c r="G15" s="128"/>
      <c r="H15" s="126"/>
      <c r="I15" s="127"/>
      <c r="J15" s="126"/>
      <c r="K15" s="127"/>
      <c r="L15" s="127"/>
      <c r="M15" s="129"/>
      <c r="N15" s="127"/>
      <c r="O15" s="130"/>
      <c r="P15" s="109"/>
    </row>
    <row r="16" spans="1:19" s="24" customFormat="1" ht="21.95" customHeight="1" x14ac:dyDescent="0.2">
      <c r="A16" s="115" t="str">
        <f>' Participants'!A16</f>
        <v>Metro North</v>
      </c>
      <c r="B16" s="125"/>
      <c r="C16" s="126"/>
      <c r="D16" s="127"/>
      <c r="E16" s="126"/>
      <c r="F16" s="126"/>
      <c r="G16" s="128"/>
      <c r="H16" s="126"/>
      <c r="I16" s="127"/>
      <c r="J16" s="126"/>
      <c r="K16" s="127"/>
      <c r="L16" s="127"/>
      <c r="M16" s="129"/>
      <c r="N16" s="127"/>
      <c r="O16" s="130"/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/>
      <c r="C18" s="126"/>
      <c r="D18" s="127"/>
      <c r="E18" s="126"/>
      <c r="F18" s="126"/>
      <c r="G18" s="128"/>
      <c r="H18" s="126"/>
      <c r="I18" s="127"/>
      <c r="J18" s="126"/>
      <c r="K18" s="127"/>
      <c r="L18" s="127"/>
      <c r="M18" s="129"/>
      <c r="N18" s="127"/>
      <c r="O18" s="130"/>
      <c r="P18" s="109"/>
    </row>
    <row r="19" spans="1:23" s="24" customFormat="1" ht="21.95" customHeight="1" x14ac:dyDescent="0.2">
      <c r="A19" s="115" t="str">
        <f>' Participants'!A19</f>
        <v>North Shore</v>
      </c>
      <c r="B19" s="125"/>
      <c r="C19" s="126"/>
      <c r="D19" s="127"/>
      <c r="E19" s="126"/>
      <c r="F19" s="126"/>
      <c r="G19" s="128"/>
      <c r="H19" s="126"/>
      <c r="I19" s="127"/>
      <c r="J19" s="126"/>
      <c r="K19" s="127"/>
      <c r="L19" s="127"/>
      <c r="M19" s="129"/>
      <c r="N19" s="127"/>
      <c r="O19" s="130"/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50</v>
      </c>
      <c r="C20" s="133">
        <v>0</v>
      </c>
      <c r="D20" s="134">
        <v>0</v>
      </c>
      <c r="E20" s="133">
        <v>0</v>
      </c>
      <c r="F20" s="133">
        <v>0</v>
      </c>
      <c r="G20" s="135">
        <v>0</v>
      </c>
      <c r="H20" s="133">
        <v>0</v>
      </c>
      <c r="I20" s="134">
        <v>50</v>
      </c>
      <c r="J20" s="133">
        <v>0</v>
      </c>
      <c r="K20" s="134">
        <v>50</v>
      </c>
      <c r="L20" s="134">
        <v>0</v>
      </c>
      <c r="M20" s="136">
        <v>0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50</v>
      </c>
      <c r="C21" s="147">
        <v>50</v>
      </c>
      <c r="D21" s="148">
        <v>0</v>
      </c>
      <c r="E21" s="147">
        <v>10</v>
      </c>
      <c r="F21" s="149">
        <v>10</v>
      </c>
      <c r="G21" s="149">
        <v>0</v>
      </c>
      <c r="H21" s="150">
        <v>10</v>
      </c>
      <c r="I21" s="147">
        <v>80</v>
      </c>
      <c r="J21" s="151">
        <v>10</v>
      </c>
      <c r="K21" s="147">
        <v>30</v>
      </c>
      <c r="L21" s="151">
        <v>0</v>
      </c>
      <c r="M21" s="147">
        <v>0</v>
      </c>
      <c r="N21" s="149">
        <v>0</v>
      </c>
      <c r="O21" s="152">
        <v>0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9FB0A4-BCC1-4A3F-8044-4DC0B29CA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8CA68AC-FD9F-4042-9F69-F2189FBCD1FD}">
  <ds:schemaRefs>
    <ds:schemaRef ds:uri="http://schemas.microsoft.com/office/2006/documentManagement/types"/>
    <ds:schemaRef ds:uri="b72976aa-e7d9-498e-b08a-d3d9e47e4056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543ae4e-6060-48c8-a421-709023b87e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2024-12-31T19:35:08Z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