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massgov.sharepoint.com/sites/EOL-DET-HURLEY-05/Shared/ESShare/DCS Analysis and Reporting/FY25 Reports/FY25 Q2 12312024/"/>
    </mc:Choice>
  </mc:AlternateContent>
  <xr:revisionPtr revIDLastSave="526" documentId="11_0AF0487787B1D6A6942B36392F02BFAF5E74A281" xr6:coauthVersionLast="47" xr6:coauthVersionMax="47" xr10:uidLastSave="{932D16EE-459D-4CD3-B324-41E7ECA876CD}"/>
  <bookViews>
    <workbookView xWindow="-110" yWindow="-110" windowWidth="19420" windowHeight="11020" tabRatio="938" activeTab="8" xr2:uid="{00000000-000D-0000-FFFF-FFFF00000000}"/>
  </bookViews>
  <sheets>
    <sheet name="Cover Sheet" sheetId="10" r:id="rId1"/>
    <sheet name="1. Plan vs Actual" sheetId="1" r:id="rId2"/>
    <sheet name="2.Populations" sheetId="2" r:id="rId3"/>
    <sheet name="3. Job Seeker Services" sheetId="3" r:id="rId4"/>
    <sheet name="4. Ethnicity" sheetId="4" r:id="rId5"/>
    <sheet name="5.Gender&amp;Age" sheetId="5" r:id="rId6"/>
    <sheet name="6. Education" sheetId="6" r:id="rId7"/>
    <sheet name="7. mnth to mnth" sheetId="7" r:id="rId8"/>
    <sheet name="8. yr to yr" sheetId="9" r:id="rId9"/>
  </sheets>
  <definedNames>
    <definedName name="_xlnm.Print_Area" localSheetId="1">'1. Plan vs Actual'!$A$1:$P$33</definedName>
    <definedName name="_xlnm.Print_Area" localSheetId="2">'2.Populations'!$A$1:$L$33</definedName>
    <definedName name="_xlnm.Print_Area" localSheetId="3">'3. Job Seeker Services'!$A$1:$J$32</definedName>
    <definedName name="_xlnm.Print_Area" localSheetId="4">'4. Ethnicity'!$A$1:$P$32</definedName>
    <definedName name="_xlnm.Print_Area" localSheetId="5">'5.Gender&amp;Age'!$A$1:$N$32</definedName>
    <definedName name="_xlnm.Print_Area" localSheetId="6">'6. Education'!$A$1:$P$31</definedName>
    <definedName name="_xlnm.Print_Area" localSheetId="7">'7. mnth to mnth'!$A$1:$M$29</definedName>
    <definedName name="_xlnm.Print_Area" localSheetId="8">'8. yr to yr'!$A$1:$G$39</definedName>
    <definedName name="_xlnm.Print_Area" localSheetId="0">'Cover Sheet'!$A$1:$G$29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35" i="9" l="1"/>
  <c r="D34" i="9"/>
  <c r="D33" i="9"/>
  <c r="D32" i="9"/>
  <c r="D31" i="9"/>
  <c r="D30" i="9"/>
  <c r="D29" i="9"/>
  <c r="D26" i="9"/>
  <c r="D25" i="9"/>
  <c r="D23" i="9"/>
  <c r="D24" i="9"/>
  <c r="D22" i="9"/>
  <c r="D21" i="9"/>
  <c r="D20" i="9"/>
  <c r="D18" i="9"/>
  <c r="D15" i="9"/>
  <c r="D14" i="9"/>
  <c r="D13" i="9"/>
  <c r="D12" i="9"/>
  <c r="D11" i="9"/>
  <c r="E26" i="7"/>
  <c r="F26" i="7"/>
  <c r="G26" i="7"/>
  <c r="E23" i="7"/>
  <c r="F23" i="7"/>
  <c r="G23" i="7"/>
  <c r="E20" i="7"/>
  <c r="F20" i="7"/>
  <c r="G20" i="7"/>
  <c r="E17" i="7"/>
  <c r="F17" i="7"/>
  <c r="G17" i="7"/>
  <c r="E14" i="7"/>
  <c r="F14" i="7"/>
  <c r="G14" i="7"/>
  <c r="D37" i="9"/>
  <c r="K15" i="2" l="1"/>
  <c r="G25" i="1" l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C26" i="7"/>
  <c r="D26" i="7"/>
  <c r="C23" i="7"/>
  <c r="D23" i="7"/>
  <c r="C20" i="7"/>
  <c r="D20" i="7"/>
  <c r="F30" i="9"/>
  <c r="G30" i="9" s="1"/>
  <c r="F31" i="9"/>
  <c r="G31" i="9" s="1"/>
  <c r="F32" i="9"/>
  <c r="G32" i="9" s="1"/>
  <c r="F33" i="9"/>
  <c r="G33" i="9" s="1"/>
  <c r="F34" i="9"/>
  <c r="G34" i="9" s="1"/>
  <c r="F35" i="9"/>
  <c r="G35" i="9" s="1"/>
  <c r="F29" i="9"/>
  <c r="G29" i="9" s="1"/>
  <c r="C17" i="7"/>
  <c r="D17" i="7"/>
  <c r="B17" i="7"/>
  <c r="A3" i="3"/>
  <c r="B26" i="7"/>
  <c r="D14" i="7"/>
  <c r="C14" i="7"/>
  <c r="B23" i="7"/>
  <c r="B20" i="7"/>
  <c r="B14" i="7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G11" i="1"/>
  <c r="G10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E27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10" i="2"/>
  <c r="A3" i="2"/>
  <c r="B26" i="4"/>
  <c r="J26" i="4" s="1"/>
  <c r="G27" i="2"/>
  <c r="G26" i="2"/>
  <c r="A4" i="9"/>
  <c r="K27" i="2"/>
  <c r="I27" i="2"/>
  <c r="F16" i="9"/>
  <c r="B25" i="5"/>
  <c r="H25" i="5" s="1"/>
  <c r="A3" i="7"/>
  <c r="A3" i="6"/>
  <c r="A3" i="9"/>
  <c r="A2" i="7"/>
  <c r="A2" i="6"/>
  <c r="A2" i="5"/>
  <c r="A3" i="5"/>
  <c r="A2" i="4"/>
  <c r="A3" i="4"/>
  <c r="A2" i="3"/>
  <c r="A2" i="2"/>
  <c r="B9" i="6"/>
  <c r="P9" i="6" s="1"/>
  <c r="B10" i="6"/>
  <c r="F10" i="6" s="1"/>
  <c r="B11" i="6"/>
  <c r="N11" i="6" s="1"/>
  <c r="B12" i="6"/>
  <c r="F12" i="6" s="1"/>
  <c r="B13" i="6"/>
  <c r="N13" i="6" s="1"/>
  <c r="B14" i="6"/>
  <c r="L14" i="6" s="1"/>
  <c r="B15" i="6"/>
  <c r="J15" i="6" s="1"/>
  <c r="B16" i="6"/>
  <c r="H16" i="6" s="1"/>
  <c r="B17" i="6"/>
  <c r="L17" i="6" s="1"/>
  <c r="B18" i="6"/>
  <c r="L18" i="6" s="1"/>
  <c r="B19" i="6"/>
  <c r="L19" i="6" s="1"/>
  <c r="B20" i="6"/>
  <c r="H20" i="6" s="1"/>
  <c r="B21" i="6"/>
  <c r="F21" i="6" s="1"/>
  <c r="B22" i="6"/>
  <c r="J22" i="6" s="1"/>
  <c r="B23" i="6"/>
  <c r="D23" i="6" s="1"/>
  <c r="B24" i="6"/>
  <c r="L24" i="6" s="1"/>
  <c r="B25" i="6"/>
  <c r="D25" i="6" s="1"/>
  <c r="B26" i="6"/>
  <c r="F26" i="6" s="1"/>
  <c r="B9" i="5"/>
  <c r="H9" i="5" s="1"/>
  <c r="B10" i="5"/>
  <c r="H10" i="5" s="1"/>
  <c r="B11" i="5"/>
  <c r="H11" i="5" s="1"/>
  <c r="B12" i="5"/>
  <c r="F12" i="5" s="1"/>
  <c r="B13" i="5"/>
  <c r="L13" i="5" s="1"/>
  <c r="B14" i="5"/>
  <c r="N14" i="5" s="1"/>
  <c r="B15" i="5"/>
  <c r="H15" i="5" s="1"/>
  <c r="B16" i="5"/>
  <c r="F16" i="5" s="1"/>
  <c r="B17" i="5"/>
  <c r="J17" i="5" s="1"/>
  <c r="B18" i="5"/>
  <c r="N18" i="5" s="1"/>
  <c r="B19" i="5"/>
  <c r="H19" i="5" s="1"/>
  <c r="B20" i="5"/>
  <c r="N20" i="5" s="1"/>
  <c r="B21" i="5"/>
  <c r="H21" i="5" s="1"/>
  <c r="B22" i="5"/>
  <c r="H22" i="5" s="1"/>
  <c r="B23" i="5"/>
  <c r="D23" i="5" s="1"/>
  <c r="B24" i="5"/>
  <c r="J24" i="5" s="1"/>
  <c r="B26" i="5"/>
  <c r="D26" i="5" s="1"/>
  <c r="B9" i="4"/>
  <c r="J9" i="4" s="1"/>
  <c r="B10" i="4"/>
  <c r="N10" i="4" s="1"/>
  <c r="B11" i="4"/>
  <c r="D11" i="4" s="1"/>
  <c r="B12" i="4"/>
  <c r="L12" i="4" s="1"/>
  <c r="B13" i="4"/>
  <c r="P13" i="4" s="1"/>
  <c r="B14" i="4"/>
  <c r="D14" i="4" s="1"/>
  <c r="B15" i="4"/>
  <c r="F15" i="4" s="1"/>
  <c r="B16" i="4"/>
  <c r="N16" i="4" s="1"/>
  <c r="B17" i="4"/>
  <c r="P17" i="4" s="1"/>
  <c r="B18" i="4"/>
  <c r="N18" i="4" s="1"/>
  <c r="B19" i="4"/>
  <c r="J19" i="4" s="1"/>
  <c r="B20" i="4"/>
  <c r="F20" i="4" s="1"/>
  <c r="B21" i="4"/>
  <c r="P21" i="4" s="1"/>
  <c r="B22" i="4"/>
  <c r="N22" i="4" s="1"/>
  <c r="B23" i="4"/>
  <c r="J23" i="4" s="1"/>
  <c r="B24" i="4"/>
  <c r="H24" i="4" s="1"/>
  <c r="B25" i="4"/>
  <c r="N25" i="4" s="1"/>
  <c r="B10" i="2"/>
  <c r="F10" i="2" s="1"/>
  <c r="B11" i="2"/>
  <c r="D11" i="2" s="1"/>
  <c r="B12" i="2"/>
  <c r="D12" i="2" s="1"/>
  <c r="B13" i="2"/>
  <c r="D13" i="2" s="1"/>
  <c r="B14" i="2"/>
  <c r="D14" i="2" s="1"/>
  <c r="B15" i="2"/>
  <c r="D15" i="2" s="1"/>
  <c r="B16" i="2"/>
  <c r="D16" i="2" s="1"/>
  <c r="B17" i="2"/>
  <c r="B18" i="2"/>
  <c r="D18" i="2" s="1"/>
  <c r="B19" i="2"/>
  <c r="B20" i="2"/>
  <c r="D20" i="2" s="1"/>
  <c r="B21" i="2"/>
  <c r="D21" i="2" s="1"/>
  <c r="B22" i="2"/>
  <c r="D22" i="2" s="1"/>
  <c r="B23" i="2"/>
  <c r="D23" i="2" s="1"/>
  <c r="B24" i="2"/>
  <c r="D24" i="2" s="1"/>
  <c r="B25" i="2"/>
  <c r="D25" i="2" s="1"/>
  <c r="B26" i="2"/>
  <c r="B27" i="2"/>
  <c r="E27" i="1"/>
  <c r="G27" i="1" s="1"/>
  <c r="H27" i="1"/>
  <c r="J27" i="1" s="1"/>
  <c r="N27" i="1"/>
  <c r="P27" i="1" s="1"/>
  <c r="K27" i="1"/>
  <c r="M27" i="1" s="1"/>
  <c r="B27" i="1"/>
  <c r="D27" i="1" s="1"/>
  <c r="K10" i="2"/>
  <c r="L10" i="2" s="1"/>
  <c r="K11" i="2"/>
  <c r="K12" i="2"/>
  <c r="K13" i="2"/>
  <c r="K14" i="2"/>
  <c r="L15" i="2"/>
  <c r="K16" i="2"/>
  <c r="K17" i="2"/>
  <c r="K18" i="2"/>
  <c r="L18" i="2" s="1"/>
  <c r="K19" i="2"/>
  <c r="K20" i="2"/>
  <c r="K21" i="2"/>
  <c r="L21" i="2" s="1"/>
  <c r="K22" i="2"/>
  <c r="K23" i="2"/>
  <c r="L23" i="2" s="1"/>
  <c r="K24" i="2"/>
  <c r="K25" i="2"/>
  <c r="L25" i="2" s="1"/>
  <c r="K26" i="2"/>
  <c r="I10" i="2"/>
  <c r="I11" i="2"/>
  <c r="I12" i="2"/>
  <c r="I13" i="2"/>
  <c r="J13" i="2" s="1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G10" i="2"/>
  <c r="G11" i="2"/>
  <c r="G12" i="2"/>
  <c r="G13" i="2"/>
  <c r="H13" i="2" s="1"/>
  <c r="G14" i="2"/>
  <c r="G15" i="2"/>
  <c r="G16" i="2"/>
  <c r="G17" i="2"/>
  <c r="G18" i="2"/>
  <c r="G19" i="2"/>
  <c r="G20" i="2"/>
  <c r="G21" i="2"/>
  <c r="H21" i="2" s="1"/>
  <c r="G22" i="2"/>
  <c r="G23" i="2"/>
  <c r="G24" i="2"/>
  <c r="G25" i="2"/>
  <c r="F12" i="9"/>
  <c r="G12" i="9" s="1"/>
  <c r="F11" i="9"/>
  <c r="G11" i="9" s="1"/>
  <c r="C11" i="9"/>
  <c r="C12" i="9"/>
  <c r="C13" i="9"/>
  <c r="C14" i="9"/>
  <c r="C15" i="9"/>
  <c r="C17" i="9"/>
  <c r="C18" i="9"/>
  <c r="C20" i="9"/>
  <c r="C21" i="9"/>
  <c r="C22" i="9"/>
  <c r="C23" i="9"/>
  <c r="C24" i="9"/>
  <c r="C25" i="9"/>
  <c r="C26" i="9"/>
  <c r="C27" i="9"/>
  <c r="C29" i="9"/>
  <c r="C30" i="9"/>
  <c r="C31" i="9"/>
  <c r="C32" i="9"/>
  <c r="C33" i="9"/>
  <c r="C34" i="9"/>
  <c r="C35" i="9"/>
  <c r="C37" i="9"/>
  <c r="F37" i="9"/>
  <c r="G37" i="9" s="1"/>
  <c r="F27" i="9"/>
  <c r="G27" i="9" s="1"/>
  <c r="F26" i="9"/>
  <c r="G26" i="9" s="1"/>
  <c r="F25" i="9"/>
  <c r="G25" i="9" s="1"/>
  <c r="F23" i="9"/>
  <c r="G23" i="9" s="1"/>
  <c r="F24" i="9"/>
  <c r="G24" i="9" s="1"/>
  <c r="F21" i="9"/>
  <c r="G21" i="9" s="1"/>
  <c r="F22" i="9"/>
  <c r="G22" i="9" s="1"/>
  <c r="F20" i="9"/>
  <c r="G20" i="9" s="1"/>
  <c r="F18" i="9"/>
  <c r="G18" i="9" s="1"/>
  <c r="F17" i="9"/>
  <c r="G17" i="9" s="1"/>
  <c r="F13" i="9"/>
  <c r="G13" i="9" s="1"/>
  <c r="F14" i="9"/>
  <c r="G14" i="9" s="1"/>
  <c r="F15" i="9"/>
  <c r="G15" i="9" s="1"/>
  <c r="E37" i="9"/>
  <c r="E35" i="9"/>
  <c r="E34" i="9"/>
  <c r="E33" i="9"/>
  <c r="E32" i="9"/>
  <c r="E31" i="9"/>
  <c r="E30" i="9"/>
  <c r="E29" i="9"/>
  <c r="E27" i="9"/>
  <c r="E26" i="9"/>
  <c r="E25" i="9"/>
  <c r="E23" i="9"/>
  <c r="E24" i="9"/>
  <c r="E21" i="9"/>
  <c r="E22" i="9"/>
  <c r="E20" i="9"/>
  <c r="E18" i="9"/>
  <c r="E17" i="9"/>
  <c r="E15" i="9"/>
  <c r="E14" i="9"/>
  <c r="E13" i="9"/>
  <c r="E12" i="9"/>
  <c r="E11" i="9"/>
  <c r="D26" i="4"/>
  <c r="N19" i="5"/>
  <c r="F16" i="6"/>
  <c r="N16" i="6"/>
  <c r="P19" i="6"/>
  <c r="H9" i="4"/>
  <c r="P10" i="4"/>
  <c r="L17" i="4"/>
  <c r="H19" i="6"/>
  <c r="J18" i="5"/>
  <c r="F17" i="4"/>
  <c r="N17" i="4"/>
  <c r="J15" i="4"/>
  <c r="D11" i="6"/>
  <c r="L21" i="6"/>
  <c r="J22" i="5"/>
  <c r="J20" i="4"/>
  <c r="J24" i="6"/>
  <c r="F18" i="5"/>
  <c r="D12" i="6"/>
  <c r="L16" i="6"/>
  <c r="L12" i="6"/>
  <c r="L20" i="6"/>
  <c r="J16" i="6"/>
  <c r="N22" i="5"/>
  <c r="F23" i="4"/>
  <c r="J9" i="6"/>
  <c r="P25" i="6"/>
  <c r="J13" i="4"/>
  <c r="D21" i="6"/>
  <c r="N9" i="6"/>
  <c r="F22" i="5"/>
  <c r="H13" i="4"/>
  <c r="D22" i="5"/>
  <c r="L25" i="6"/>
  <c r="F25" i="6"/>
  <c r="D20" i="4"/>
  <c r="H16" i="5"/>
  <c r="N13" i="4"/>
  <c r="D13" i="4"/>
  <c r="L13" i="4"/>
  <c r="L23" i="4"/>
  <c r="F13" i="4"/>
  <c r="N21" i="6"/>
  <c r="H24" i="6"/>
  <c r="L22" i="5"/>
  <c r="P22" i="4"/>
  <c r="F17" i="5"/>
  <c r="J15" i="5" l="1"/>
  <c r="D16" i="6"/>
  <c r="L22" i="2"/>
  <c r="L13" i="2"/>
  <c r="H25" i="6"/>
  <c r="P16" i="6"/>
  <c r="D15" i="5"/>
  <c r="J25" i="4"/>
  <c r="L26" i="4"/>
  <c r="J19" i="2"/>
  <c r="D23" i="4"/>
  <c r="D9" i="5"/>
  <c r="L11" i="4"/>
  <c r="P11" i="6"/>
  <c r="P15" i="6"/>
  <c r="N19" i="6"/>
  <c r="H11" i="6"/>
  <c r="J20" i="2"/>
  <c r="J11" i="4"/>
  <c r="F11" i="6"/>
  <c r="L11" i="6"/>
  <c r="F13" i="5"/>
  <c r="F19" i="6"/>
  <c r="H13" i="5"/>
  <c r="J13" i="5"/>
  <c r="D13" i="5"/>
  <c r="N13" i="5"/>
  <c r="N24" i="5"/>
  <c r="N15" i="6"/>
  <c r="J11" i="6"/>
  <c r="J19" i="6"/>
  <c r="D19" i="6"/>
  <c r="F26" i="2"/>
  <c r="H12" i="5"/>
  <c r="F15" i="5"/>
  <c r="L19" i="5"/>
  <c r="L9" i="6"/>
  <c r="D22" i="4"/>
  <c r="F18" i="6"/>
  <c r="L23" i="5"/>
  <c r="F22" i="4"/>
  <c r="F25" i="4"/>
  <c r="L15" i="5"/>
  <c r="D22" i="6"/>
  <c r="D19" i="5"/>
  <c r="N18" i="6"/>
  <c r="D10" i="2"/>
  <c r="H10" i="2"/>
  <c r="F19" i="5"/>
  <c r="N14" i="4"/>
  <c r="H10" i="4"/>
  <c r="N15" i="5"/>
  <c r="J19" i="5"/>
  <c r="J10" i="2"/>
  <c r="H27" i="2"/>
  <c r="P26" i="6"/>
  <c r="L26" i="6"/>
  <c r="L19" i="2"/>
  <c r="H18" i="6"/>
  <c r="D14" i="5"/>
  <c r="H24" i="5"/>
  <c r="F11" i="4"/>
  <c r="D15" i="4"/>
  <c r="N23" i="4"/>
  <c r="L17" i="5"/>
  <c r="F24" i="6"/>
  <c r="D17" i="5"/>
  <c r="D24" i="6"/>
  <c r="N17" i="5"/>
  <c r="N24" i="6"/>
  <c r="D10" i="5"/>
  <c r="P23" i="4"/>
  <c r="L18" i="4"/>
  <c r="H18" i="4"/>
  <c r="H11" i="4"/>
  <c r="H23" i="4"/>
  <c r="P11" i="4"/>
  <c r="H15" i="4"/>
  <c r="F21" i="5"/>
  <c r="D19" i="2"/>
  <c r="H14" i="6"/>
  <c r="D21" i="5"/>
  <c r="J21" i="5"/>
  <c r="F23" i="2"/>
  <c r="J11" i="5"/>
  <c r="D11" i="5"/>
  <c r="J18" i="6"/>
  <c r="H17" i="5"/>
  <c r="F11" i="5"/>
  <c r="D18" i="6"/>
  <c r="D14" i="6"/>
  <c r="P21" i="6"/>
  <c r="H21" i="6"/>
  <c r="J21" i="6"/>
  <c r="L21" i="5"/>
  <c r="N21" i="5"/>
  <c r="J22" i="4"/>
  <c r="D18" i="4"/>
  <c r="P18" i="6"/>
  <c r="L15" i="4"/>
  <c r="P24" i="6"/>
  <c r="L11" i="5"/>
  <c r="N11" i="4"/>
  <c r="N11" i="5"/>
  <c r="P15" i="4"/>
  <c r="J23" i="5"/>
  <c r="N15" i="4"/>
  <c r="J23" i="2"/>
  <c r="P20" i="4"/>
  <c r="L16" i="2"/>
  <c r="J18" i="2"/>
  <c r="J27" i="2"/>
  <c r="F23" i="5"/>
  <c r="N20" i="4"/>
  <c r="L20" i="5"/>
  <c r="H20" i="4"/>
  <c r="F9" i="4"/>
  <c r="N23" i="5"/>
  <c r="L20" i="4"/>
  <c r="H23" i="5"/>
  <c r="H16" i="4"/>
  <c r="F20" i="5"/>
  <c r="J24" i="2"/>
  <c r="J16" i="2"/>
  <c r="F18" i="2"/>
  <c r="H10" i="6"/>
  <c r="D10" i="6"/>
  <c r="L10" i="6"/>
  <c r="F9" i="5"/>
  <c r="J9" i="5"/>
  <c r="H13" i="6"/>
  <c r="N9" i="5"/>
  <c r="D17" i="4"/>
  <c r="J17" i="4"/>
  <c r="P12" i="4"/>
  <c r="D27" i="2"/>
  <c r="L26" i="2"/>
  <c r="L27" i="2"/>
  <c r="F25" i="2"/>
  <c r="F21" i="2"/>
  <c r="F17" i="2"/>
  <c r="F13" i="2"/>
  <c r="D24" i="4"/>
  <c r="J17" i="6"/>
  <c r="D9" i="4"/>
  <c r="P9" i="4"/>
  <c r="L21" i="4"/>
  <c r="P23" i="6"/>
  <c r="L9" i="5"/>
  <c r="F13" i="6"/>
  <c r="H17" i="4"/>
  <c r="P13" i="6"/>
  <c r="J13" i="6"/>
  <c r="H23" i="2"/>
  <c r="H19" i="2"/>
  <c r="H15" i="2"/>
  <c r="H11" i="2"/>
  <c r="J12" i="2"/>
  <c r="L14" i="2"/>
  <c r="L22" i="4"/>
  <c r="D24" i="5"/>
  <c r="J20" i="5"/>
  <c r="H18" i="5"/>
  <c r="N16" i="5"/>
  <c r="H14" i="5"/>
  <c r="L12" i="5"/>
  <c r="F20" i="2"/>
  <c r="F17" i="6"/>
  <c r="J14" i="4"/>
  <c r="J10" i="6"/>
  <c r="P10" i="6"/>
  <c r="N9" i="4"/>
  <c r="D13" i="6"/>
  <c r="N10" i="6"/>
  <c r="L13" i="6"/>
  <c r="L9" i="4"/>
  <c r="H22" i="2"/>
  <c r="H18" i="2"/>
  <c r="J11" i="2"/>
  <c r="F24" i="4"/>
  <c r="H17" i="6"/>
  <c r="L17" i="2"/>
  <c r="L19" i="4"/>
  <c r="N12" i="6"/>
  <c r="D26" i="6"/>
  <c r="H12" i="2"/>
  <c r="L23" i="6"/>
  <c r="F15" i="6"/>
  <c r="J23" i="6"/>
  <c r="J10" i="4"/>
  <c r="D12" i="4"/>
  <c r="L12" i="2"/>
  <c r="F12" i="4"/>
  <c r="F12" i="2"/>
  <c r="N22" i="6"/>
  <c r="N24" i="4"/>
  <c r="H19" i="4"/>
  <c r="H22" i="6"/>
  <c r="F22" i="6"/>
  <c r="N25" i="5"/>
  <c r="D16" i="5"/>
  <c r="N25" i="6"/>
  <c r="F14" i="5"/>
  <c r="F14" i="4"/>
  <c r="J14" i="6"/>
  <c r="J16" i="5"/>
  <c r="D9" i="6"/>
  <c r="H9" i="6"/>
  <c r="F26" i="4"/>
  <c r="D16" i="4"/>
  <c r="L16" i="5"/>
  <c r="D18" i="5"/>
  <c r="L14" i="5"/>
  <c r="P12" i="6"/>
  <c r="L18" i="5"/>
  <c r="F9" i="6"/>
  <c r="F18" i="4"/>
  <c r="L25" i="5"/>
  <c r="P18" i="4"/>
  <c r="N14" i="6"/>
  <c r="F14" i="2"/>
  <c r="J12" i="5"/>
  <c r="H16" i="2"/>
  <c r="N12" i="5"/>
  <c r="F14" i="6"/>
  <c r="H15" i="6"/>
  <c r="L15" i="6"/>
  <c r="F23" i="6"/>
  <c r="P17" i="6"/>
  <c r="H26" i="6"/>
  <c r="D10" i="4"/>
  <c r="N12" i="4"/>
  <c r="L10" i="4"/>
  <c r="J12" i="4"/>
  <c r="J14" i="2"/>
  <c r="H26" i="2"/>
  <c r="F15" i="2"/>
  <c r="F11" i="2"/>
  <c r="N10" i="5"/>
  <c r="P16" i="4"/>
  <c r="L10" i="5"/>
  <c r="P20" i="6"/>
  <c r="J12" i="6"/>
  <c r="J20" i="6"/>
  <c r="F10" i="5"/>
  <c r="L14" i="4"/>
  <c r="H25" i="2"/>
  <c r="H14" i="2"/>
  <c r="L16" i="4"/>
  <c r="D15" i="6"/>
  <c r="F16" i="2"/>
  <c r="J24" i="4"/>
  <c r="L22" i="6"/>
  <c r="H22" i="4"/>
  <c r="F20" i="6"/>
  <c r="P22" i="6"/>
  <c r="P24" i="4"/>
  <c r="P19" i="4"/>
  <c r="J10" i="5"/>
  <c r="N20" i="6"/>
  <c r="D20" i="6"/>
  <c r="H20" i="5"/>
  <c r="F16" i="4"/>
  <c r="J16" i="4"/>
  <c r="N17" i="6"/>
  <c r="D12" i="5"/>
  <c r="P14" i="4"/>
  <c r="D17" i="6"/>
  <c r="H12" i="6"/>
  <c r="J14" i="5"/>
  <c r="J18" i="4"/>
  <c r="F24" i="5"/>
  <c r="L24" i="5"/>
  <c r="H14" i="4"/>
  <c r="D20" i="5"/>
  <c r="J26" i="6"/>
  <c r="N26" i="6"/>
  <c r="P14" i="6"/>
  <c r="H23" i="6"/>
  <c r="J25" i="6"/>
  <c r="N23" i="6"/>
  <c r="F10" i="4"/>
  <c r="L24" i="4"/>
  <c r="H12" i="4"/>
  <c r="J25" i="2"/>
  <c r="J21" i="2"/>
  <c r="J17" i="2"/>
  <c r="F27" i="2"/>
  <c r="D25" i="5"/>
  <c r="P25" i="4"/>
  <c r="L25" i="4"/>
  <c r="D26" i="2"/>
  <c r="J26" i="2"/>
  <c r="D25" i="4"/>
  <c r="H25" i="4"/>
  <c r="F25" i="5"/>
  <c r="J25" i="5"/>
  <c r="H26" i="4"/>
  <c r="L26" i="5"/>
  <c r="F26" i="5"/>
  <c r="J26" i="5"/>
  <c r="P26" i="4"/>
  <c r="N26" i="5"/>
  <c r="H26" i="5"/>
  <c r="N26" i="4"/>
  <c r="J15" i="2"/>
  <c r="F19" i="2"/>
  <c r="L20" i="2"/>
  <c r="N19" i="4"/>
  <c r="F24" i="2"/>
  <c r="D17" i="2"/>
  <c r="J22" i="2"/>
  <c r="D21" i="4"/>
  <c r="F21" i="4"/>
  <c r="H24" i="2"/>
  <c r="F22" i="2"/>
  <c r="H17" i="2"/>
  <c r="J21" i="4"/>
  <c r="F19" i="4"/>
  <c r="H21" i="4"/>
  <c r="N21" i="4"/>
  <c r="H20" i="2"/>
  <c r="L24" i="2"/>
  <c r="D19" i="4"/>
  <c r="L11" i="2"/>
</calcChain>
</file>

<file path=xl/sharedStrings.xml><?xml version="1.0" encoding="utf-8"?>
<sst xmlns="http://schemas.openxmlformats.org/spreadsheetml/2006/main" count="416" uniqueCount="152">
  <si>
    <t>TAB 3 - JOB SEEKERS</t>
  </si>
  <si>
    <t>OSCCAR Summary by Workforce Area</t>
  </si>
  <si>
    <t>SUMMARY BY AREA</t>
  </si>
  <si>
    <t>Table 1 - Planned versus Actual Job Seekers Served</t>
  </si>
  <si>
    <t>Table 2 - Populations Served</t>
  </si>
  <si>
    <t>Table 3 - Services Provided</t>
  </si>
  <si>
    <t>Table 4 - Ethnicity</t>
  </si>
  <si>
    <t>Table 5 - Gender &amp; Age</t>
  </si>
  <si>
    <t>Table 6 - Education</t>
  </si>
  <si>
    <t>STATEWIDE TREND ANALYSIS</t>
  </si>
  <si>
    <t xml:space="preserve">Table 7: Month to Month </t>
  </si>
  <si>
    <t>Table 8: Year to Year</t>
  </si>
  <si>
    <t>Rev. 7/30/2004</t>
  </si>
  <si>
    <t>OSCCAR is the One-Stop Career Center Activity Report</t>
  </si>
  <si>
    <r>
      <t xml:space="preserve">Compiled by MassHire Department of Career Services from Workforce Board Plans; monthly </t>
    </r>
    <r>
      <rPr>
        <i/>
        <sz val="10"/>
        <rFont val="Calibri"/>
        <family val="2"/>
      </rPr>
      <t>OSCCARs,</t>
    </r>
    <r>
      <rPr>
        <sz val="10"/>
        <rFont val="Calibri"/>
        <family val="2"/>
      </rPr>
      <t xml:space="preserve"> </t>
    </r>
    <r>
      <rPr>
        <i/>
        <sz val="10"/>
        <rFont val="Calibri"/>
        <family val="2"/>
      </rPr>
      <t>Statewide All Offices OSCCAR</t>
    </r>
    <r>
      <rPr>
        <sz val="10"/>
        <rFont val="Calibri"/>
        <family val="2"/>
      </rPr>
      <t xml:space="preserve"> and </t>
    </r>
    <r>
      <rPr>
        <i/>
        <sz val="10"/>
        <rFont val="Calibri"/>
        <family val="2"/>
      </rPr>
      <t>Statewide Rapid Response OSCCAR</t>
    </r>
    <r>
      <rPr>
        <sz val="10"/>
        <rFont val="Calibri"/>
        <family val="2"/>
      </rPr>
      <t>.</t>
    </r>
  </si>
  <si>
    <t>Table 1 - Planned versus Actual</t>
  </si>
  <si>
    <t>a</t>
  </si>
  <si>
    <t>b</t>
  </si>
  <si>
    <t>c</t>
  </si>
  <si>
    <t>d</t>
  </si>
  <si>
    <t>e</t>
  </si>
  <si>
    <t>f</t>
  </si>
  <si>
    <t>Total Customers Served</t>
  </si>
  <si>
    <t>Unemployed</t>
  </si>
  <si>
    <t xml:space="preserve"> Self Identified Persons with Disabilities</t>
  </si>
  <si>
    <t>Unemployment Insurance Claimants</t>
  </si>
  <si>
    <t>Veterans</t>
  </si>
  <si>
    <t>Plan</t>
  </si>
  <si>
    <t>Actual</t>
  </si>
  <si>
    <t>% of Plan</t>
  </si>
  <si>
    <t>Berkshire</t>
  </si>
  <si>
    <t>Boston</t>
  </si>
  <si>
    <t>Bristol</t>
  </si>
  <si>
    <t>Brockton</t>
  </si>
  <si>
    <t>Cape &amp; Islands</t>
  </si>
  <si>
    <t>Central Mass</t>
  </si>
  <si>
    <t>Franklin Hampshire</t>
  </si>
  <si>
    <t>Greater Lowell</t>
  </si>
  <si>
    <t>Greater New Bedford</t>
  </si>
  <si>
    <t>Hampden</t>
  </si>
  <si>
    <t>Merrimack Valley</t>
  </si>
  <si>
    <t>Metro North</t>
  </si>
  <si>
    <t>Metro South West</t>
  </si>
  <si>
    <t>North Central</t>
  </si>
  <si>
    <t>North Shore</t>
  </si>
  <si>
    <t>South Shore</t>
  </si>
  <si>
    <t>Rapid Response</t>
  </si>
  <si>
    <t>*</t>
  </si>
  <si>
    <t>Statewide All Offices**</t>
  </si>
  <si>
    <t>* Rapid Response serves employees affected by plant closings and mass layoffs.  Planning data is not applicable.</t>
  </si>
  <si>
    <t xml:space="preserve">**The Statewide All Offices total is not equal to the sum of the WDB counts for the following reasons:  </t>
  </si>
  <si>
    <t xml:space="preserve">    a) Individuals receiving services in more than one area are counted in each area but are counted only once in the statewide total.  </t>
  </si>
  <si>
    <t xml:space="preserve">    b) Individuals receiving Rapid Response services are not included in the area counts.</t>
  </si>
  <si>
    <t xml:space="preserve">    c) Other Workforce Development Systems (e.g., CBO's) are not included in the area counts. </t>
  </si>
  <si>
    <t>Populations Served</t>
  </si>
  <si>
    <t>g</t>
  </si>
  <si>
    <t>New to Career Center</t>
  </si>
  <si>
    <t>% of Total Served</t>
  </si>
  <si>
    <t>Total Unemployed Customers</t>
  </si>
  <si>
    <t>Persons with Disabilities</t>
  </si>
  <si>
    <t>Claimants</t>
  </si>
  <si>
    <t>h</t>
  </si>
  <si>
    <t>i</t>
  </si>
  <si>
    <t>j</t>
  </si>
  <si>
    <t>Assessment/Testing</t>
  </si>
  <si>
    <t>Workshops</t>
  </si>
  <si>
    <t>Counseling</t>
  </si>
  <si>
    <t>Resource Room</t>
  </si>
  <si>
    <t>Job Search</t>
  </si>
  <si>
    <t>Job Development</t>
  </si>
  <si>
    <t>Job Referrals</t>
  </si>
  <si>
    <t>Training Services</t>
  </si>
  <si>
    <t>Referrals to Other Non CC Services</t>
  </si>
  <si>
    <t>k</t>
  </si>
  <si>
    <t>l</t>
  </si>
  <si>
    <t>m</t>
  </si>
  <si>
    <t>n</t>
  </si>
  <si>
    <t xml:space="preserve">o </t>
  </si>
  <si>
    <t>p</t>
  </si>
  <si>
    <t>White</t>
  </si>
  <si>
    <t>% of Area Total</t>
  </si>
  <si>
    <t>Black or African American</t>
  </si>
  <si>
    <t>Hispanic or Latino</t>
  </si>
  <si>
    <t>American Indian, Alaskan Native</t>
  </si>
  <si>
    <t>Asian</t>
  </si>
  <si>
    <t>Hawaiian Native, Pacific Islander</t>
  </si>
  <si>
    <t>Other</t>
  </si>
  <si>
    <t>% of  Area Total</t>
  </si>
  <si>
    <t xml:space="preserve">Table 5 - Gender and Age </t>
  </si>
  <si>
    <t>Female</t>
  </si>
  <si>
    <t>18 and under</t>
  </si>
  <si>
    <t>19-21</t>
  </si>
  <si>
    <t>22-45</t>
  </si>
  <si>
    <t>46-54</t>
  </si>
  <si>
    <t>55 and over</t>
  </si>
  <si>
    <t>o</t>
  </si>
  <si>
    <t>Less than High School</t>
  </si>
  <si>
    <t>High School Diploma or HiSET</t>
  </si>
  <si>
    <t>Some College/ Voc Degrees</t>
  </si>
  <si>
    <t>Associate Degree</t>
  </si>
  <si>
    <t>Bachelors Degree</t>
  </si>
  <si>
    <t>Advanced Degree</t>
  </si>
  <si>
    <t>Information Not Available</t>
  </si>
  <si>
    <t xml:space="preserve"> Table 7 - Month to Month Trend Analysis</t>
  </si>
  <si>
    <t>JUL</t>
  </si>
  <si>
    <t>AUG</t>
  </si>
  <si>
    <t>SEP</t>
  </si>
  <si>
    <t>OCT</t>
  </si>
  <si>
    <t>NOV</t>
  </si>
  <si>
    <t>DEC</t>
  </si>
  <si>
    <t>JAN</t>
  </si>
  <si>
    <t>FEB</t>
  </si>
  <si>
    <t>MAR</t>
  </si>
  <si>
    <t>APR</t>
  </si>
  <si>
    <t>MAY</t>
  </si>
  <si>
    <t>JUN</t>
  </si>
  <si>
    <t>All Job Seekers Cumulative</t>
  </si>
  <si>
    <t>Total Job Seekers Served per Month</t>
  </si>
  <si>
    <t>Unemployed Job Seekers Cumulative</t>
  </si>
  <si>
    <t>As a Percent of Job Seekers Served</t>
  </si>
  <si>
    <t>Persons with Disabilities Cumulative</t>
  </si>
  <si>
    <t>UI Claimants Cumulative</t>
  </si>
  <si>
    <t>Veterans Cumulative</t>
  </si>
  <si>
    <t>Rapid Response Cumulative</t>
  </si>
  <si>
    <t>Data Source: OSCCAR Statewide All Offices and OSCCAR Statewide Rapid Response.</t>
  </si>
  <si>
    <t>Table 8 - Year to Year Trend Analysis</t>
  </si>
  <si>
    <t>Year to Year Change</t>
  </si>
  <si>
    <t>Percentage of
YTD Customers</t>
  </si>
  <si>
    <t>Percent Change
by Category</t>
  </si>
  <si>
    <t>Job Seekers Served</t>
  </si>
  <si>
    <t>Disabled</t>
  </si>
  <si>
    <t>Gender</t>
  </si>
  <si>
    <t>Male</t>
  </si>
  <si>
    <t>Ethnicity</t>
  </si>
  <si>
    <t>Black</t>
  </si>
  <si>
    <t>Hispanic</t>
  </si>
  <si>
    <t>Native Alaskan, American</t>
  </si>
  <si>
    <t>Pacific Islander</t>
  </si>
  <si>
    <t>Information not available</t>
  </si>
  <si>
    <t>Education</t>
  </si>
  <si>
    <t>Less than HS</t>
  </si>
  <si>
    <t>HS/GED</t>
  </si>
  <si>
    <t>Some Coll/Voc Degrees</t>
  </si>
  <si>
    <t>Associate</t>
  </si>
  <si>
    <t>Bachelors</t>
  </si>
  <si>
    <t>Advanced</t>
  </si>
  <si>
    <t>FY24 to FY25
Change by Category</t>
  </si>
  <si>
    <t>FY25 Quarter Ending December 31, 2024</t>
  </si>
  <si>
    <t>FY24 Qtr 2</t>
  </si>
  <si>
    <t>FY25 Qtr 2</t>
  </si>
  <si>
    <t>12/31/23
YTD Customers</t>
  </si>
  <si>
    <t>12/31/24
YTD Customers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</si>
</sst>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%"/>
  </numFmts>
  <fonts count="2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name val="Calibri"/>
      <family val="2"/>
    </font>
    <font>
      <i/>
      <sz val="10"/>
      <name val="Calibri"/>
      <family val="2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0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sz val="9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8"/>
      <name val="Calibri"/>
      <family val="2"/>
      <scheme val="minor"/>
    </font>
    <font>
      <b/>
      <sz val="11"/>
      <name val="Calibri"/>
      <family val="2"/>
      <scheme val="minor"/>
    </font>
    <font>
      <b/>
      <sz val="10.5"/>
      <name val="Calibri"/>
      <family val="2"/>
      <scheme val="minor"/>
    </font>
    <font>
      <sz val="10.5"/>
      <name val="Calibri"/>
      <family val="2"/>
      <scheme val="minor"/>
    </font>
    <font>
      <sz val="10.5"/>
      <color indexed="22"/>
      <name val="Calibri"/>
      <family val="2"/>
      <scheme val="minor"/>
    </font>
    <font>
      <i/>
      <sz val="8"/>
      <name val="Calibri"/>
      <family val="2"/>
      <scheme val="minor"/>
    </font>
    <font>
      <i/>
      <sz val="9"/>
      <name val="Calibri"/>
      <family val="2"/>
      <scheme val="minor"/>
    </font>
    <font>
      <sz val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3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FF"/>
        <bgColor rgb="FF000000"/>
      </patternFill>
    </fill>
  </fills>
  <borders count="63">
    <border>
      <left/>
      <right/>
      <top/>
      <bottom/>
      <diagonal/>
    </border>
    <border>
      <left style="thick">
        <color indexed="12"/>
      </left>
      <right/>
      <top style="thick">
        <color indexed="12"/>
      </top>
      <bottom/>
      <diagonal/>
    </border>
    <border>
      <left/>
      <right/>
      <top style="thick">
        <color indexed="12"/>
      </top>
      <bottom/>
      <diagonal/>
    </border>
    <border>
      <left/>
      <right/>
      <top/>
      <bottom style="thick">
        <color indexed="12"/>
      </bottom>
      <diagonal/>
    </border>
    <border>
      <left style="thick">
        <color indexed="12"/>
      </left>
      <right style="thin">
        <color indexed="64"/>
      </right>
      <top style="thick">
        <color indexed="12"/>
      </top>
      <bottom style="thin">
        <color indexed="64"/>
      </bottom>
      <diagonal/>
    </border>
    <border>
      <left style="thick">
        <color indexed="1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12"/>
      </right>
      <top style="thin">
        <color indexed="64"/>
      </top>
      <bottom style="thin">
        <color indexed="64"/>
      </bottom>
      <diagonal/>
    </border>
    <border>
      <left style="thick">
        <color indexed="12"/>
      </left>
      <right style="thin">
        <color indexed="64"/>
      </right>
      <top style="thin">
        <color indexed="64"/>
      </top>
      <bottom style="thick">
        <color indexed="1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12"/>
      </bottom>
      <diagonal/>
    </border>
    <border>
      <left style="thin">
        <color indexed="64"/>
      </left>
      <right style="thick">
        <color indexed="12"/>
      </right>
      <top style="thin">
        <color indexed="64"/>
      </top>
      <bottom style="thick">
        <color indexed="12"/>
      </bottom>
      <diagonal/>
    </border>
    <border>
      <left style="thin">
        <color indexed="64"/>
      </left>
      <right style="thin">
        <color indexed="64"/>
      </right>
      <top style="thick">
        <color indexed="12"/>
      </top>
      <bottom style="thin">
        <color indexed="64"/>
      </bottom>
      <diagonal/>
    </border>
    <border>
      <left style="thin">
        <color indexed="64"/>
      </left>
      <right style="thick">
        <color indexed="12"/>
      </right>
      <top style="thick">
        <color indexed="12"/>
      </top>
      <bottom style="thin">
        <color indexed="64"/>
      </bottom>
      <diagonal/>
    </border>
    <border>
      <left style="thin">
        <color indexed="64"/>
      </left>
      <right style="thick">
        <color indexed="39"/>
      </right>
      <top style="thick">
        <color indexed="12"/>
      </top>
      <bottom style="thin">
        <color indexed="64"/>
      </bottom>
      <diagonal/>
    </border>
    <border>
      <left style="thin">
        <color indexed="64"/>
      </left>
      <right style="thick">
        <color indexed="39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12"/>
      </top>
      <bottom style="thin">
        <color indexed="64"/>
      </bottom>
      <diagonal/>
    </border>
    <border>
      <left style="thick">
        <color indexed="12"/>
      </left>
      <right/>
      <top style="thick">
        <color indexed="12"/>
      </top>
      <bottom style="thin">
        <color indexed="64"/>
      </bottom>
      <diagonal/>
    </border>
    <border>
      <left/>
      <right style="thick">
        <color indexed="12"/>
      </right>
      <top style="thick">
        <color indexed="12"/>
      </top>
      <bottom style="thin">
        <color indexed="64"/>
      </bottom>
      <diagonal/>
    </border>
    <border>
      <left/>
      <right style="thin">
        <color indexed="64"/>
      </right>
      <top style="thick">
        <color indexed="12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12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12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12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12"/>
      </bottom>
      <diagonal/>
    </border>
    <border>
      <left/>
      <right style="thin">
        <color indexed="64"/>
      </right>
      <top style="thin">
        <color indexed="64"/>
      </top>
      <bottom style="thick">
        <color indexed="12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indexed="1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12"/>
      </bottom>
      <diagonal/>
    </border>
    <border>
      <left style="thick">
        <color indexed="12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12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ck">
        <color indexed="12"/>
      </top>
      <bottom style="thin">
        <color indexed="8"/>
      </bottom>
      <diagonal/>
    </border>
    <border>
      <left style="thin">
        <color indexed="8"/>
      </left>
      <right style="thick">
        <color indexed="12"/>
      </right>
      <top style="thick">
        <color indexed="12"/>
      </top>
      <bottom style="thin">
        <color indexed="8"/>
      </bottom>
      <diagonal/>
    </border>
    <border>
      <left style="thin">
        <color indexed="64"/>
      </left>
      <right style="thick">
        <color indexed="12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ck">
        <color indexed="12"/>
      </right>
      <top style="thin">
        <color indexed="8"/>
      </top>
      <bottom/>
      <diagonal/>
    </border>
    <border>
      <left style="thick">
        <color indexed="12"/>
      </left>
      <right/>
      <top style="medium">
        <color indexed="64"/>
      </top>
      <bottom style="thin">
        <color indexed="64"/>
      </bottom>
      <diagonal/>
    </border>
    <border>
      <left style="thick">
        <color indexed="12"/>
      </left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ck">
        <color indexed="12"/>
      </right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ck">
        <color indexed="12"/>
      </right>
      <top style="medium">
        <color indexed="64"/>
      </top>
      <bottom style="thin">
        <color indexed="8"/>
      </bottom>
      <diagonal/>
    </border>
    <border>
      <left style="thick">
        <color indexed="12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12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ck">
        <color indexed="12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12"/>
      </right>
      <top/>
      <bottom style="thin">
        <color indexed="8"/>
      </bottom>
      <diagonal/>
    </border>
    <border>
      <left style="thin">
        <color indexed="8"/>
      </left>
      <right style="thick">
        <color indexed="12"/>
      </right>
      <top style="thin">
        <color indexed="8"/>
      </top>
      <bottom style="thin">
        <color indexed="8"/>
      </bottom>
      <diagonal/>
    </border>
    <border>
      <left style="thick">
        <color indexed="12"/>
      </left>
      <right/>
      <top style="thin">
        <color indexed="64"/>
      </top>
      <bottom/>
      <diagonal/>
    </border>
    <border>
      <left style="thick">
        <color indexed="12"/>
      </left>
      <right style="thin">
        <color indexed="64"/>
      </right>
      <top style="thin">
        <color indexed="8"/>
      </top>
      <bottom style="thick">
        <color indexed="12"/>
      </bottom>
      <diagonal/>
    </border>
    <border>
      <left style="thin">
        <color indexed="64"/>
      </left>
      <right style="thick">
        <color indexed="12"/>
      </right>
      <top/>
      <bottom style="thick">
        <color indexed="12"/>
      </bottom>
      <diagonal/>
    </border>
    <border>
      <left/>
      <right style="thin">
        <color indexed="8"/>
      </right>
      <top style="thin">
        <color indexed="8"/>
      </top>
      <bottom style="thick">
        <color indexed="12"/>
      </bottom>
      <diagonal/>
    </border>
    <border>
      <left style="thin">
        <color indexed="8"/>
      </left>
      <right style="thick">
        <color indexed="12"/>
      </right>
      <top/>
      <bottom style="thick">
        <color indexed="12"/>
      </bottom>
      <diagonal/>
    </border>
    <border>
      <left/>
      <right/>
      <top style="thick">
        <color indexed="12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12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rgb="FF0000FF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ck">
        <color rgb="FF0F03F7"/>
      </right>
      <top style="thick">
        <color indexed="12"/>
      </top>
      <bottom style="thin">
        <color indexed="64"/>
      </bottom>
      <diagonal/>
    </border>
    <border>
      <left style="thin">
        <color indexed="64"/>
      </left>
      <right style="thick">
        <color rgb="FF0F03F7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rgb="FF0F03F7"/>
      </right>
      <top style="thin">
        <color indexed="64"/>
      </top>
      <bottom style="thick">
        <color indexed="12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190">
    <xf numFmtId="0" fontId="0" fillId="0" borderId="0" xfId="0"/>
    <xf numFmtId="0" fontId="6" fillId="0" borderId="0" xfId="0" applyFont="1"/>
    <xf numFmtId="0" fontId="6" fillId="2" borderId="1" xfId="0" applyFont="1" applyFill="1" applyBorder="1"/>
    <xf numFmtId="0" fontId="6" fillId="2" borderId="2" xfId="0" applyFont="1" applyFill="1" applyBorder="1"/>
    <xf numFmtId="0" fontId="7" fillId="0" borderId="2" xfId="0" applyFont="1" applyBorder="1"/>
    <xf numFmtId="0" fontId="6" fillId="0" borderId="2" xfId="0" applyFont="1" applyBorder="1"/>
    <xf numFmtId="0" fontId="6" fillId="2" borderId="0" xfId="0" applyFont="1" applyFill="1"/>
    <xf numFmtId="0" fontId="9" fillId="0" borderId="0" xfId="0" applyFont="1"/>
    <xf numFmtId="0" fontId="11" fillId="0" borderId="0" xfId="0" applyFont="1"/>
    <xf numFmtId="0" fontId="10" fillId="0" borderId="0" xfId="0" applyFont="1" applyAlignment="1">
      <alignment horizontal="right"/>
    </xf>
    <xf numFmtId="0" fontId="11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 indent="11"/>
    </xf>
    <xf numFmtId="0" fontId="6" fillId="0" borderId="3" xfId="0" applyFont="1" applyBorder="1"/>
    <xf numFmtId="0" fontId="12" fillId="0" borderId="0" xfId="0" applyFont="1"/>
    <xf numFmtId="0" fontId="13" fillId="0" borderId="0" xfId="0" applyFont="1" applyAlignment="1">
      <alignment horizontal="right"/>
    </xf>
    <xf numFmtId="0" fontId="14" fillId="0" borderId="0" xfId="0" applyFont="1"/>
    <xf numFmtId="0" fontId="9" fillId="0" borderId="5" xfId="0" applyFont="1" applyBorder="1" applyAlignment="1">
      <alignment horizontal="center" wrapText="1"/>
    </xf>
    <xf numFmtId="0" fontId="9" fillId="0" borderId="7" xfId="0" applyFont="1" applyBorder="1" applyAlignment="1">
      <alignment horizontal="center" wrapText="1"/>
    </xf>
    <xf numFmtId="0" fontId="9" fillId="0" borderId="5" xfId="0" applyFont="1" applyBorder="1" applyAlignment="1">
      <alignment horizontal="left"/>
    </xf>
    <xf numFmtId="3" fontId="15" fillId="0" borderId="6" xfId="0" applyNumberFormat="1" applyFont="1" applyBorder="1" applyAlignment="1">
      <alignment horizontal="center"/>
    </xf>
    <xf numFmtId="9" fontId="6" fillId="0" borderId="6" xfId="0" applyNumberFormat="1" applyFont="1" applyBorder="1" applyAlignment="1">
      <alignment horizontal="center"/>
    </xf>
    <xf numFmtId="9" fontId="6" fillId="0" borderId="6" xfId="3" applyFont="1" applyBorder="1" applyAlignment="1">
      <alignment horizontal="center"/>
    </xf>
    <xf numFmtId="9" fontId="6" fillId="0" borderId="7" xfId="0" applyNumberFormat="1" applyFont="1" applyBorder="1" applyAlignment="1">
      <alignment horizontal="center"/>
    </xf>
    <xf numFmtId="0" fontId="9" fillId="0" borderId="8" xfId="0" applyFont="1" applyBorder="1" applyAlignment="1">
      <alignment horizontal="left"/>
    </xf>
    <xf numFmtId="9" fontId="6" fillId="0" borderId="9" xfId="0" applyNumberFormat="1" applyFont="1" applyBorder="1" applyAlignment="1">
      <alignment horizontal="center"/>
    </xf>
    <xf numFmtId="9" fontId="6" fillId="0" borderId="9" xfId="3" applyFont="1" applyBorder="1" applyAlignment="1">
      <alignment horizontal="center"/>
    </xf>
    <xf numFmtId="9" fontId="6" fillId="0" borderId="10" xfId="0" applyNumberFormat="1" applyFont="1" applyBorder="1" applyAlignment="1">
      <alignment horizontal="center"/>
    </xf>
    <xf numFmtId="0" fontId="9" fillId="0" borderId="5" xfId="0" applyFont="1" applyBorder="1" applyAlignment="1">
      <alignment horizontal="left" wrapText="1"/>
    </xf>
    <xf numFmtId="0" fontId="9" fillId="0" borderId="0" xfId="0" applyFont="1" applyAlignment="1">
      <alignment horizontal="center" wrapText="1"/>
    </xf>
    <xf numFmtId="3" fontId="15" fillId="0" borderId="6" xfId="0" applyNumberFormat="1" applyFont="1" applyBorder="1" applyAlignment="1">
      <alignment horizontal="center" vertical="top"/>
    </xf>
    <xf numFmtId="3" fontId="15" fillId="0" borderId="57" xfId="0" applyNumberFormat="1" applyFont="1" applyBorder="1" applyAlignment="1">
      <alignment horizontal="center"/>
    </xf>
    <xf numFmtId="3" fontId="15" fillId="0" borderId="7" xfId="0" applyNumberFormat="1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9" fillId="0" borderId="14" xfId="0" applyFont="1" applyBorder="1" applyAlignment="1">
      <alignment horizontal="center" wrapText="1"/>
    </xf>
    <xf numFmtId="164" fontId="6" fillId="0" borderId="9" xfId="0" applyNumberFormat="1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9" fillId="0" borderId="22" xfId="0" applyFont="1" applyBorder="1" applyAlignment="1">
      <alignment horizontal="center" wrapText="1"/>
    </xf>
    <xf numFmtId="0" fontId="9" fillId="0" borderId="24" xfId="0" applyFont="1" applyBorder="1" applyAlignment="1">
      <alignment horizontal="center" wrapText="1"/>
    </xf>
    <xf numFmtId="0" fontId="9" fillId="0" borderId="25" xfId="0" applyFont="1" applyBorder="1" applyAlignment="1">
      <alignment horizontal="center" wrapText="1"/>
    </xf>
    <xf numFmtId="3" fontId="15" fillId="0" borderId="21" xfId="0" applyNumberFormat="1" applyFont="1" applyBorder="1" applyAlignment="1">
      <alignment horizontal="center" vertical="top"/>
    </xf>
    <xf numFmtId="3" fontId="15" fillId="0" borderId="5" xfId="0" applyNumberFormat="1" applyFont="1" applyBorder="1" applyAlignment="1">
      <alignment horizontal="center"/>
    </xf>
    <xf numFmtId="3" fontId="15" fillId="0" borderId="23" xfId="0" applyNumberFormat="1" applyFont="1" applyBorder="1" applyAlignment="1">
      <alignment horizontal="center"/>
    </xf>
    <xf numFmtId="9" fontId="6" fillId="0" borderId="21" xfId="0" applyNumberFormat="1" applyFont="1" applyBorder="1" applyAlignment="1">
      <alignment horizontal="center"/>
    </xf>
    <xf numFmtId="3" fontId="15" fillId="0" borderId="24" xfId="0" applyNumberFormat="1" applyFont="1" applyBorder="1" applyAlignment="1">
      <alignment horizontal="center"/>
    </xf>
    <xf numFmtId="9" fontId="6" fillId="0" borderId="25" xfId="0" applyNumberFormat="1" applyFont="1" applyBorder="1" applyAlignment="1">
      <alignment horizontal="center"/>
    </xf>
    <xf numFmtId="3" fontId="6" fillId="0" borderId="0" xfId="0" applyNumberFormat="1" applyFont="1" applyAlignment="1">
      <alignment horizontal="center"/>
    </xf>
    <xf numFmtId="3" fontId="6" fillId="0" borderId="21" xfId="0" applyNumberFormat="1" applyFont="1" applyBorder="1" applyAlignment="1">
      <alignment horizontal="center"/>
    </xf>
    <xf numFmtId="3" fontId="6" fillId="0" borderId="26" xfId="0" applyNumberFormat="1" applyFont="1" applyBorder="1" applyAlignment="1">
      <alignment horizontal="center"/>
    </xf>
    <xf numFmtId="9" fontId="6" fillId="0" borderId="26" xfId="0" applyNumberFormat="1" applyFont="1" applyBorder="1" applyAlignment="1">
      <alignment horizontal="center"/>
    </xf>
    <xf numFmtId="9" fontId="6" fillId="0" borderId="29" xfId="0" applyNumberFormat="1" applyFont="1" applyBorder="1" applyAlignment="1">
      <alignment horizontal="center"/>
    </xf>
    <xf numFmtId="3" fontId="6" fillId="0" borderId="4" xfId="0" applyNumberFormat="1" applyFont="1" applyBorder="1" applyAlignment="1">
      <alignment horizontal="center"/>
    </xf>
    <xf numFmtId="3" fontId="6" fillId="0" borderId="11" xfId="0" applyNumberFormat="1" applyFont="1" applyBorder="1" applyAlignment="1">
      <alignment horizontal="center"/>
    </xf>
    <xf numFmtId="3" fontId="6" fillId="0" borderId="12" xfId="0" applyNumberFormat="1" applyFont="1" applyBorder="1" applyAlignment="1">
      <alignment horizontal="center"/>
    </xf>
    <xf numFmtId="3" fontId="9" fillId="0" borderId="5" xfId="0" applyNumberFormat="1" applyFont="1" applyBorder="1" applyAlignment="1">
      <alignment horizontal="center" wrapText="1"/>
    </xf>
    <xf numFmtId="3" fontId="9" fillId="0" borderId="6" xfId="0" applyNumberFormat="1" applyFont="1" applyBorder="1" applyAlignment="1">
      <alignment horizontal="center" wrapText="1"/>
    </xf>
    <xf numFmtId="3" fontId="9" fillId="0" borderId="7" xfId="0" applyNumberFormat="1" applyFont="1" applyBorder="1" applyAlignment="1">
      <alignment horizontal="center" wrapText="1"/>
    </xf>
    <xf numFmtId="3" fontId="9" fillId="0" borderId="0" xfId="0" applyNumberFormat="1" applyFont="1" applyAlignment="1">
      <alignment horizontal="center" wrapText="1"/>
    </xf>
    <xf numFmtId="3" fontId="9" fillId="0" borderId="5" xfId="0" applyNumberFormat="1" applyFont="1" applyBorder="1" applyAlignment="1">
      <alignment horizontal="left"/>
    </xf>
    <xf numFmtId="3" fontId="9" fillId="0" borderId="8" xfId="0" applyNumberFormat="1" applyFont="1" applyBorder="1" applyAlignment="1">
      <alignment horizontal="left"/>
    </xf>
    <xf numFmtId="0" fontId="16" fillId="0" borderId="0" xfId="0" applyFont="1"/>
    <xf numFmtId="0" fontId="6" fillId="0" borderId="4" xfId="0" applyFont="1" applyBorder="1" applyAlignment="1">
      <alignment horizontal="center" wrapText="1"/>
    </xf>
    <xf numFmtId="0" fontId="17" fillId="0" borderId="30" xfId="0" applyFont="1" applyBorder="1" applyAlignment="1">
      <alignment horizontal="center" wrapText="1"/>
    </xf>
    <xf numFmtId="0" fontId="17" fillId="0" borderId="6" xfId="0" applyFont="1" applyBorder="1" applyAlignment="1">
      <alignment horizontal="center"/>
    </xf>
    <xf numFmtId="0" fontId="17" fillId="0" borderId="0" xfId="0" applyFont="1" applyAlignment="1">
      <alignment horizontal="center"/>
    </xf>
    <xf numFmtId="0" fontId="18" fillId="0" borderId="5" xfId="0" applyFont="1" applyBorder="1" applyAlignment="1">
      <alignment horizontal="left" wrapText="1"/>
    </xf>
    <xf numFmtId="0" fontId="6" fillId="0" borderId="6" xfId="0" applyFont="1" applyBorder="1"/>
    <xf numFmtId="0" fontId="6" fillId="0" borderId="5" xfId="0" applyFont="1" applyBorder="1" applyAlignment="1">
      <alignment horizontal="left" wrapText="1"/>
    </xf>
    <xf numFmtId="3" fontId="6" fillId="0" borderId="31" xfId="0" applyNumberFormat="1" applyFont="1" applyBorder="1" applyAlignment="1">
      <alignment horizontal="center"/>
    </xf>
    <xf numFmtId="3" fontId="6" fillId="0" borderId="0" xfId="0" applyNumberFormat="1" applyFont="1"/>
    <xf numFmtId="0" fontId="6" fillId="0" borderId="32" xfId="0" applyFont="1" applyBorder="1" applyAlignment="1">
      <alignment horizontal="left" wrapText="1"/>
    </xf>
    <xf numFmtId="0" fontId="6" fillId="0" borderId="8" xfId="0" applyFont="1" applyBorder="1" applyAlignment="1">
      <alignment horizontal="left" wrapText="1"/>
    </xf>
    <xf numFmtId="0" fontId="6" fillId="0" borderId="33" xfId="0" applyFont="1" applyBorder="1" applyAlignment="1">
      <alignment horizontal="center"/>
    </xf>
    <xf numFmtId="0" fontId="6" fillId="0" borderId="34" xfId="0" applyFont="1" applyBorder="1" applyAlignment="1">
      <alignment horizontal="center"/>
    </xf>
    <xf numFmtId="0" fontId="6" fillId="0" borderId="32" xfId="0" applyFont="1" applyBorder="1" applyAlignment="1">
      <alignment horizontal="center" wrapText="1"/>
    </xf>
    <xf numFmtId="0" fontId="6" fillId="0" borderId="35" xfId="0" applyFont="1" applyBorder="1" applyAlignment="1">
      <alignment horizontal="center" wrapText="1"/>
    </xf>
    <xf numFmtId="0" fontId="6" fillId="0" borderId="36" xfId="0" applyFont="1" applyBorder="1" applyAlignment="1">
      <alignment horizontal="center" wrapText="1"/>
    </xf>
    <xf numFmtId="0" fontId="6" fillId="0" borderId="37" xfId="0" applyFont="1" applyBorder="1" applyAlignment="1">
      <alignment horizontal="center" wrapText="1"/>
    </xf>
    <xf numFmtId="0" fontId="19" fillId="0" borderId="38" xfId="0" applyFont="1" applyBorder="1"/>
    <xf numFmtId="164" fontId="19" fillId="0" borderId="40" xfId="0" applyNumberFormat="1" applyFont="1" applyBorder="1" applyAlignment="1">
      <alignment horizontal="center"/>
    </xf>
    <xf numFmtId="164" fontId="19" fillId="0" borderId="42" xfId="0" applyNumberFormat="1" applyFont="1" applyBorder="1" applyAlignment="1">
      <alignment horizontal="center"/>
    </xf>
    <xf numFmtId="3" fontId="19" fillId="0" borderId="43" xfId="0" applyNumberFormat="1" applyFont="1" applyBorder="1" applyAlignment="1">
      <alignment horizontal="center"/>
    </xf>
    <xf numFmtId="0" fontId="20" fillId="0" borderId="22" xfId="0" applyFont="1" applyBorder="1"/>
    <xf numFmtId="164" fontId="20" fillId="0" borderId="45" xfId="0" applyNumberFormat="1" applyFont="1" applyBorder="1" applyAlignment="1">
      <alignment horizontal="center"/>
    </xf>
    <xf numFmtId="164" fontId="20" fillId="0" borderId="47" xfId="0" applyNumberFormat="1" applyFont="1" applyBorder="1" applyAlignment="1">
      <alignment horizontal="center"/>
    </xf>
    <xf numFmtId="3" fontId="20" fillId="0" borderId="30" xfId="0" applyNumberFormat="1" applyFont="1" applyBorder="1" applyAlignment="1">
      <alignment horizontal="center"/>
    </xf>
    <xf numFmtId="0" fontId="19" fillId="3" borderId="22" xfId="0" applyFont="1" applyFill="1" applyBorder="1"/>
    <xf numFmtId="0" fontId="20" fillId="3" borderId="7" xfId="0" applyFont="1" applyFill="1" applyBorder="1" applyAlignment="1">
      <alignment horizontal="center"/>
    </xf>
    <xf numFmtId="3" fontId="20" fillId="3" borderId="46" xfId="0" applyNumberFormat="1" applyFont="1" applyFill="1" applyBorder="1" applyAlignment="1">
      <alignment horizontal="center"/>
    </xf>
    <xf numFmtId="0" fontId="20" fillId="3" borderId="48" xfId="0" applyFont="1" applyFill="1" applyBorder="1"/>
    <xf numFmtId="3" fontId="21" fillId="3" borderId="5" xfId="0" applyNumberFormat="1" applyFont="1" applyFill="1" applyBorder="1" applyAlignment="1">
      <alignment horizontal="center"/>
    </xf>
    <xf numFmtId="164" fontId="21" fillId="3" borderId="7" xfId="0" applyNumberFormat="1" applyFont="1" applyFill="1" applyBorder="1" applyAlignment="1">
      <alignment horizontal="center"/>
    </xf>
    <xf numFmtId="3" fontId="20" fillId="3" borderId="5" xfId="0" applyNumberFormat="1" applyFont="1" applyFill="1" applyBorder="1" applyAlignment="1">
      <alignment horizontal="center"/>
    </xf>
    <xf numFmtId="164" fontId="20" fillId="3" borderId="7" xfId="0" applyNumberFormat="1" applyFont="1" applyFill="1" applyBorder="1" applyAlignment="1">
      <alignment horizontal="center"/>
    </xf>
    <xf numFmtId="0" fontId="20" fillId="0" borderId="49" xfId="0" applyFont="1" applyBorder="1"/>
    <xf numFmtId="0" fontId="19" fillId="3" borderId="49" xfId="0" applyFont="1" applyFill="1" applyBorder="1"/>
    <xf numFmtId="164" fontId="20" fillId="0" borderId="51" xfId="0" applyNumberFormat="1" applyFont="1" applyBorder="1" applyAlignment="1">
      <alignment horizontal="center"/>
    </xf>
    <xf numFmtId="164" fontId="20" fillId="0" borderId="53" xfId="0" applyNumberFormat="1" applyFont="1" applyBorder="1" applyAlignment="1">
      <alignment horizontal="center"/>
    </xf>
    <xf numFmtId="3" fontId="20" fillId="0" borderId="8" xfId="0" applyNumberFormat="1" applyFont="1" applyBorder="1" applyAlignment="1">
      <alignment horizontal="center"/>
    </xf>
    <xf numFmtId="164" fontId="20" fillId="0" borderId="10" xfId="0" applyNumberFormat="1" applyFont="1" applyBorder="1" applyAlignment="1">
      <alignment horizontal="center"/>
    </xf>
    <xf numFmtId="9" fontId="6" fillId="0" borderId="0" xfId="3" applyFont="1"/>
    <xf numFmtId="3" fontId="6" fillId="0" borderId="6" xfId="0" applyNumberFormat="1" applyFont="1" applyBorder="1" applyAlignment="1">
      <alignment horizontal="center"/>
    </xf>
    <xf numFmtId="3" fontId="6" fillId="0" borderId="9" xfId="0" applyNumberFormat="1" applyFont="1" applyBorder="1" applyAlignment="1">
      <alignment horizontal="center"/>
    </xf>
    <xf numFmtId="37" fontId="6" fillId="0" borderId="6" xfId="1" applyNumberFormat="1" applyFont="1" applyFill="1" applyBorder="1" applyAlignment="1">
      <alignment horizontal="center"/>
    </xf>
    <xf numFmtId="37" fontId="6" fillId="0" borderId="6" xfId="1" applyNumberFormat="1" applyFont="1" applyBorder="1" applyAlignment="1">
      <alignment horizontal="center"/>
    </xf>
    <xf numFmtId="3" fontId="6" fillId="0" borderId="7" xfId="0" applyNumberFormat="1" applyFont="1" applyBorder="1" applyAlignment="1">
      <alignment horizontal="center"/>
    </xf>
    <xf numFmtId="3" fontId="6" fillId="0" borderId="10" xfId="0" applyNumberFormat="1" applyFont="1" applyBorder="1" applyAlignment="1">
      <alignment horizontal="center"/>
    </xf>
    <xf numFmtId="164" fontId="6" fillId="0" borderId="6" xfId="0" applyNumberFormat="1" applyFont="1" applyBorder="1" applyAlignment="1">
      <alignment horizontal="center"/>
    </xf>
    <xf numFmtId="3" fontId="6" fillId="0" borderId="5" xfId="0" applyNumberFormat="1" applyFont="1" applyBorder="1" applyAlignment="1">
      <alignment horizontal="center"/>
    </xf>
    <xf numFmtId="3" fontId="6" fillId="0" borderId="23" xfId="0" applyNumberFormat="1" applyFont="1" applyBorder="1" applyAlignment="1">
      <alignment horizontal="center"/>
    </xf>
    <xf numFmtId="3" fontId="6" fillId="0" borderId="24" xfId="0" applyNumberFormat="1" applyFont="1" applyBorder="1" applyAlignment="1">
      <alignment horizontal="center"/>
    </xf>
    <xf numFmtId="3" fontId="6" fillId="0" borderId="8" xfId="0" applyNumberFormat="1" applyFont="1" applyBorder="1" applyAlignment="1">
      <alignment horizontal="center"/>
    </xf>
    <xf numFmtId="3" fontId="6" fillId="0" borderId="27" xfId="0" applyNumberFormat="1" applyFont="1" applyBorder="1" applyAlignment="1">
      <alignment horizontal="center"/>
    </xf>
    <xf numFmtId="3" fontId="6" fillId="0" borderId="28" xfId="0" applyNumberFormat="1" applyFont="1" applyBorder="1" applyAlignment="1">
      <alignment horizontal="center"/>
    </xf>
    <xf numFmtId="3" fontId="19" fillId="0" borderId="41" xfId="0" applyNumberFormat="1" applyFont="1" applyBorder="1" applyAlignment="1">
      <alignment horizontal="center"/>
    </xf>
    <xf numFmtId="3" fontId="20" fillId="0" borderId="46" xfId="0" applyNumberFormat="1" applyFont="1" applyBorder="1" applyAlignment="1">
      <alignment horizontal="center"/>
    </xf>
    <xf numFmtId="3" fontId="20" fillId="0" borderId="52" xfId="0" applyNumberFormat="1" applyFont="1" applyBorder="1" applyAlignment="1">
      <alignment horizontal="center"/>
    </xf>
    <xf numFmtId="3" fontId="19" fillId="0" borderId="39" xfId="0" applyNumberFormat="1" applyFont="1" applyBorder="1" applyAlignment="1">
      <alignment horizontal="center"/>
    </xf>
    <xf numFmtId="3" fontId="20" fillId="0" borderId="44" xfId="0" applyNumberFormat="1" applyFont="1" applyBorder="1" applyAlignment="1">
      <alignment horizontal="center"/>
    </xf>
    <xf numFmtId="3" fontId="20" fillId="3" borderId="44" xfId="0" applyNumberFormat="1" applyFont="1" applyFill="1" applyBorder="1" applyAlignment="1">
      <alignment horizontal="center"/>
    </xf>
    <xf numFmtId="3" fontId="20" fillId="0" borderId="50" xfId="0" applyNumberFormat="1" applyFont="1" applyBorder="1" applyAlignment="1">
      <alignment horizontal="center"/>
    </xf>
    <xf numFmtId="0" fontId="6" fillId="0" borderId="0" xfId="0" applyFont="1" applyAlignment="1">
      <alignment wrapText="1"/>
    </xf>
    <xf numFmtId="0" fontId="8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7" fillId="0" borderId="0" xfId="0" applyFont="1"/>
    <xf numFmtId="0" fontId="9" fillId="0" borderId="6" xfId="0" applyFont="1" applyBorder="1" applyAlignment="1">
      <alignment horizontal="center"/>
    </xf>
    <xf numFmtId="0" fontId="9" fillId="0" borderId="6" xfId="0" applyFont="1" applyBorder="1" applyAlignment="1">
      <alignment horizontal="center" wrapText="1"/>
    </xf>
    <xf numFmtId="0" fontId="9" fillId="0" borderId="21" xfId="0" applyFont="1" applyBorder="1" applyAlignment="1">
      <alignment horizontal="center" wrapText="1"/>
    </xf>
    <xf numFmtId="0" fontId="9" fillId="0" borderId="23" xfId="0" applyFont="1" applyBorder="1" applyAlignment="1">
      <alignment horizontal="center" wrapText="1"/>
    </xf>
    <xf numFmtId="0" fontId="6" fillId="0" borderId="0" xfId="0" applyFont="1" applyAlignment="1">
      <alignment vertical="top"/>
    </xf>
    <xf numFmtId="0" fontId="11" fillId="0" borderId="0" xfId="0" applyFont="1" applyAlignment="1">
      <alignment horizontal="center"/>
    </xf>
    <xf numFmtId="0" fontId="6" fillId="0" borderId="15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/>
    <xf numFmtId="3" fontId="24" fillId="4" borderId="58" xfId="0" applyNumberFormat="1" applyFont="1" applyFill="1" applyBorder="1" applyAlignment="1">
      <alignment horizontal="center" wrapText="1"/>
    </xf>
    <xf numFmtId="3" fontId="24" fillId="4" borderId="59" xfId="0" applyNumberFormat="1" applyFont="1" applyFill="1" applyBorder="1" applyAlignment="1">
      <alignment horizontal="center" wrapText="1"/>
    </xf>
    <xf numFmtId="0" fontId="6" fillId="0" borderId="60" xfId="0" applyFont="1" applyBorder="1" applyAlignment="1">
      <alignment horizontal="center"/>
    </xf>
    <xf numFmtId="0" fontId="17" fillId="0" borderId="61" xfId="0" applyFont="1" applyBorder="1" applyAlignment="1">
      <alignment horizontal="center"/>
    </xf>
    <xf numFmtId="0" fontId="6" fillId="0" borderId="61" xfId="0" applyFont="1" applyBorder="1"/>
    <xf numFmtId="3" fontId="6" fillId="0" borderId="61" xfId="0" applyNumberFormat="1" applyFont="1" applyBorder="1" applyAlignment="1">
      <alignment horizontal="center"/>
    </xf>
    <xf numFmtId="164" fontId="6" fillId="0" borderId="61" xfId="0" applyNumberFormat="1" applyFont="1" applyBorder="1" applyAlignment="1">
      <alignment horizontal="center"/>
    </xf>
    <xf numFmtId="3" fontId="6" fillId="0" borderId="62" xfId="0" applyNumberFormat="1" applyFont="1" applyBorder="1" applyAlignment="1">
      <alignment horizontal="center"/>
    </xf>
    <xf numFmtId="164" fontId="6" fillId="0" borderId="0" xfId="3" applyNumberFormat="1" applyFont="1" applyAlignment="1">
      <alignment horizontal="center"/>
    </xf>
    <xf numFmtId="0" fontId="6" fillId="0" borderId="0" xfId="0" applyFont="1" applyAlignment="1">
      <alignment wrapText="1"/>
    </xf>
    <xf numFmtId="0" fontId="8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7" fillId="0" borderId="0" xfId="0" applyFont="1"/>
    <xf numFmtId="0" fontId="11" fillId="0" borderId="0" xfId="0" applyFont="1" applyAlignment="1">
      <alignment horizontal="center"/>
    </xf>
    <xf numFmtId="0" fontId="6" fillId="0" borderId="15" xfId="0" applyFont="1" applyBorder="1" applyAlignment="1">
      <alignment horizontal="center"/>
    </xf>
    <xf numFmtId="0" fontId="6" fillId="0" borderId="54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6" xfId="0" applyFont="1" applyBorder="1" applyAlignment="1">
      <alignment horizontal="center" wrapText="1"/>
    </xf>
    <xf numFmtId="0" fontId="6" fillId="0" borderId="0" xfId="0" applyFont="1" applyAlignment="1">
      <alignment horizontal="left" vertical="top" wrapText="1"/>
    </xf>
    <xf numFmtId="0" fontId="9" fillId="0" borderId="21" xfId="0" applyFont="1" applyBorder="1" applyAlignment="1">
      <alignment horizontal="center" wrapText="1"/>
    </xf>
    <xf numFmtId="0" fontId="9" fillId="0" borderId="55" xfId="0" applyFont="1" applyBorder="1" applyAlignment="1">
      <alignment horizontal="center" wrapText="1"/>
    </xf>
    <xf numFmtId="0" fontId="9" fillId="0" borderId="23" xfId="0" applyFont="1" applyBorder="1" applyAlignment="1">
      <alignment horizontal="center" wrapText="1"/>
    </xf>
    <xf numFmtId="0" fontId="6" fillId="0" borderId="0" xfId="0" applyFont="1" applyAlignment="1">
      <alignment vertical="top"/>
    </xf>
    <xf numFmtId="0" fontId="9" fillId="0" borderId="7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6" fillId="0" borderId="0" xfId="0" applyFont="1"/>
    <xf numFmtId="3" fontId="14" fillId="0" borderId="0" xfId="0" applyNumberFormat="1" applyFont="1" applyAlignment="1">
      <alignment horizontal="center"/>
    </xf>
    <xf numFmtId="0" fontId="22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10" fillId="0" borderId="0" xfId="0" applyFont="1"/>
    <xf numFmtId="0" fontId="23" fillId="0" borderId="2" xfId="0" applyFont="1" applyBorder="1" applyAlignment="1">
      <alignment vertical="top" wrapText="1"/>
    </xf>
    <xf numFmtId="0" fontId="12" fillId="0" borderId="2" xfId="0" applyFont="1" applyBorder="1" applyAlignment="1">
      <alignment vertical="top" wrapText="1"/>
    </xf>
    <xf numFmtId="0" fontId="9" fillId="0" borderId="5" xfId="0" applyFont="1" applyBorder="1" applyAlignment="1">
      <alignment horizontal="center"/>
    </xf>
    <xf numFmtId="0" fontId="9" fillId="0" borderId="49" xfId="0" applyFont="1" applyBorder="1" applyAlignment="1">
      <alignment horizontal="center"/>
    </xf>
    <xf numFmtId="0" fontId="9" fillId="0" borderId="56" xfId="0" applyFont="1" applyBorder="1" applyAlignment="1">
      <alignment horizontal="center"/>
    </xf>
    <xf numFmtId="0" fontId="9" fillId="0" borderId="46" xfId="0" applyFont="1" applyBorder="1" applyAlignment="1">
      <alignment horizontal="center"/>
    </xf>
    <xf numFmtId="0" fontId="9" fillId="0" borderId="48" xfId="0" applyFont="1" applyBorder="1" applyAlignment="1">
      <alignment horizontal="center"/>
    </xf>
  </cellXfs>
  <cellStyles count="5">
    <cellStyle name="Comma" xfId="1" builtinId="3"/>
    <cellStyle name="Comma 2" xfId="2" xr:uid="{00000000-0005-0000-0000-000001000000}"/>
    <cellStyle name="Normal" xfId="0" builtinId="0"/>
    <cellStyle name="Percent" xfId="3" builtinId="5"/>
    <cellStyle name="Percent 2" xfId="4" xr:uid="{00000000-0005-0000-0000-000004000000}"/>
  </cellStyles>
  <dxfs count="0"/>
  <tableStyles count="0" defaultTableStyle="TableStyleMedium2" defaultPivotStyle="PivotStyleLight16"/>
  <colors>
    <mruColors>
      <color rgb="FF0F03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28</xdr:row>
      <xdr:rowOff>0</xdr:rowOff>
    </xdr:from>
    <xdr:to>
      <xdr:col>1</xdr:col>
      <xdr:colOff>76200</xdr:colOff>
      <xdr:row>29</xdr:row>
      <xdr:rowOff>28575</xdr:rowOff>
    </xdr:to>
    <xdr:sp macro="" textlink="">
      <xdr:nvSpPr>
        <xdr:cNvPr id="45148" name="Text Box 1">
          <a:extLst>
            <a:ext uri="{FF2B5EF4-FFF2-40B4-BE49-F238E27FC236}">
              <a16:creationId xmlns:a16="http://schemas.microsoft.com/office/drawing/2014/main" id="{3879AB46-54DA-433C-8DCA-0A55E7BAE617}"/>
            </a:ext>
          </a:extLst>
        </xdr:cNvPr>
        <xdr:cNvSpPr txBox="1">
          <a:spLocks noChangeArrowheads="1"/>
        </xdr:cNvSpPr>
      </xdr:nvSpPr>
      <xdr:spPr bwMode="auto">
        <a:xfrm>
          <a:off x="1990725" y="48101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76200</xdr:colOff>
      <xdr:row>29</xdr:row>
      <xdr:rowOff>28575</xdr:rowOff>
    </xdr:to>
    <xdr:sp macro="" textlink="">
      <xdr:nvSpPr>
        <xdr:cNvPr id="45149" name="Text Box 2">
          <a:extLst>
            <a:ext uri="{FF2B5EF4-FFF2-40B4-BE49-F238E27FC236}">
              <a16:creationId xmlns:a16="http://schemas.microsoft.com/office/drawing/2014/main" id="{62B6AF68-5EC0-40BE-97D8-30784532DCE4}"/>
            </a:ext>
          </a:extLst>
        </xdr:cNvPr>
        <xdr:cNvSpPr txBox="1">
          <a:spLocks noChangeArrowheads="1"/>
        </xdr:cNvSpPr>
      </xdr:nvSpPr>
      <xdr:spPr bwMode="auto">
        <a:xfrm>
          <a:off x="1990725" y="48101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76200</xdr:colOff>
      <xdr:row>29</xdr:row>
      <xdr:rowOff>28575</xdr:rowOff>
    </xdr:to>
    <xdr:sp macro="" textlink="">
      <xdr:nvSpPr>
        <xdr:cNvPr id="45150" name="Text Box 3">
          <a:extLst>
            <a:ext uri="{FF2B5EF4-FFF2-40B4-BE49-F238E27FC236}">
              <a16:creationId xmlns:a16="http://schemas.microsoft.com/office/drawing/2014/main" id="{7C9E4ED8-7FCF-4579-97D0-F15ADC3BBB0A}"/>
            </a:ext>
          </a:extLst>
        </xdr:cNvPr>
        <xdr:cNvSpPr txBox="1">
          <a:spLocks noChangeArrowheads="1"/>
        </xdr:cNvSpPr>
      </xdr:nvSpPr>
      <xdr:spPr bwMode="auto">
        <a:xfrm>
          <a:off x="1990725" y="48101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76200</xdr:colOff>
      <xdr:row>29</xdr:row>
      <xdr:rowOff>28575</xdr:rowOff>
    </xdr:to>
    <xdr:sp macro="" textlink="">
      <xdr:nvSpPr>
        <xdr:cNvPr id="45151" name="Text Box 4">
          <a:extLst>
            <a:ext uri="{FF2B5EF4-FFF2-40B4-BE49-F238E27FC236}">
              <a16:creationId xmlns:a16="http://schemas.microsoft.com/office/drawing/2014/main" id="{45E374B1-EF72-417E-846C-E0D08EEB8454}"/>
            </a:ext>
          </a:extLst>
        </xdr:cNvPr>
        <xdr:cNvSpPr txBox="1">
          <a:spLocks noChangeArrowheads="1"/>
        </xdr:cNvSpPr>
      </xdr:nvSpPr>
      <xdr:spPr bwMode="auto">
        <a:xfrm>
          <a:off x="1990725" y="48101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76200</xdr:colOff>
      <xdr:row>29</xdr:row>
      <xdr:rowOff>28575</xdr:rowOff>
    </xdr:to>
    <xdr:sp macro="" textlink="">
      <xdr:nvSpPr>
        <xdr:cNvPr id="45152" name="Text Box 5">
          <a:extLst>
            <a:ext uri="{FF2B5EF4-FFF2-40B4-BE49-F238E27FC236}">
              <a16:creationId xmlns:a16="http://schemas.microsoft.com/office/drawing/2014/main" id="{EB220104-8FD8-4D7A-9BBC-B934830127BD}"/>
            </a:ext>
          </a:extLst>
        </xdr:cNvPr>
        <xdr:cNvSpPr txBox="1">
          <a:spLocks noChangeArrowheads="1"/>
        </xdr:cNvSpPr>
      </xdr:nvSpPr>
      <xdr:spPr bwMode="auto">
        <a:xfrm>
          <a:off x="1990725" y="48101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76200</xdr:colOff>
      <xdr:row>29</xdr:row>
      <xdr:rowOff>28575</xdr:rowOff>
    </xdr:to>
    <xdr:sp macro="" textlink="">
      <xdr:nvSpPr>
        <xdr:cNvPr id="45153" name="Text Box 6">
          <a:extLst>
            <a:ext uri="{FF2B5EF4-FFF2-40B4-BE49-F238E27FC236}">
              <a16:creationId xmlns:a16="http://schemas.microsoft.com/office/drawing/2014/main" id="{5FAB47AE-5B6E-4B91-85EA-811867FDBEB4}"/>
            </a:ext>
          </a:extLst>
        </xdr:cNvPr>
        <xdr:cNvSpPr txBox="1">
          <a:spLocks noChangeArrowheads="1"/>
        </xdr:cNvSpPr>
      </xdr:nvSpPr>
      <xdr:spPr bwMode="auto">
        <a:xfrm>
          <a:off x="1990725" y="48101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76200</xdr:colOff>
      <xdr:row>29</xdr:row>
      <xdr:rowOff>28575</xdr:rowOff>
    </xdr:to>
    <xdr:sp macro="" textlink="">
      <xdr:nvSpPr>
        <xdr:cNvPr id="45154" name="Text Box 7">
          <a:extLst>
            <a:ext uri="{FF2B5EF4-FFF2-40B4-BE49-F238E27FC236}">
              <a16:creationId xmlns:a16="http://schemas.microsoft.com/office/drawing/2014/main" id="{214E30AC-6662-4BF3-BE2D-C962BC7A8BE1}"/>
            </a:ext>
          </a:extLst>
        </xdr:cNvPr>
        <xdr:cNvSpPr txBox="1">
          <a:spLocks noChangeArrowheads="1"/>
        </xdr:cNvSpPr>
      </xdr:nvSpPr>
      <xdr:spPr bwMode="auto">
        <a:xfrm>
          <a:off x="1990725" y="48101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76200</xdr:colOff>
      <xdr:row>29</xdr:row>
      <xdr:rowOff>28575</xdr:rowOff>
    </xdr:to>
    <xdr:sp macro="" textlink="">
      <xdr:nvSpPr>
        <xdr:cNvPr id="45155" name="Text Box 8">
          <a:extLst>
            <a:ext uri="{FF2B5EF4-FFF2-40B4-BE49-F238E27FC236}">
              <a16:creationId xmlns:a16="http://schemas.microsoft.com/office/drawing/2014/main" id="{9A133435-CED2-4D12-82C3-1FA8D5CCC77C}"/>
            </a:ext>
          </a:extLst>
        </xdr:cNvPr>
        <xdr:cNvSpPr txBox="1">
          <a:spLocks noChangeArrowheads="1"/>
        </xdr:cNvSpPr>
      </xdr:nvSpPr>
      <xdr:spPr bwMode="auto">
        <a:xfrm>
          <a:off x="1990725" y="48101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76200</xdr:colOff>
      <xdr:row>29</xdr:row>
      <xdr:rowOff>28575</xdr:rowOff>
    </xdr:to>
    <xdr:sp macro="" textlink="">
      <xdr:nvSpPr>
        <xdr:cNvPr id="45156" name="Text Box 9">
          <a:extLst>
            <a:ext uri="{FF2B5EF4-FFF2-40B4-BE49-F238E27FC236}">
              <a16:creationId xmlns:a16="http://schemas.microsoft.com/office/drawing/2014/main" id="{170F0FF0-0CF4-462F-B42F-8D21DCAAB581}"/>
            </a:ext>
          </a:extLst>
        </xdr:cNvPr>
        <xdr:cNvSpPr txBox="1">
          <a:spLocks noChangeArrowheads="1"/>
        </xdr:cNvSpPr>
      </xdr:nvSpPr>
      <xdr:spPr bwMode="auto">
        <a:xfrm>
          <a:off x="1990725" y="48101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76200</xdr:colOff>
      <xdr:row>29</xdr:row>
      <xdr:rowOff>28575</xdr:rowOff>
    </xdr:to>
    <xdr:sp macro="" textlink="">
      <xdr:nvSpPr>
        <xdr:cNvPr id="45157" name="Text Box 10">
          <a:extLst>
            <a:ext uri="{FF2B5EF4-FFF2-40B4-BE49-F238E27FC236}">
              <a16:creationId xmlns:a16="http://schemas.microsoft.com/office/drawing/2014/main" id="{8E4C69C5-401D-4093-A076-9DD3D9B25C3E}"/>
            </a:ext>
          </a:extLst>
        </xdr:cNvPr>
        <xdr:cNvSpPr txBox="1">
          <a:spLocks noChangeArrowheads="1"/>
        </xdr:cNvSpPr>
      </xdr:nvSpPr>
      <xdr:spPr bwMode="auto">
        <a:xfrm>
          <a:off x="1990725" y="48101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32" name="Text Box 1">
          <a:extLst>
            <a:ext uri="{FF2B5EF4-FFF2-40B4-BE49-F238E27FC236}">
              <a16:creationId xmlns:a16="http://schemas.microsoft.com/office/drawing/2014/main" id="{D654FFBC-1999-4AEA-91C5-9B6331F4A9A8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33" name="Text Box 2">
          <a:extLst>
            <a:ext uri="{FF2B5EF4-FFF2-40B4-BE49-F238E27FC236}">
              <a16:creationId xmlns:a16="http://schemas.microsoft.com/office/drawing/2014/main" id="{134B358B-561A-4CA5-A0A2-AED41CE4814A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34" name="Text Box 3">
          <a:extLst>
            <a:ext uri="{FF2B5EF4-FFF2-40B4-BE49-F238E27FC236}">
              <a16:creationId xmlns:a16="http://schemas.microsoft.com/office/drawing/2014/main" id="{A37EE437-C0EE-4249-93F1-A033C655FF05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35" name="Text Box 4">
          <a:extLst>
            <a:ext uri="{FF2B5EF4-FFF2-40B4-BE49-F238E27FC236}">
              <a16:creationId xmlns:a16="http://schemas.microsoft.com/office/drawing/2014/main" id="{4F86C528-7CB1-40D8-B851-C26FCF7A3BD5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36" name="Text Box 5">
          <a:extLst>
            <a:ext uri="{FF2B5EF4-FFF2-40B4-BE49-F238E27FC236}">
              <a16:creationId xmlns:a16="http://schemas.microsoft.com/office/drawing/2014/main" id="{223C4BBD-E137-4977-99CC-923B37432288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37" name="Text Box 6">
          <a:extLst>
            <a:ext uri="{FF2B5EF4-FFF2-40B4-BE49-F238E27FC236}">
              <a16:creationId xmlns:a16="http://schemas.microsoft.com/office/drawing/2014/main" id="{60528676-9312-4382-A922-1D31F3101729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38" name="Text Box 7">
          <a:extLst>
            <a:ext uri="{FF2B5EF4-FFF2-40B4-BE49-F238E27FC236}">
              <a16:creationId xmlns:a16="http://schemas.microsoft.com/office/drawing/2014/main" id="{CC60C116-3E2E-48D2-8054-A7C838395A7A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39" name="Text Box 8">
          <a:extLst>
            <a:ext uri="{FF2B5EF4-FFF2-40B4-BE49-F238E27FC236}">
              <a16:creationId xmlns:a16="http://schemas.microsoft.com/office/drawing/2014/main" id="{9E782A10-0B29-4DE4-9186-3E8EBE616F72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40" name="Text Box 9">
          <a:extLst>
            <a:ext uri="{FF2B5EF4-FFF2-40B4-BE49-F238E27FC236}">
              <a16:creationId xmlns:a16="http://schemas.microsoft.com/office/drawing/2014/main" id="{245D486C-F7A9-416F-8952-004FE0EA1956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41" name="Text Box 10">
          <a:extLst>
            <a:ext uri="{FF2B5EF4-FFF2-40B4-BE49-F238E27FC236}">
              <a16:creationId xmlns:a16="http://schemas.microsoft.com/office/drawing/2014/main" id="{CB102133-FA7E-4E85-A2F9-A33142DB47CF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42" name="Text Box 11">
          <a:extLst>
            <a:ext uri="{FF2B5EF4-FFF2-40B4-BE49-F238E27FC236}">
              <a16:creationId xmlns:a16="http://schemas.microsoft.com/office/drawing/2014/main" id="{763216A7-E132-4C1C-810F-1424329157A4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43" name="Text Box 12">
          <a:extLst>
            <a:ext uri="{FF2B5EF4-FFF2-40B4-BE49-F238E27FC236}">
              <a16:creationId xmlns:a16="http://schemas.microsoft.com/office/drawing/2014/main" id="{2168D532-3219-44B5-AB6C-861EF730F563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44" name="Text Box 13">
          <a:extLst>
            <a:ext uri="{FF2B5EF4-FFF2-40B4-BE49-F238E27FC236}">
              <a16:creationId xmlns:a16="http://schemas.microsoft.com/office/drawing/2014/main" id="{85D88100-3C63-4F9B-8D49-EA3535769E05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45" name="Text Box 14">
          <a:extLst>
            <a:ext uri="{FF2B5EF4-FFF2-40B4-BE49-F238E27FC236}">
              <a16:creationId xmlns:a16="http://schemas.microsoft.com/office/drawing/2014/main" id="{DD2549EE-7149-42AF-9DE5-35877138CBC1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46" name="Text Box 15">
          <a:extLst>
            <a:ext uri="{FF2B5EF4-FFF2-40B4-BE49-F238E27FC236}">
              <a16:creationId xmlns:a16="http://schemas.microsoft.com/office/drawing/2014/main" id="{A2743036-57B2-41A3-ADF6-B8EB92CFE049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47" name="Text Box 16">
          <a:extLst>
            <a:ext uri="{FF2B5EF4-FFF2-40B4-BE49-F238E27FC236}">
              <a16:creationId xmlns:a16="http://schemas.microsoft.com/office/drawing/2014/main" id="{F4F3B2A0-5BE7-4669-97E5-499F5C6AC8A7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48" name="Text Box 17">
          <a:extLst>
            <a:ext uri="{FF2B5EF4-FFF2-40B4-BE49-F238E27FC236}">
              <a16:creationId xmlns:a16="http://schemas.microsoft.com/office/drawing/2014/main" id="{0B6E4B75-157E-4DCE-960D-89378063BA55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49" name="Text Box 18">
          <a:extLst>
            <a:ext uri="{FF2B5EF4-FFF2-40B4-BE49-F238E27FC236}">
              <a16:creationId xmlns:a16="http://schemas.microsoft.com/office/drawing/2014/main" id="{3D445290-0CA1-4F5E-95AB-790EE6588D93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50" name="Text Box 19">
          <a:extLst>
            <a:ext uri="{FF2B5EF4-FFF2-40B4-BE49-F238E27FC236}">
              <a16:creationId xmlns:a16="http://schemas.microsoft.com/office/drawing/2014/main" id="{D8E69C0C-3999-4B94-BD5B-7A662B62779B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51" name="Text Box 20">
          <a:extLst>
            <a:ext uri="{FF2B5EF4-FFF2-40B4-BE49-F238E27FC236}">
              <a16:creationId xmlns:a16="http://schemas.microsoft.com/office/drawing/2014/main" id="{2F4305EC-2468-4DB2-BC42-BCDA63CDB400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52" name="Text Box 22">
          <a:extLst>
            <a:ext uri="{FF2B5EF4-FFF2-40B4-BE49-F238E27FC236}">
              <a16:creationId xmlns:a16="http://schemas.microsoft.com/office/drawing/2014/main" id="{14AC4EAE-4D26-415A-B83D-30A08D82EAF0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53" name="Text Box 23">
          <a:extLst>
            <a:ext uri="{FF2B5EF4-FFF2-40B4-BE49-F238E27FC236}">
              <a16:creationId xmlns:a16="http://schemas.microsoft.com/office/drawing/2014/main" id="{62CAC8C6-47BC-4486-9780-F9C9EF934D36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54" name="Text Box 24">
          <a:extLst>
            <a:ext uri="{FF2B5EF4-FFF2-40B4-BE49-F238E27FC236}">
              <a16:creationId xmlns:a16="http://schemas.microsoft.com/office/drawing/2014/main" id="{F8F8932A-3FA7-4165-8241-2732F24D718B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55" name="Text Box 25">
          <a:extLst>
            <a:ext uri="{FF2B5EF4-FFF2-40B4-BE49-F238E27FC236}">
              <a16:creationId xmlns:a16="http://schemas.microsoft.com/office/drawing/2014/main" id="{BA6A06BC-D6A6-4007-98FB-16BBE2742F53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56" name="Text Box 26">
          <a:extLst>
            <a:ext uri="{FF2B5EF4-FFF2-40B4-BE49-F238E27FC236}">
              <a16:creationId xmlns:a16="http://schemas.microsoft.com/office/drawing/2014/main" id="{0455745F-1EF2-42E7-B452-C8DC63360DBE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57" name="Text Box 27">
          <a:extLst>
            <a:ext uri="{FF2B5EF4-FFF2-40B4-BE49-F238E27FC236}">
              <a16:creationId xmlns:a16="http://schemas.microsoft.com/office/drawing/2014/main" id="{C2F3FBEE-B623-451A-9C24-FD2B7C6C982F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58" name="Text Box 28">
          <a:extLst>
            <a:ext uri="{FF2B5EF4-FFF2-40B4-BE49-F238E27FC236}">
              <a16:creationId xmlns:a16="http://schemas.microsoft.com/office/drawing/2014/main" id="{D7B714CA-2F17-40AC-B34E-E7876DA6A6D5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59" name="Text Box 29">
          <a:extLst>
            <a:ext uri="{FF2B5EF4-FFF2-40B4-BE49-F238E27FC236}">
              <a16:creationId xmlns:a16="http://schemas.microsoft.com/office/drawing/2014/main" id="{8376FF32-5EA4-457B-BA8C-BFBF77873F3B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60" name="Text Box 30">
          <a:extLst>
            <a:ext uri="{FF2B5EF4-FFF2-40B4-BE49-F238E27FC236}">
              <a16:creationId xmlns:a16="http://schemas.microsoft.com/office/drawing/2014/main" id="{374BF35B-F8D6-4C0F-9BB0-F8CCE496919B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61" name="Text Box 31">
          <a:extLst>
            <a:ext uri="{FF2B5EF4-FFF2-40B4-BE49-F238E27FC236}">
              <a16:creationId xmlns:a16="http://schemas.microsoft.com/office/drawing/2014/main" id="{B8CADF16-C583-4105-989A-83D51E76CBD6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76200</xdr:colOff>
      <xdr:row>39</xdr:row>
      <xdr:rowOff>28575</xdr:rowOff>
    </xdr:to>
    <xdr:sp macro="" textlink="">
      <xdr:nvSpPr>
        <xdr:cNvPr id="46662" name="Text Box 32">
          <a:extLst>
            <a:ext uri="{FF2B5EF4-FFF2-40B4-BE49-F238E27FC236}">
              <a16:creationId xmlns:a16="http://schemas.microsoft.com/office/drawing/2014/main" id="{9999E6F1-B0A3-4CAD-BF96-522774EAE6AE}"/>
            </a:ext>
          </a:extLst>
        </xdr:cNvPr>
        <xdr:cNvSpPr txBox="1">
          <a:spLocks noChangeArrowheads="1"/>
        </xdr:cNvSpPr>
      </xdr:nvSpPr>
      <xdr:spPr bwMode="auto">
        <a:xfrm>
          <a:off x="1619250" y="7143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76200</xdr:colOff>
      <xdr:row>39</xdr:row>
      <xdr:rowOff>28575</xdr:rowOff>
    </xdr:to>
    <xdr:sp macro="" textlink="">
      <xdr:nvSpPr>
        <xdr:cNvPr id="46663" name="Text Box 33">
          <a:extLst>
            <a:ext uri="{FF2B5EF4-FFF2-40B4-BE49-F238E27FC236}">
              <a16:creationId xmlns:a16="http://schemas.microsoft.com/office/drawing/2014/main" id="{43F51208-FA4F-4890-8458-7EB93A1877E5}"/>
            </a:ext>
          </a:extLst>
        </xdr:cNvPr>
        <xdr:cNvSpPr txBox="1">
          <a:spLocks noChangeArrowheads="1"/>
        </xdr:cNvSpPr>
      </xdr:nvSpPr>
      <xdr:spPr bwMode="auto">
        <a:xfrm>
          <a:off x="1619250" y="7143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76200</xdr:colOff>
      <xdr:row>39</xdr:row>
      <xdr:rowOff>28575</xdr:rowOff>
    </xdr:to>
    <xdr:sp macro="" textlink="">
      <xdr:nvSpPr>
        <xdr:cNvPr id="46664" name="Text Box 34">
          <a:extLst>
            <a:ext uri="{FF2B5EF4-FFF2-40B4-BE49-F238E27FC236}">
              <a16:creationId xmlns:a16="http://schemas.microsoft.com/office/drawing/2014/main" id="{A5AE90FB-3920-40AA-B709-B23FF9FEA175}"/>
            </a:ext>
          </a:extLst>
        </xdr:cNvPr>
        <xdr:cNvSpPr txBox="1">
          <a:spLocks noChangeArrowheads="1"/>
        </xdr:cNvSpPr>
      </xdr:nvSpPr>
      <xdr:spPr bwMode="auto">
        <a:xfrm>
          <a:off x="1619250" y="7143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76200</xdr:colOff>
      <xdr:row>39</xdr:row>
      <xdr:rowOff>28575</xdr:rowOff>
    </xdr:to>
    <xdr:sp macro="" textlink="">
      <xdr:nvSpPr>
        <xdr:cNvPr id="46665" name="Text Box 35">
          <a:extLst>
            <a:ext uri="{FF2B5EF4-FFF2-40B4-BE49-F238E27FC236}">
              <a16:creationId xmlns:a16="http://schemas.microsoft.com/office/drawing/2014/main" id="{7D44FB39-0885-4550-95D9-043E2751583C}"/>
            </a:ext>
          </a:extLst>
        </xdr:cNvPr>
        <xdr:cNvSpPr txBox="1">
          <a:spLocks noChangeArrowheads="1"/>
        </xdr:cNvSpPr>
      </xdr:nvSpPr>
      <xdr:spPr bwMode="auto">
        <a:xfrm>
          <a:off x="1619250" y="7143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76200</xdr:colOff>
      <xdr:row>39</xdr:row>
      <xdr:rowOff>28575</xdr:rowOff>
    </xdr:to>
    <xdr:sp macro="" textlink="">
      <xdr:nvSpPr>
        <xdr:cNvPr id="46666" name="Text Box 36">
          <a:extLst>
            <a:ext uri="{FF2B5EF4-FFF2-40B4-BE49-F238E27FC236}">
              <a16:creationId xmlns:a16="http://schemas.microsoft.com/office/drawing/2014/main" id="{7C8111CB-5790-498C-BB50-564789A034DF}"/>
            </a:ext>
          </a:extLst>
        </xdr:cNvPr>
        <xdr:cNvSpPr txBox="1">
          <a:spLocks noChangeArrowheads="1"/>
        </xdr:cNvSpPr>
      </xdr:nvSpPr>
      <xdr:spPr bwMode="auto">
        <a:xfrm>
          <a:off x="1619250" y="7143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76200</xdr:colOff>
      <xdr:row>39</xdr:row>
      <xdr:rowOff>28575</xdr:rowOff>
    </xdr:to>
    <xdr:sp macro="" textlink="">
      <xdr:nvSpPr>
        <xdr:cNvPr id="46667" name="Text Box 37">
          <a:extLst>
            <a:ext uri="{FF2B5EF4-FFF2-40B4-BE49-F238E27FC236}">
              <a16:creationId xmlns:a16="http://schemas.microsoft.com/office/drawing/2014/main" id="{4F614D82-48EA-4BE3-8AAC-EFDB23DC24F4}"/>
            </a:ext>
          </a:extLst>
        </xdr:cNvPr>
        <xdr:cNvSpPr txBox="1">
          <a:spLocks noChangeArrowheads="1"/>
        </xdr:cNvSpPr>
      </xdr:nvSpPr>
      <xdr:spPr bwMode="auto">
        <a:xfrm>
          <a:off x="1619250" y="7143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76200</xdr:colOff>
      <xdr:row>39</xdr:row>
      <xdr:rowOff>28575</xdr:rowOff>
    </xdr:to>
    <xdr:sp macro="" textlink="">
      <xdr:nvSpPr>
        <xdr:cNvPr id="46668" name="Text Box 38">
          <a:extLst>
            <a:ext uri="{FF2B5EF4-FFF2-40B4-BE49-F238E27FC236}">
              <a16:creationId xmlns:a16="http://schemas.microsoft.com/office/drawing/2014/main" id="{33412403-837C-4945-A198-9A7E92B832A8}"/>
            </a:ext>
          </a:extLst>
        </xdr:cNvPr>
        <xdr:cNvSpPr txBox="1">
          <a:spLocks noChangeArrowheads="1"/>
        </xdr:cNvSpPr>
      </xdr:nvSpPr>
      <xdr:spPr bwMode="auto">
        <a:xfrm>
          <a:off x="1619250" y="7143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76200</xdr:colOff>
      <xdr:row>39</xdr:row>
      <xdr:rowOff>28575</xdr:rowOff>
    </xdr:to>
    <xdr:sp macro="" textlink="">
      <xdr:nvSpPr>
        <xdr:cNvPr id="46669" name="Text Box 39">
          <a:extLst>
            <a:ext uri="{FF2B5EF4-FFF2-40B4-BE49-F238E27FC236}">
              <a16:creationId xmlns:a16="http://schemas.microsoft.com/office/drawing/2014/main" id="{01AABD80-7091-4796-B715-BC935636231F}"/>
            </a:ext>
          </a:extLst>
        </xdr:cNvPr>
        <xdr:cNvSpPr txBox="1">
          <a:spLocks noChangeArrowheads="1"/>
        </xdr:cNvSpPr>
      </xdr:nvSpPr>
      <xdr:spPr bwMode="auto">
        <a:xfrm>
          <a:off x="1619250" y="7143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76200</xdr:colOff>
      <xdr:row>39</xdr:row>
      <xdr:rowOff>28575</xdr:rowOff>
    </xdr:to>
    <xdr:sp macro="" textlink="">
      <xdr:nvSpPr>
        <xdr:cNvPr id="46670" name="Text Box 40">
          <a:extLst>
            <a:ext uri="{FF2B5EF4-FFF2-40B4-BE49-F238E27FC236}">
              <a16:creationId xmlns:a16="http://schemas.microsoft.com/office/drawing/2014/main" id="{4CD9AF8D-7FCB-41A6-BC87-1AAE2FC28DD7}"/>
            </a:ext>
          </a:extLst>
        </xdr:cNvPr>
        <xdr:cNvSpPr txBox="1">
          <a:spLocks noChangeArrowheads="1"/>
        </xdr:cNvSpPr>
      </xdr:nvSpPr>
      <xdr:spPr bwMode="auto">
        <a:xfrm>
          <a:off x="1619250" y="7143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76200</xdr:colOff>
      <xdr:row>39</xdr:row>
      <xdr:rowOff>28575</xdr:rowOff>
    </xdr:to>
    <xdr:sp macro="" textlink="">
      <xdr:nvSpPr>
        <xdr:cNvPr id="46671" name="Text Box 41">
          <a:extLst>
            <a:ext uri="{FF2B5EF4-FFF2-40B4-BE49-F238E27FC236}">
              <a16:creationId xmlns:a16="http://schemas.microsoft.com/office/drawing/2014/main" id="{16288CE1-2CEF-43DA-939D-33444132F2AA}"/>
            </a:ext>
          </a:extLst>
        </xdr:cNvPr>
        <xdr:cNvSpPr txBox="1">
          <a:spLocks noChangeArrowheads="1"/>
        </xdr:cNvSpPr>
      </xdr:nvSpPr>
      <xdr:spPr bwMode="auto">
        <a:xfrm>
          <a:off x="1619250" y="7143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72" name="Text Box 42">
          <a:extLst>
            <a:ext uri="{FF2B5EF4-FFF2-40B4-BE49-F238E27FC236}">
              <a16:creationId xmlns:a16="http://schemas.microsoft.com/office/drawing/2014/main" id="{787967B7-28AA-4912-84CE-738B068F6FDE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73" name="Text Box 43">
          <a:extLst>
            <a:ext uri="{FF2B5EF4-FFF2-40B4-BE49-F238E27FC236}">
              <a16:creationId xmlns:a16="http://schemas.microsoft.com/office/drawing/2014/main" id="{6F511C7E-CF9C-4670-9791-539A1FEC34F9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74" name="Text Box 44">
          <a:extLst>
            <a:ext uri="{FF2B5EF4-FFF2-40B4-BE49-F238E27FC236}">
              <a16:creationId xmlns:a16="http://schemas.microsoft.com/office/drawing/2014/main" id="{80B30D36-1340-4D84-90F5-62E90DFF3196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75" name="Text Box 45">
          <a:extLst>
            <a:ext uri="{FF2B5EF4-FFF2-40B4-BE49-F238E27FC236}">
              <a16:creationId xmlns:a16="http://schemas.microsoft.com/office/drawing/2014/main" id="{F9A4E503-F364-4B1A-8CA6-F94777B2CA42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76" name="Text Box 46">
          <a:extLst>
            <a:ext uri="{FF2B5EF4-FFF2-40B4-BE49-F238E27FC236}">
              <a16:creationId xmlns:a16="http://schemas.microsoft.com/office/drawing/2014/main" id="{933FC57F-4679-4A5E-A34B-4ECAD956F272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77" name="Text Box 47">
          <a:extLst>
            <a:ext uri="{FF2B5EF4-FFF2-40B4-BE49-F238E27FC236}">
              <a16:creationId xmlns:a16="http://schemas.microsoft.com/office/drawing/2014/main" id="{B426EB99-4862-43DF-90FE-451AC5DB3374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78" name="Text Box 48">
          <a:extLst>
            <a:ext uri="{FF2B5EF4-FFF2-40B4-BE49-F238E27FC236}">
              <a16:creationId xmlns:a16="http://schemas.microsoft.com/office/drawing/2014/main" id="{74C8BC82-5699-4562-9D5B-3D6E0080311E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79" name="Text Box 49">
          <a:extLst>
            <a:ext uri="{FF2B5EF4-FFF2-40B4-BE49-F238E27FC236}">
              <a16:creationId xmlns:a16="http://schemas.microsoft.com/office/drawing/2014/main" id="{774CFCDB-8331-4A22-B613-504408C85F4E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80" name="Text Box 50">
          <a:extLst>
            <a:ext uri="{FF2B5EF4-FFF2-40B4-BE49-F238E27FC236}">
              <a16:creationId xmlns:a16="http://schemas.microsoft.com/office/drawing/2014/main" id="{A1F41A6D-43AF-47C9-8A07-F9B7D635AB01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81" name="Text Box 51">
          <a:extLst>
            <a:ext uri="{FF2B5EF4-FFF2-40B4-BE49-F238E27FC236}">
              <a16:creationId xmlns:a16="http://schemas.microsoft.com/office/drawing/2014/main" id="{03CDAC4C-BB7C-48D1-AAF7-0D7ABDC00887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82" name="Text Box 52">
          <a:extLst>
            <a:ext uri="{FF2B5EF4-FFF2-40B4-BE49-F238E27FC236}">
              <a16:creationId xmlns:a16="http://schemas.microsoft.com/office/drawing/2014/main" id="{F1C28402-049B-4462-B713-DFA69CE2DA15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83" name="Text Box 53">
          <a:extLst>
            <a:ext uri="{FF2B5EF4-FFF2-40B4-BE49-F238E27FC236}">
              <a16:creationId xmlns:a16="http://schemas.microsoft.com/office/drawing/2014/main" id="{F8B9BDB6-E071-42F4-8B73-8DFFE2442C7C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84" name="Text Box 54">
          <a:extLst>
            <a:ext uri="{FF2B5EF4-FFF2-40B4-BE49-F238E27FC236}">
              <a16:creationId xmlns:a16="http://schemas.microsoft.com/office/drawing/2014/main" id="{90C5D1DE-D484-410C-800B-17DAF53FAF44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85" name="Text Box 55">
          <a:extLst>
            <a:ext uri="{FF2B5EF4-FFF2-40B4-BE49-F238E27FC236}">
              <a16:creationId xmlns:a16="http://schemas.microsoft.com/office/drawing/2014/main" id="{74D51CDD-B3F1-4B33-9E60-BD40FC098670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86" name="Text Box 56">
          <a:extLst>
            <a:ext uri="{FF2B5EF4-FFF2-40B4-BE49-F238E27FC236}">
              <a16:creationId xmlns:a16="http://schemas.microsoft.com/office/drawing/2014/main" id="{C66281C6-9C8E-4D84-827D-ED4032305A67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87" name="Text Box 57">
          <a:extLst>
            <a:ext uri="{FF2B5EF4-FFF2-40B4-BE49-F238E27FC236}">
              <a16:creationId xmlns:a16="http://schemas.microsoft.com/office/drawing/2014/main" id="{28A1C117-CB0D-4C14-A336-39CB5D7F8E4C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88" name="Text Box 58">
          <a:extLst>
            <a:ext uri="{FF2B5EF4-FFF2-40B4-BE49-F238E27FC236}">
              <a16:creationId xmlns:a16="http://schemas.microsoft.com/office/drawing/2014/main" id="{8896CAD5-EE31-43E2-8C36-F7724258BE4D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89" name="Text Box 59">
          <a:extLst>
            <a:ext uri="{FF2B5EF4-FFF2-40B4-BE49-F238E27FC236}">
              <a16:creationId xmlns:a16="http://schemas.microsoft.com/office/drawing/2014/main" id="{B3551178-44E6-47E1-852A-5D160499651E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90" name="Text Box 60">
          <a:extLst>
            <a:ext uri="{FF2B5EF4-FFF2-40B4-BE49-F238E27FC236}">
              <a16:creationId xmlns:a16="http://schemas.microsoft.com/office/drawing/2014/main" id="{D3AE6D22-B9D0-4E02-8A14-11C405B0E399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91" name="Text Box 61">
          <a:extLst>
            <a:ext uri="{FF2B5EF4-FFF2-40B4-BE49-F238E27FC236}">
              <a16:creationId xmlns:a16="http://schemas.microsoft.com/office/drawing/2014/main" id="{4033A9BB-B924-40D0-B925-C2737514298C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B1:T28"/>
  <sheetViews>
    <sheetView topLeftCell="A12" workbookViewId="0">
      <selection activeCell="C28" sqref="C28"/>
    </sheetView>
  </sheetViews>
  <sheetFormatPr defaultColWidth="9.1796875" defaultRowHeight="13" x14ac:dyDescent="0.3"/>
  <cols>
    <col min="1" max="1" width="1.7265625" style="1" customWidth="1"/>
    <col min="2" max="2" width="0.81640625" style="1" customWidth="1"/>
    <col min="3" max="3" width="18.7265625" style="1" customWidth="1"/>
    <col min="4" max="4" width="20.7265625" style="1" customWidth="1"/>
    <col min="5" max="5" width="63.26953125" style="1" customWidth="1"/>
    <col min="6" max="6" width="20.7265625" style="1" customWidth="1"/>
    <col min="7" max="7" width="0.81640625" style="1" customWidth="1"/>
    <col min="8" max="8" width="1.7265625" style="1" customWidth="1"/>
    <col min="9" max="9" width="16.54296875" style="1" customWidth="1"/>
    <col min="10" max="10" width="21.453125" style="1" customWidth="1"/>
    <col min="11" max="11" width="11.54296875" style="1" customWidth="1"/>
    <col min="12" max="12" width="10.453125" style="1" customWidth="1"/>
    <col min="13" max="14" width="9.1796875" style="1"/>
    <col min="15" max="15" width="11" style="1" customWidth="1"/>
    <col min="16" max="16384" width="9.1796875" style="1"/>
  </cols>
  <sheetData>
    <row r="1" spans="2:20" ht="13.5" thickBot="1" x14ac:dyDescent="0.35"/>
    <row r="2" spans="2:20" ht="4.5" customHeight="1" thickTop="1" thickBot="1" x14ac:dyDescent="0.35">
      <c r="B2" s="2"/>
      <c r="C2" s="3"/>
      <c r="D2" s="3"/>
      <c r="E2" s="3"/>
      <c r="F2" s="3"/>
      <c r="G2" s="3"/>
    </row>
    <row r="3" spans="2:20" ht="16" customHeight="1" thickTop="1" thickBot="1" x14ac:dyDescent="0.4">
      <c r="B3" s="2"/>
      <c r="C3" s="4"/>
      <c r="D3" s="4"/>
      <c r="E3" s="4"/>
      <c r="F3" s="5"/>
      <c r="G3" s="6"/>
    </row>
    <row r="4" spans="2:20" ht="18" customHeight="1" thickTop="1" thickBot="1" x14ac:dyDescent="0.55000000000000004">
      <c r="B4" s="2"/>
      <c r="C4" s="125"/>
      <c r="D4" s="125"/>
      <c r="E4" s="125"/>
      <c r="F4" s="125"/>
      <c r="G4" s="6"/>
    </row>
    <row r="5" spans="2:20" ht="22" thickTop="1" thickBot="1" x14ac:dyDescent="0.55000000000000004">
      <c r="B5" s="2"/>
      <c r="C5" s="152" t="s">
        <v>0</v>
      </c>
      <c r="D5" s="152"/>
      <c r="E5" s="152"/>
      <c r="F5" s="152"/>
      <c r="G5" s="6"/>
    </row>
    <row r="6" spans="2:20" ht="23.25" customHeight="1" thickTop="1" thickBot="1" x14ac:dyDescent="0.4">
      <c r="B6" s="2"/>
      <c r="C6" s="127"/>
      <c r="D6" s="153" t="s">
        <v>1</v>
      </c>
      <c r="E6" s="154"/>
      <c r="F6" s="7"/>
      <c r="G6" s="6"/>
    </row>
    <row r="7" spans="2:20" ht="16.5" thickTop="1" thickBot="1" x14ac:dyDescent="0.4">
      <c r="B7" s="2"/>
      <c r="C7" s="127"/>
      <c r="D7" s="153" t="s">
        <v>147</v>
      </c>
      <c r="E7" s="154"/>
      <c r="F7" s="7"/>
      <c r="G7" s="6"/>
    </row>
    <row r="8" spans="2:20" ht="16.5" customHeight="1" thickTop="1" thickBot="1" x14ac:dyDescent="0.5">
      <c r="B8" s="2"/>
      <c r="C8" s="127"/>
      <c r="D8" s="140"/>
      <c r="E8" s="141"/>
      <c r="F8" s="7"/>
      <c r="G8" s="6"/>
    </row>
    <row r="9" spans="2:20" ht="19.5" thickTop="1" thickBot="1" x14ac:dyDescent="0.5">
      <c r="B9" s="2"/>
      <c r="C9" s="127"/>
      <c r="D9" s="140"/>
      <c r="E9" s="8" t="s">
        <v>2</v>
      </c>
      <c r="F9" s="7"/>
      <c r="G9" s="6"/>
    </row>
    <row r="10" spans="2:20" ht="19.5" thickTop="1" thickBot="1" x14ac:dyDescent="0.5">
      <c r="B10" s="2"/>
      <c r="C10" s="127"/>
      <c r="D10" s="140"/>
      <c r="E10" s="8"/>
      <c r="F10" s="7"/>
      <c r="G10" s="6"/>
    </row>
    <row r="11" spans="2:20" ht="19.5" thickTop="1" thickBot="1" x14ac:dyDescent="0.5">
      <c r="B11" s="2"/>
      <c r="C11" s="127"/>
      <c r="D11" s="141"/>
      <c r="E11" s="8" t="s">
        <v>3</v>
      </c>
      <c r="G11" s="6"/>
      <c r="S11" s="124"/>
      <c r="T11" s="124"/>
    </row>
    <row r="12" spans="2:20" ht="19.5" thickTop="1" thickBot="1" x14ac:dyDescent="0.5">
      <c r="B12" s="2"/>
      <c r="C12" s="127"/>
      <c r="D12" s="141"/>
      <c r="E12" s="8" t="s">
        <v>4</v>
      </c>
      <c r="G12" s="6"/>
    </row>
    <row r="13" spans="2:20" ht="19.5" thickTop="1" thickBot="1" x14ac:dyDescent="0.5">
      <c r="B13" s="2"/>
      <c r="C13" s="127"/>
      <c r="D13" s="9"/>
      <c r="E13" s="8" t="s">
        <v>5</v>
      </c>
      <c r="G13" s="6"/>
    </row>
    <row r="14" spans="2:20" ht="19.5" thickTop="1" thickBot="1" x14ac:dyDescent="0.5">
      <c r="B14" s="2"/>
      <c r="C14" s="127"/>
      <c r="D14" s="9"/>
      <c r="E14" s="8" t="s">
        <v>6</v>
      </c>
      <c r="G14" s="6"/>
    </row>
    <row r="15" spans="2:20" ht="19.5" thickTop="1" thickBot="1" x14ac:dyDescent="0.5">
      <c r="B15" s="2"/>
      <c r="C15" s="127"/>
      <c r="D15" s="9"/>
      <c r="E15" s="8" t="s">
        <v>7</v>
      </c>
      <c r="G15" s="6"/>
    </row>
    <row r="16" spans="2:20" ht="19.5" thickTop="1" thickBot="1" x14ac:dyDescent="0.5">
      <c r="B16" s="2"/>
      <c r="C16" s="127"/>
      <c r="D16" s="9"/>
      <c r="E16" s="8" t="s">
        <v>8</v>
      </c>
      <c r="G16" s="6"/>
    </row>
    <row r="17" spans="2:7" ht="19.5" thickTop="1" thickBot="1" x14ac:dyDescent="0.5">
      <c r="B17" s="2"/>
      <c r="C17" s="127"/>
      <c r="D17" s="9"/>
      <c r="E17" s="8"/>
      <c r="G17" s="6"/>
    </row>
    <row r="18" spans="2:7" ht="24.75" customHeight="1" thickTop="1" thickBot="1" x14ac:dyDescent="0.5">
      <c r="B18" s="2"/>
      <c r="D18" s="141"/>
      <c r="E18" s="10" t="s">
        <v>9</v>
      </c>
      <c r="F18" s="11"/>
      <c r="G18" s="6"/>
    </row>
    <row r="19" spans="2:7" ht="24.75" customHeight="1" thickTop="1" thickBot="1" x14ac:dyDescent="0.5">
      <c r="B19" s="2"/>
      <c r="D19" s="141"/>
      <c r="E19" s="10"/>
      <c r="F19" s="11"/>
      <c r="G19" s="6"/>
    </row>
    <row r="20" spans="2:7" ht="19.5" thickTop="1" thickBot="1" x14ac:dyDescent="0.5">
      <c r="B20" s="2"/>
      <c r="C20" s="127"/>
      <c r="D20" s="9"/>
      <c r="E20" s="8" t="s">
        <v>10</v>
      </c>
      <c r="G20" s="6"/>
    </row>
    <row r="21" spans="2:7" ht="19.5" thickTop="1" thickBot="1" x14ac:dyDescent="0.5">
      <c r="B21" s="2"/>
      <c r="C21" s="127"/>
      <c r="D21" s="9"/>
      <c r="E21" s="8" t="s">
        <v>11</v>
      </c>
      <c r="G21" s="6"/>
    </row>
    <row r="22" spans="2:7" ht="19.5" thickTop="1" thickBot="1" x14ac:dyDescent="0.5">
      <c r="B22" s="2"/>
      <c r="C22" s="127"/>
      <c r="D22" s="141"/>
      <c r="E22" s="8"/>
      <c r="G22" s="6"/>
    </row>
    <row r="23" spans="2:7" ht="14" thickTop="1" thickBot="1" x14ac:dyDescent="0.35">
      <c r="B23" s="2"/>
      <c r="E23" s="12"/>
      <c r="G23" s="6"/>
    </row>
    <row r="24" spans="2:7" ht="14" thickTop="1" thickBot="1" x14ac:dyDescent="0.35">
      <c r="B24" s="2"/>
      <c r="C24" s="13"/>
      <c r="D24" s="13"/>
      <c r="E24" s="13"/>
      <c r="F24" s="13"/>
      <c r="G24" s="6"/>
    </row>
    <row r="25" spans="2:7" ht="4.5" customHeight="1" thickTop="1" x14ac:dyDescent="0.3">
      <c r="B25" s="2"/>
      <c r="C25" s="3" t="s">
        <v>12</v>
      </c>
      <c r="D25" s="3"/>
      <c r="E25" s="3"/>
      <c r="F25" s="3"/>
      <c r="G25" s="6"/>
    </row>
    <row r="26" spans="2:7" ht="12.75" customHeight="1" x14ac:dyDescent="0.3">
      <c r="C26" s="14" t="s">
        <v>13</v>
      </c>
    </row>
    <row r="27" spans="2:7" ht="26.25" customHeight="1" x14ac:dyDescent="0.3">
      <c r="C27" s="151" t="s">
        <v>14</v>
      </c>
      <c r="D27" s="151"/>
      <c r="E27" s="151"/>
      <c r="F27" s="151"/>
    </row>
    <row r="28" spans="2:7" x14ac:dyDescent="0.3">
      <c r="F28" s="15"/>
    </row>
  </sheetData>
  <mergeCells count="4">
    <mergeCell ref="C27:F27"/>
    <mergeCell ref="C5:F5"/>
    <mergeCell ref="D6:E6"/>
    <mergeCell ref="D7:E7"/>
  </mergeCells>
  <phoneticPr fontId="2" type="noConversion"/>
  <printOptions horizontalCentered="1" verticalCentered="1"/>
  <pageMargins left="0.5" right="0.5" top="1" bottom="0.75" header="0.5" footer="0.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R32"/>
  <sheetViews>
    <sheetView zoomScale="90" zoomScaleNormal="90" workbookViewId="0">
      <selection activeCell="A33" sqref="A33"/>
    </sheetView>
  </sheetViews>
  <sheetFormatPr defaultColWidth="9.1796875" defaultRowHeight="13" x14ac:dyDescent="0.3"/>
  <cols>
    <col min="1" max="1" width="18.7265625" style="11" customWidth="1"/>
    <col min="2" max="2" width="7.453125" style="11" customWidth="1"/>
    <col min="3" max="3" width="7.26953125" style="11" customWidth="1"/>
    <col min="4" max="4" width="7" style="11" customWidth="1"/>
    <col min="5" max="6" width="7.26953125" style="11" customWidth="1"/>
    <col min="7" max="10" width="6.7265625" style="11" customWidth="1"/>
    <col min="11" max="12" width="7.26953125" style="11" customWidth="1"/>
    <col min="13" max="16" width="6.7265625" style="11" customWidth="1"/>
    <col min="17" max="16384" width="9.1796875" style="11"/>
  </cols>
  <sheetData>
    <row r="1" spans="1:18" ht="18.5" x14ac:dyDescent="0.45">
      <c r="A1" s="155" t="s">
        <v>0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5"/>
      <c r="P1" s="155"/>
    </row>
    <row r="2" spans="1:18" ht="15.5" x14ac:dyDescent="0.35">
      <c r="A2" s="153" t="s">
        <v>1</v>
      </c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  <c r="P2" s="153"/>
      <c r="Q2" s="127"/>
      <c r="R2" s="127"/>
    </row>
    <row r="3" spans="1:18" ht="15.5" x14ac:dyDescent="0.35">
      <c r="A3" s="153" t="s">
        <v>147</v>
      </c>
      <c r="B3" s="153"/>
      <c r="C3" s="153"/>
      <c r="D3" s="153"/>
      <c r="E3" s="153"/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6"/>
      <c r="R3" s="16"/>
    </row>
    <row r="5" spans="1:18" ht="18.5" x14ac:dyDescent="0.45">
      <c r="A5" s="155" t="s">
        <v>15</v>
      </c>
      <c r="B5" s="155"/>
      <c r="C5" s="155"/>
      <c r="D5" s="155"/>
      <c r="E5" s="155"/>
      <c r="F5" s="155"/>
      <c r="G5" s="155"/>
      <c r="H5" s="155"/>
      <c r="I5" s="155"/>
      <c r="J5" s="155"/>
      <c r="K5" s="155"/>
      <c r="L5" s="155"/>
      <c r="M5" s="155"/>
      <c r="N5" s="155"/>
      <c r="O5" s="155"/>
      <c r="P5" s="155"/>
      <c r="Q5" s="8"/>
      <c r="R5" s="8"/>
    </row>
    <row r="6" spans="1:18" ht="6.75" customHeight="1" thickBot="1" x14ac:dyDescent="0.35"/>
    <row r="7" spans="1:18" ht="13.5" thickTop="1" x14ac:dyDescent="0.3">
      <c r="A7" s="138" t="s">
        <v>16</v>
      </c>
      <c r="B7" s="159" t="s">
        <v>17</v>
      </c>
      <c r="C7" s="159"/>
      <c r="D7" s="159"/>
      <c r="E7" s="156" t="s">
        <v>18</v>
      </c>
      <c r="F7" s="157"/>
      <c r="G7" s="158"/>
      <c r="H7" s="156" t="s">
        <v>19</v>
      </c>
      <c r="I7" s="157"/>
      <c r="J7" s="158"/>
      <c r="K7" s="156" t="s">
        <v>20</v>
      </c>
      <c r="L7" s="157"/>
      <c r="M7" s="158"/>
      <c r="N7" s="159" t="s">
        <v>21</v>
      </c>
      <c r="O7" s="159"/>
      <c r="P7" s="160"/>
    </row>
    <row r="8" spans="1:18" ht="25.5" customHeight="1" x14ac:dyDescent="0.3">
      <c r="A8" s="17"/>
      <c r="B8" s="161" t="s">
        <v>22</v>
      </c>
      <c r="C8" s="161"/>
      <c r="D8" s="161"/>
      <c r="E8" s="164" t="s">
        <v>23</v>
      </c>
      <c r="F8" s="165"/>
      <c r="G8" s="166"/>
      <c r="H8" s="162" t="s">
        <v>24</v>
      </c>
      <c r="I8" s="162"/>
      <c r="J8" s="162"/>
      <c r="K8" s="162" t="s">
        <v>25</v>
      </c>
      <c r="L8" s="162"/>
      <c r="M8" s="162"/>
      <c r="N8" s="161" t="s">
        <v>26</v>
      </c>
      <c r="O8" s="161"/>
      <c r="P8" s="168"/>
    </row>
    <row r="9" spans="1:18" ht="26" x14ac:dyDescent="0.3">
      <c r="A9" s="139"/>
      <c r="B9" s="128" t="s">
        <v>27</v>
      </c>
      <c r="C9" s="128" t="s">
        <v>28</v>
      </c>
      <c r="D9" s="129" t="s">
        <v>29</v>
      </c>
      <c r="E9" s="128" t="s">
        <v>27</v>
      </c>
      <c r="F9" s="128" t="s">
        <v>28</v>
      </c>
      <c r="G9" s="129" t="s">
        <v>29</v>
      </c>
      <c r="H9" s="128" t="s">
        <v>27</v>
      </c>
      <c r="I9" s="128" t="s">
        <v>28</v>
      </c>
      <c r="J9" s="129" t="s">
        <v>29</v>
      </c>
      <c r="K9" s="128" t="s">
        <v>27</v>
      </c>
      <c r="L9" s="128" t="s">
        <v>28</v>
      </c>
      <c r="M9" s="129" t="s">
        <v>29</v>
      </c>
      <c r="N9" s="128" t="s">
        <v>27</v>
      </c>
      <c r="O9" s="128" t="s">
        <v>28</v>
      </c>
      <c r="P9" s="18" t="s">
        <v>29</v>
      </c>
    </row>
    <row r="10" spans="1:18" ht="14.15" customHeight="1" x14ac:dyDescent="0.3">
      <c r="A10" s="19" t="s">
        <v>30</v>
      </c>
      <c r="B10" s="142">
        <v>3250</v>
      </c>
      <c r="C10" s="20">
        <v>2352</v>
      </c>
      <c r="D10" s="21">
        <f>C10/B10</f>
        <v>0.72369230769230775</v>
      </c>
      <c r="E10" s="106">
        <v>2900</v>
      </c>
      <c r="F10" s="20">
        <v>2150</v>
      </c>
      <c r="G10" s="22">
        <f>F10/E10</f>
        <v>0.74137931034482762</v>
      </c>
      <c r="H10" s="106">
        <v>200</v>
      </c>
      <c r="I10" s="20">
        <v>198</v>
      </c>
      <c r="J10" s="22">
        <f>I10/H10</f>
        <v>0.99</v>
      </c>
      <c r="K10" s="104">
        <v>1900</v>
      </c>
      <c r="L10" s="20">
        <v>1293</v>
      </c>
      <c r="M10" s="21">
        <f>L10/K10</f>
        <v>0.68052631578947365</v>
      </c>
      <c r="N10" s="104">
        <v>150</v>
      </c>
      <c r="O10" s="20">
        <v>80</v>
      </c>
      <c r="P10" s="23">
        <f>O10/N10</f>
        <v>0.53333333333333333</v>
      </c>
    </row>
    <row r="11" spans="1:18" ht="14.15" customHeight="1" x14ac:dyDescent="0.3">
      <c r="A11" s="19" t="s">
        <v>31</v>
      </c>
      <c r="B11" s="142">
        <v>14000</v>
      </c>
      <c r="C11" s="20">
        <v>8987</v>
      </c>
      <c r="D11" s="21">
        <f t="shared" ref="D11:D25" si="0">C11/B11</f>
        <v>0.6419285714285714</v>
      </c>
      <c r="E11" s="106">
        <v>12740</v>
      </c>
      <c r="F11" s="20">
        <v>8102</v>
      </c>
      <c r="G11" s="22">
        <f t="shared" ref="G11:G25" si="1">F11/E11</f>
        <v>0.63594976452119312</v>
      </c>
      <c r="H11" s="106">
        <v>950</v>
      </c>
      <c r="I11" s="20">
        <v>631</v>
      </c>
      <c r="J11" s="22">
        <f t="shared" ref="J11:J25" si="2">I11/H11</f>
        <v>0.66421052631578947</v>
      </c>
      <c r="K11" s="104">
        <v>8500</v>
      </c>
      <c r="L11" s="20">
        <v>4696</v>
      </c>
      <c r="M11" s="21">
        <f>L11/K11</f>
        <v>0.55247058823529416</v>
      </c>
      <c r="N11" s="104">
        <v>265</v>
      </c>
      <c r="O11" s="20">
        <v>146</v>
      </c>
      <c r="P11" s="23">
        <f t="shared" ref="P11:P25" si="3">O11/N11</f>
        <v>0.55094339622641508</v>
      </c>
    </row>
    <row r="12" spans="1:18" ht="14.15" customHeight="1" x14ac:dyDescent="0.3">
      <c r="A12" s="19" t="s">
        <v>32</v>
      </c>
      <c r="B12" s="142">
        <v>8200</v>
      </c>
      <c r="C12" s="20">
        <v>5043</v>
      </c>
      <c r="D12" s="21">
        <f t="shared" si="0"/>
        <v>0.61499999999999999</v>
      </c>
      <c r="E12" s="11">
        <v>7544</v>
      </c>
      <c r="F12" s="20">
        <v>4702</v>
      </c>
      <c r="G12" s="22">
        <f t="shared" si="1"/>
        <v>0.62327677624602329</v>
      </c>
      <c r="H12" s="106">
        <v>785</v>
      </c>
      <c r="I12" s="20">
        <v>563</v>
      </c>
      <c r="J12" s="22">
        <f t="shared" si="2"/>
        <v>0.71719745222929931</v>
      </c>
      <c r="K12" s="104">
        <v>5700</v>
      </c>
      <c r="L12" s="20">
        <v>3207</v>
      </c>
      <c r="M12" s="21">
        <f t="shared" ref="M12:M25" si="4">L12/K12</f>
        <v>0.56263157894736837</v>
      </c>
      <c r="N12" s="104">
        <v>303</v>
      </c>
      <c r="O12" s="20">
        <v>184</v>
      </c>
      <c r="P12" s="23">
        <f t="shared" si="3"/>
        <v>0.60726072607260728</v>
      </c>
    </row>
    <row r="13" spans="1:18" ht="14.15" customHeight="1" x14ac:dyDescent="0.3">
      <c r="A13" s="19" t="s">
        <v>33</v>
      </c>
      <c r="B13" s="142">
        <v>7000</v>
      </c>
      <c r="C13" s="20">
        <v>4745</v>
      </c>
      <c r="D13" s="21">
        <f t="shared" si="0"/>
        <v>0.67785714285714282</v>
      </c>
      <c r="E13" s="106">
        <v>6580</v>
      </c>
      <c r="F13" s="20">
        <v>4413</v>
      </c>
      <c r="G13" s="22">
        <f t="shared" si="1"/>
        <v>0.67066869300911858</v>
      </c>
      <c r="H13" s="106">
        <v>350</v>
      </c>
      <c r="I13" s="20">
        <v>299</v>
      </c>
      <c r="J13" s="22">
        <f t="shared" si="2"/>
        <v>0.85428571428571431</v>
      </c>
      <c r="K13" s="104">
        <v>4620</v>
      </c>
      <c r="L13" s="20">
        <v>3125</v>
      </c>
      <c r="M13" s="21">
        <f t="shared" si="4"/>
        <v>0.67640692640692646</v>
      </c>
      <c r="N13" s="104">
        <v>215</v>
      </c>
      <c r="O13" s="20">
        <v>126</v>
      </c>
      <c r="P13" s="23">
        <f t="shared" si="3"/>
        <v>0.586046511627907</v>
      </c>
    </row>
    <row r="14" spans="1:18" ht="14.15" customHeight="1" x14ac:dyDescent="0.3">
      <c r="A14" s="19" t="s">
        <v>34</v>
      </c>
      <c r="B14" s="142">
        <v>2900</v>
      </c>
      <c r="C14" s="20">
        <v>1628</v>
      </c>
      <c r="D14" s="21">
        <f t="shared" si="0"/>
        <v>0.56137931034482758</v>
      </c>
      <c r="E14" s="106">
        <v>2750</v>
      </c>
      <c r="F14" s="20">
        <v>1519</v>
      </c>
      <c r="G14" s="22">
        <f t="shared" si="1"/>
        <v>0.55236363636363639</v>
      </c>
      <c r="H14" s="106">
        <v>225</v>
      </c>
      <c r="I14" s="20">
        <v>149</v>
      </c>
      <c r="J14" s="22">
        <f t="shared" si="2"/>
        <v>0.66222222222222227</v>
      </c>
      <c r="K14" s="104">
        <v>2204</v>
      </c>
      <c r="L14" s="20">
        <v>1084</v>
      </c>
      <c r="M14" s="21">
        <f t="shared" si="4"/>
        <v>0.49183303085299457</v>
      </c>
      <c r="N14" s="104">
        <v>170</v>
      </c>
      <c r="O14" s="20">
        <v>89</v>
      </c>
      <c r="P14" s="23">
        <f t="shared" si="3"/>
        <v>0.52352941176470591</v>
      </c>
    </row>
    <row r="15" spans="1:18" ht="14.15" customHeight="1" x14ac:dyDescent="0.3">
      <c r="A15" s="19" t="s">
        <v>35</v>
      </c>
      <c r="B15" s="142">
        <v>10000</v>
      </c>
      <c r="C15" s="20">
        <v>6071</v>
      </c>
      <c r="D15" s="21">
        <f t="shared" si="0"/>
        <v>0.60709999999999997</v>
      </c>
      <c r="E15" s="106">
        <v>9500</v>
      </c>
      <c r="F15" s="20">
        <v>5617</v>
      </c>
      <c r="G15" s="22">
        <f t="shared" si="1"/>
        <v>0.59126315789473682</v>
      </c>
      <c r="H15" s="106">
        <v>700</v>
      </c>
      <c r="I15" s="20">
        <v>505</v>
      </c>
      <c r="J15" s="22">
        <f t="shared" si="2"/>
        <v>0.72142857142857142</v>
      </c>
      <c r="K15" s="104">
        <v>8000</v>
      </c>
      <c r="L15" s="20">
        <v>3939</v>
      </c>
      <c r="M15" s="21">
        <f t="shared" si="4"/>
        <v>0.49237500000000001</v>
      </c>
      <c r="N15" s="104">
        <v>400</v>
      </c>
      <c r="O15" s="20">
        <v>236</v>
      </c>
      <c r="P15" s="23">
        <f t="shared" si="3"/>
        <v>0.59</v>
      </c>
    </row>
    <row r="16" spans="1:18" ht="14.15" customHeight="1" x14ac:dyDescent="0.3">
      <c r="A16" s="19" t="s">
        <v>36</v>
      </c>
      <c r="B16" s="142">
        <v>3450</v>
      </c>
      <c r="C16" s="20">
        <v>1788</v>
      </c>
      <c r="D16" s="21">
        <f t="shared" si="0"/>
        <v>0.51826086956521744</v>
      </c>
      <c r="E16" s="106">
        <v>3150</v>
      </c>
      <c r="F16" s="20">
        <v>1571</v>
      </c>
      <c r="G16" s="22">
        <f t="shared" si="1"/>
        <v>0.49873015873015875</v>
      </c>
      <c r="H16" s="106">
        <v>400</v>
      </c>
      <c r="I16" s="20">
        <v>219</v>
      </c>
      <c r="J16" s="22">
        <f t="shared" si="2"/>
        <v>0.54749999999999999</v>
      </c>
      <c r="K16" s="104">
        <v>2200</v>
      </c>
      <c r="L16" s="20">
        <v>1120</v>
      </c>
      <c r="M16" s="21">
        <f t="shared" si="4"/>
        <v>0.50909090909090904</v>
      </c>
      <c r="N16" s="104">
        <v>150</v>
      </c>
      <c r="O16" s="20">
        <v>74</v>
      </c>
      <c r="P16" s="23">
        <f t="shared" si="3"/>
        <v>0.49333333333333335</v>
      </c>
    </row>
    <row r="17" spans="1:17" ht="14.15" customHeight="1" x14ac:dyDescent="0.3">
      <c r="A17" s="19" t="s">
        <v>37</v>
      </c>
      <c r="B17" s="142">
        <v>9800</v>
      </c>
      <c r="C17" s="20">
        <v>5888</v>
      </c>
      <c r="D17" s="21">
        <f t="shared" si="0"/>
        <v>0.60081632653061223</v>
      </c>
      <c r="E17" s="106">
        <v>9000</v>
      </c>
      <c r="F17" s="20">
        <v>5379</v>
      </c>
      <c r="G17" s="22">
        <f t="shared" si="1"/>
        <v>0.59766666666666668</v>
      </c>
      <c r="H17" s="106">
        <v>620</v>
      </c>
      <c r="I17" s="20">
        <v>418</v>
      </c>
      <c r="J17" s="22">
        <f t="shared" si="2"/>
        <v>0.67419354838709677</v>
      </c>
      <c r="K17" s="104">
        <v>6000</v>
      </c>
      <c r="L17" s="20">
        <v>3335</v>
      </c>
      <c r="M17" s="21">
        <f t="shared" si="4"/>
        <v>0.55583333333333329</v>
      </c>
      <c r="N17" s="104">
        <v>250</v>
      </c>
      <c r="O17" s="20">
        <v>148</v>
      </c>
      <c r="P17" s="23">
        <f t="shared" si="3"/>
        <v>0.59199999999999997</v>
      </c>
    </row>
    <row r="18" spans="1:17" ht="14.15" customHeight="1" x14ac:dyDescent="0.3">
      <c r="A18" s="19" t="s">
        <v>38</v>
      </c>
      <c r="B18" s="142">
        <v>4300</v>
      </c>
      <c r="C18" s="20">
        <v>2449</v>
      </c>
      <c r="D18" s="21">
        <f t="shared" si="0"/>
        <v>0.5695348837209302</v>
      </c>
      <c r="E18" s="106">
        <v>2700</v>
      </c>
      <c r="F18" s="20">
        <v>2195</v>
      </c>
      <c r="G18" s="22">
        <f t="shared" si="1"/>
        <v>0.812962962962963</v>
      </c>
      <c r="H18" s="106">
        <v>360</v>
      </c>
      <c r="I18" s="20">
        <v>219</v>
      </c>
      <c r="J18" s="22">
        <f t="shared" si="2"/>
        <v>0.60833333333333328</v>
      </c>
      <c r="K18" s="104">
        <v>3900</v>
      </c>
      <c r="L18" s="20">
        <v>1438</v>
      </c>
      <c r="M18" s="21">
        <f t="shared" si="4"/>
        <v>0.36871794871794872</v>
      </c>
      <c r="N18" s="104">
        <v>205</v>
      </c>
      <c r="O18" s="20">
        <v>100</v>
      </c>
      <c r="P18" s="23">
        <f t="shared" si="3"/>
        <v>0.48780487804878048</v>
      </c>
    </row>
    <row r="19" spans="1:17" ht="14.15" customHeight="1" x14ac:dyDescent="0.3">
      <c r="A19" s="19" t="s">
        <v>39</v>
      </c>
      <c r="B19" s="142">
        <v>17000</v>
      </c>
      <c r="C19" s="20">
        <v>11100</v>
      </c>
      <c r="D19" s="21">
        <f t="shared" si="0"/>
        <v>0.65294117647058825</v>
      </c>
      <c r="E19" s="106">
        <v>15000</v>
      </c>
      <c r="F19" s="20">
        <v>10091</v>
      </c>
      <c r="G19" s="22">
        <f t="shared" si="1"/>
        <v>0.67273333333333329</v>
      </c>
      <c r="H19" s="106">
        <v>1350</v>
      </c>
      <c r="I19" s="20">
        <v>846</v>
      </c>
      <c r="J19" s="22">
        <f t="shared" si="2"/>
        <v>0.62666666666666671</v>
      </c>
      <c r="K19" s="104">
        <v>8133</v>
      </c>
      <c r="L19" s="20">
        <v>4920</v>
      </c>
      <c r="M19" s="21">
        <f t="shared" si="4"/>
        <v>0.60494282552563627</v>
      </c>
      <c r="N19" s="104">
        <v>400</v>
      </c>
      <c r="O19" s="20">
        <v>238</v>
      </c>
      <c r="P19" s="23">
        <f t="shared" si="3"/>
        <v>0.59499999999999997</v>
      </c>
    </row>
    <row r="20" spans="1:17" ht="14.15" customHeight="1" x14ac:dyDescent="0.3">
      <c r="A20" s="19" t="s">
        <v>40</v>
      </c>
      <c r="B20" s="142">
        <v>7846</v>
      </c>
      <c r="C20" s="20">
        <v>4972</v>
      </c>
      <c r="D20" s="21">
        <f t="shared" si="0"/>
        <v>0.63369869997450934</v>
      </c>
      <c r="E20" s="106">
        <v>7211</v>
      </c>
      <c r="F20" s="20">
        <v>4580</v>
      </c>
      <c r="G20" s="22">
        <f t="shared" si="1"/>
        <v>0.63514075717653584</v>
      </c>
      <c r="H20" s="106">
        <v>338</v>
      </c>
      <c r="I20" s="20">
        <v>219</v>
      </c>
      <c r="J20" s="22">
        <f t="shared" si="2"/>
        <v>0.64792899408284022</v>
      </c>
      <c r="K20" s="104">
        <v>5325</v>
      </c>
      <c r="L20" s="20">
        <v>3401</v>
      </c>
      <c r="M20" s="21">
        <f t="shared" si="4"/>
        <v>0.6386854460093897</v>
      </c>
      <c r="N20" s="104">
        <v>206</v>
      </c>
      <c r="O20" s="20">
        <v>106</v>
      </c>
      <c r="P20" s="23">
        <f t="shared" si="3"/>
        <v>0.5145631067961165</v>
      </c>
    </row>
    <row r="21" spans="1:17" ht="14.15" customHeight="1" x14ac:dyDescent="0.3">
      <c r="A21" s="19" t="s">
        <v>41</v>
      </c>
      <c r="B21" s="142">
        <v>9000</v>
      </c>
      <c r="C21" s="20">
        <v>6900</v>
      </c>
      <c r="D21" s="21">
        <f t="shared" si="0"/>
        <v>0.76666666666666672</v>
      </c>
      <c r="E21" s="106">
        <v>7560</v>
      </c>
      <c r="F21" s="20">
        <v>6510</v>
      </c>
      <c r="G21" s="22">
        <f t="shared" si="1"/>
        <v>0.86111111111111116</v>
      </c>
      <c r="H21" s="106">
        <v>540</v>
      </c>
      <c r="I21" s="20">
        <v>460</v>
      </c>
      <c r="J21" s="22">
        <f t="shared" si="2"/>
        <v>0.85185185185185186</v>
      </c>
      <c r="K21" s="104">
        <v>7020</v>
      </c>
      <c r="L21" s="20">
        <v>5408</v>
      </c>
      <c r="M21" s="21">
        <f t="shared" si="4"/>
        <v>0.77037037037037037</v>
      </c>
      <c r="N21" s="104">
        <v>360</v>
      </c>
      <c r="O21" s="20">
        <v>213</v>
      </c>
      <c r="P21" s="23">
        <f t="shared" si="3"/>
        <v>0.59166666666666667</v>
      </c>
    </row>
    <row r="22" spans="1:17" ht="14.15" customHeight="1" x14ac:dyDescent="0.3">
      <c r="A22" s="19" t="s">
        <v>42</v>
      </c>
      <c r="B22" s="142">
        <v>9000</v>
      </c>
      <c r="C22" s="20">
        <v>6460</v>
      </c>
      <c r="D22" s="21">
        <f t="shared" si="0"/>
        <v>0.71777777777777774</v>
      </c>
      <c r="E22" s="106">
        <v>8400</v>
      </c>
      <c r="F22" s="20">
        <v>5873</v>
      </c>
      <c r="G22" s="22">
        <f t="shared" si="1"/>
        <v>0.69916666666666671</v>
      </c>
      <c r="H22" s="106">
        <v>500</v>
      </c>
      <c r="I22" s="20">
        <v>518</v>
      </c>
      <c r="J22" s="22">
        <f t="shared" si="2"/>
        <v>1.036</v>
      </c>
      <c r="K22" s="104">
        <v>7000</v>
      </c>
      <c r="L22" s="20">
        <v>4851</v>
      </c>
      <c r="M22" s="21">
        <f t="shared" si="4"/>
        <v>0.69299999999999995</v>
      </c>
      <c r="N22" s="104">
        <v>300</v>
      </c>
      <c r="O22" s="20">
        <v>197</v>
      </c>
      <c r="P22" s="23">
        <f t="shared" si="3"/>
        <v>0.65666666666666662</v>
      </c>
    </row>
    <row r="23" spans="1:17" ht="14.15" customHeight="1" x14ac:dyDescent="0.3">
      <c r="A23" s="19" t="s">
        <v>43</v>
      </c>
      <c r="B23" s="142">
        <v>4500</v>
      </c>
      <c r="C23" s="20">
        <v>2841</v>
      </c>
      <c r="D23" s="21">
        <f t="shared" si="0"/>
        <v>0.6313333333333333</v>
      </c>
      <c r="E23" s="106">
        <v>4100</v>
      </c>
      <c r="F23" s="20">
        <v>2532</v>
      </c>
      <c r="G23" s="22">
        <f t="shared" si="1"/>
        <v>0.61756097560975609</v>
      </c>
      <c r="H23" s="106">
        <v>270</v>
      </c>
      <c r="I23" s="20">
        <v>194</v>
      </c>
      <c r="J23" s="22">
        <f t="shared" si="2"/>
        <v>0.71851851851851856</v>
      </c>
      <c r="K23" s="104">
        <v>3600</v>
      </c>
      <c r="L23" s="20">
        <v>1980</v>
      </c>
      <c r="M23" s="21">
        <f t="shared" si="4"/>
        <v>0.55000000000000004</v>
      </c>
      <c r="N23" s="104">
        <v>190</v>
      </c>
      <c r="O23" s="20">
        <v>97</v>
      </c>
      <c r="P23" s="23">
        <f t="shared" si="3"/>
        <v>0.51052631578947372</v>
      </c>
    </row>
    <row r="24" spans="1:17" ht="14.15" customHeight="1" x14ac:dyDescent="0.3">
      <c r="A24" s="19" t="s">
        <v>44</v>
      </c>
      <c r="B24" s="142">
        <v>7000</v>
      </c>
      <c r="C24" s="20">
        <v>4042</v>
      </c>
      <c r="D24" s="21">
        <f t="shared" si="0"/>
        <v>0.5774285714285714</v>
      </c>
      <c r="E24" s="106">
        <v>6000</v>
      </c>
      <c r="F24" s="20">
        <v>3522</v>
      </c>
      <c r="G24" s="22">
        <f t="shared" si="1"/>
        <v>0.58699999999999997</v>
      </c>
      <c r="H24" s="106">
        <v>425</v>
      </c>
      <c r="I24" s="20">
        <v>302</v>
      </c>
      <c r="J24" s="22">
        <f t="shared" si="2"/>
        <v>0.71058823529411763</v>
      </c>
      <c r="K24" s="104">
        <v>5000</v>
      </c>
      <c r="L24" s="20">
        <v>2726</v>
      </c>
      <c r="M24" s="21">
        <f t="shared" si="4"/>
        <v>0.54520000000000002</v>
      </c>
      <c r="N24" s="104">
        <v>300</v>
      </c>
      <c r="O24" s="20">
        <v>94</v>
      </c>
      <c r="P24" s="23">
        <f t="shared" si="3"/>
        <v>0.31333333333333335</v>
      </c>
    </row>
    <row r="25" spans="1:17" ht="14.15" customHeight="1" x14ac:dyDescent="0.3">
      <c r="A25" s="19" t="s">
        <v>45</v>
      </c>
      <c r="B25" s="143">
        <v>9660</v>
      </c>
      <c r="C25" s="20">
        <v>5994</v>
      </c>
      <c r="D25" s="21">
        <f t="shared" si="0"/>
        <v>0.62049689440993794</v>
      </c>
      <c r="E25" s="106">
        <v>9400</v>
      </c>
      <c r="F25" s="20">
        <v>5624</v>
      </c>
      <c r="G25" s="22">
        <f t="shared" si="1"/>
        <v>0.59829787234042553</v>
      </c>
      <c r="H25" s="106">
        <v>800</v>
      </c>
      <c r="I25" s="20">
        <v>500</v>
      </c>
      <c r="J25" s="22">
        <f t="shared" si="2"/>
        <v>0.625</v>
      </c>
      <c r="K25" s="104">
        <v>8500</v>
      </c>
      <c r="L25" s="20">
        <v>4448</v>
      </c>
      <c r="M25" s="21">
        <f t="shared" si="4"/>
        <v>0.5232941176470588</v>
      </c>
      <c r="N25" s="104">
        <v>300</v>
      </c>
      <c r="O25" s="20">
        <v>190</v>
      </c>
      <c r="P25" s="23">
        <f t="shared" si="3"/>
        <v>0.6333333333333333</v>
      </c>
    </row>
    <row r="26" spans="1:17" x14ac:dyDescent="0.3">
      <c r="A26" s="19" t="s">
        <v>46</v>
      </c>
      <c r="B26" s="112" t="s">
        <v>47</v>
      </c>
      <c r="C26" s="104">
        <v>1003</v>
      </c>
      <c r="D26" s="21" t="s">
        <v>47</v>
      </c>
      <c r="E26" s="106" t="s">
        <v>47</v>
      </c>
      <c r="F26" s="107">
        <v>980</v>
      </c>
      <c r="G26" s="22" t="s">
        <v>47</v>
      </c>
      <c r="H26" s="106" t="s">
        <v>47</v>
      </c>
      <c r="I26" s="107">
        <v>14</v>
      </c>
      <c r="J26" s="22" t="s">
        <v>47</v>
      </c>
      <c r="K26" s="104" t="s">
        <v>47</v>
      </c>
      <c r="L26" s="104">
        <v>245</v>
      </c>
      <c r="M26" s="21" t="s">
        <v>47</v>
      </c>
      <c r="N26" s="104" t="s">
        <v>47</v>
      </c>
      <c r="O26" s="104">
        <v>33</v>
      </c>
      <c r="P26" s="23" t="s">
        <v>47</v>
      </c>
    </row>
    <row r="27" spans="1:17" ht="13.5" thickBot="1" x14ac:dyDescent="0.35">
      <c r="A27" s="24" t="s">
        <v>48</v>
      </c>
      <c r="B27" s="115">
        <f>SUM(B10:B26)</f>
        <v>126906</v>
      </c>
      <c r="C27" s="105">
        <v>76793</v>
      </c>
      <c r="D27" s="25">
        <f>C27/B27</f>
        <v>0.60511717334089798</v>
      </c>
      <c r="E27" s="105">
        <f>SUM(E10:E26)</f>
        <v>114535</v>
      </c>
      <c r="F27" s="105">
        <v>69420</v>
      </c>
      <c r="G27" s="26">
        <f>F27/E27</f>
        <v>0.60610293796656045</v>
      </c>
      <c r="H27" s="105">
        <f>SUM(H10:H26)</f>
        <v>8813</v>
      </c>
      <c r="I27" s="105">
        <v>6233</v>
      </c>
      <c r="J27" s="26">
        <f>I27/H27</f>
        <v>0.70725065244525132</v>
      </c>
      <c r="K27" s="105">
        <f>SUM(K10:K26)</f>
        <v>87602</v>
      </c>
      <c r="L27" s="105">
        <v>44060</v>
      </c>
      <c r="M27" s="25">
        <f>L27/K27</f>
        <v>0.50295655350334467</v>
      </c>
      <c r="N27" s="105">
        <f>SUM(N10:N26)</f>
        <v>4164</v>
      </c>
      <c r="O27" s="105">
        <v>2236</v>
      </c>
      <c r="P27" s="27">
        <f>O27/N27</f>
        <v>0.53698366954851107</v>
      </c>
    </row>
    <row r="28" spans="1:17" ht="13.5" thickTop="1" x14ac:dyDescent="0.3">
      <c r="A28" s="1" t="s">
        <v>49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</row>
    <row r="29" spans="1:17" x14ac:dyDescent="0.3">
      <c r="A29" s="1" t="s">
        <v>50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</row>
    <row r="30" spans="1:17" ht="12.75" customHeight="1" x14ac:dyDescent="0.3">
      <c r="A30" s="163" t="s">
        <v>51</v>
      </c>
      <c r="B30" s="163"/>
      <c r="C30" s="163"/>
      <c r="D30" s="163"/>
      <c r="E30" s="163"/>
      <c r="F30" s="163"/>
      <c r="G30" s="163"/>
      <c r="H30" s="163"/>
      <c r="I30" s="163"/>
      <c r="J30" s="163"/>
      <c r="K30" s="163"/>
      <c r="L30" s="163"/>
      <c r="M30" s="163"/>
      <c r="N30" s="163"/>
      <c r="O30" s="163"/>
      <c r="P30" s="163"/>
      <c r="Q30" s="132"/>
    </row>
    <row r="31" spans="1:17" ht="12.75" customHeight="1" x14ac:dyDescent="0.3">
      <c r="A31" s="163" t="s">
        <v>52</v>
      </c>
      <c r="B31" s="163"/>
      <c r="C31" s="163"/>
      <c r="D31" s="163"/>
      <c r="E31" s="163"/>
      <c r="F31" s="163"/>
      <c r="G31" s="163"/>
      <c r="H31" s="163"/>
      <c r="I31" s="163"/>
      <c r="J31" s="163"/>
      <c r="K31" s="163"/>
      <c r="L31" s="163"/>
      <c r="M31" s="163"/>
      <c r="N31" s="163"/>
      <c r="O31" s="163"/>
      <c r="P31" s="163"/>
      <c r="Q31" s="132"/>
    </row>
    <row r="32" spans="1:17" x14ac:dyDescent="0.3">
      <c r="A32" s="167" t="s">
        <v>53</v>
      </c>
      <c r="B32" s="167"/>
      <c r="C32" s="167"/>
      <c r="D32" s="167"/>
      <c r="E32" s="167"/>
      <c r="F32" s="167"/>
      <c r="G32" s="167"/>
      <c r="H32" s="167"/>
      <c r="I32" s="167"/>
      <c r="J32" s="167"/>
      <c r="K32" s="167"/>
      <c r="L32" s="167"/>
      <c r="M32" s="167"/>
      <c r="N32" s="167"/>
      <c r="O32" s="167"/>
      <c r="P32" s="167"/>
      <c r="Q32" s="1"/>
    </row>
  </sheetData>
  <mergeCells count="17">
    <mergeCell ref="B8:D8"/>
    <mergeCell ref="H8:J8"/>
    <mergeCell ref="A30:P30"/>
    <mergeCell ref="E8:G8"/>
    <mergeCell ref="A32:P32"/>
    <mergeCell ref="K8:M8"/>
    <mergeCell ref="A31:P31"/>
    <mergeCell ref="N8:P8"/>
    <mergeCell ref="A1:P1"/>
    <mergeCell ref="A2:P2"/>
    <mergeCell ref="A3:P3"/>
    <mergeCell ref="K7:M7"/>
    <mergeCell ref="N7:P7"/>
    <mergeCell ref="B7:D7"/>
    <mergeCell ref="H7:J7"/>
    <mergeCell ref="A5:P5"/>
    <mergeCell ref="E7:G7"/>
  </mergeCells>
  <phoneticPr fontId="2" type="noConversion"/>
  <printOptions horizontalCentered="1" verticalCentered="1"/>
  <pageMargins left="0.5" right="0.5" top="0.75" bottom="0.75" header="0.5" footer="0.5"/>
  <pageSetup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P32"/>
  <sheetViews>
    <sheetView topLeftCell="A18" workbookViewId="0">
      <selection activeCell="A33" sqref="A33"/>
    </sheetView>
  </sheetViews>
  <sheetFormatPr defaultColWidth="9.1796875" defaultRowHeight="13" x14ac:dyDescent="0.3"/>
  <cols>
    <col min="1" max="1" width="21.81640625" style="11" customWidth="1"/>
    <col min="2" max="2" width="10.1796875" style="11" customWidth="1"/>
    <col min="3" max="4" width="7.453125" style="11" customWidth="1"/>
    <col min="5" max="5" width="11" style="11" customWidth="1"/>
    <col min="6" max="6" width="7.7265625" style="11" customWidth="1"/>
    <col min="7" max="7" width="10.81640625" style="11" customWidth="1"/>
    <col min="8" max="8" width="6.81640625" style="11" customWidth="1"/>
    <col min="9" max="9" width="9.54296875" style="11" customWidth="1"/>
    <col min="10" max="10" width="7" style="11" customWidth="1"/>
    <col min="11" max="11" width="8.1796875" style="11" customWidth="1"/>
    <col min="12" max="12" width="6.81640625" style="11" customWidth="1"/>
    <col min="13" max="16384" width="9.1796875" style="11"/>
  </cols>
  <sheetData>
    <row r="1" spans="1:16" ht="18.5" x14ac:dyDescent="0.45">
      <c r="A1" s="155" t="s">
        <v>0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</row>
    <row r="2" spans="1:16" ht="15.5" x14ac:dyDescent="0.35">
      <c r="A2" s="153" t="str">
        <f>'1. Plan vs Actual'!A2</f>
        <v>OSCCAR Summary by Workforce Area</v>
      </c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26"/>
      <c r="N2" s="126"/>
      <c r="O2" s="126"/>
      <c r="P2" s="126"/>
    </row>
    <row r="3" spans="1:16" ht="15.5" x14ac:dyDescent="0.35">
      <c r="A3" s="153" t="str">
        <f>'1. Plan vs Actual'!A3</f>
        <v>FY25 Quarter Ending December 31, 2024</v>
      </c>
      <c r="B3" s="153"/>
      <c r="C3" s="153"/>
      <c r="D3" s="153"/>
      <c r="E3" s="153"/>
      <c r="F3" s="153"/>
      <c r="G3" s="153"/>
      <c r="H3" s="153"/>
      <c r="I3" s="153"/>
      <c r="J3" s="153"/>
      <c r="K3" s="153"/>
      <c r="L3" s="153"/>
      <c r="M3" s="126"/>
      <c r="N3" s="126"/>
      <c r="O3" s="126"/>
      <c r="P3" s="126"/>
    </row>
    <row r="5" spans="1:16" ht="18.5" x14ac:dyDescent="0.45">
      <c r="A5" s="155" t="s">
        <v>4</v>
      </c>
      <c r="B5" s="155"/>
      <c r="C5" s="155"/>
      <c r="D5" s="155"/>
      <c r="E5" s="155"/>
      <c r="F5" s="155"/>
      <c r="G5" s="155"/>
      <c r="H5" s="155"/>
      <c r="I5" s="155"/>
      <c r="J5" s="155"/>
      <c r="K5" s="155"/>
      <c r="L5" s="155"/>
      <c r="M5" s="8"/>
    </row>
    <row r="6" spans="1:16" ht="6.75" customHeight="1" thickBot="1" x14ac:dyDescent="0.35"/>
    <row r="7" spans="1:16" ht="13.5" thickTop="1" x14ac:dyDescent="0.3">
      <c r="A7" s="173" t="s">
        <v>16</v>
      </c>
      <c r="B7" s="159" t="s">
        <v>17</v>
      </c>
      <c r="C7" s="159" t="s">
        <v>18</v>
      </c>
      <c r="D7" s="159"/>
      <c r="E7" s="169" t="s">
        <v>54</v>
      </c>
      <c r="F7" s="169"/>
      <c r="G7" s="169"/>
      <c r="H7" s="169"/>
      <c r="I7" s="169"/>
      <c r="J7" s="169"/>
      <c r="K7" s="169"/>
      <c r="L7" s="170"/>
    </row>
    <row r="8" spans="1:16" x14ac:dyDescent="0.3">
      <c r="A8" s="174"/>
      <c r="B8" s="171"/>
      <c r="C8" s="171"/>
      <c r="D8" s="171"/>
      <c r="E8" s="171" t="s">
        <v>19</v>
      </c>
      <c r="F8" s="171"/>
      <c r="G8" s="171" t="s">
        <v>20</v>
      </c>
      <c r="H8" s="171"/>
      <c r="I8" s="171" t="s">
        <v>21</v>
      </c>
      <c r="J8" s="171"/>
      <c r="K8" s="171" t="s">
        <v>55</v>
      </c>
      <c r="L8" s="172"/>
    </row>
    <row r="9" spans="1:16" s="29" customFormat="1" ht="39" x14ac:dyDescent="0.3">
      <c r="A9" s="28"/>
      <c r="B9" s="129" t="s">
        <v>22</v>
      </c>
      <c r="C9" s="129" t="s">
        <v>56</v>
      </c>
      <c r="D9" s="129" t="s">
        <v>57</v>
      </c>
      <c r="E9" s="129" t="s">
        <v>58</v>
      </c>
      <c r="F9" s="129" t="s">
        <v>57</v>
      </c>
      <c r="G9" s="129" t="s">
        <v>59</v>
      </c>
      <c r="H9" s="129" t="s">
        <v>57</v>
      </c>
      <c r="I9" s="129" t="s">
        <v>60</v>
      </c>
      <c r="J9" s="129" t="s">
        <v>57</v>
      </c>
      <c r="K9" s="129" t="s">
        <v>26</v>
      </c>
      <c r="L9" s="18" t="s">
        <v>57</v>
      </c>
    </row>
    <row r="10" spans="1:16" ht="14.15" customHeight="1" x14ac:dyDescent="0.3">
      <c r="A10" s="19" t="s">
        <v>30</v>
      </c>
      <c r="B10" s="30">
        <f>'1. Plan vs Actual'!C10</f>
        <v>2352</v>
      </c>
      <c r="C10" s="20">
        <v>1322</v>
      </c>
      <c r="D10" s="21">
        <f>C10/B10</f>
        <v>0.56207482993197277</v>
      </c>
      <c r="E10" s="20">
        <f>'1. Plan vs Actual'!F10</f>
        <v>2150</v>
      </c>
      <c r="F10" s="21">
        <f>E10/B10</f>
        <v>0.91411564625850339</v>
      </c>
      <c r="G10" s="20">
        <f>'1. Plan vs Actual'!I10</f>
        <v>198</v>
      </c>
      <c r="H10" s="21">
        <f>G10/B10</f>
        <v>8.4183673469387751E-2</v>
      </c>
      <c r="I10" s="30">
        <f>'1. Plan vs Actual'!L10</f>
        <v>1293</v>
      </c>
      <c r="J10" s="21">
        <f>I10/B10</f>
        <v>0.54974489795918369</v>
      </c>
      <c r="K10" s="20">
        <f>'1. Plan vs Actual'!O10</f>
        <v>80</v>
      </c>
      <c r="L10" s="23">
        <f>K10/B10</f>
        <v>3.4013605442176874E-2</v>
      </c>
    </row>
    <row r="11" spans="1:16" ht="14.15" customHeight="1" x14ac:dyDescent="0.3">
      <c r="A11" s="19" t="s">
        <v>31</v>
      </c>
      <c r="B11" s="30">
        <f>'1. Plan vs Actual'!C11</f>
        <v>8987</v>
      </c>
      <c r="C11" s="20">
        <v>6945</v>
      </c>
      <c r="D11" s="21">
        <f t="shared" ref="D11:D27" si="0">C11/B11</f>
        <v>0.77278290864582178</v>
      </c>
      <c r="E11" s="20">
        <f>'1. Plan vs Actual'!F11</f>
        <v>8102</v>
      </c>
      <c r="F11" s="21">
        <f t="shared" ref="F11:F27" si="1">E11/B11</f>
        <v>0.90152442416824297</v>
      </c>
      <c r="G11" s="20">
        <f>'1. Plan vs Actual'!I11</f>
        <v>631</v>
      </c>
      <c r="H11" s="21">
        <f t="shared" ref="H11:H27" si="2">G11/B11</f>
        <v>7.0212529208857233E-2</v>
      </c>
      <c r="I11" s="30">
        <f>'1. Plan vs Actual'!L11</f>
        <v>4696</v>
      </c>
      <c r="J11" s="21">
        <f t="shared" ref="J11:J27" si="3">I11/B11</f>
        <v>0.52253254701235119</v>
      </c>
      <c r="K11" s="20">
        <f>'1. Plan vs Actual'!O11</f>
        <v>146</v>
      </c>
      <c r="L11" s="23">
        <f t="shared" ref="L11:L27" si="4">K11/B11</f>
        <v>1.6245688216312452E-2</v>
      </c>
    </row>
    <row r="12" spans="1:16" ht="14.15" customHeight="1" x14ac:dyDescent="0.3">
      <c r="A12" s="19" t="s">
        <v>32</v>
      </c>
      <c r="B12" s="30">
        <f>'1. Plan vs Actual'!C12</f>
        <v>5043</v>
      </c>
      <c r="C12" s="20">
        <v>3432</v>
      </c>
      <c r="D12" s="21">
        <f t="shared" si="0"/>
        <v>0.68054729327781083</v>
      </c>
      <c r="E12" s="20">
        <f>'1. Plan vs Actual'!F12</f>
        <v>4702</v>
      </c>
      <c r="F12" s="21">
        <f t="shared" si="1"/>
        <v>0.93238151893714061</v>
      </c>
      <c r="G12" s="20">
        <f>'1. Plan vs Actual'!I12</f>
        <v>563</v>
      </c>
      <c r="H12" s="21">
        <f t="shared" si="2"/>
        <v>0.11163989688677374</v>
      </c>
      <c r="I12" s="30">
        <f>'1. Plan vs Actual'!L12</f>
        <v>3207</v>
      </c>
      <c r="J12" s="21">
        <f t="shared" si="3"/>
        <v>0.63593099345627602</v>
      </c>
      <c r="K12" s="20">
        <f>'1. Plan vs Actual'!O12</f>
        <v>184</v>
      </c>
      <c r="L12" s="23">
        <f t="shared" si="4"/>
        <v>3.6486218520721793E-2</v>
      </c>
    </row>
    <row r="13" spans="1:16" ht="14.15" customHeight="1" x14ac:dyDescent="0.3">
      <c r="A13" s="19" t="s">
        <v>33</v>
      </c>
      <c r="B13" s="30">
        <f>'1. Plan vs Actual'!C13</f>
        <v>4745</v>
      </c>
      <c r="C13" s="20">
        <v>3250</v>
      </c>
      <c r="D13" s="21">
        <f t="shared" si="0"/>
        <v>0.68493150684931503</v>
      </c>
      <c r="E13" s="20">
        <f>'1. Plan vs Actual'!F13</f>
        <v>4413</v>
      </c>
      <c r="F13" s="21">
        <f t="shared" si="1"/>
        <v>0.93003161222339303</v>
      </c>
      <c r="G13" s="20">
        <f>'1. Plan vs Actual'!I13</f>
        <v>299</v>
      </c>
      <c r="H13" s="21">
        <f t="shared" si="2"/>
        <v>6.3013698630136991E-2</v>
      </c>
      <c r="I13" s="30">
        <f>'1. Plan vs Actual'!L13</f>
        <v>3125</v>
      </c>
      <c r="J13" s="21">
        <f t="shared" si="3"/>
        <v>0.65858798735511059</v>
      </c>
      <c r="K13" s="20">
        <f>'1. Plan vs Actual'!O13</f>
        <v>126</v>
      </c>
      <c r="L13" s="23">
        <f t="shared" si="4"/>
        <v>2.6554267650158062E-2</v>
      </c>
    </row>
    <row r="14" spans="1:16" ht="14.15" customHeight="1" x14ac:dyDescent="0.3">
      <c r="A14" s="19" t="s">
        <v>34</v>
      </c>
      <c r="B14" s="30">
        <f>'1. Plan vs Actual'!C14</f>
        <v>1628</v>
      </c>
      <c r="C14" s="20">
        <v>952</v>
      </c>
      <c r="D14" s="21">
        <f t="shared" si="0"/>
        <v>0.58476658476658472</v>
      </c>
      <c r="E14" s="20">
        <f>'1. Plan vs Actual'!F14</f>
        <v>1519</v>
      </c>
      <c r="F14" s="21">
        <f t="shared" si="1"/>
        <v>0.93304668304668303</v>
      </c>
      <c r="G14" s="20">
        <f>'1. Plan vs Actual'!I14</f>
        <v>149</v>
      </c>
      <c r="H14" s="21">
        <f t="shared" si="2"/>
        <v>9.1523341523341517E-2</v>
      </c>
      <c r="I14" s="30">
        <f>'1. Plan vs Actual'!L14</f>
        <v>1084</v>
      </c>
      <c r="J14" s="21">
        <f t="shared" si="3"/>
        <v>0.66584766584766586</v>
      </c>
      <c r="K14" s="20">
        <f>'1. Plan vs Actual'!O14</f>
        <v>89</v>
      </c>
      <c r="L14" s="23">
        <f t="shared" si="4"/>
        <v>5.4668304668304669E-2</v>
      </c>
    </row>
    <row r="15" spans="1:16" ht="14.15" customHeight="1" x14ac:dyDescent="0.3">
      <c r="A15" s="19" t="s">
        <v>35</v>
      </c>
      <c r="B15" s="30">
        <f>'1. Plan vs Actual'!C15</f>
        <v>6071</v>
      </c>
      <c r="C15" s="20">
        <v>3872</v>
      </c>
      <c r="D15" s="21">
        <f t="shared" si="0"/>
        <v>0.63778619667270631</v>
      </c>
      <c r="E15" s="20">
        <f>'1. Plan vs Actual'!F15</f>
        <v>5617</v>
      </c>
      <c r="F15" s="21">
        <f t="shared" si="1"/>
        <v>0.92521825070004937</v>
      </c>
      <c r="G15" s="20">
        <f>'1. Plan vs Actual'!I15</f>
        <v>505</v>
      </c>
      <c r="H15" s="21">
        <f t="shared" si="2"/>
        <v>8.3182342282984684E-2</v>
      </c>
      <c r="I15" s="30">
        <f>'1. Plan vs Actual'!L15</f>
        <v>3939</v>
      </c>
      <c r="J15" s="21">
        <f t="shared" si="3"/>
        <v>0.64882226980728053</v>
      </c>
      <c r="K15" s="20">
        <f>'1. Plan vs Actual'!O15</f>
        <v>236</v>
      </c>
      <c r="L15" s="23">
        <f t="shared" si="4"/>
        <v>3.8873332235216607E-2</v>
      </c>
    </row>
    <row r="16" spans="1:16" ht="14.15" customHeight="1" x14ac:dyDescent="0.3">
      <c r="A16" s="19" t="s">
        <v>36</v>
      </c>
      <c r="B16" s="30">
        <f>'1. Plan vs Actual'!C16</f>
        <v>1788</v>
      </c>
      <c r="C16" s="20">
        <v>1175</v>
      </c>
      <c r="D16" s="21">
        <f t="shared" si="0"/>
        <v>0.65715883668903807</v>
      </c>
      <c r="E16" s="20">
        <f>'1. Plan vs Actual'!F16</f>
        <v>1571</v>
      </c>
      <c r="F16" s="21">
        <f t="shared" si="1"/>
        <v>0.87863534675615218</v>
      </c>
      <c r="G16" s="20">
        <f>'1. Plan vs Actual'!I16</f>
        <v>219</v>
      </c>
      <c r="H16" s="21">
        <f t="shared" si="2"/>
        <v>0.12248322147651007</v>
      </c>
      <c r="I16" s="30">
        <f>'1. Plan vs Actual'!L16</f>
        <v>1120</v>
      </c>
      <c r="J16" s="21">
        <f t="shared" si="3"/>
        <v>0.62639821029082776</v>
      </c>
      <c r="K16" s="20">
        <f>'1. Plan vs Actual'!O16</f>
        <v>74</v>
      </c>
      <c r="L16" s="23">
        <f t="shared" si="4"/>
        <v>4.1387024608501119E-2</v>
      </c>
    </row>
    <row r="17" spans="1:16" ht="14.15" customHeight="1" x14ac:dyDescent="0.3">
      <c r="A17" s="19" t="s">
        <v>37</v>
      </c>
      <c r="B17" s="30">
        <f>'1. Plan vs Actual'!C17</f>
        <v>5888</v>
      </c>
      <c r="C17" s="20">
        <v>3373</v>
      </c>
      <c r="D17" s="21">
        <f t="shared" si="0"/>
        <v>0.57286005434782605</v>
      </c>
      <c r="E17" s="20">
        <f>'1. Plan vs Actual'!F17</f>
        <v>5379</v>
      </c>
      <c r="F17" s="21">
        <f t="shared" si="1"/>
        <v>0.91355298913043481</v>
      </c>
      <c r="G17" s="20">
        <f>'1. Plan vs Actual'!I17</f>
        <v>418</v>
      </c>
      <c r="H17" s="21">
        <f t="shared" si="2"/>
        <v>7.099184782608696E-2</v>
      </c>
      <c r="I17" s="30">
        <f>'1. Plan vs Actual'!L17</f>
        <v>3335</v>
      </c>
      <c r="J17" s="21">
        <f t="shared" si="3"/>
        <v>0.56640625</v>
      </c>
      <c r="K17" s="20">
        <f>'1. Plan vs Actual'!O17</f>
        <v>148</v>
      </c>
      <c r="L17" s="23">
        <f t="shared" si="4"/>
        <v>2.5135869565217392E-2</v>
      </c>
    </row>
    <row r="18" spans="1:16" ht="14.15" customHeight="1" x14ac:dyDescent="0.3">
      <c r="A18" s="19" t="s">
        <v>38</v>
      </c>
      <c r="B18" s="30">
        <f>'1. Plan vs Actual'!C18</f>
        <v>2449</v>
      </c>
      <c r="C18" s="20">
        <v>1430</v>
      </c>
      <c r="D18" s="21">
        <f t="shared" si="0"/>
        <v>0.58391180073499382</v>
      </c>
      <c r="E18" s="20">
        <f>'1. Plan vs Actual'!F18</f>
        <v>2195</v>
      </c>
      <c r="F18" s="21">
        <f t="shared" si="1"/>
        <v>0.89628419763168643</v>
      </c>
      <c r="G18" s="20">
        <f>'1. Plan vs Actual'!I18</f>
        <v>219</v>
      </c>
      <c r="H18" s="21">
        <f t="shared" si="2"/>
        <v>8.942425479787669E-2</v>
      </c>
      <c r="I18" s="30">
        <f>'1. Plan vs Actual'!L18</f>
        <v>1438</v>
      </c>
      <c r="J18" s="21">
        <f t="shared" si="3"/>
        <v>0.58717844017966514</v>
      </c>
      <c r="K18" s="20">
        <f>'1. Plan vs Actual'!O18</f>
        <v>100</v>
      </c>
      <c r="L18" s="23">
        <f t="shared" si="4"/>
        <v>4.0832993058391179E-2</v>
      </c>
    </row>
    <row r="19" spans="1:16" ht="14.15" customHeight="1" x14ac:dyDescent="0.3">
      <c r="A19" s="19" t="s">
        <v>39</v>
      </c>
      <c r="B19" s="30">
        <f>'1. Plan vs Actual'!C19</f>
        <v>11100</v>
      </c>
      <c r="C19" s="20">
        <v>5774</v>
      </c>
      <c r="D19" s="21">
        <f t="shared" si="0"/>
        <v>0.5201801801801802</v>
      </c>
      <c r="E19" s="20">
        <f>'1. Plan vs Actual'!F19</f>
        <v>10091</v>
      </c>
      <c r="F19" s="21">
        <f t="shared" si="1"/>
        <v>0.90909909909909914</v>
      </c>
      <c r="G19" s="20">
        <f>'1. Plan vs Actual'!I19</f>
        <v>846</v>
      </c>
      <c r="H19" s="21">
        <f t="shared" si="2"/>
        <v>7.6216216216216215E-2</v>
      </c>
      <c r="I19" s="30">
        <f>'1. Plan vs Actual'!L19</f>
        <v>4920</v>
      </c>
      <c r="J19" s="21">
        <f t="shared" si="3"/>
        <v>0.44324324324324327</v>
      </c>
      <c r="K19" s="20">
        <f>'1. Plan vs Actual'!O19</f>
        <v>238</v>
      </c>
      <c r="L19" s="23">
        <f t="shared" si="4"/>
        <v>2.1441441441441441E-2</v>
      </c>
    </row>
    <row r="20" spans="1:16" ht="14.15" customHeight="1" x14ac:dyDescent="0.3">
      <c r="A20" s="19" t="s">
        <v>40</v>
      </c>
      <c r="B20" s="30">
        <f>'1. Plan vs Actual'!C20</f>
        <v>4972</v>
      </c>
      <c r="C20" s="20">
        <v>3098</v>
      </c>
      <c r="D20" s="21">
        <f t="shared" si="0"/>
        <v>0.62308930008045049</v>
      </c>
      <c r="E20" s="20">
        <f>'1. Plan vs Actual'!F20</f>
        <v>4580</v>
      </c>
      <c r="F20" s="21">
        <f t="shared" si="1"/>
        <v>0.92115848753016893</v>
      </c>
      <c r="G20" s="20">
        <f>'1. Plan vs Actual'!I20</f>
        <v>219</v>
      </c>
      <c r="H20" s="21">
        <f t="shared" si="2"/>
        <v>4.4046661303298471E-2</v>
      </c>
      <c r="I20" s="30">
        <f>'1. Plan vs Actual'!L20</f>
        <v>3401</v>
      </c>
      <c r="J20" s="21">
        <f t="shared" si="3"/>
        <v>0.6840305711987128</v>
      </c>
      <c r="K20" s="20">
        <f>'1. Plan vs Actual'!O20</f>
        <v>106</v>
      </c>
      <c r="L20" s="23">
        <f t="shared" si="4"/>
        <v>2.1319388576025743E-2</v>
      </c>
    </row>
    <row r="21" spans="1:16" ht="14.15" customHeight="1" x14ac:dyDescent="0.3">
      <c r="A21" s="19" t="s">
        <v>41</v>
      </c>
      <c r="B21" s="30">
        <f>'1. Plan vs Actual'!C21</f>
        <v>6900</v>
      </c>
      <c r="C21" s="20">
        <v>5330</v>
      </c>
      <c r="D21" s="21">
        <f t="shared" si="0"/>
        <v>0.77246376811594208</v>
      </c>
      <c r="E21" s="20">
        <f>'1. Plan vs Actual'!F21</f>
        <v>6510</v>
      </c>
      <c r="F21" s="21">
        <f t="shared" si="1"/>
        <v>0.94347826086956521</v>
      </c>
      <c r="G21" s="20">
        <f>'1. Plan vs Actual'!I21</f>
        <v>460</v>
      </c>
      <c r="H21" s="21">
        <f t="shared" si="2"/>
        <v>6.6666666666666666E-2</v>
      </c>
      <c r="I21" s="30">
        <f>'1. Plan vs Actual'!L21</f>
        <v>5408</v>
      </c>
      <c r="J21" s="21">
        <f t="shared" si="3"/>
        <v>0.783768115942029</v>
      </c>
      <c r="K21" s="20">
        <f>'1. Plan vs Actual'!O21</f>
        <v>213</v>
      </c>
      <c r="L21" s="23">
        <f t="shared" si="4"/>
        <v>3.0869565217391304E-2</v>
      </c>
    </row>
    <row r="22" spans="1:16" ht="14.15" customHeight="1" x14ac:dyDescent="0.3">
      <c r="A22" s="19" t="s">
        <v>42</v>
      </c>
      <c r="B22" s="30">
        <f>'1. Plan vs Actual'!C22</f>
        <v>6460</v>
      </c>
      <c r="C22" s="20">
        <v>4993</v>
      </c>
      <c r="D22" s="21">
        <f t="shared" si="0"/>
        <v>0.77291021671826621</v>
      </c>
      <c r="E22" s="20">
        <f>'1. Plan vs Actual'!F22</f>
        <v>5873</v>
      </c>
      <c r="F22" s="21">
        <f t="shared" si="1"/>
        <v>0.90913312693498449</v>
      </c>
      <c r="G22" s="20">
        <f>'1. Plan vs Actual'!I22</f>
        <v>518</v>
      </c>
      <c r="H22" s="21">
        <f t="shared" si="2"/>
        <v>8.0185758513931893E-2</v>
      </c>
      <c r="I22" s="30">
        <f>'1. Plan vs Actual'!L22</f>
        <v>4851</v>
      </c>
      <c r="J22" s="21">
        <f t="shared" si="3"/>
        <v>0.7509287925696595</v>
      </c>
      <c r="K22" s="20">
        <f>'1. Plan vs Actual'!O22</f>
        <v>197</v>
      </c>
      <c r="L22" s="23">
        <f t="shared" si="4"/>
        <v>3.0495356037151703E-2</v>
      </c>
    </row>
    <row r="23" spans="1:16" ht="14.15" customHeight="1" x14ac:dyDescent="0.3">
      <c r="A23" s="19" t="s">
        <v>43</v>
      </c>
      <c r="B23" s="30">
        <f>'1. Plan vs Actual'!C23</f>
        <v>2841</v>
      </c>
      <c r="C23" s="20">
        <v>1643</v>
      </c>
      <c r="D23" s="21">
        <f t="shared" si="0"/>
        <v>0.57831749384019715</v>
      </c>
      <c r="E23" s="20">
        <f>'1. Plan vs Actual'!F23</f>
        <v>2532</v>
      </c>
      <c r="F23" s="21">
        <f t="shared" si="1"/>
        <v>0.89123548046462508</v>
      </c>
      <c r="G23" s="20">
        <f>'1. Plan vs Actual'!I23</f>
        <v>194</v>
      </c>
      <c r="H23" s="21">
        <f t="shared" si="2"/>
        <v>6.8285814853924681E-2</v>
      </c>
      <c r="I23" s="30">
        <f>'1. Plan vs Actual'!L23</f>
        <v>1980</v>
      </c>
      <c r="J23" s="21">
        <f t="shared" si="3"/>
        <v>0.69693769799366423</v>
      </c>
      <c r="K23" s="20">
        <f>'1. Plan vs Actual'!O23</f>
        <v>97</v>
      </c>
      <c r="L23" s="23">
        <f t="shared" si="4"/>
        <v>3.4142907426962341E-2</v>
      </c>
    </row>
    <row r="24" spans="1:16" ht="14.15" customHeight="1" x14ac:dyDescent="0.3">
      <c r="A24" s="19" t="s">
        <v>44</v>
      </c>
      <c r="B24" s="30">
        <f>'1. Plan vs Actual'!C24</f>
        <v>4042</v>
      </c>
      <c r="C24" s="20">
        <v>2735</v>
      </c>
      <c r="D24" s="21">
        <f t="shared" si="0"/>
        <v>0.67664522513607128</v>
      </c>
      <c r="E24" s="20">
        <f>'1. Plan vs Actual'!F24</f>
        <v>3522</v>
      </c>
      <c r="F24" s="21">
        <f t="shared" si="1"/>
        <v>0.87135081642751111</v>
      </c>
      <c r="G24" s="20">
        <f>'1. Plan vs Actual'!I24</f>
        <v>302</v>
      </c>
      <c r="H24" s="21">
        <f t="shared" si="2"/>
        <v>7.4715487382483917E-2</v>
      </c>
      <c r="I24" s="30">
        <f>'1. Plan vs Actual'!L24</f>
        <v>2726</v>
      </c>
      <c r="J24" s="21">
        <f t="shared" si="3"/>
        <v>0.67441860465116277</v>
      </c>
      <c r="K24" s="20">
        <f>'1. Plan vs Actual'!O24</f>
        <v>94</v>
      </c>
      <c r="L24" s="23">
        <f t="shared" si="4"/>
        <v>2.3255813953488372E-2</v>
      </c>
    </row>
    <row r="25" spans="1:16" ht="14.15" customHeight="1" x14ac:dyDescent="0.3">
      <c r="A25" s="19" t="s">
        <v>45</v>
      </c>
      <c r="B25" s="30">
        <f>'1. Plan vs Actual'!C25</f>
        <v>5994</v>
      </c>
      <c r="C25" s="20">
        <v>4097</v>
      </c>
      <c r="D25" s="21">
        <f t="shared" si="0"/>
        <v>0.68351685018351682</v>
      </c>
      <c r="E25" s="20">
        <f>'1. Plan vs Actual'!F25</f>
        <v>5624</v>
      </c>
      <c r="F25" s="21">
        <f t="shared" si="1"/>
        <v>0.93827160493827155</v>
      </c>
      <c r="G25" s="20">
        <f>'1. Plan vs Actual'!I25</f>
        <v>500</v>
      </c>
      <c r="H25" s="21">
        <f t="shared" si="2"/>
        <v>8.3416750083416744E-2</v>
      </c>
      <c r="I25" s="30">
        <f>'1. Plan vs Actual'!L25</f>
        <v>4448</v>
      </c>
      <c r="J25" s="21">
        <f t="shared" si="3"/>
        <v>0.74207540874207545</v>
      </c>
      <c r="K25" s="20">
        <f>'1. Plan vs Actual'!O25</f>
        <v>190</v>
      </c>
      <c r="L25" s="23">
        <f t="shared" si="4"/>
        <v>3.1698365031698365E-2</v>
      </c>
    </row>
    <row r="26" spans="1:16" x14ac:dyDescent="0.3">
      <c r="A26" s="19" t="s">
        <v>46</v>
      </c>
      <c r="B26" s="104">
        <f>'1. Plan vs Actual'!C26</f>
        <v>1003</v>
      </c>
      <c r="C26" s="104">
        <v>863</v>
      </c>
      <c r="D26" s="21">
        <f t="shared" si="0"/>
        <v>0.86041874376869387</v>
      </c>
      <c r="E26" s="20">
        <f>'1. Plan vs Actual'!F26</f>
        <v>980</v>
      </c>
      <c r="F26" s="21">
        <f t="shared" si="1"/>
        <v>0.97706879361914256</v>
      </c>
      <c r="G26" s="20">
        <f>'1. Plan vs Actual'!I26</f>
        <v>14</v>
      </c>
      <c r="H26" s="21">
        <f t="shared" si="2"/>
        <v>1.3958125623130608E-2</v>
      </c>
      <c r="I26" s="104">
        <f>'1. Plan vs Actual'!L26</f>
        <v>245</v>
      </c>
      <c r="J26" s="21">
        <f t="shared" si="3"/>
        <v>0.24426719840478564</v>
      </c>
      <c r="K26" s="104">
        <f>'1. Plan vs Actual'!O26</f>
        <v>33</v>
      </c>
      <c r="L26" s="23">
        <f t="shared" si="4"/>
        <v>3.2901296111665007E-2</v>
      </c>
      <c r="M26" s="150"/>
    </row>
    <row r="27" spans="1:16" ht="13.5" thickBot="1" x14ac:dyDescent="0.35">
      <c r="A27" s="24" t="s">
        <v>48</v>
      </c>
      <c r="B27" s="105">
        <f>'1. Plan vs Actual'!C27</f>
        <v>76793</v>
      </c>
      <c r="C27" s="105">
        <v>54041</v>
      </c>
      <c r="D27" s="25">
        <f t="shared" si="0"/>
        <v>0.70372299558553519</v>
      </c>
      <c r="E27" s="31">
        <f>'1. Plan vs Actual'!F27</f>
        <v>69420</v>
      </c>
      <c r="F27" s="25">
        <f t="shared" si="1"/>
        <v>0.90398864479835406</v>
      </c>
      <c r="G27" s="31">
        <f>'1. Plan vs Actual'!I27</f>
        <v>6233</v>
      </c>
      <c r="H27" s="25">
        <f t="shared" si="2"/>
        <v>8.1166252132355815E-2</v>
      </c>
      <c r="I27" s="105">
        <f>+'1. Plan vs Actual'!L27</f>
        <v>44060</v>
      </c>
      <c r="J27" s="25">
        <f t="shared" si="3"/>
        <v>0.5737502116078288</v>
      </c>
      <c r="K27" s="105">
        <f>+'1. Plan vs Actual'!O27</f>
        <v>2236</v>
      </c>
      <c r="L27" s="27">
        <f t="shared" si="4"/>
        <v>2.9117237248186684E-2</v>
      </c>
    </row>
    <row r="28" spans="1:16" ht="13.5" thickTop="1" x14ac:dyDescent="0.3">
      <c r="A28" s="1" t="s">
        <v>49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x14ac:dyDescent="0.3">
      <c r="A29" s="1" t="s">
        <v>50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</row>
    <row r="30" spans="1:16" ht="12.75" customHeight="1" x14ac:dyDescent="0.3">
      <c r="A30" s="163" t="s">
        <v>51</v>
      </c>
      <c r="B30" s="163"/>
      <c r="C30" s="163"/>
      <c r="D30" s="163"/>
      <c r="E30" s="163"/>
      <c r="F30" s="163"/>
      <c r="G30" s="163"/>
      <c r="H30" s="163"/>
      <c r="I30" s="163"/>
      <c r="J30" s="163"/>
      <c r="K30" s="163"/>
      <c r="L30" s="163"/>
      <c r="M30" s="163"/>
      <c r="N30" s="163"/>
      <c r="O30" s="163"/>
      <c r="P30" s="163"/>
    </row>
    <row r="31" spans="1:16" ht="12.75" customHeight="1" x14ac:dyDescent="0.3">
      <c r="A31" s="163" t="s">
        <v>52</v>
      </c>
      <c r="B31" s="163"/>
      <c r="C31" s="163"/>
      <c r="D31" s="163"/>
      <c r="E31" s="163"/>
      <c r="F31" s="163"/>
      <c r="G31" s="163"/>
      <c r="H31" s="163"/>
      <c r="I31" s="163"/>
      <c r="J31" s="163"/>
      <c r="K31" s="163"/>
      <c r="L31" s="163"/>
      <c r="M31" s="163"/>
      <c r="N31" s="163"/>
      <c r="O31" s="163"/>
      <c r="P31" s="163"/>
    </row>
    <row r="32" spans="1:16" x14ac:dyDescent="0.3">
      <c r="A32" s="167" t="s">
        <v>53</v>
      </c>
      <c r="B32" s="167"/>
      <c r="C32" s="167"/>
      <c r="D32" s="167"/>
      <c r="E32" s="167"/>
      <c r="F32" s="167"/>
      <c r="G32" s="167"/>
      <c r="H32" s="167"/>
      <c r="I32" s="167"/>
      <c r="J32" s="167"/>
      <c r="K32" s="167"/>
      <c r="L32" s="167"/>
      <c r="M32" s="167"/>
      <c r="N32" s="167"/>
      <c r="O32" s="167"/>
      <c r="P32" s="167"/>
    </row>
  </sheetData>
  <mergeCells count="15">
    <mergeCell ref="A1:L1"/>
    <mergeCell ref="A2:L2"/>
    <mergeCell ref="A3:L3"/>
    <mergeCell ref="A5:L5"/>
    <mergeCell ref="A32:P32"/>
    <mergeCell ref="E7:L7"/>
    <mergeCell ref="K8:L8"/>
    <mergeCell ref="A30:P30"/>
    <mergeCell ref="A7:A8"/>
    <mergeCell ref="B7:B8"/>
    <mergeCell ref="C7:D8"/>
    <mergeCell ref="E8:F8"/>
    <mergeCell ref="G8:H8"/>
    <mergeCell ref="I8:J8"/>
    <mergeCell ref="A31:P31"/>
  </mergeCells>
  <phoneticPr fontId="2" type="noConversion"/>
  <printOptions horizontalCentered="1" verticalCentered="1"/>
  <pageMargins left="0.5" right="0.5" top="0.75" bottom="0.75" header="0.5" footer="0.5"/>
  <pageSetup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31"/>
  <sheetViews>
    <sheetView workbookViewId="0">
      <selection activeCell="A32" sqref="A32"/>
    </sheetView>
  </sheetViews>
  <sheetFormatPr defaultColWidth="9.1796875" defaultRowHeight="13" x14ac:dyDescent="0.3"/>
  <cols>
    <col min="1" max="1" width="20.81640625" style="11" customWidth="1"/>
    <col min="2" max="2" width="10.7265625" style="11" customWidth="1"/>
    <col min="3" max="3" width="10.453125" style="11" customWidth="1"/>
    <col min="4" max="4" width="10.7265625" style="11" customWidth="1"/>
    <col min="5" max="5" width="9.81640625" style="11" customWidth="1"/>
    <col min="6" max="6" width="9.1796875" style="11"/>
    <col min="7" max="7" width="11.7265625" style="11" customWidth="1"/>
    <col min="8" max="8" width="10" style="11" customWidth="1"/>
    <col min="9" max="9" width="9.1796875" style="11"/>
    <col min="10" max="10" width="11.81640625" style="11" customWidth="1"/>
    <col min="11" max="16384" width="9.1796875" style="11"/>
  </cols>
  <sheetData>
    <row r="1" spans="1:10" ht="18.5" x14ac:dyDescent="0.45">
      <c r="A1" s="155" t="s">
        <v>0</v>
      </c>
      <c r="B1" s="155"/>
      <c r="C1" s="155"/>
      <c r="D1" s="155"/>
      <c r="E1" s="155"/>
      <c r="F1" s="155"/>
      <c r="G1" s="155"/>
      <c r="H1" s="155"/>
      <c r="I1" s="155"/>
      <c r="J1" s="155"/>
    </row>
    <row r="2" spans="1:10" ht="15.5" x14ac:dyDescent="0.35">
      <c r="A2" s="153" t="str">
        <f>'1. Plan vs Actual'!A2</f>
        <v>OSCCAR Summary by Workforce Area</v>
      </c>
      <c r="B2" s="175"/>
      <c r="C2" s="175"/>
      <c r="D2" s="175"/>
      <c r="E2" s="175"/>
      <c r="F2" s="175"/>
      <c r="G2" s="175"/>
      <c r="H2" s="175"/>
      <c r="I2" s="175"/>
      <c r="J2" s="175"/>
    </row>
    <row r="3" spans="1:10" ht="15.5" x14ac:dyDescent="0.35">
      <c r="A3" s="153" t="str">
        <f>'1. Plan vs Actual'!A3</f>
        <v>FY25 Quarter Ending December 31, 2024</v>
      </c>
      <c r="B3" s="175"/>
      <c r="C3" s="175"/>
      <c r="D3" s="175"/>
      <c r="E3" s="175"/>
      <c r="F3" s="175"/>
      <c r="G3" s="175"/>
      <c r="H3" s="175"/>
      <c r="I3" s="175"/>
      <c r="J3" s="175"/>
    </row>
    <row r="5" spans="1:10" ht="18.5" x14ac:dyDescent="0.45">
      <c r="A5" s="155" t="s">
        <v>5</v>
      </c>
      <c r="B5" s="155"/>
      <c r="C5" s="155"/>
      <c r="D5" s="155"/>
      <c r="E5" s="155"/>
      <c r="F5" s="155"/>
      <c r="G5" s="155"/>
      <c r="H5" s="155"/>
      <c r="I5" s="155"/>
      <c r="J5" s="155"/>
    </row>
    <row r="6" spans="1:10" ht="6.75" customHeight="1" thickBot="1" x14ac:dyDescent="0.35"/>
    <row r="7" spans="1:10" ht="13.5" thickTop="1" x14ac:dyDescent="0.3">
      <c r="A7" s="138" t="s">
        <v>16</v>
      </c>
      <c r="B7" s="136" t="s">
        <v>17</v>
      </c>
      <c r="C7" s="136" t="s">
        <v>18</v>
      </c>
      <c r="D7" s="136" t="s">
        <v>19</v>
      </c>
      <c r="E7" s="136" t="s">
        <v>20</v>
      </c>
      <c r="F7" s="136" t="s">
        <v>21</v>
      </c>
      <c r="G7" s="136" t="s">
        <v>55</v>
      </c>
      <c r="H7" s="136" t="s">
        <v>61</v>
      </c>
      <c r="I7" s="136" t="s">
        <v>62</v>
      </c>
      <c r="J7" s="137" t="s">
        <v>63</v>
      </c>
    </row>
    <row r="8" spans="1:10" s="29" customFormat="1" ht="39" x14ac:dyDescent="0.3">
      <c r="A8" s="17"/>
      <c r="B8" s="129" t="s">
        <v>64</v>
      </c>
      <c r="C8" s="129" t="s">
        <v>65</v>
      </c>
      <c r="D8" s="129" t="s">
        <v>66</v>
      </c>
      <c r="E8" s="129" t="s">
        <v>67</v>
      </c>
      <c r="F8" s="129" t="s">
        <v>68</v>
      </c>
      <c r="G8" s="129" t="s">
        <v>69</v>
      </c>
      <c r="H8" s="129" t="s">
        <v>70</v>
      </c>
      <c r="I8" s="129" t="s">
        <v>71</v>
      </c>
      <c r="J8" s="18" t="s">
        <v>72</v>
      </c>
    </row>
    <row r="9" spans="1:10" ht="14.15" customHeight="1" x14ac:dyDescent="0.3">
      <c r="A9" s="19" t="s">
        <v>30</v>
      </c>
      <c r="B9" s="20">
        <v>973</v>
      </c>
      <c r="C9" s="20">
        <v>1233</v>
      </c>
      <c r="D9" s="20">
        <v>1065</v>
      </c>
      <c r="E9" s="20">
        <v>841</v>
      </c>
      <c r="F9" s="20">
        <v>1246</v>
      </c>
      <c r="G9" s="20">
        <v>292</v>
      </c>
      <c r="H9" s="20">
        <v>412</v>
      </c>
      <c r="I9" s="20">
        <v>62</v>
      </c>
      <c r="J9" s="32">
        <v>1</v>
      </c>
    </row>
    <row r="10" spans="1:10" ht="14.15" customHeight="1" x14ac:dyDescent="0.3">
      <c r="A10" s="19" t="s">
        <v>31</v>
      </c>
      <c r="B10" s="20">
        <v>2784</v>
      </c>
      <c r="C10" s="20">
        <v>5368</v>
      </c>
      <c r="D10" s="20">
        <v>5701</v>
      </c>
      <c r="E10" s="20">
        <v>2479</v>
      </c>
      <c r="F10" s="20">
        <v>4724</v>
      </c>
      <c r="G10" s="20">
        <v>2419</v>
      </c>
      <c r="H10" s="20">
        <v>442</v>
      </c>
      <c r="I10" s="20">
        <v>176</v>
      </c>
      <c r="J10" s="32">
        <v>8</v>
      </c>
    </row>
    <row r="11" spans="1:10" ht="14.15" customHeight="1" x14ac:dyDescent="0.3">
      <c r="A11" s="19" t="s">
        <v>32</v>
      </c>
      <c r="B11" s="20">
        <v>2517</v>
      </c>
      <c r="C11" s="20">
        <v>3492</v>
      </c>
      <c r="D11" s="20">
        <v>2746</v>
      </c>
      <c r="E11" s="20">
        <v>996</v>
      </c>
      <c r="F11" s="20">
        <v>3263</v>
      </c>
      <c r="G11" s="20">
        <v>50</v>
      </c>
      <c r="H11" s="20">
        <v>332</v>
      </c>
      <c r="I11" s="20">
        <v>388</v>
      </c>
      <c r="J11" s="32">
        <v>0</v>
      </c>
    </row>
    <row r="12" spans="1:10" ht="14.15" customHeight="1" x14ac:dyDescent="0.3">
      <c r="A12" s="19" t="s">
        <v>33</v>
      </c>
      <c r="B12" s="20">
        <v>2063</v>
      </c>
      <c r="C12" s="20">
        <v>3498</v>
      </c>
      <c r="D12" s="20">
        <v>2815</v>
      </c>
      <c r="E12" s="20">
        <v>1036</v>
      </c>
      <c r="F12" s="20">
        <v>2779</v>
      </c>
      <c r="G12" s="20">
        <v>48</v>
      </c>
      <c r="H12" s="20">
        <v>241</v>
      </c>
      <c r="I12" s="20">
        <v>87</v>
      </c>
      <c r="J12" s="32">
        <v>0</v>
      </c>
    </row>
    <row r="13" spans="1:10" ht="14.15" customHeight="1" x14ac:dyDescent="0.3">
      <c r="A13" s="19" t="s">
        <v>34</v>
      </c>
      <c r="B13" s="20">
        <v>499</v>
      </c>
      <c r="C13" s="20">
        <v>728</v>
      </c>
      <c r="D13" s="20">
        <v>814</v>
      </c>
      <c r="E13" s="20">
        <v>887</v>
      </c>
      <c r="F13" s="20">
        <v>1201</v>
      </c>
      <c r="G13" s="20">
        <v>34</v>
      </c>
      <c r="H13" s="20">
        <v>58</v>
      </c>
      <c r="I13" s="20">
        <v>62</v>
      </c>
      <c r="J13" s="32">
        <v>16</v>
      </c>
    </row>
    <row r="14" spans="1:10" ht="14.15" customHeight="1" x14ac:dyDescent="0.3">
      <c r="A14" s="19" t="s">
        <v>35</v>
      </c>
      <c r="B14" s="20">
        <v>3245</v>
      </c>
      <c r="C14" s="20">
        <v>3768</v>
      </c>
      <c r="D14" s="20">
        <v>3198</v>
      </c>
      <c r="E14" s="20">
        <v>420</v>
      </c>
      <c r="F14" s="20">
        <v>5090</v>
      </c>
      <c r="G14" s="20">
        <v>475</v>
      </c>
      <c r="H14" s="20">
        <v>378</v>
      </c>
      <c r="I14" s="20">
        <v>200</v>
      </c>
      <c r="J14" s="32">
        <v>16</v>
      </c>
    </row>
    <row r="15" spans="1:10" ht="14.15" customHeight="1" x14ac:dyDescent="0.3">
      <c r="A15" s="19" t="s">
        <v>36</v>
      </c>
      <c r="B15" s="20">
        <v>678</v>
      </c>
      <c r="C15" s="20">
        <v>1063</v>
      </c>
      <c r="D15" s="20">
        <v>1076</v>
      </c>
      <c r="E15" s="20">
        <v>480</v>
      </c>
      <c r="F15" s="20">
        <v>993</v>
      </c>
      <c r="G15" s="20">
        <v>61</v>
      </c>
      <c r="H15" s="20">
        <v>143</v>
      </c>
      <c r="I15" s="20">
        <v>139</v>
      </c>
      <c r="J15" s="32">
        <v>62</v>
      </c>
    </row>
    <row r="16" spans="1:10" ht="14.15" customHeight="1" x14ac:dyDescent="0.3">
      <c r="A16" s="19" t="s">
        <v>37</v>
      </c>
      <c r="B16" s="20">
        <v>2730</v>
      </c>
      <c r="C16" s="20">
        <v>3347</v>
      </c>
      <c r="D16" s="20">
        <v>2812</v>
      </c>
      <c r="E16" s="20">
        <v>2004</v>
      </c>
      <c r="F16" s="20">
        <v>3688</v>
      </c>
      <c r="G16" s="20">
        <v>184</v>
      </c>
      <c r="H16" s="20">
        <v>295</v>
      </c>
      <c r="I16" s="20">
        <v>263</v>
      </c>
      <c r="J16" s="32">
        <v>31</v>
      </c>
    </row>
    <row r="17" spans="1:16" ht="14.15" customHeight="1" x14ac:dyDescent="0.3">
      <c r="A17" s="19" t="s">
        <v>38</v>
      </c>
      <c r="B17" s="20">
        <v>1359</v>
      </c>
      <c r="C17" s="20">
        <v>1602</v>
      </c>
      <c r="D17" s="20">
        <v>1439</v>
      </c>
      <c r="E17" s="20">
        <v>372</v>
      </c>
      <c r="F17" s="20">
        <v>1887</v>
      </c>
      <c r="G17" s="20">
        <v>255</v>
      </c>
      <c r="H17" s="20">
        <v>64</v>
      </c>
      <c r="I17" s="20">
        <v>145</v>
      </c>
      <c r="J17" s="32">
        <v>64</v>
      </c>
    </row>
    <row r="18" spans="1:16" ht="14.15" customHeight="1" x14ac:dyDescent="0.3">
      <c r="A18" s="19" t="s">
        <v>39</v>
      </c>
      <c r="B18" s="20">
        <v>3659</v>
      </c>
      <c r="C18" s="20">
        <v>6079</v>
      </c>
      <c r="D18" s="20">
        <v>7122</v>
      </c>
      <c r="E18" s="20">
        <v>3735</v>
      </c>
      <c r="F18" s="20">
        <v>6262</v>
      </c>
      <c r="G18" s="20">
        <v>454</v>
      </c>
      <c r="H18" s="20">
        <v>142</v>
      </c>
      <c r="I18" s="20">
        <v>419</v>
      </c>
      <c r="J18" s="32">
        <v>167</v>
      </c>
    </row>
    <row r="19" spans="1:16" ht="14.15" customHeight="1" x14ac:dyDescent="0.3">
      <c r="A19" s="19" t="s">
        <v>40</v>
      </c>
      <c r="B19" s="20">
        <v>2366</v>
      </c>
      <c r="C19" s="20">
        <v>3417</v>
      </c>
      <c r="D19" s="20">
        <v>3555</v>
      </c>
      <c r="E19" s="20">
        <v>2623</v>
      </c>
      <c r="F19" s="20">
        <v>3894</v>
      </c>
      <c r="G19" s="20">
        <v>979</v>
      </c>
      <c r="H19" s="20">
        <v>155</v>
      </c>
      <c r="I19" s="20">
        <v>113</v>
      </c>
      <c r="J19" s="32">
        <v>1</v>
      </c>
    </row>
    <row r="20" spans="1:16" ht="14.15" customHeight="1" x14ac:dyDescent="0.3">
      <c r="A20" s="19" t="s">
        <v>41</v>
      </c>
      <c r="B20" s="20">
        <v>3570</v>
      </c>
      <c r="C20" s="20">
        <v>4242</v>
      </c>
      <c r="D20" s="20">
        <v>5482</v>
      </c>
      <c r="E20" s="20">
        <v>1350</v>
      </c>
      <c r="F20" s="20">
        <v>4700</v>
      </c>
      <c r="G20" s="20">
        <v>87</v>
      </c>
      <c r="H20" s="20">
        <v>125</v>
      </c>
      <c r="I20" s="20">
        <v>64</v>
      </c>
      <c r="J20" s="32">
        <v>3</v>
      </c>
    </row>
    <row r="21" spans="1:16" ht="14.15" customHeight="1" x14ac:dyDescent="0.3">
      <c r="A21" s="19" t="s">
        <v>42</v>
      </c>
      <c r="B21" s="20">
        <v>3369</v>
      </c>
      <c r="C21" s="20">
        <v>4298</v>
      </c>
      <c r="D21" s="20">
        <v>4681</v>
      </c>
      <c r="E21" s="20">
        <v>594</v>
      </c>
      <c r="F21" s="20">
        <v>4120</v>
      </c>
      <c r="G21" s="20">
        <v>173</v>
      </c>
      <c r="H21" s="20">
        <v>891</v>
      </c>
      <c r="I21" s="20">
        <v>267</v>
      </c>
      <c r="J21" s="32">
        <v>4</v>
      </c>
    </row>
    <row r="22" spans="1:16" ht="14.15" customHeight="1" x14ac:dyDescent="0.3">
      <c r="A22" s="19" t="s">
        <v>43</v>
      </c>
      <c r="B22" s="20">
        <v>1417</v>
      </c>
      <c r="C22" s="20">
        <v>1969</v>
      </c>
      <c r="D22" s="20">
        <v>1965</v>
      </c>
      <c r="E22" s="20">
        <v>319</v>
      </c>
      <c r="F22" s="20">
        <v>1930</v>
      </c>
      <c r="G22" s="20">
        <v>220</v>
      </c>
      <c r="H22" s="20">
        <v>117</v>
      </c>
      <c r="I22" s="20">
        <v>137</v>
      </c>
      <c r="J22" s="32">
        <v>0</v>
      </c>
    </row>
    <row r="23" spans="1:16" ht="14.15" customHeight="1" x14ac:dyDescent="0.3">
      <c r="A23" s="19" t="s">
        <v>44</v>
      </c>
      <c r="B23" s="20">
        <v>1346</v>
      </c>
      <c r="C23" s="20">
        <v>2613</v>
      </c>
      <c r="D23" s="20">
        <v>3053</v>
      </c>
      <c r="E23" s="20">
        <v>641</v>
      </c>
      <c r="F23" s="20">
        <v>2421</v>
      </c>
      <c r="G23" s="20">
        <v>139</v>
      </c>
      <c r="H23" s="20">
        <v>126</v>
      </c>
      <c r="I23" s="20">
        <v>285</v>
      </c>
      <c r="J23" s="32">
        <v>0</v>
      </c>
    </row>
    <row r="24" spans="1:16" ht="14.15" customHeight="1" x14ac:dyDescent="0.3">
      <c r="A24" s="19" t="s">
        <v>45</v>
      </c>
      <c r="B24" s="20">
        <v>2261</v>
      </c>
      <c r="C24" s="20">
        <v>3822</v>
      </c>
      <c r="D24" s="20">
        <v>3774</v>
      </c>
      <c r="E24" s="20">
        <v>1493</v>
      </c>
      <c r="F24" s="20">
        <v>4157</v>
      </c>
      <c r="G24" s="20">
        <v>507</v>
      </c>
      <c r="H24" s="20">
        <v>47</v>
      </c>
      <c r="I24" s="20">
        <v>148</v>
      </c>
      <c r="J24" s="32">
        <v>8</v>
      </c>
    </row>
    <row r="25" spans="1:16" x14ac:dyDescent="0.3">
      <c r="A25" s="19" t="s">
        <v>46</v>
      </c>
      <c r="B25" s="104">
        <v>142</v>
      </c>
      <c r="C25" s="104">
        <v>864</v>
      </c>
      <c r="D25" s="104">
        <v>351</v>
      </c>
      <c r="E25" s="104">
        <v>48</v>
      </c>
      <c r="F25" s="104">
        <v>818</v>
      </c>
      <c r="G25" s="104">
        <v>2</v>
      </c>
      <c r="H25" s="104">
        <v>0</v>
      </c>
      <c r="I25" s="104">
        <v>0</v>
      </c>
      <c r="J25" s="108">
        <v>0</v>
      </c>
    </row>
    <row r="26" spans="1:16" ht="13.5" thickBot="1" x14ac:dyDescent="0.35">
      <c r="A26" s="24" t="s">
        <v>48</v>
      </c>
      <c r="B26" s="105">
        <v>34197</v>
      </c>
      <c r="C26" s="105">
        <v>50367</v>
      </c>
      <c r="D26" s="105">
        <v>50901</v>
      </c>
      <c r="E26" s="105">
        <v>20069</v>
      </c>
      <c r="F26" s="105">
        <v>55135</v>
      </c>
      <c r="G26" s="105">
        <v>6186</v>
      </c>
      <c r="H26" s="105">
        <v>3926</v>
      </c>
      <c r="I26" s="105">
        <v>2979</v>
      </c>
      <c r="J26" s="109">
        <v>385</v>
      </c>
    </row>
    <row r="27" spans="1:16" ht="13.5" thickTop="1" x14ac:dyDescent="0.3">
      <c r="A27" s="1" t="s">
        <v>49</v>
      </c>
      <c r="B27" s="1"/>
      <c r="C27" s="1"/>
      <c r="D27" s="1"/>
      <c r="E27" s="1"/>
      <c r="F27" s="1"/>
      <c r="G27" s="1"/>
      <c r="H27" s="1"/>
      <c r="I27" s="1"/>
      <c r="J27" s="1"/>
      <c r="K27" s="72"/>
      <c r="L27" s="1"/>
      <c r="M27" s="1"/>
      <c r="N27" s="1"/>
      <c r="O27" s="1"/>
      <c r="P27" s="1"/>
    </row>
    <row r="28" spans="1:16" x14ac:dyDescent="0.3">
      <c r="A28" s="1" t="s">
        <v>50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2.75" customHeight="1" x14ac:dyDescent="0.3">
      <c r="A29" s="163" t="s">
        <v>51</v>
      </c>
      <c r="B29" s="163"/>
      <c r="C29" s="163"/>
      <c r="D29" s="163"/>
      <c r="E29" s="163"/>
      <c r="F29" s="163"/>
      <c r="G29" s="163"/>
      <c r="H29" s="163"/>
      <c r="I29" s="163"/>
      <c r="J29" s="163"/>
      <c r="K29" s="163"/>
      <c r="L29" s="163"/>
      <c r="M29" s="163"/>
      <c r="N29" s="163"/>
      <c r="O29" s="163"/>
      <c r="P29" s="163"/>
    </row>
    <row r="30" spans="1:16" ht="12.75" customHeight="1" x14ac:dyDescent="0.3">
      <c r="A30" s="163" t="s">
        <v>52</v>
      </c>
      <c r="B30" s="163"/>
      <c r="C30" s="163"/>
      <c r="D30" s="163"/>
      <c r="E30" s="163"/>
      <c r="F30" s="163"/>
      <c r="G30" s="163"/>
      <c r="H30" s="163"/>
      <c r="I30" s="163"/>
      <c r="J30" s="163"/>
      <c r="K30" s="163"/>
      <c r="L30" s="163"/>
      <c r="M30" s="163"/>
      <c r="N30" s="163"/>
      <c r="O30" s="163"/>
      <c r="P30" s="163"/>
    </row>
    <row r="31" spans="1:16" x14ac:dyDescent="0.3">
      <c r="A31" s="167" t="s">
        <v>53</v>
      </c>
      <c r="B31" s="167"/>
      <c r="C31" s="167"/>
      <c r="D31" s="167"/>
      <c r="E31" s="167"/>
      <c r="F31" s="167"/>
      <c r="G31" s="167"/>
      <c r="H31" s="167"/>
      <c r="I31" s="167"/>
      <c r="J31" s="167"/>
      <c r="K31" s="167"/>
      <c r="L31" s="167"/>
      <c r="M31" s="167"/>
      <c r="N31" s="167"/>
      <c r="O31" s="167"/>
      <c r="P31" s="167"/>
    </row>
  </sheetData>
  <mergeCells count="7">
    <mergeCell ref="A31:P31"/>
    <mergeCell ref="A1:J1"/>
    <mergeCell ref="A2:J2"/>
    <mergeCell ref="A3:J3"/>
    <mergeCell ref="A5:J5"/>
    <mergeCell ref="A29:P29"/>
    <mergeCell ref="A30:P30"/>
  </mergeCells>
  <phoneticPr fontId="2" type="noConversion"/>
  <printOptions horizontalCentered="1" verticalCentered="1"/>
  <pageMargins left="0.5" right="0.5" top="1" bottom="0.75" header="0.5" footer="0.5"/>
  <pageSetup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P31"/>
  <sheetViews>
    <sheetView topLeftCell="A11" workbookViewId="0">
      <selection activeCell="A32" sqref="A32"/>
    </sheetView>
  </sheetViews>
  <sheetFormatPr defaultColWidth="9.1796875" defaultRowHeight="13" x14ac:dyDescent="0.3"/>
  <cols>
    <col min="1" max="1" width="21" style="11" customWidth="1"/>
    <col min="2" max="2" width="9.81640625" style="11" customWidth="1"/>
    <col min="3" max="3" width="7.81640625" style="11" customWidth="1"/>
    <col min="4" max="4" width="6.453125" style="11" customWidth="1"/>
    <col min="5" max="5" width="9.54296875" style="11" customWidth="1"/>
    <col min="6" max="6" width="6.453125" style="11" customWidth="1"/>
    <col min="7" max="7" width="9.1796875" style="11"/>
    <col min="8" max="8" width="6.453125" style="11" customWidth="1"/>
    <col min="9" max="9" width="9.1796875" style="11"/>
    <col min="10" max="10" width="6.453125" style="11" customWidth="1"/>
    <col min="11" max="11" width="7" style="11" customWidth="1"/>
    <col min="12" max="12" width="6.453125" style="11" customWidth="1"/>
    <col min="13" max="13" width="9.1796875" style="11"/>
    <col min="14" max="14" width="6.453125" style="11" customWidth="1"/>
    <col min="15" max="15" width="7" style="11" customWidth="1"/>
    <col min="16" max="16" width="6.453125" style="11" customWidth="1"/>
    <col min="17" max="16384" width="9.1796875" style="11"/>
  </cols>
  <sheetData>
    <row r="1" spans="1:16" ht="18.5" x14ac:dyDescent="0.45">
      <c r="A1" s="155" t="s">
        <v>0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5"/>
      <c r="P1" s="155"/>
    </row>
    <row r="2" spans="1:16" ht="15.5" x14ac:dyDescent="0.35">
      <c r="A2" s="153" t="str">
        <f>'1. Plan vs Actual'!A2</f>
        <v>OSCCAR Summary by Workforce Area</v>
      </c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  <c r="P2" s="175"/>
    </row>
    <row r="3" spans="1:16" ht="15.5" x14ac:dyDescent="0.35">
      <c r="A3" s="153" t="str">
        <f>'1. Plan vs Actual'!A3</f>
        <v>FY25 Quarter Ending December 31, 2024</v>
      </c>
      <c r="B3" s="175"/>
      <c r="C3" s="175"/>
      <c r="D3" s="175"/>
      <c r="E3" s="175"/>
      <c r="F3" s="175"/>
      <c r="G3" s="175"/>
      <c r="H3" s="175"/>
      <c r="I3" s="175"/>
      <c r="J3" s="175"/>
      <c r="K3" s="175"/>
      <c r="L3" s="175"/>
      <c r="M3" s="175"/>
      <c r="N3" s="175"/>
      <c r="O3" s="175"/>
      <c r="P3" s="175"/>
    </row>
    <row r="4" spans="1:16" ht="8.25" customHeight="1" x14ac:dyDescent="0.3"/>
    <row r="5" spans="1:16" ht="18.5" x14ac:dyDescent="0.45">
      <c r="A5" s="155" t="s">
        <v>6</v>
      </c>
      <c r="B5" s="155"/>
      <c r="C5" s="155"/>
      <c r="D5" s="155"/>
      <c r="E5" s="155"/>
      <c r="F5" s="155"/>
      <c r="G5" s="155"/>
      <c r="H5" s="155"/>
      <c r="I5" s="155"/>
      <c r="J5" s="155"/>
      <c r="K5" s="155"/>
      <c r="L5" s="155"/>
      <c r="M5" s="155"/>
      <c r="N5" s="155"/>
      <c r="O5" s="155"/>
      <c r="P5" s="155"/>
    </row>
    <row r="6" spans="1:16" ht="6.75" customHeight="1" thickBot="1" x14ac:dyDescent="0.35"/>
    <row r="7" spans="1:16" ht="13.5" thickTop="1" x14ac:dyDescent="0.3">
      <c r="A7" s="138" t="s">
        <v>16</v>
      </c>
      <c r="B7" s="136" t="s">
        <v>17</v>
      </c>
      <c r="C7" s="136" t="s">
        <v>18</v>
      </c>
      <c r="D7" s="136" t="s">
        <v>19</v>
      </c>
      <c r="E7" s="136" t="s">
        <v>20</v>
      </c>
      <c r="F7" s="136" t="s">
        <v>21</v>
      </c>
      <c r="G7" s="136" t="s">
        <v>55</v>
      </c>
      <c r="H7" s="136" t="s">
        <v>61</v>
      </c>
      <c r="I7" s="136" t="s">
        <v>62</v>
      </c>
      <c r="J7" s="136" t="s">
        <v>63</v>
      </c>
      <c r="K7" s="136" t="s">
        <v>73</v>
      </c>
      <c r="L7" s="136" t="s">
        <v>74</v>
      </c>
      <c r="M7" s="136" t="s">
        <v>75</v>
      </c>
      <c r="N7" s="136" t="s">
        <v>76</v>
      </c>
      <c r="O7" s="136" t="s">
        <v>77</v>
      </c>
      <c r="P7" s="33" t="s">
        <v>78</v>
      </c>
    </row>
    <row r="8" spans="1:16" s="29" customFormat="1" ht="52" x14ac:dyDescent="0.3">
      <c r="A8" s="17"/>
      <c r="B8" s="129" t="s">
        <v>22</v>
      </c>
      <c r="C8" s="129" t="s">
        <v>79</v>
      </c>
      <c r="D8" s="129" t="s">
        <v>80</v>
      </c>
      <c r="E8" s="129" t="s">
        <v>81</v>
      </c>
      <c r="F8" s="129" t="s">
        <v>80</v>
      </c>
      <c r="G8" s="129" t="s">
        <v>82</v>
      </c>
      <c r="H8" s="129" t="s">
        <v>80</v>
      </c>
      <c r="I8" s="129" t="s">
        <v>83</v>
      </c>
      <c r="J8" s="129" t="s">
        <v>80</v>
      </c>
      <c r="K8" s="129" t="s">
        <v>84</v>
      </c>
      <c r="L8" s="129" t="s">
        <v>80</v>
      </c>
      <c r="M8" s="129" t="s">
        <v>85</v>
      </c>
      <c r="N8" s="129" t="s">
        <v>80</v>
      </c>
      <c r="O8" s="129" t="s">
        <v>86</v>
      </c>
      <c r="P8" s="34" t="s">
        <v>87</v>
      </c>
    </row>
    <row r="9" spans="1:16" ht="14.15" customHeight="1" x14ac:dyDescent="0.3">
      <c r="A9" s="19" t="s">
        <v>30</v>
      </c>
      <c r="B9" s="30">
        <f>'1. Plan vs Actual'!C10</f>
        <v>2352</v>
      </c>
      <c r="C9" s="20">
        <v>1726</v>
      </c>
      <c r="D9" s="21">
        <f>C9/B9</f>
        <v>0.733843537414966</v>
      </c>
      <c r="E9" s="20">
        <v>371</v>
      </c>
      <c r="F9" s="21">
        <f>E9/B9</f>
        <v>0.15773809523809523</v>
      </c>
      <c r="G9" s="20">
        <v>288</v>
      </c>
      <c r="H9" s="21">
        <f>G9/B9</f>
        <v>0.12244897959183673</v>
      </c>
      <c r="I9" s="20">
        <v>40</v>
      </c>
      <c r="J9" s="110">
        <f>I9/B9</f>
        <v>1.7006802721088437E-2</v>
      </c>
      <c r="K9" s="20">
        <v>80</v>
      </c>
      <c r="L9" s="110">
        <f>K9/B9</f>
        <v>3.4013605442176874E-2</v>
      </c>
      <c r="M9" s="20">
        <v>9</v>
      </c>
      <c r="N9" s="110">
        <f>M9/B9</f>
        <v>3.8265306122448979E-3</v>
      </c>
      <c r="O9" s="20">
        <v>149</v>
      </c>
      <c r="P9" s="23">
        <f>O9/B9</f>
        <v>6.3350340136054423E-2</v>
      </c>
    </row>
    <row r="10" spans="1:16" ht="14.15" customHeight="1" x14ac:dyDescent="0.3">
      <c r="A10" s="19" t="s">
        <v>31</v>
      </c>
      <c r="B10" s="30">
        <f>'1. Plan vs Actual'!C11</f>
        <v>8987</v>
      </c>
      <c r="C10" s="20">
        <v>3393</v>
      </c>
      <c r="D10" s="21">
        <f t="shared" ref="D10:D26" si="0">C10/B10</f>
        <v>0.37754534327361744</v>
      </c>
      <c r="E10" s="20">
        <v>3927</v>
      </c>
      <c r="F10" s="21">
        <f t="shared" ref="F10:F26" si="1">E10/B10</f>
        <v>0.43696450428396572</v>
      </c>
      <c r="G10" s="20">
        <v>1503</v>
      </c>
      <c r="H10" s="21">
        <f t="shared" ref="H10:H26" si="2">G10/B10</f>
        <v>0.16724157115833982</v>
      </c>
      <c r="I10" s="20">
        <v>145</v>
      </c>
      <c r="J10" s="110">
        <f t="shared" ref="J10:J26" si="3">I10/B10</f>
        <v>1.6134416379214422E-2</v>
      </c>
      <c r="K10" s="20">
        <v>684</v>
      </c>
      <c r="L10" s="21">
        <f t="shared" ref="L10:L26" si="4">K10/B10</f>
        <v>7.6109936575052856E-2</v>
      </c>
      <c r="M10" s="20">
        <v>38</v>
      </c>
      <c r="N10" s="110">
        <f t="shared" ref="N10:N26" si="5">M10/B10</f>
        <v>4.2283298097251587E-3</v>
      </c>
      <c r="O10" s="20">
        <v>1026</v>
      </c>
      <c r="P10" s="23">
        <f t="shared" ref="P10:P26" si="6">O10/B10</f>
        <v>0.11416490486257928</v>
      </c>
    </row>
    <row r="11" spans="1:16" ht="14.15" customHeight="1" x14ac:dyDescent="0.3">
      <c r="A11" s="19" t="s">
        <v>32</v>
      </c>
      <c r="B11" s="30">
        <f>'1. Plan vs Actual'!C12</f>
        <v>5043</v>
      </c>
      <c r="C11" s="20">
        <v>3198</v>
      </c>
      <c r="D11" s="21">
        <f t="shared" si="0"/>
        <v>0.63414634146341464</v>
      </c>
      <c r="E11" s="20">
        <v>1234</v>
      </c>
      <c r="F11" s="21">
        <f t="shared" si="1"/>
        <v>0.2446956176878842</v>
      </c>
      <c r="G11" s="20">
        <v>774</v>
      </c>
      <c r="H11" s="21">
        <f t="shared" si="2"/>
        <v>0.15348007138607972</v>
      </c>
      <c r="I11" s="20">
        <v>64</v>
      </c>
      <c r="J11" s="110">
        <f t="shared" si="3"/>
        <v>1.2690858615903232E-2</v>
      </c>
      <c r="K11" s="20">
        <v>186</v>
      </c>
      <c r="L11" s="21">
        <f t="shared" si="4"/>
        <v>3.6882807852468766E-2</v>
      </c>
      <c r="M11" s="20">
        <v>20</v>
      </c>
      <c r="N11" s="110">
        <f t="shared" si="5"/>
        <v>3.9658933174697604E-3</v>
      </c>
      <c r="O11" s="20">
        <v>488</v>
      </c>
      <c r="P11" s="23">
        <f t="shared" si="6"/>
        <v>9.6767796946262141E-2</v>
      </c>
    </row>
    <row r="12" spans="1:16" ht="14.15" customHeight="1" x14ac:dyDescent="0.3">
      <c r="A12" s="19" t="s">
        <v>33</v>
      </c>
      <c r="B12" s="30">
        <f>'1. Plan vs Actual'!C13</f>
        <v>4745</v>
      </c>
      <c r="C12" s="20">
        <v>2298</v>
      </c>
      <c r="D12" s="21">
        <f t="shared" si="0"/>
        <v>0.48429926238145415</v>
      </c>
      <c r="E12" s="20">
        <v>1828</v>
      </c>
      <c r="F12" s="21">
        <f t="shared" si="1"/>
        <v>0.3852476290832455</v>
      </c>
      <c r="G12" s="20">
        <v>454</v>
      </c>
      <c r="H12" s="21">
        <f t="shared" si="2"/>
        <v>9.5679662802950469E-2</v>
      </c>
      <c r="I12" s="20">
        <v>64</v>
      </c>
      <c r="J12" s="110">
        <f t="shared" si="3"/>
        <v>1.3487881981032667E-2</v>
      </c>
      <c r="K12" s="20">
        <v>191</v>
      </c>
      <c r="L12" s="21">
        <f t="shared" si="4"/>
        <v>4.0252897787144359E-2</v>
      </c>
      <c r="M12" s="20">
        <v>27</v>
      </c>
      <c r="N12" s="110">
        <f t="shared" si="5"/>
        <v>5.6902002107481562E-3</v>
      </c>
      <c r="O12" s="20">
        <v>474</v>
      </c>
      <c r="P12" s="23">
        <f t="shared" si="6"/>
        <v>9.9894625922023181E-2</v>
      </c>
    </row>
    <row r="13" spans="1:16" ht="14.15" customHeight="1" x14ac:dyDescent="0.3">
      <c r="A13" s="19" t="s">
        <v>34</v>
      </c>
      <c r="B13" s="30">
        <f>'1. Plan vs Actual'!C14</f>
        <v>1628</v>
      </c>
      <c r="C13" s="20">
        <v>1305</v>
      </c>
      <c r="D13" s="21">
        <f t="shared" si="0"/>
        <v>0.80159705159705164</v>
      </c>
      <c r="E13" s="20">
        <v>202</v>
      </c>
      <c r="F13" s="21">
        <f t="shared" si="1"/>
        <v>0.12407862407862408</v>
      </c>
      <c r="G13" s="20">
        <v>146</v>
      </c>
      <c r="H13" s="21">
        <f t="shared" si="2"/>
        <v>8.9680589680589687E-2</v>
      </c>
      <c r="I13" s="20">
        <v>31</v>
      </c>
      <c r="J13" s="110">
        <f t="shared" si="3"/>
        <v>1.9041769041769043E-2</v>
      </c>
      <c r="K13" s="20">
        <v>36</v>
      </c>
      <c r="L13" s="21">
        <f t="shared" si="4"/>
        <v>2.2113022113022112E-2</v>
      </c>
      <c r="M13" s="20">
        <v>12</v>
      </c>
      <c r="N13" s="110">
        <f t="shared" si="5"/>
        <v>7.3710073710073713E-3</v>
      </c>
      <c r="O13" s="20">
        <v>110</v>
      </c>
      <c r="P13" s="23">
        <f t="shared" si="6"/>
        <v>6.7567567567567571E-2</v>
      </c>
    </row>
    <row r="14" spans="1:16" ht="14.15" customHeight="1" x14ac:dyDescent="0.3">
      <c r="A14" s="19" t="s">
        <v>35</v>
      </c>
      <c r="B14" s="30">
        <f>'1. Plan vs Actual'!C15</f>
        <v>6071</v>
      </c>
      <c r="C14" s="20">
        <v>3931</v>
      </c>
      <c r="D14" s="21">
        <f t="shared" si="0"/>
        <v>0.64750452973151051</v>
      </c>
      <c r="E14" s="20">
        <v>1058</v>
      </c>
      <c r="F14" s="21">
        <f t="shared" si="1"/>
        <v>0.1742711250205897</v>
      </c>
      <c r="G14" s="20">
        <v>1052</v>
      </c>
      <c r="H14" s="21">
        <f t="shared" si="2"/>
        <v>0.17328281996376216</v>
      </c>
      <c r="I14" s="20">
        <v>78</v>
      </c>
      <c r="J14" s="110">
        <f t="shared" si="3"/>
        <v>1.284796573875803E-2</v>
      </c>
      <c r="K14" s="20">
        <v>412</v>
      </c>
      <c r="L14" s="21">
        <f t="shared" si="4"/>
        <v>6.7863613902157796E-2</v>
      </c>
      <c r="M14" s="20">
        <v>26</v>
      </c>
      <c r="N14" s="110">
        <f t="shared" si="5"/>
        <v>4.2826552462526769E-3</v>
      </c>
      <c r="O14" s="20">
        <v>629</v>
      </c>
      <c r="P14" s="23">
        <f t="shared" si="6"/>
        <v>0.10360731345742052</v>
      </c>
    </row>
    <row r="15" spans="1:16" ht="14.15" customHeight="1" x14ac:dyDescent="0.3">
      <c r="A15" s="19" t="s">
        <v>36</v>
      </c>
      <c r="B15" s="30">
        <f>'1. Plan vs Actual'!C16</f>
        <v>1788</v>
      </c>
      <c r="C15" s="20">
        <v>1347</v>
      </c>
      <c r="D15" s="21">
        <f t="shared" si="0"/>
        <v>0.75335570469798663</v>
      </c>
      <c r="E15" s="20">
        <v>241</v>
      </c>
      <c r="F15" s="21">
        <f t="shared" si="1"/>
        <v>0.13478747203579419</v>
      </c>
      <c r="G15" s="20">
        <v>171</v>
      </c>
      <c r="H15" s="21">
        <f t="shared" si="2"/>
        <v>9.563758389261745E-2</v>
      </c>
      <c r="I15" s="20">
        <v>31</v>
      </c>
      <c r="J15" s="110">
        <f t="shared" si="3"/>
        <v>1.7337807606263984E-2</v>
      </c>
      <c r="K15" s="20">
        <v>71</v>
      </c>
      <c r="L15" s="21">
        <f t="shared" si="4"/>
        <v>3.9709172259507833E-2</v>
      </c>
      <c r="M15" s="20">
        <v>6</v>
      </c>
      <c r="N15" s="110">
        <f t="shared" si="5"/>
        <v>3.3557046979865771E-3</v>
      </c>
      <c r="O15" s="20">
        <v>139</v>
      </c>
      <c r="P15" s="23">
        <f t="shared" si="6"/>
        <v>7.7740492170022366E-2</v>
      </c>
    </row>
    <row r="16" spans="1:16" ht="14.15" customHeight="1" x14ac:dyDescent="0.3">
      <c r="A16" s="19" t="s">
        <v>37</v>
      </c>
      <c r="B16" s="30">
        <f>'1. Plan vs Actual'!C17</f>
        <v>5888</v>
      </c>
      <c r="C16" s="20">
        <v>3117</v>
      </c>
      <c r="D16" s="21">
        <f t="shared" si="0"/>
        <v>0.52938179347826086</v>
      </c>
      <c r="E16" s="20">
        <v>1064</v>
      </c>
      <c r="F16" s="21">
        <f t="shared" si="1"/>
        <v>0.18070652173913043</v>
      </c>
      <c r="G16" s="20">
        <v>1174</v>
      </c>
      <c r="H16" s="21">
        <f t="shared" si="2"/>
        <v>0.19938858695652173</v>
      </c>
      <c r="I16" s="20">
        <v>56</v>
      </c>
      <c r="J16" s="110">
        <f t="shared" si="3"/>
        <v>9.5108695652173919E-3</v>
      </c>
      <c r="K16" s="20">
        <v>917</v>
      </c>
      <c r="L16" s="21">
        <f t="shared" si="4"/>
        <v>0.15574048913043478</v>
      </c>
      <c r="M16" s="20">
        <v>19</v>
      </c>
      <c r="N16" s="110">
        <f t="shared" si="5"/>
        <v>3.2269021739130435E-3</v>
      </c>
      <c r="O16" s="20">
        <v>625</v>
      </c>
      <c r="P16" s="23">
        <f t="shared" si="6"/>
        <v>0.10614809782608696</v>
      </c>
    </row>
    <row r="17" spans="1:16" ht="14.15" customHeight="1" x14ac:dyDescent="0.3">
      <c r="A17" s="19" t="s">
        <v>38</v>
      </c>
      <c r="B17" s="30">
        <f>'1. Plan vs Actual'!C18</f>
        <v>2449</v>
      </c>
      <c r="C17" s="20">
        <v>1546</v>
      </c>
      <c r="D17" s="21">
        <f t="shared" si="0"/>
        <v>0.63127807268272762</v>
      </c>
      <c r="E17" s="20">
        <v>473</v>
      </c>
      <c r="F17" s="21">
        <f t="shared" si="1"/>
        <v>0.19314005716619029</v>
      </c>
      <c r="G17" s="20">
        <v>499</v>
      </c>
      <c r="H17" s="21">
        <f t="shared" si="2"/>
        <v>0.20375663536137198</v>
      </c>
      <c r="I17" s="20">
        <v>47</v>
      </c>
      <c r="J17" s="110">
        <f t="shared" si="3"/>
        <v>1.9191506737443853E-2</v>
      </c>
      <c r="K17" s="20">
        <v>69</v>
      </c>
      <c r="L17" s="21">
        <f t="shared" si="4"/>
        <v>2.8174765210289915E-2</v>
      </c>
      <c r="M17" s="20">
        <v>15</v>
      </c>
      <c r="N17" s="110">
        <f t="shared" si="5"/>
        <v>6.1249489587586773E-3</v>
      </c>
      <c r="O17" s="20">
        <v>417</v>
      </c>
      <c r="P17" s="23">
        <f t="shared" si="6"/>
        <v>0.17027358105349122</v>
      </c>
    </row>
    <row r="18" spans="1:16" ht="14.15" customHeight="1" x14ac:dyDescent="0.3">
      <c r="A18" s="19" t="s">
        <v>39</v>
      </c>
      <c r="B18" s="30">
        <f>'1. Plan vs Actual'!C19</f>
        <v>11100</v>
      </c>
      <c r="C18" s="20">
        <v>4938</v>
      </c>
      <c r="D18" s="21">
        <f t="shared" si="0"/>
        <v>0.44486486486486487</v>
      </c>
      <c r="E18" s="20">
        <v>2401</v>
      </c>
      <c r="F18" s="21">
        <f t="shared" si="1"/>
        <v>0.21630630630630632</v>
      </c>
      <c r="G18" s="20">
        <v>4544</v>
      </c>
      <c r="H18" s="21">
        <f t="shared" si="2"/>
        <v>0.40936936936936935</v>
      </c>
      <c r="I18" s="20">
        <v>161</v>
      </c>
      <c r="J18" s="110">
        <f t="shared" si="3"/>
        <v>1.4504504504504504E-2</v>
      </c>
      <c r="K18" s="20">
        <v>335</v>
      </c>
      <c r="L18" s="21">
        <f t="shared" si="4"/>
        <v>3.0180180180180181E-2</v>
      </c>
      <c r="M18" s="20">
        <v>65</v>
      </c>
      <c r="N18" s="110">
        <f t="shared" si="5"/>
        <v>5.8558558558558559E-3</v>
      </c>
      <c r="O18" s="20">
        <v>1705</v>
      </c>
      <c r="P18" s="23">
        <f t="shared" si="6"/>
        <v>0.15360360360360362</v>
      </c>
    </row>
    <row r="19" spans="1:16" ht="14.15" customHeight="1" x14ac:dyDescent="0.3">
      <c r="A19" s="19" t="s">
        <v>40</v>
      </c>
      <c r="B19" s="30">
        <f>'1. Plan vs Actual'!C20</f>
        <v>4972</v>
      </c>
      <c r="C19" s="20">
        <v>2391</v>
      </c>
      <c r="D19" s="21">
        <f t="shared" si="0"/>
        <v>0.48089300080450526</v>
      </c>
      <c r="E19" s="20">
        <v>602</v>
      </c>
      <c r="F19" s="21">
        <f t="shared" si="1"/>
        <v>0.12107803700724054</v>
      </c>
      <c r="G19" s="20">
        <v>2162</v>
      </c>
      <c r="H19" s="21">
        <f t="shared" si="2"/>
        <v>0.43483507642799679</v>
      </c>
      <c r="I19" s="20">
        <v>44</v>
      </c>
      <c r="J19" s="110">
        <f t="shared" si="3"/>
        <v>8.8495575221238937E-3</v>
      </c>
      <c r="K19" s="20">
        <v>255</v>
      </c>
      <c r="L19" s="21">
        <f t="shared" si="4"/>
        <v>5.1287208366854388E-2</v>
      </c>
      <c r="M19" s="20">
        <v>19</v>
      </c>
      <c r="N19" s="110">
        <f t="shared" si="5"/>
        <v>3.821399839098954E-3</v>
      </c>
      <c r="O19" s="20">
        <v>909</v>
      </c>
      <c r="P19" s="23">
        <f t="shared" si="6"/>
        <v>0.18282381335478681</v>
      </c>
    </row>
    <row r="20" spans="1:16" ht="14.15" customHeight="1" x14ac:dyDescent="0.3">
      <c r="A20" s="19" t="s">
        <v>41</v>
      </c>
      <c r="B20" s="30">
        <f>'1. Plan vs Actual'!C21</f>
        <v>6900</v>
      </c>
      <c r="C20" s="20">
        <v>4453</v>
      </c>
      <c r="D20" s="21">
        <f t="shared" si="0"/>
        <v>0.64536231884057971</v>
      </c>
      <c r="E20" s="20">
        <v>1130</v>
      </c>
      <c r="F20" s="21">
        <f t="shared" si="1"/>
        <v>0.16376811594202897</v>
      </c>
      <c r="G20" s="20">
        <v>858</v>
      </c>
      <c r="H20" s="21">
        <f t="shared" si="2"/>
        <v>0.12434782608695652</v>
      </c>
      <c r="I20" s="20">
        <v>73</v>
      </c>
      <c r="J20" s="110">
        <f t="shared" si="3"/>
        <v>1.0579710144927536E-2</v>
      </c>
      <c r="K20" s="20">
        <v>769</v>
      </c>
      <c r="L20" s="21">
        <f t="shared" si="4"/>
        <v>0.11144927536231884</v>
      </c>
      <c r="M20" s="20">
        <v>20</v>
      </c>
      <c r="N20" s="110">
        <f t="shared" si="5"/>
        <v>2.8985507246376812E-3</v>
      </c>
      <c r="O20" s="20">
        <v>630</v>
      </c>
      <c r="P20" s="23">
        <f t="shared" si="6"/>
        <v>9.1304347826086957E-2</v>
      </c>
    </row>
    <row r="21" spans="1:16" ht="14.15" customHeight="1" x14ac:dyDescent="0.3">
      <c r="A21" s="19" t="s">
        <v>42</v>
      </c>
      <c r="B21" s="30">
        <f>'1. Plan vs Actual'!C22</f>
        <v>6460</v>
      </c>
      <c r="C21" s="20">
        <v>4341</v>
      </c>
      <c r="D21" s="21">
        <f t="shared" si="0"/>
        <v>0.67198142414860684</v>
      </c>
      <c r="E21" s="20">
        <v>1063</v>
      </c>
      <c r="F21" s="21">
        <f t="shared" si="1"/>
        <v>0.16455108359133128</v>
      </c>
      <c r="G21" s="20">
        <v>683</v>
      </c>
      <c r="H21" s="21">
        <f t="shared" si="2"/>
        <v>0.10572755417956656</v>
      </c>
      <c r="I21" s="20">
        <v>61</v>
      </c>
      <c r="J21" s="110">
        <f t="shared" si="3"/>
        <v>9.4427244582043351E-3</v>
      </c>
      <c r="K21" s="20">
        <v>688</v>
      </c>
      <c r="L21" s="21">
        <f t="shared" si="4"/>
        <v>0.1065015479876161</v>
      </c>
      <c r="M21" s="20">
        <v>22</v>
      </c>
      <c r="N21" s="110">
        <f t="shared" si="5"/>
        <v>3.4055727554179569E-3</v>
      </c>
      <c r="O21" s="20">
        <v>466</v>
      </c>
      <c r="P21" s="23">
        <f t="shared" si="6"/>
        <v>7.2136222910216721E-2</v>
      </c>
    </row>
    <row r="22" spans="1:16" ht="14.15" customHeight="1" x14ac:dyDescent="0.3">
      <c r="A22" s="19" t="s">
        <v>43</v>
      </c>
      <c r="B22" s="30">
        <f>'1. Plan vs Actual'!C23</f>
        <v>2841</v>
      </c>
      <c r="C22" s="20">
        <v>2039</v>
      </c>
      <c r="D22" s="21">
        <f t="shared" si="0"/>
        <v>0.71770503343893</v>
      </c>
      <c r="E22" s="20">
        <v>380</v>
      </c>
      <c r="F22" s="21">
        <f t="shared" si="1"/>
        <v>0.13375571981696585</v>
      </c>
      <c r="G22" s="20">
        <v>473</v>
      </c>
      <c r="H22" s="21">
        <f t="shared" si="2"/>
        <v>0.16649067229848644</v>
      </c>
      <c r="I22" s="20">
        <v>29</v>
      </c>
      <c r="J22" s="110">
        <f t="shared" si="3"/>
        <v>1.0207673354452657E-2</v>
      </c>
      <c r="K22" s="20">
        <v>138</v>
      </c>
      <c r="L22" s="21">
        <f t="shared" si="4"/>
        <v>4.8574445617740235E-2</v>
      </c>
      <c r="M22" s="20">
        <v>11</v>
      </c>
      <c r="N22" s="110">
        <f t="shared" si="5"/>
        <v>3.871876099964801E-3</v>
      </c>
      <c r="O22" s="20">
        <v>279</v>
      </c>
      <c r="P22" s="23">
        <f t="shared" si="6"/>
        <v>9.8204857444561769E-2</v>
      </c>
    </row>
    <row r="23" spans="1:16" ht="14.15" customHeight="1" x14ac:dyDescent="0.3">
      <c r="A23" s="19" t="s">
        <v>44</v>
      </c>
      <c r="B23" s="30">
        <f>'1. Plan vs Actual'!C24</f>
        <v>4042</v>
      </c>
      <c r="C23" s="20">
        <v>2659</v>
      </c>
      <c r="D23" s="21">
        <f t="shared" si="0"/>
        <v>0.65784265215239979</v>
      </c>
      <c r="E23" s="20">
        <v>611</v>
      </c>
      <c r="F23" s="21">
        <f t="shared" si="1"/>
        <v>0.15116279069767441</v>
      </c>
      <c r="G23" s="20">
        <v>864</v>
      </c>
      <c r="H23" s="21">
        <f t="shared" si="2"/>
        <v>0.21375556655121228</v>
      </c>
      <c r="I23" s="20">
        <v>68</v>
      </c>
      <c r="J23" s="110">
        <f t="shared" si="3"/>
        <v>1.6823354774863929E-2</v>
      </c>
      <c r="K23" s="20">
        <v>273</v>
      </c>
      <c r="L23" s="21">
        <f t="shared" si="4"/>
        <v>6.7540821375556656E-2</v>
      </c>
      <c r="M23" s="20">
        <v>23</v>
      </c>
      <c r="N23" s="110">
        <f t="shared" si="5"/>
        <v>5.6902523503216231E-3</v>
      </c>
      <c r="O23" s="20">
        <v>528</v>
      </c>
      <c r="P23" s="23">
        <f t="shared" si="6"/>
        <v>0.13062840178129639</v>
      </c>
    </row>
    <row r="24" spans="1:16" ht="14.15" customHeight="1" x14ac:dyDescent="0.3">
      <c r="A24" s="19" t="s">
        <v>45</v>
      </c>
      <c r="B24" s="30">
        <f>'1. Plan vs Actual'!C25</f>
        <v>5994</v>
      </c>
      <c r="C24" s="20">
        <v>3782</v>
      </c>
      <c r="D24" s="21">
        <f t="shared" si="0"/>
        <v>0.63096429763096429</v>
      </c>
      <c r="E24" s="20">
        <v>1292</v>
      </c>
      <c r="F24" s="21">
        <f t="shared" si="1"/>
        <v>0.21554888221554888</v>
      </c>
      <c r="G24" s="20">
        <v>570</v>
      </c>
      <c r="H24" s="21">
        <f t="shared" si="2"/>
        <v>9.5095095095095089E-2</v>
      </c>
      <c r="I24" s="20">
        <v>68</v>
      </c>
      <c r="J24" s="110">
        <f t="shared" si="3"/>
        <v>1.1344678011344677E-2</v>
      </c>
      <c r="K24" s="20">
        <v>615</v>
      </c>
      <c r="L24" s="21">
        <f t="shared" si="4"/>
        <v>0.10260260260260261</v>
      </c>
      <c r="M24" s="20">
        <v>22</v>
      </c>
      <c r="N24" s="110">
        <f t="shared" si="5"/>
        <v>3.6703370036703371E-3</v>
      </c>
      <c r="O24" s="20">
        <v>438</v>
      </c>
      <c r="P24" s="23">
        <f t="shared" si="6"/>
        <v>7.3073073073073078E-2</v>
      </c>
    </row>
    <row r="25" spans="1:16" x14ac:dyDescent="0.3">
      <c r="A25" s="19" t="s">
        <v>46</v>
      </c>
      <c r="B25" s="30">
        <f>'1. Plan vs Actual'!C26</f>
        <v>1003</v>
      </c>
      <c r="C25" s="104">
        <v>681</v>
      </c>
      <c r="D25" s="21">
        <f t="shared" si="0"/>
        <v>0.67896311066799597</v>
      </c>
      <c r="E25" s="104">
        <v>121</v>
      </c>
      <c r="F25" s="21">
        <f t="shared" si="1"/>
        <v>0.12063808574277168</v>
      </c>
      <c r="G25" s="104">
        <v>152</v>
      </c>
      <c r="H25" s="21">
        <f t="shared" si="2"/>
        <v>0.15154536390827517</v>
      </c>
      <c r="I25" s="104">
        <v>7</v>
      </c>
      <c r="J25" s="110">
        <f t="shared" si="3"/>
        <v>6.979062811565304E-3</v>
      </c>
      <c r="K25" s="104">
        <v>69</v>
      </c>
      <c r="L25" s="21">
        <f t="shared" si="4"/>
        <v>6.8793619142572288E-2</v>
      </c>
      <c r="M25" s="104">
        <v>6</v>
      </c>
      <c r="N25" s="110">
        <f t="shared" si="5"/>
        <v>5.9820538384845467E-3</v>
      </c>
      <c r="O25" s="104">
        <v>62</v>
      </c>
      <c r="P25" s="23">
        <f t="shared" si="6"/>
        <v>6.1814556331006978E-2</v>
      </c>
    </row>
    <row r="26" spans="1:16" ht="13.5" thickBot="1" x14ac:dyDescent="0.35">
      <c r="A26" s="24" t="s">
        <v>48</v>
      </c>
      <c r="B26" s="105">
        <f>'1. Plan vs Actual'!C27</f>
        <v>76793</v>
      </c>
      <c r="C26" s="105">
        <v>42427</v>
      </c>
      <c r="D26" s="25">
        <f t="shared" si="0"/>
        <v>0.55248525256208247</v>
      </c>
      <c r="E26" s="105">
        <v>18113</v>
      </c>
      <c r="F26" s="25">
        <f t="shared" si="1"/>
        <v>0.23586785253864284</v>
      </c>
      <c r="G26" s="105">
        <v>16558</v>
      </c>
      <c r="H26" s="25">
        <f t="shared" si="2"/>
        <v>0.2156186110713216</v>
      </c>
      <c r="I26" s="105">
        <v>1063</v>
      </c>
      <c r="J26" s="35">
        <f t="shared" si="3"/>
        <v>1.3842407511101272E-2</v>
      </c>
      <c r="K26" s="105">
        <v>4890</v>
      </c>
      <c r="L26" s="25">
        <f t="shared" si="4"/>
        <v>6.3677678955113101E-2</v>
      </c>
      <c r="M26" s="105">
        <v>343</v>
      </c>
      <c r="N26" s="35">
        <f t="shared" si="5"/>
        <v>4.4665529410232701E-3</v>
      </c>
      <c r="O26" s="105">
        <v>8974</v>
      </c>
      <c r="P26" s="27">
        <f t="shared" si="6"/>
        <v>0.11685960959983333</v>
      </c>
    </row>
    <row r="27" spans="1:16" ht="13.5" thickTop="1" x14ac:dyDescent="0.3">
      <c r="A27" s="1" t="s">
        <v>49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1:16" x14ac:dyDescent="0.3">
      <c r="A28" s="1" t="s">
        <v>50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2.75" customHeight="1" x14ac:dyDescent="0.3">
      <c r="A29" s="163" t="s">
        <v>51</v>
      </c>
      <c r="B29" s="163"/>
      <c r="C29" s="163"/>
      <c r="D29" s="163"/>
      <c r="E29" s="163"/>
      <c r="F29" s="163"/>
      <c r="G29" s="163"/>
      <c r="H29" s="163"/>
      <c r="I29" s="163"/>
      <c r="J29" s="163"/>
      <c r="K29" s="163"/>
      <c r="L29" s="163"/>
      <c r="M29" s="163"/>
      <c r="N29" s="163"/>
      <c r="O29" s="163"/>
      <c r="P29" s="163"/>
    </row>
    <row r="30" spans="1:16" ht="12.75" customHeight="1" x14ac:dyDescent="0.3">
      <c r="A30" s="163" t="s">
        <v>52</v>
      </c>
      <c r="B30" s="163"/>
      <c r="C30" s="163"/>
      <c r="D30" s="163"/>
      <c r="E30" s="163"/>
      <c r="F30" s="163"/>
      <c r="G30" s="163"/>
      <c r="H30" s="163"/>
      <c r="I30" s="163"/>
      <c r="J30" s="163"/>
      <c r="K30" s="163"/>
      <c r="L30" s="163"/>
      <c r="M30" s="163"/>
      <c r="N30" s="163"/>
      <c r="O30" s="163"/>
      <c r="P30" s="163"/>
    </row>
    <row r="31" spans="1:16" x14ac:dyDescent="0.3">
      <c r="A31" s="167" t="s">
        <v>53</v>
      </c>
      <c r="B31" s="167"/>
      <c r="C31" s="167"/>
      <c r="D31" s="167"/>
      <c r="E31" s="167"/>
      <c r="F31" s="167"/>
      <c r="G31" s="167"/>
      <c r="H31" s="167"/>
      <c r="I31" s="167"/>
      <c r="J31" s="167"/>
      <c r="K31" s="167"/>
      <c r="L31" s="167"/>
      <c r="M31" s="167"/>
      <c r="N31" s="167"/>
      <c r="O31" s="167"/>
      <c r="P31" s="167"/>
    </row>
  </sheetData>
  <mergeCells count="7">
    <mergeCell ref="A31:P31"/>
    <mergeCell ref="A1:P1"/>
    <mergeCell ref="A2:P2"/>
    <mergeCell ref="A3:P3"/>
    <mergeCell ref="A5:P5"/>
    <mergeCell ref="A29:P29"/>
    <mergeCell ref="A30:P30"/>
  </mergeCells>
  <phoneticPr fontId="2" type="noConversion"/>
  <printOptions horizontalCentered="1" verticalCentered="1"/>
  <pageMargins left="0.25" right="0.25" top="0.5" bottom="0.5" header="0.5" footer="0.5"/>
  <pageSetup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Q31"/>
  <sheetViews>
    <sheetView topLeftCell="A18" workbookViewId="0">
      <selection activeCell="A32" sqref="A32"/>
    </sheetView>
  </sheetViews>
  <sheetFormatPr defaultColWidth="9.1796875" defaultRowHeight="13" x14ac:dyDescent="0.3"/>
  <cols>
    <col min="1" max="1" width="21.26953125" style="11" customWidth="1"/>
    <col min="2" max="2" width="10.1796875" style="11" customWidth="1"/>
    <col min="3" max="3" width="8.26953125" style="11" customWidth="1"/>
    <col min="4" max="4" width="7.453125" style="11" customWidth="1"/>
    <col min="5" max="5" width="8.7265625" style="11" customWidth="1"/>
    <col min="6" max="6" width="6.26953125" style="11" customWidth="1"/>
    <col min="7" max="7" width="8.7265625" style="11" customWidth="1"/>
    <col min="8" max="8" width="6.453125" style="11" customWidth="1"/>
    <col min="9" max="9" width="8.7265625" style="11" customWidth="1"/>
    <col min="10" max="10" width="6.453125" style="11" customWidth="1"/>
    <col min="11" max="11" width="8.7265625" style="11" customWidth="1"/>
    <col min="12" max="12" width="6.453125" style="11" customWidth="1"/>
    <col min="13" max="13" width="8.7265625" style="11" customWidth="1"/>
    <col min="14" max="14" width="6.453125" style="11" customWidth="1"/>
    <col min="15" max="16384" width="9.1796875" style="11"/>
  </cols>
  <sheetData>
    <row r="1" spans="1:15" ht="18.5" x14ac:dyDescent="0.45">
      <c r="A1" s="155" t="s">
        <v>0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6"/>
    </row>
    <row r="2" spans="1:15" ht="15.5" x14ac:dyDescent="0.35">
      <c r="A2" s="153" t="str">
        <f>'1. Plan vs Actual'!A2</f>
        <v>OSCCAR Summary by Workforce Area</v>
      </c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</row>
    <row r="3" spans="1:15" ht="15.5" x14ac:dyDescent="0.35">
      <c r="A3" s="153" t="str">
        <f>'1. Plan vs Actual'!A3</f>
        <v>FY25 Quarter Ending December 31, 2024</v>
      </c>
      <c r="B3" s="153"/>
      <c r="C3" s="153"/>
      <c r="D3" s="153"/>
      <c r="E3" s="153"/>
      <c r="F3" s="153"/>
      <c r="G3" s="153"/>
      <c r="H3" s="153"/>
      <c r="I3" s="153"/>
      <c r="J3" s="153"/>
      <c r="K3" s="153"/>
      <c r="L3" s="153"/>
      <c r="M3" s="153"/>
      <c r="N3" s="153"/>
    </row>
    <row r="5" spans="1:15" ht="18.5" x14ac:dyDescent="0.45">
      <c r="A5" s="155" t="s">
        <v>88</v>
      </c>
      <c r="B5" s="155"/>
      <c r="C5" s="155"/>
      <c r="D5" s="155"/>
      <c r="E5" s="177"/>
      <c r="F5" s="177"/>
      <c r="G5" s="177"/>
      <c r="H5" s="177"/>
      <c r="I5" s="177"/>
      <c r="J5" s="177"/>
      <c r="K5" s="177"/>
      <c r="L5" s="177"/>
      <c r="M5" s="177"/>
      <c r="N5" s="177"/>
    </row>
    <row r="6" spans="1:15" ht="6.75" customHeight="1" thickBot="1" x14ac:dyDescent="0.35"/>
    <row r="7" spans="1:15" ht="13.5" thickTop="1" x14ac:dyDescent="0.3">
      <c r="A7" s="138" t="s">
        <v>16</v>
      </c>
      <c r="B7" s="134" t="s">
        <v>17</v>
      </c>
      <c r="C7" s="36" t="s">
        <v>18</v>
      </c>
      <c r="D7" s="37" t="s">
        <v>19</v>
      </c>
      <c r="E7" s="135" t="s">
        <v>20</v>
      </c>
      <c r="F7" s="134" t="s">
        <v>21</v>
      </c>
      <c r="G7" s="38" t="s">
        <v>55</v>
      </c>
      <c r="H7" s="39" t="s">
        <v>61</v>
      </c>
      <c r="I7" s="135" t="s">
        <v>62</v>
      </c>
      <c r="J7" s="134" t="s">
        <v>63</v>
      </c>
      <c r="K7" s="38" t="s">
        <v>73</v>
      </c>
      <c r="L7" s="39" t="s">
        <v>74</v>
      </c>
      <c r="M7" s="135" t="s">
        <v>75</v>
      </c>
      <c r="N7" s="137" t="s">
        <v>76</v>
      </c>
    </row>
    <row r="8" spans="1:15" s="29" customFormat="1" ht="39" x14ac:dyDescent="0.3">
      <c r="A8" s="17"/>
      <c r="B8" s="130" t="s">
        <v>22</v>
      </c>
      <c r="C8" s="40" t="s">
        <v>89</v>
      </c>
      <c r="D8" s="18" t="s">
        <v>80</v>
      </c>
      <c r="E8" s="131" t="s">
        <v>90</v>
      </c>
      <c r="F8" s="130" t="s">
        <v>80</v>
      </c>
      <c r="G8" s="41" t="s">
        <v>91</v>
      </c>
      <c r="H8" s="42" t="s">
        <v>80</v>
      </c>
      <c r="I8" s="131" t="s">
        <v>92</v>
      </c>
      <c r="J8" s="130" t="s">
        <v>80</v>
      </c>
      <c r="K8" s="41" t="s">
        <v>93</v>
      </c>
      <c r="L8" s="42" t="s">
        <v>80</v>
      </c>
      <c r="M8" s="131" t="s">
        <v>94</v>
      </c>
      <c r="N8" s="18" t="s">
        <v>80</v>
      </c>
    </row>
    <row r="9" spans="1:15" ht="14.15" customHeight="1" x14ac:dyDescent="0.3">
      <c r="A9" s="19" t="s">
        <v>30</v>
      </c>
      <c r="B9" s="43">
        <f>'1. Plan vs Actual'!C10</f>
        <v>2352</v>
      </c>
      <c r="C9" s="44">
        <v>1144</v>
      </c>
      <c r="D9" s="23">
        <f>C9/B9</f>
        <v>0.48639455782312924</v>
      </c>
      <c r="E9" s="45">
        <v>147</v>
      </c>
      <c r="F9" s="46">
        <f>E9/B9</f>
        <v>6.25E-2</v>
      </c>
      <c r="G9" s="47">
        <v>108</v>
      </c>
      <c r="H9" s="48">
        <f t="shared" ref="H9:H26" si="0">G9/B9</f>
        <v>4.5918367346938778E-2</v>
      </c>
      <c r="I9" s="45">
        <v>1118</v>
      </c>
      <c r="J9" s="46">
        <f>I9/B9</f>
        <v>0.47534013605442177</v>
      </c>
      <c r="K9" s="47">
        <v>368</v>
      </c>
      <c r="L9" s="48">
        <f>K9/B9</f>
        <v>0.15646258503401361</v>
      </c>
      <c r="M9" s="45">
        <v>611</v>
      </c>
      <c r="N9" s="23">
        <f>M9/B9</f>
        <v>0.25977891156462585</v>
      </c>
      <c r="O9" s="49"/>
    </row>
    <row r="10" spans="1:15" ht="14.15" customHeight="1" x14ac:dyDescent="0.3">
      <c r="A10" s="19" t="s">
        <v>31</v>
      </c>
      <c r="B10" s="43">
        <f>'1. Plan vs Actual'!C11</f>
        <v>8987</v>
      </c>
      <c r="C10" s="44">
        <v>4374</v>
      </c>
      <c r="D10" s="23">
        <f t="shared" ref="D10:D24" si="1">C10/B10</f>
        <v>0.48670301546678535</v>
      </c>
      <c r="E10" s="45">
        <v>76</v>
      </c>
      <c r="F10" s="46">
        <f t="shared" ref="F10:F26" si="2">E10/B10</f>
        <v>8.4566596194503175E-3</v>
      </c>
      <c r="G10" s="47">
        <v>306</v>
      </c>
      <c r="H10" s="48">
        <f t="shared" si="0"/>
        <v>3.4049182151997329E-2</v>
      </c>
      <c r="I10" s="45">
        <v>5618</v>
      </c>
      <c r="J10" s="46">
        <f t="shared" ref="J10:J26" si="3">I10/B10</f>
        <v>0.62512518081673529</v>
      </c>
      <c r="K10" s="47">
        <v>1360</v>
      </c>
      <c r="L10" s="48">
        <f t="shared" ref="L10:L26" si="4">K10/B10</f>
        <v>0.15132969845332148</v>
      </c>
      <c r="M10" s="45">
        <v>1626</v>
      </c>
      <c r="N10" s="23">
        <f t="shared" ref="N10:N26" si="5">M10/B10</f>
        <v>0.18092800712139756</v>
      </c>
      <c r="O10" s="49"/>
    </row>
    <row r="11" spans="1:15" ht="14.15" customHeight="1" x14ac:dyDescent="0.3">
      <c r="A11" s="19" t="s">
        <v>32</v>
      </c>
      <c r="B11" s="43">
        <f>'1. Plan vs Actual'!C12</f>
        <v>5043</v>
      </c>
      <c r="C11" s="44">
        <v>2331</v>
      </c>
      <c r="D11" s="23">
        <f t="shared" si="1"/>
        <v>0.46222486615110053</v>
      </c>
      <c r="E11" s="45">
        <v>425</v>
      </c>
      <c r="F11" s="46">
        <f t="shared" si="2"/>
        <v>8.4275232996232408E-2</v>
      </c>
      <c r="G11" s="47">
        <v>176</v>
      </c>
      <c r="H11" s="48">
        <f t="shared" si="0"/>
        <v>3.4899861193733887E-2</v>
      </c>
      <c r="I11" s="45">
        <v>2610</v>
      </c>
      <c r="J11" s="46">
        <f t="shared" si="3"/>
        <v>0.51754907792980365</v>
      </c>
      <c r="K11" s="47">
        <v>784</v>
      </c>
      <c r="L11" s="48">
        <f t="shared" si="4"/>
        <v>0.1554630180448146</v>
      </c>
      <c r="M11" s="45">
        <v>1048</v>
      </c>
      <c r="N11" s="23">
        <f t="shared" si="5"/>
        <v>0.20781280983541542</v>
      </c>
      <c r="O11" s="49"/>
    </row>
    <row r="12" spans="1:15" ht="14.15" customHeight="1" x14ac:dyDescent="0.3">
      <c r="A12" s="19" t="s">
        <v>33</v>
      </c>
      <c r="B12" s="43">
        <f>'1. Plan vs Actual'!C13</f>
        <v>4745</v>
      </c>
      <c r="C12" s="44">
        <v>2486</v>
      </c>
      <c r="D12" s="23">
        <f t="shared" si="1"/>
        <v>0.52391991570073759</v>
      </c>
      <c r="E12" s="45">
        <v>38</v>
      </c>
      <c r="F12" s="46">
        <f t="shared" si="2"/>
        <v>8.0084299262381461E-3</v>
      </c>
      <c r="G12" s="47">
        <v>110</v>
      </c>
      <c r="H12" s="48">
        <f t="shared" si="0"/>
        <v>2.3182297154899896E-2</v>
      </c>
      <c r="I12" s="45">
        <v>2594</v>
      </c>
      <c r="J12" s="46">
        <f t="shared" si="3"/>
        <v>0.54668071654373029</v>
      </c>
      <c r="K12" s="47">
        <v>800</v>
      </c>
      <c r="L12" s="48">
        <f t="shared" si="4"/>
        <v>0.16859852476290832</v>
      </c>
      <c r="M12" s="45">
        <v>1202</v>
      </c>
      <c r="N12" s="23">
        <f t="shared" si="5"/>
        <v>0.25331928345626975</v>
      </c>
      <c r="O12" s="49"/>
    </row>
    <row r="13" spans="1:15" ht="14.15" customHeight="1" x14ac:dyDescent="0.3">
      <c r="A13" s="19" t="s">
        <v>34</v>
      </c>
      <c r="B13" s="43">
        <f>'1. Plan vs Actual'!C14</f>
        <v>1628</v>
      </c>
      <c r="C13" s="44">
        <v>822</v>
      </c>
      <c r="D13" s="23">
        <f t="shared" si="1"/>
        <v>0.50491400491400495</v>
      </c>
      <c r="E13" s="45">
        <v>59</v>
      </c>
      <c r="F13" s="46">
        <f t="shared" si="2"/>
        <v>3.6240786240786242E-2</v>
      </c>
      <c r="G13" s="47">
        <v>61</v>
      </c>
      <c r="H13" s="48">
        <f t="shared" si="0"/>
        <v>3.7469287469287467E-2</v>
      </c>
      <c r="I13" s="45">
        <v>581</v>
      </c>
      <c r="J13" s="46">
        <f t="shared" si="3"/>
        <v>0.3568796068796069</v>
      </c>
      <c r="K13" s="47">
        <v>229</v>
      </c>
      <c r="L13" s="48">
        <f t="shared" si="4"/>
        <v>0.14066339066339067</v>
      </c>
      <c r="M13" s="45">
        <v>698</v>
      </c>
      <c r="N13" s="23">
        <f t="shared" si="5"/>
        <v>0.42874692874692877</v>
      </c>
      <c r="O13" s="49"/>
    </row>
    <row r="14" spans="1:15" ht="14.15" customHeight="1" x14ac:dyDescent="0.3">
      <c r="A14" s="19" t="s">
        <v>35</v>
      </c>
      <c r="B14" s="43">
        <f>'1. Plan vs Actual'!C15</f>
        <v>6071</v>
      </c>
      <c r="C14" s="44">
        <v>2845</v>
      </c>
      <c r="D14" s="23">
        <f t="shared" si="1"/>
        <v>0.46862131444572558</v>
      </c>
      <c r="E14" s="45">
        <v>92</v>
      </c>
      <c r="F14" s="46">
        <f t="shared" si="2"/>
        <v>1.5154010871355626E-2</v>
      </c>
      <c r="G14" s="47">
        <v>192</v>
      </c>
      <c r="H14" s="48">
        <f t="shared" si="0"/>
        <v>3.1625761818481306E-2</v>
      </c>
      <c r="I14" s="45">
        <v>3112</v>
      </c>
      <c r="J14" s="46">
        <f t="shared" si="3"/>
        <v>0.51260088947455118</v>
      </c>
      <c r="K14" s="47">
        <v>1054</v>
      </c>
      <c r="L14" s="48">
        <f t="shared" si="4"/>
        <v>0.17361225498270466</v>
      </c>
      <c r="M14" s="45">
        <v>1621</v>
      </c>
      <c r="N14" s="23">
        <f t="shared" si="5"/>
        <v>0.26700708285290725</v>
      </c>
      <c r="O14" s="49"/>
    </row>
    <row r="15" spans="1:15" ht="14.15" customHeight="1" x14ac:dyDescent="0.3">
      <c r="A15" s="19" t="s">
        <v>36</v>
      </c>
      <c r="B15" s="43">
        <f>'1. Plan vs Actual'!C16</f>
        <v>1788</v>
      </c>
      <c r="C15" s="44">
        <v>819</v>
      </c>
      <c r="D15" s="23">
        <f t="shared" si="1"/>
        <v>0.45805369127516776</v>
      </c>
      <c r="E15" s="45">
        <v>58</v>
      </c>
      <c r="F15" s="46">
        <f t="shared" si="2"/>
        <v>3.2438478747203577E-2</v>
      </c>
      <c r="G15" s="47">
        <v>68</v>
      </c>
      <c r="H15" s="48">
        <f t="shared" si="0"/>
        <v>3.803131991051454E-2</v>
      </c>
      <c r="I15" s="45">
        <v>957</v>
      </c>
      <c r="J15" s="46">
        <f t="shared" si="3"/>
        <v>0.53523489932885904</v>
      </c>
      <c r="K15" s="47">
        <v>278</v>
      </c>
      <c r="L15" s="48">
        <f t="shared" si="4"/>
        <v>0.15548098434004473</v>
      </c>
      <c r="M15" s="45">
        <v>427</v>
      </c>
      <c r="N15" s="23">
        <f t="shared" si="5"/>
        <v>0.23881431767337807</v>
      </c>
      <c r="O15" s="49"/>
    </row>
    <row r="16" spans="1:15" ht="14.15" customHeight="1" x14ac:dyDescent="0.3">
      <c r="A16" s="19" t="s">
        <v>37</v>
      </c>
      <c r="B16" s="43">
        <f>'1. Plan vs Actual'!C17</f>
        <v>5888</v>
      </c>
      <c r="C16" s="44">
        <v>2912</v>
      </c>
      <c r="D16" s="23">
        <f t="shared" si="1"/>
        <v>0.49456521739130432</v>
      </c>
      <c r="E16" s="45">
        <v>206</v>
      </c>
      <c r="F16" s="46">
        <f t="shared" si="2"/>
        <v>3.4986413043478264E-2</v>
      </c>
      <c r="G16" s="47">
        <v>225</v>
      </c>
      <c r="H16" s="48">
        <f t="shared" si="0"/>
        <v>3.8213315217391304E-2</v>
      </c>
      <c r="I16" s="45">
        <v>3157</v>
      </c>
      <c r="J16" s="46">
        <f t="shared" si="3"/>
        <v>0.53617527173913049</v>
      </c>
      <c r="K16" s="47">
        <v>923</v>
      </c>
      <c r="L16" s="48">
        <f t="shared" si="4"/>
        <v>0.15675951086956522</v>
      </c>
      <c r="M16" s="45">
        <v>1377</v>
      </c>
      <c r="N16" s="23">
        <f t="shared" si="5"/>
        <v>0.23386548913043478</v>
      </c>
      <c r="O16" s="49"/>
    </row>
    <row r="17" spans="1:17" ht="14.15" customHeight="1" x14ac:dyDescent="0.3">
      <c r="A17" s="19" t="s">
        <v>38</v>
      </c>
      <c r="B17" s="43">
        <f>'1. Plan vs Actual'!C18</f>
        <v>2449</v>
      </c>
      <c r="C17" s="44">
        <v>1303</v>
      </c>
      <c r="D17" s="23">
        <f t="shared" si="1"/>
        <v>0.53205389955083704</v>
      </c>
      <c r="E17" s="45">
        <v>83</v>
      </c>
      <c r="F17" s="46">
        <f t="shared" si="2"/>
        <v>3.3891384238464682E-2</v>
      </c>
      <c r="G17" s="47">
        <v>127</v>
      </c>
      <c r="H17" s="48">
        <f t="shared" si="0"/>
        <v>5.1857901184156799E-2</v>
      </c>
      <c r="I17" s="45">
        <v>1330</v>
      </c>
      <c r="J17" s="46">
        <f t="shared" si="3"/>
        <v>0.54307880767660266</v>
      </c>
      <c r="K17" s="47">
        <v>371</v>
      </c>
      <c r="L17" s="48">
        <f t="shared" si="4"/>
        <v>0.15149040424663127</v>
      </c>
      <c r="M17" s="45">
        <v>538</v>
      </c>
      <c r="N17" s="23">
        <f t="shared" si="5"/>
        <v>0.21968150265414454</v>
      </c>
      <c r="O17" s="49"/>
    </row>
    <row r="18" spans="1:17" ht="14.15" customHeight="1" x14ac:dyDescent="0.3">
      <c r="A18" s="19" t="s">
        <v>39</v>
      </c>
      <c r="B18" s="43">
        <f>'1. Plan vs Actual'!C19</f>
        <v>11100</v>
      </c>
      <c r="C18" s="44">
        <v>5467</v>
      </c>
      <c r="D18" s="23">
        <f t="shared" si="1"/>
        <v>0.49252252252252254</v>
      </c>
      <c r="E18" s="45">
        <v>731</v>
      </c>
      <c r="F18" s="46">
        <f t="shared" si="2"/>
        <v>6.5855855855855849E-2</v>
      </c>
      <c r="G18" s="47">
        <v>611</v>
      </c>
      <c r="H18" s="48">
        <f t="shared" si="0"/>
        <v>5.5045045045045045E-2</v>
      </c>
      <c r="I18" s="45">
        <v>6218</v>
      </c>
      <c r="J18" s="46">
        <f t="shared" si="3"/>
        <v>0.56018018018018023</v>
      </c>
      <c r="K18" s="47">
        <v>1577</v>
      </c>
      <c r="L18" s="48">
        <f t="shared" si="4"/>
        <v>0.14207207207207206</v>
      </c>
      <c r="M18" s="45">
        <v>1963</v>
      </c>
      <c r="N18" s="23">
        <f t="shared" si="5"/>
        <v>0.17684684684684684</v>
      </c>
      <c r="O18" s="49"/>
    </row>
    <row r="19" spans="1:17" ht="14.15" customHeight="1" x14ac:dyDescent="0.3">
      <c r="A19" s="19" t="s">
        <v>40</v>
      </c>
      <c r="B19" s="43">
        <f>'1. Plan vs Actual'!C20</f>
        <v>4972</v>
      </c>
      <c r="C19" s="44">
        <v>2560</v>
      </c>
      <c r="D19" s="23">
        <f t="shared" si="1"/>
        <v>0.51488334674175384</v>
      </c>
      <c r="E19" s="45">
        <v>73</v>
      </c>
      <c r="F19" s="46">
        <f t="shared" si="2"/>
        <v>1.4682220434432824E-2</v>
      </c>
      <c r="G19" s="47">
        <v>186</v>
      </c>
      <c r="H19" s="48">
        <f t="shared" si="0"/>
        <v>3.7409493161705554E-2</v>
      </c>
      <c r="I19" s="45">
        <v>2399</v>
      </c>
      <c r="J19" s="46">
        <f t="shared" si="3"/>
        <v>0.48250201126307318</v>
      </c>
      <c r="K19" s="47">
        <v>924</v>
      </c>
      <c r="L19" s="48">
        <f t="shared" si="4"/>
        <v>0.18584070796460178</v>
      </c>
      <c r="M19" s="45">
        <v>1390</v>
      </c>
      <c r="N19" s="23">
        <f t="shared" si="5"/>
        <v>0.27956556717618664</v>
      </c>
      <c r="O19" s="49"/>
    </row>
    <row r="20" spans="1:17" ht="14.15" customHeight="1" x14ac:dyDescent="0.3">
      <c r="A20" s="19" t="s">
        <v>41</v>
      </c>
      <c r="B20" s="43">
        <f>'1. Plan vs Actual'!C21</f>
        <v>6900</v>
      </c>
      <c r="C20" s="44">
        <v>3351</v>
      </c>
      <c r="D20" s="23">
        <f t="shared" si="1"/>
        <v>0.48565217391304349</v>
      </c>
      <c r="E20" s="45">
        <v>38</v>
      </c>
      <c r="F20" s="46">
        <f t="shared" si="2"/>
        <v>5.5072463768115944E-3</v>
      </c>
      <c r="G20" s="47">
        <v>82</v>
      </c>
      <c r="H20" s="48">
        <f t="shared" si="0"/>
        <v>1.1884057971014493E-2</v>
      </c>
      <c r="I20" s="45">
        <v>3700</v>
      </c>
      <c r="J20" s="46">
        <f t="shared" si="3"/>
        <v>0.53623188405797106</v>
      </c>
      <c r="K20" s="47">
        <v>1231</v>
      </c>
      <c r="L20" s="48">
        <f t="shared" si="4"/>
        <v>0.17840579710144927</v>
      </c>
      <c r="M20" s="45">
        <v>1849</v>
      </c>
      <c r="N20" s="23">
        <f t="shared" si="5"/>
        <v>0.26797101449275362</v>
      </c>
      <c r="O20" s="49"/>
    </row>
    <row r="21" spans="1:17" ht="14.15" customHeight="1" x14ac:dyDescent="0.3">
      <c r="A21" s="19" t="s">
        <v>42</v>
      </c>
      <c r="B21" s="43">
        <f>'1. Plan vs Actual'!C22</f>
        <v>6460</v>
      </c>
      <c r="C21" s="44">
        <v>2899</v>
      </c>
      <c r="D21" s="23">
        <f t="shared" si="1"/>
        <v>0.44876160990712072</v>
      </c>
      <c r="E21" s="45">
        <v>114</v>
      </c>
      <c r="F21" s="46">
        <f t="shared" si="2"/>
        <v>1.7647058823529412E-2</v>
      </c>
      <c r="G21" s="47">
        <v>184</v>
      </c>
      <c r="H21" s="48">
        <f t="shared" si="0"/>
        <v>2.848297213622291E-2</v>
      </c>
      <c r="I21" s="45">
        <v>2948</v>
      </c>
      <c r="J21" s="46">
        <f t="shared" si="3"/>
        <v>0.45634674922600621</v>
      </c>
      <c r="K21" s="47">
        <v>1255</v>
      </c>
      <c r="L21" s="48">
        <f t="shared" si="4"/>
        <v>0.19427244582043343</v>
      </c>
      <c r="M21" s="45">
        <v>1959</v>
      </c>
      <c r="N21" s="23">
        <f t="shared" si="5"/>
        <v>0.30325077399380806</v>
      </c>
      <c r="O21" s="49"/>
    </row>
    <row r="22" spans="1:17" ht="14.15" customHeight="1" x14ac:dyDescent="0.3">
      <c r="A22" s="19" t="s">
        <v>43</v>
      </c>
      <c r="B22" s="43">
        <f>'1. Plan vs Actual'!C23</f>
        <v>2841</v>
      </c>
      <c r="C22" s="44">
        <v>1262</v>
      </c>
      <c r="D22" s="23">
        <f t="shared" si="1"/>
        <v>0.44420978528687083</v>
      </c>
      <c r="E22" s="45">
        <v>61</v>
      </c>
      <c r="F22" s="46">
        <f t="shared" si="2"/>
        <v>2.1471312917986624E-2</v>
      </c>
      <c r="G22" s="47">
        <v>129</v>
      </c>
      <c r="H22" s="48">
        <f t="shared" si="0"/>
        <v>4.5406546990496302E-2</v>
      </c>
      <c r="I22" s="45">
        <v>1331</v>
      </c>
      <c r="J22" s="46">
        <f t="shared" si="3"/>
        <v>0.46849700809574096</v>
      </c>
      <c r="K22" s="47">
        <v>459</v>
      </c>
      <c r="L22" s="48">
        <f t="shared" si="4"/>
        <v>0.16156282998944033</v>
      </c>
      <c r="M22" s="45">
        <v>861</v>
      </c>
      <c r="N22" s="23">
        <f t="shared" si="5"/>
        <v>0.30306230200633577</v>
      </c>
      <c r="O22" s="49"/>
    </row>
    <row r="23" spans="1:17" ht="14.15" customHeight="1" x14ac:dyDescent="0.3">
      <c r="A23" s="19" t="s">
        <v>44</v>
      </c>
      <c r="B23" s="43">
        <f>'1. Plan vs Actual'!C24</f>
        <v>4042</v>
      </c>
      <c r="C23" s="44">
        <v>1996</v>
      </c>
      <c r="D23" s="23">
        <f t="shared" si="1"/>
        <v>0.49381494309747648</v>
      </c>
      <c r="E23" s="45">
        <v>97</v>
      </c>
      <c r="F23" s="46">
        <f t="shared" si="2"/>
        <v>2.3998020781791193E-2</v>
      </c>
      <c r="G23" s="47">
        <v>163</v>
      </c>
      <c r="H23" s="48">
        <f t="shared" si="0"/>
        <v>4.0326571004453242E-2</v>
      </c>
      <c r="I23" s="45">
        <v>2072</v>
      </c>
      <c r="J23" s="46">
        <f t="shared" si="3"/>
        <v>0.51261751608114792</v>
      </c>
      <c r="K23" s="47">
        <v>647</v>
      </c>
      <c r="L23" s="48">
        <f t="shared" si="4"/>
        <v>0.16006927263730827</v>
      </c>
      <c r="M23" s="45">
        <v>1063</v>
      </c>
      <c r="N23" s="23">
        <f t="shared" si="5"/>
        <v>0.26298861949529934</v>
      </c>
      <c r="O23" s="49"/>
    </row>
    <row r="24" spans="1:17" ht="14.15" customHeight="1" x14ac:dyDescent="0.3">
      <c r="A24" s="19" t="s">
        <v>45</v>
      </c>
      <c r="B24" s="43">
        <f>'1. Plan vs Actual'!C25</f>
        <v>5994</v>
      </c>
      <c r="C24" s="44">
        <v>2979</v>
      </c>
      <c r="D24" s="23">
        <f t="shared" si="1"/>
        <v>0.49699699699699701</v>
      </c>
      <c r="E24" s="45">
        <v>206</v>
      </c>
      <c r="F24" s="46">
        <f t="shared" si="2"/>
        <v>3.4367701034367704E-2</v>
      </c>
      <c r="G24" s="47">
        <v>159</v>
      </c>
      <c r="H24" s="48">
        <f t="shared" si="0"/>
        <v>2.6526526526526525E-2</v>
      </c>
      <c r="I24" s="45">
        <v>2794</v>
      </c>
      <c r="J24" s="46">
        <f t="shared" si="3"/>
        <v>0.46613279946613279</v>
      </c>
      <c r="K24" s="47">
        <v>1013</v>
      </c>
      <c r="L24" s="48">
        <f t="shared" si="4"/>
        <v>0.16900233566900233</v>
      </c>
      <c r="M24" s="45">
        <v>1822</v>
      </c>
      <c r="N24" s="23">
        <f t="shared" si="5"/>
        <v>0.30397063730397061</v>
      </c>
      <c r="O24" s="49"/>
      <c r="Q24" s="49"/>
    </row>
    <row r="25" spans="1:17" x14ac:dyDescent="0.3">
      <c r="A25" s="19" t="s">
        <v>46</v>
      </c>
      <c r="B25" s="50">
        <f>'1. Plan vs Actual'!C26</f>
        <v>1003</v>
      </c>
      <c r="C25" s="111">
        <v>527</v>
      </c>
      <c r="D25" s="23">
        <f>C25/B25</f>
        <v>0.52542372881355937</v>
      </c>
      <c r="E25" s="112">
        <v>1</v>
      </c>
      <c r="F25" s="46">
        <f>E25/B25</f>
        <v>9.9700897308075765E-4</v>
      </c>
      <c r="G25" s="113">
        <v>13</v>
      </c>
      <c r="H25" s="48">
        <f t="shared" si="0"/>
        <v>1.2961116650049851E-2</v>
      </c>
      <c r="I25" s="112">
        <v>359</v>
      </c>
      <c r="J25" s="46">
        <f t="shared" si="3"/>
        <v>0.357926221335992</v>
      </c>
      <c r="K25" s="113">
        <v>221</v>
      </c>
      <c r="L25" s="48">
        <f t="shared" si="4"/>
        <v>0.22033898305084745</v>
      </c>
      <c r="M25" s="112">
        <v>409</v>
      </c>
      <c r="N25" s="23">
        <f t="shared" si="5"/>
        <v>0.40777666999002993</v>
      </c>
      <c r="O25" s="49"/>
    </row>
    <row r="26" spans="1:17" ht="13.5" thickBot="1" x14ac:dyDescent="0.35">
      <c r="A26" s="24" t="s">
        <v>48</v>
      </c>
      <c r="B26" s="51">
        <f>'1. Plan vs Actual'!C27</f>
        <v>76793</v>
      </c>
      <c r="C26" s="114">
        <v>36586</v>
      </c>
      <c r="D26" s="27">
        <f>C26/B26</f>
        <v>0.47642363236232471</v>
      </c>
      <c r="E26" s="115">
        <v>2620</v>
      </c>
      <c r="F26" s="52">
        <f t="shared" si="2"/>
        <v>3.4117693018894953E-2</v>
      </c>
      <c r="G26" s="116">
        <v>3086</v>
      </c>
      <c r="H26" s="53">
        <f t="shared" si="0"/>
        <v>4.0185954448973216E-2</v>
      </c>
      <c r="I26" s="115">
        <v>42143</v>
      </c>
      <c r="J26" s="52">
        <f t="shared" si="3"/>
        <v>0.54878699881499615</v>
      </c>
      <c r="K26" s="116">
        <v>12009</v>
      </c>
      <c r="L26" s="53">
        <f t="shared" si="4"/>
        <v>0.15638144101675935</v>
      </c>
      <c r="M26" s="115">
        <v>16933</v>
      </c>
      <c r="N26" s="27">
        <f t="shared" si="5"/>
        <v>0.2205018686599039</v>
      </c>
      <c r="O26" s="49"/>
      <c r="P26" s="49"/>
    </row>
    <row r="27" spans="1:17" ht="13.5" thickTop="1" x14ac:dyDescent="0.3">
      <c r="A27" s="1" t="s">
        <v>49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1:17" x14ac:dyDescent="0.3">
      <c r="A28" s="1" t="s">
        <v>50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7" ht="12.75" customHeight="1" x14ac:dyDescent="0.3">
      <c r="A29" s="163" t="s">
        <v>51</v>
      </c>
      <c r="B29" s="163"/>
      <c r="C29" s="163"/>
      <c r="D29" s="163"/>
      <c r="E29" s="163"/>
      <c r="F29" s="163"/>
      <c r="G29" s="163"/>
      <c r="H29" s="163"/>
      <c r="I29" s="163"/>
      <c r="J29" s="163"/>
      <c r="K29" s="163"/>
      <c r="L29" s="163"/>
      <c r="M29" s="163"/>
      <c r="N29" s="163"/>
      <c r="O29" s="163"/>
      <c r="P29" s="163"/>
    </row>
    <row r="30" spans="1:17" ht="12.75" customHeight="1" x14ac:dyDescent="0.3">
      <c r="A30" s="163" t="s">
        <v>52</v>
      </c>
      <c r="B30" s="163"/>
      <c r="C30" s="163"/>
      <c r="D30" s="163"/>
      <c r="E30" s="163"/>
      <c r="F30" s="163"/>
      <c r="G30" s="163"/>
      <c r="H30" s="163"/>
      <c r="I30" s="163"/>
      <c r="J30" s="163"/>
      <c r="K30" s="163"/>
      <c r="L30" s="163"/>
      <c r="M30" s="163"/>
      <c r="N30" s="163"/>
      <c r="O30" s="163"/>
      <c r="P30" s="163"/>
    </row>
    <row r="31" spans="1:17" x14ac:dyDescent="0.3">
      <c r="A31" s="167" t="s">
        <v>53</v>
      </c>
      <c r="B31" s="167"/>
      <c r="C31" s="167"/>
      <c r="D31" s="167"/>
      <c r="E31" s="167"/>
      <c r="F31" s="167"/>
      <c r="G31" s="167"/>
      <c r="H31" s="167"/>
      <c r="I31" s="167"/>
      <c r="J31" s="167"/>
      <c r="K31" s="167"/>
      <c r="L31" s="167"/>
      <c r="M31" s="167"/>
      <c r="N31" s="167"/>
      <c r="O31" s="167"/>
      <c r="P31" s="167"/>
    </row>
  </sheetData>
  <mergeCells count="7">
    <mergeCell ref="A31:P31"/>
    <mergeCell ref="A1:N1"/>
    <mergeCell ref="A2:N2"/>
    <mergeCell ref="A3:N3"/>
    <mergeCell ref="A5:N5"/>
    <mergeCell ref="A29:P29"/>
    <mergeCell ref="A30:P30"/>
  </mergeCells>
  <phoneticPr fontId="2" type="noConversion"/>
  <printOptions horizontalCentered="1" verticalCentered="1"/>
  <pageMargins left="0.5" right="0.5" top="0.75" bottom="0.75" header="0.5" footer="0.5"/>
  <pageSetup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P31"/>
  <sheetViews>
    <sheetView workbookViewId="0">
      <selection activeCell="A32" sqref="A32"/>
    </sheetView>
  </sheetViews>
  <sheetFormatPr defaultColWidth="9.1796875" defaultRowHeight="13" x14ac:dyDescent="0.3"/>
  <cols>
    <col min="1" max="1" width="21.26953125" style="49" customWidth="1"/>
    <col min="2" max="2" width="9.453125" style="49" customWidth="1"/>
    <col min="3" max="3" width="8.26953125" style="49" customWidth="1"/>
    <col min="4" max="4" width="5.1796875" style="49" customWidth="1"/>
    <col min="5" max="5" width="8.7265625" style="49" customWidth="1"/>
    <col min="6" max="6" width="5.1796875" style="49" customWidth="1"/>
    <col min="7" max="7" width="9.453125" style="49" customWidth="1"/>
    <col min="8" max="8" width="5.1796875" style="49" customWidth="1"/>
    <col min="9" max="9" width="8.7265625" style="49" customWidth="1"/>
    <col min="10" max="10" width="5.1796875" style="49" customWidth="1"/>
    <col min="11" max="11" width="9.1796875" style="49" customWidth="1"/>
    <col min="12" max="12" width="5.1796875" style="49" customWidth="1"/>
    <col min="13" max="13" width="8.7265625" style="49" customWidth="1"/>
    <col min="14" max="14" width="5.1796875" style="49" customWidth="1"/>
    <col min="15" max="15" width="10.7265625" style="49" customWidth="1"/>
    <col min="16" max="16" width="5.1796875" style="49" customWidth="1"/>
    <col min="17" max="16384" width="9.1796875" style="49"/>
  </cols>
  <sheetData>
    <row r="1" spans="1:16" ht="18.5" x14ac:dyDescent="0.45">
      <c r="A1" s="155" t="s">
        <v>0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178"/>
      <c r="O1" s="178"/>
      <c r="P1" s="178"/>
    </row>
    <row r="2" spans="1:16" ht="15.5" x14ac:dyDescent="0.35">
      <c r="A2" s="153" t="str">
        <f>'1. Plan vs Actual'!A2</f>
        <v>OSCCAR Summary by Workforce Area</v>
      </c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  <c r="P2" s="175"/>
    </row>
    <row r="3" spans="1:16" ht="15.5" x14ac:dyDescent="0.35">
      <c r="A3" s="179" t="str">
        <f>'1. Plan vs Actual'!A3</f>
        <v>FY25 Quarter Ending December 31, 2024</v>
      </c>
      <c r="B3" s="175"/>
      <c r="C3" s="175"/>
      <c r="D3" s="175"/>
      <c r="E3" s="175"/>
      <c r="F3" s="175"/>
      <c r="G3" s="175"/>
      <c r="H3" s="175"/>
      <c r="I3" s="175"/>
      <c r="J3" s="175"/>
      <c r="K3" s="175"/>
      <c r="L3" s="175"/>
      <c r="M3" s="175"/>
      <c r="N3" s="175"/>
      <c r="O3" s="175"/>
      <c r="P3" s="154"/>
    </row>
    <row r="5" spans="1:16" ht="18.5" x14ac:dyDescent="0.45">
      <c r="A5" s="155" t="s">
        <v>8</v>
      </c>
      <c r="B5" s="155"/>
      <c r="C5" s="155"/>
      <c r="D5" s="155"/>
      <c r="E5" s="155"/>
      <c r="F5" s="155"/>
      <c r="G5" s="155"/>
      <c r="H5" s="155"/>
      <c r="I5" s="155"/>
      <c r="J5" s="155"/>
      <c r="K5" s="155"/>
      <c r="L5" s="155"/>
      <c r="M5" s="155"/>
      <c r="N5" s="155"/>
      <c r="O5" s="155"/>
      <c r="P5" s="155"/>
    </row>
    <row r="6" spans="1:16" ht="6.75" customHeight="1" thickBot="1" x14ac:dyDescent="0.35"/>
    <row r="7" spans="1:16" ht="13.5" thickTop="1" x14ac:dyDescent="0.3">
      <c r="A7" s="54" t="s">
        <v>16</v>
      </c>
      <c r="B7" s="136" t="s">
        <v>17</v>
      </c>
      <c r="C7" s="55" t="s">
        <v>18</v>
      </c>
      <c r="D7" s="55" t="s">
        <v>19</v>
      </c>
      <c r="E7" s="55" t="s">
        <v>20</v>
      </c>
      <c r="F7" s="55" t="s">
        <v>21</v>
      </c>
      <c r="G7" s="55" t="s">
        <v>55</v>
      </c>
      <c r="H7" s="55" t="s">
        <v>61</v>
      </c>
      <c r="I7" s="55" t="s">
        <v>62</v>
      </c>
      <c r="J7" s="55" t="s">
        <v>63</v>
      </c>
      <c r="K7" s="55" t="s">
        <v>73</v>
      </c>
      <c r="L7" s="55" t="s">
        <v>74</v>
      </c>
      <c r="M7" s="55" t="s">
        <v>75</v>
      </c>
      <c r="N7" s="55" t="s">
        <v>76</v>
      </c>
      <c r="O7" s="55" t="s">
        <v>95</v>
      </c>
      <c r="P7" s="56" t="s">
        <v>78</v>
      </c>
    </row>
    <row r="8" spans="1:16" s="60" customFormat="1" ht="52" x14ac:dyDescent="0.3">
      <c r="A8" s="57"/>
      <c r="B8" s="129" t="s">
        <v>22</v>
      </c>
      <c r="C8" s="58" t="s">
        <v>96</v>
      </c>
      <c r="D8" s="58" t="s">
        <v>80</v>
      </c>
      <c r="E8" s="58" t="s">
        <v>97</v>
      </c>
      <c r="F8" s="58" t="s">
        <v>80</v>
      </c>
      <c r="G8" s="58" t="s">
        <v>98</v>
      </c>
      <c r="H8" s="58" t="s">
        <v>80</v>
      </c>
      <c r="I8" s="58" t="s">
        <v>99</v>
      </c>
      <c r="J8" s="58" t="s">
        <v>80</v>
      </c>
      <c r="K8" s="58" t="s">
        <v>100</v>
      </c>
      <c r="L8" s="58" t="s">
        <v>80</v>
      </c>
      <c r="M8" s="58" t="s">
        <v>101</v>
      </c>
      <c r="N8" s="58" t="s">
        <v>80</v>
      </c>
      <c r="O8" s="58" t="s">
        <v>102</v>
      </c>
      <c r="P8" s="59" t="s">
        <v>80</v>
      </c>
    </row>
    <row r="9" spans="1:16" ht="14.15" customHeight="1" x14ac:dyDescent="0.3">
      <c r="A9" s="61" t="s">
        <v>30</v>
      </c>
      <c r="B9" s="30">
        <f>'1. Plan vs Actual'!C10</f>
        <v>2352</v>
      </c>
      <c r="C9" s="20">
        <v>183</v>
      </c>
      <c r="D9" s="21">
        <f>C9/B9</f>
        <v>7.7806122448979595E-2</v>
      </c>
      <c r="E9" s="20">
        <v>761</v>
      </c>
      <c r="F9" s="21">
        <f>E9/B9</f>
        <v>0.32355442176870747</v>
      </c>
      <c r="G9" s="20">
        <v>276</v>
      </c>
      <c r="H9" s="21">
        <f>G9/B9</f>
        <v>0.11734693877551021</v>
      </c>
      <c r="I9" s="20">
        <v>169</v>
      </c>
      <c r="J9" s="21">
        <f>I9/B9</f>
        <v>7.1853741496598636E-2</v>
      </c>
      <c r="K9" s="20">
        <v>426</v>
      </c>
      <c r="L9" s="21">
        <f>K9/B9</f>
        <v>0.18112244897959184</v>
      </c>
      <c r="M9" s="20">
        <v>252</v>
      </c>
      <c r="N9" s="21">
        <f>M9/B9</f>
        <v>0.10714285714285714</v>
      </c>
      <c r="O9" s="20">
        <v>285</v>
      </c>
      <c r="P9" s="23">
        <f>O9/B9</f>
        <v>0.1211734693877551</v>
      </c>
    </row>
    <row r="10" spans="1:16" ht="14.15" customHeight="1" x14ac:dyDescent="0.3">
      <c r="A10" s="61" t="s">
        <v>31</v>
      </c>
      <c r="B10" s="30">
        <f>'1. Plan vs Actual'!C11</f>
        <v>8987</v>
      </c>
      <c r="C10" s="20">
        <v>579</v>
      </c>
      <c r="D10" s="21">
        <f t="shared" ref="D10:D26" si="0">C10/B10</f>
        <v>6.442639367975965E-2</v>
      </c>
      <c r="E10" s="20">
        <v>2258</v>
      </c>
      <c r="F10" s="21">
        <f t="shared" ref="F10:F26" si="1">E10/B10</f>
        <v>0.25125180816735282</v>
      </c>
      <c r="G10" s="20">
        <v>1108</v>
      </c>
      <c r="H10" s="21">
        <f t="shared" ref="H10:H26" si="2">G10/B10</f>
        <v>0.12328919550461778</v>
      </c>
      <c r="I10" s="20">
        <v>513</v>
      </c>
      <c r="J10" s="21">
        <f t="shared" ref="J10:J26" si="3">I10/B10</f>
        <v>5.7082452431289642E-2</v>
      </c>
      <c r="K10" s="20">
        <v>2272</v>
      </c>
      <c r="L10" s="21">
        <f t="shared" ref="L10:L26" si="4">K10/B10</f>
        <v>0.25280961388672529</v>
      </c>
      <c r="M10" s="20">
        <v>1408</v>
      </c>
      <c r="N10" s="21">
        <f t="shared" ref="N10:N26" si="5">M10/B10</f>
        <v>0.15667074663402691</v>
      </c>
      <c r="O10" s="20">
        <v>849</v>
      </c>
      <c r="P10" s="23">
        <f t="shared" ref="P10:P26" si="6">O10/B10</f>
        <v>9.4469789696227879E-2</v>
      </c>
    </row>
    <row r="11" spans="1:16" ht="14.15" customHeight="1" x14ac:dyDescent="0.3">
      <c r="A11" s="61" t="s">
        <v>32</v>
      </c>
      <c r="B11" s="30">
        <f>'1. Plan vs Actual'!C12</f>
        <v>5043</v>
      </c>
      <c r="C11" s="20">
        <v>787</v>
      </c>
      <c r="D11" s="21">
        <f t="shared" si="0"/>
        <v>0.15605790204243505</v>
      </c>
      <c r="E11" s="20">
        <v>1715</v>
      </c>
      <c r="F11" s="21">
        <f t="shared" si="1"/>
        <v>0.3400753519730319</v>
      </c>
      <c r="G11" s="20">
        <v>655</v>
      </c>
      <c r="H11" s="21">
        <f t="shared" si="2"/>
        <v>0.12988300614713463</v>
      </c>
      <c r="I11" s="20">
        <v>385</v>
      </c>
      <c r="J11" s="21">
        <f t="shared" si="3"/>
        <v>7.634344636129288E-2</v>
      </c>
      <c r="K11" s="20">
        <v>896</v>
      </c>
      <c r="L11" s="21">
        <f t="shared" si="4"/>
        <v>0.17767202062264525</v>
      </c>
      <c r="M11" s="20">
        <v>459</v>
      </c>
      <c r="N11" s="21">
        <f t="shared" si="5"/>
        <v>9.1017251635930996E-2</v>
      </c>
      <c r="O11" s="20">
        <v>146</v>
      </c>
      <c r="P11" s="23">
        <f t="shared" si="6"/>
        <v>2.8951021217529248E-2</v>
      </c>
    </row>
    <row r="12" spans="1:16" ht="14.15" customHeight="1" x14ac:dyDescent="0.3">
      <c r="A12" s="61" t="s">
        <v>33</v>
      </c>
      <c r="B12" s="30">
        <f>'1. Plan vs Actual'!C13</f>
        <v>4745</v>
      </c>
      <c r="C12" s="20">
        <v>407</v>
      </c>
      <c r="D12" s="21">
        <f t="shared" si="0"/>
        <v>8.5774499473129609E-2</v>
      </c>
      <c r="E12" s="20">
        <v>1464</v>
      </c>
      <c r="F12" s="21">
        <f t="shared" si="1"/>
        <v>0.30853530031612225</v>
      </c>
      <c r="G12" s="20">
        <v>673</v>
      </c>
      <c r="H12" s="21">
        <f t="shared" si="2"/>
        <v>0.14183350895679664</v>
      </c>
      <c r="I12" s="20">
        <v>357</v>
      </c>
      <c r="J12" s="21">
        <f t="shared" si="3"/>
        <v>7.5237091675447842E-2</v>
      </c>
      <c r="K12" s="20">
        <v>1213</v>
      </c>
      <c r="L12" s="21">
        <f t="shared" si="4"/>
        <v>0.25563751317175976</v>
      </c>
      <c r="M12" s="20">
        <v>590</v>
      </c>
      <c r="N12" s="21">
        <f t="shared" si="5"/>
        <v>0.12434141201264488</v>
      </c>
      <c r="O12" s="20">
        <v>41</v>
      </c>
      <c r="P12" s="23">
        <f t="shared" si="6"/>
        <v>8.6406743940990512E-3</v>
      </c>
    </row>
    <row r="13" spans="1:16" ht="14.15" customHeight="1" x14ac:dyDescent="0.3">
      <c r="A13" s="61" t="s">
        <v>34</v>
      </c>
      <c r="B13" s="30">
        <f>'1. Plan vs Actual'!C14</f>
        <v>1628</v>
      </c>
      <c r="C13" s="20">
        <v>163</v>
      </c>
      <c r="D13" s="21">
        <f t="shared" si="0"/>
        <v>0.10012285012285012</v>
      </c>
      <c r="E13" s="20">
        <v>401</v>
      </c>
      <c r="F13" s="21">
        <f t="shared" si="1"/>
        <v>0.24631449631449631</v>
      </c>
      <c r="G13" s="20">
        <v>212</v>
      </c>
      <c r="H13" s="21">
        <f t="shared" si="2"/>
        <v>0.13022113022113022</v>
      </c>
      <c r="I13" s="20">
        <v>143</v>
      </c>
      <c r="J13" s="21">
        <f t="shared" si="3"/>
        <v>8.7837837837837843E-2</v>
      </c>
      <c r="K13" s="20">
        <v>453</v>
      </c>
      <c r="L13" s="21">
        <f t="shared" si="4"/>
        <v>0.27825552825552824</v>
      </c>
      <c r="M13" s="20">
        <v>220</v>
      </c>
      <c r="N13" s="21">
        <f t="shared" si="5"/>
        <v>0.13513513513513514</v>
      </c>
      <c r="O13" s="20">
        <v>36</v>
      </c>
      <c r="P13" s="23">
        <f t="shared" si="6"/>
        <v>2.2113022113022112E-2</v>
      </c>
    </row>
    <row r="14" spans="1:16" ht="14.15" customHeight="1" x14ac:dyDescent="0.3">
      <c r="A14" s="61" t="s">
        <v>35</v>
      </c>
      <c r="B14" s="30">
        <f>'1. Plan vs Actual'!C15</f>
        <v>6071</v>
      </c>
      <c r="C14" s="20">
        <v>364</v>
      </c>
      <c r="D14" s="21">
        <f t="shared" si="0"/>
        <v>5.9957173447537475E-2</v>
      </c>
      <c r="E14" s="20">
        <v>1759</v>
      </c>
      <c r="F14" s="21">
        <f t="shared" si="1"/>
        <v>0.2897380991599407</v>
      </c>
      <c r="G14" s="20">
        <v>777</v>
      </c>
      <c r="H14" s="21">
        <f t="shared" si="2"/>
        <v>0.12798550485916652</v>
      </c>
      <c r="I14" s="20">
        <v>473</v>
      </c>
      <c r="J14" s="21">
        <f t="shared" si="3"/>
        <v>7.7911381979904465E-2</v>
      </c>
      <c r="K14" s="20">
        <v>1602</v>
      </c>
      <c r="L14" s="21">
        <f t="shared" si="4"/>
        <v>0.26387745017295339</v>
      </c>
      <c r="M14" s="20">
        <v>939</v>
      </c>
      <c r="N14" s="21">
        <f t="shared" si="5"/>
        <v>0.15466974139351014</v>
      </c>
      <c r="O14" s="20">
        <v>157</v>
      </c>
      <c r="P14" s="23">
        <f t="shared" si="6"/>
        <v>2.5860648986987318E-2</v>
      </c>
    </row>
    <row r="15" spans="1:16" ht="14.15" customHeight="1" x14ac:dyDescent="0.3">
      <c r="A15" s="61" t="s">
        <v>36</v>
      </c>
      <c r="B15" s="30">
        <f>'1. Plan vs Actual'!C16</f>
        <v>1788</v>
      </c>
      <c r="C15" s="20">
        <v>88</v>
      </c>
      <c r="D15" s="21">
        <f t="shared" si="0"/>
        <v>4.9217002237136466E-2</v>
      </c>
      <c r="E15" s="20">
        <v>541</v>
      </c>
      <c r="F15" s="21">
        <f t="shared" si="1"/>
        <v>0.30257270693512306</v>
      </c>
      <c r="G15" s="20">
        <v>246</v>
      </c>
      <c r="H15" s="21">
        <f t="shared" si="2"/>
        <v>0.13758389261744966</v>
      </c>
      <c r="I15" s="20">
        <v>131</v>
      </c>
      <c r="J15" s="21">
        <f t="shared" si="3"/>
        <v>7.3266219239373598E-2</v>
      </c>
      <c r="K15" s="20">
        <v>458</v>
      </c>
      <c r="L15" s="21">
        <f t="shared" si="4"/>
        <v>0.25615212527964204</v>
      </c>
      <c r="M15" s="20">
        <v>234</v>
      </c>
      <c r="N15" s="21">
        <f t="shared" si="5"/>
        <v>0.13087248322147652</v>
      </c>
      <c r="O15" s="20">
        <v>90</v>
      </c>
      <c r="P15" s="23">
        <f t="shared" si="6"/>
        <v>5.0335570469798654E-2</v>
      </c>
    </row>
    <row r="16" spans="1:16" ht="14.15" customHeight="1" x14ac:dyDescent="0.3">
      <c r="A16" s="61" t="s">
        <v>37</v>
      </c>
      <c r="B16" s="30">
        <f>'1. Plan vs Actual'!C17</f>
        <v>5888</v>
      </c>
      <c r="C16" s="20">
        <v>661</v>
      </c>
      <c r="D16" s="21">
        <f t="shared" si="0"/>
        <v>0.11226222826086957</v>
      </c>
      <c r="E16" s="20">
        <v>1853</v>
      </c>
      <c r="F16" s="21">
        <f t="shared" si="1"/>
        <v>0.31470788043478259</v>
      </c>
      <c r="G16" s="20">
        <v>629</v>
      </c>
      <c r="H16" s="21">
        <f t="shared" si="2"/>
        <v>0.10682744565217392</v>
      </c>
      <c r="I16" s="20">
        <v>389</v>
      </c>
      <c r="J16" s="21">
        <f t="shared" si="3"/>
        <v>6.6066576086956527E-2</v>
      </c>
      <c r="K16" s="20">
        <v>1224</v>
      </c>
      <c r="L16" s="21">
        <f t="shared" si="4"/>
        <v>0.2078804347826087</v>
      </c>
      <c r="M16" s="20">
        <v>716</v>
      </c>
      <c r="N16" s="21">
        <f t="shared" si="5"/>
        <v>0.12160326086956522</v>
      </c>
      <c r="O16" s="20">
        <v>416</v>
      </c>
      <c r="P16" s="23">
        <f t="shared" si="6"/>
        <v>7.0652173913043473E-2</v>
      </c>
    </row>
    <row r="17" spans="1:16" ht="14.15" customHeight="1" x14ac:dyDescent="0.3">
      <c r="A17" s="61" t="s">
        <v>38</v>
      </c>
      <c r="B17" s="30">
        <f>'1. Plan vs Actual'!C18</f>
        <v>2449</v>
      </c>
      <c r="C17" s="20">
        <v>275</v>
      </c>
      <c r="D17" s="21">
        <f t="shared" si="0"/>
        <v>0.11229073091057575</v>
      </c>
      <c r="E17" s="20">
        <v>988</v>
      </c>
      <c r="F17" s="21">
        <f t="shared" si="1"/>
        <v>0.40342997141690484</v>
      </c>
      <c r="G17" s="20">
        <v>342</v>
      </c>
      <c r="H17" s="21">
        <f t="shared" si="2"/>
        <v>0.13964883625969784</v>
      </c>
      <c r="I17" s="20">
        <v>194</v>
      </c>
      <c r="J17" s="21">
        <f t="shared" si="3"/>
        <v>7.9216006533278885E-2</v>
      </c>
      <c r="K17" s="20">
        <v>421</v>
      </c>
      <c r="L17" s="21">
        <f t="shared" si="4"/>
        <v>0.17190690077582688</v>
      </c>
      <c r="M17" s="20">
        <v>194</v>
      </c>
      <c r="N17" s="21">
        <f t="shared" si="5"/>
        <v>7.9216006533278885E-2</v>
      </c>
      <c r="O17" s="20">
        <v>35</v>
      </c>
      <c r="P17" s="23">
        <f t="shared" si="6"/>
        <v>1.4291547570436913E-2</v>
      </c>
    </row>
    <row r="18" spans="1:16" ht="14.15" customHeight="1" x14ac:dyDescent="0.3">
      <c r="A18" s="61" t="s">
        <v>39</v>
      </c>
      <c r="B18" s="30">
        <f>'1. Plan vs Actual'!C19</f>
        <v>11100</v>
      </c>
      <c r="C18" s="20">
        <v>1851</v>
      </c>
      <c r="D18" s="21">
        <f t="shared" si="0"/>
        <v>0.16675675675675675</v>
      </c>
      <c r="E18" s="20">
        <v>3952</v>
      </c>
      <c r="F18" s="21">
        <f t="shared" si="1"/>
        <v>0.35603603603603606</v>
      </c>
      <c r="G18" s="20">
        <v>1407</v>
      </c>
      <c r="H18" s="21">
        <f t="shared" si="2"/>
        <v>0.12675675675675677</v>
      </c>
      <c r="I18" s="20">
        <v>671</v>
      </c>
      <c r="J18" s="21">
        <f t="shared" si="3"/>
        <v>6.0450450450450451E-2</v>
      </c>
      <c r="K18" s="20">
        <v>1386</v>
      </c>
      <c r="L18" s="21">
        <f t="shared" si="4"/>
        <v>0.12486486486486487</v>
      </c>
      <c r="M18" s="20">
        <v>792</v>
      </c>
      <c r="N18" s="21">
        <f t="shared" si="5"/>
        <v>7.1351351351351358E-2</v>
      </c>
      <c r="O18" s="20">
        <v>1041</v>
      </c>
      <c r="P18" s="23">
        <f t="shared" si="6"/>
        <v>9.3783783783783783E-2</v>
      </c>
    </row>
    <row r="19" spans="1:16" ht="14.15" customHeight="1" x14ac:dyDescent="0.3">
      <c r="A19" s="61" t="s">
        <v>40</v>
      </c>
      <c r="B19" s="30">
        <f>'1. Plan vs Actual'!C20</f>
        <v>4972</v>
      </c>
      <c r="C19" s="20">
        <v>496</v>
      </c>
      <c r="D19" s="21">
        <f t="shared" si="0"/>
        <v>9.9758648431214805E-2</v>
      </c>
      <c r="E19" s="20">
        <v>1573</v>
      </c>
      <c r="F19" s="21">
        <f t="shared" si="1"/>
        <v>0.3163716814159292</v>
      </c>
      <c r="G19" s="20">
        <v>547</v>
      </c>
      <c r="H19" s="21">
        <f t="shared" si="2"/>
        <v>0.11001609010458568</v>
      </c>
      <c r="I19" s="20">
        <v>344</v>
      </c>
      <c r="J19" s="21">
        <f t="shared" si="3"/>
        <v>6.9187449718423166E-2</v>
      </c>
      <c r="K19" s="20">
        <v>1159</v>
      </c>
      <c r="L19" s="21">
        <f t="shared" si="4"/>
        <v>0.2331053901850362</v>
      </c>
      <c r="M19" s="20">
        <v>656</v>
      </c>
      <c r="N19" s="21">
        <f t="shared" si="5"/>
        <v>0.13193885760257443</v>
      </c>
      <c r="O19" s="20">
        <v>197</v>
      </c>
      <c r="P19" s="23">
        <f t="shared" si="6"/>
        <v>3.9621882542236524E-2</v>
      </c>
    </row>
    <row r="20" spans="1:16" ht="14.15" customHeight="1" x14ac:dyDescent="0.3">
      <c r="A20" s="61" t="s">
        <v>41</v>
      </c>
      <c r="B20" s="30">
        <f>'1. Plan vs Actual'!C21</f>
        <v>6900</v>
      </c>
      <c r="C20" s="20">
        <v>267</v>
      </c>
      <c r="D20" s="21">
        <f t="shared" si="0"/>
        <v>3.8695652173913041E-2</v>
      </c>
      <c r="E20" s="20">
        <v>1248</v>
      </c>
      <c r="F20" s="21">
        <f t="shared" si="1"/>
        <v>0.18086956521739131</v>
      </c>
      <c r="G20" s="20">
        <v>731</v>
      </c>
      <c r="H20" s="21">
        <f t="shared" si="2"/>
        <v>0.10594202898550725</v>
      </c>
      <c r="I20" s="20">
        <v>490</v>
      </c>
      <c r="J20" s="21">
        <f t="shared" si="3"/>
        <v>7.101449275362319E-2</v>
      </c>
      <c r="K20" s="20">
        <v>2399</v>
      </c>
      <c r="L20" s="21">
        <f t="shared" si="4"/>
        <v>0.34768115942028988</v>
      </c>
      <c r="M20" s="20">
        <v>1705</v>
      </c>
      <c r="N20" s="21">
        <f t="shared" si="5"/>
        <v>0.24710144927536232</v>
      </c>
      <c r="O20" s="20">
        <v>60</v>
      </c>
      <c r="P20" s="23">
        <f t="shared" si="6"/>
        <v>8.6956521739130436E-3</v>
      </c>
    </row>
    <row r="21" spans="1:16" ht="14.15" customHeight="1" x14ac:dyDescent="0.3">
      <c r="A21" s="61" t="s">
        <v>42</v>
      </c>
      <c r="B21" s="30">
        <f>'1. Plan vs Actual'!C22</f>
        <v>6460</v>
      </c>
      <c r="C21" s="20">
        <v>269</v>
      </c>
      <c r="D21" s="21">
        <f t="shared" si="0"/>
        <v>4.1640866873065015E-2</v>
      </c>
      <c r="E21" s="20">
        <v>1244</v>
      </c>
      <c r="F21" s="21">
        <f t="shared" si="1"/>
        <v>0.19256965944272444</v>
      </c>
      <c r="G21" s="20">
        <v>635</v>
      </c>
      <c r="H21" s="21">
        <f t="shared" si="2"/>
        <v>9.8297213622291019E-2</v>
      </c>
      <c r="I21" s="20">
        <v>393</v>
      </c>
      <c r="J21" s="21">
        <f t="shared" si="3"/>
        <v>6.0835913312693501E-2</v>
      </c>
      <c r="K21" s="20">
        <v>2152</v>
      </c>
      <c r="L21" s="21">
        <f t="shared" si="4"/>
        <v>0.33312693498452012</v>
      </c>
      <c r="M21" s="20">
        <v>1689</v>
      </c>
      <c r="N21" s="21">
        <f t="shared" si="5"/>
        <v>0.2614551083591331</v>
      </c>
      <c r="O21" s="20">
        <v>78</v>
      </c>
      <c r="P21" s="23">
        <f t="shared" si="6"/>
        <v>1.2074303405572756E-2</v>
      </c>
    </row>
    <row r="22" spans="1:16" ht="14.15" customHeight="1" x14ac:dyDescent="0.3">
      <c r="A22" s="61" t="s">
        <v>43</v>
      </c>
      <c r="B22" s="30">
        <f>'1. Plan vs Actual'!C23</f>
        <v>2841</v>
      </c>
      <c r="C22" s="20">
        <v>151</v>
      </c>
      <c r="D22" s="21">
        <f t="shared" si="0"/>
        <v>5.3150299190425909E-2</v>
      </c>
      <c r="E22" s="20">
        <v>938</v>
      </c>
      <c r="F22" s="21">
        <f t="shared" si="1"/>
        <v>0.33016543470608939</v>
      </c>
      <c r="G22" s="20">
        <v>435</v>
      </c>
      <c r="H22" s="21">
        <f t="shared" si="2"/>
        <v>0.15311510031678988</v>
      </c>
      <c r="I22" s="20">
        <v>238</v>
      </c>
      <c r="J22" s="21">
        <f t="shared" si="3"/>
        <v>8.3773319253783882E-2</v>
      </c>
      <c r="K22" s="20">
        <v>667</v>
      </c>
      <c r="L22" s="21">
        <f t="shared" si="4"/>
        <v>0.23477648715241112</v>
      </c>
      <c r="M22" s="20">
        <v>360</v>
      </c>
      <c r="N22" s="21">
        <f t="shared" si="5"/>
        <v>0.12671594508975711</v>
      </c>
      <c r="O22" s="20">
        <v>52</v>
      </c>
      <c r="P22" s="23">
        <f t="shared" si="6"/>
        <v>1.8303414290742698E-2</v>
      </c>
    </row>
    <row r="23" spans="1:16" ht="14.15" customHeight="1" x14ac:dyDescent="0.3">
      <c r="A23" s="61" t="s">
        <v>44</v>
      </c>
      <c r="B23" s="30">
        <f>'1. Plan vs Actual'!C24</f>
        <v>4042</v>
      </c>
      <c r="C23" s="20">
        <v>272</v>
      </c>
      <c r="D23" s="21">
        <f t="shared" si="0"/>
        <v>6.7293419099455715E-2</v>
      </c>
      <c r="E23" s="20">
        <v>1229</v>
      </c>
      <c r="F23" s="21">
        <f t="shared" si="1"/>
        <v>0.30405739732805542</v>
      </c>
      <c r="G23" s="20">
        <v>454</v>
      </c>
      <c r="H23" s="21">
        <f t="shared" si="2"/>
        <v>0.11232063334982682</v>
      </c>
      <c r="I23" s="20">
        <v>272</v>
      </c>
      <c r="J23" s="21">
        <f t="shared" si="3"/>
        <v>6.7293419099455715E-2</v>
      </c>
      <c r="K23" s="20">
        <v>1143</v>
      </c>
      <c r="L23" s="21">
        <f t="shared" si="4"/>
        <v>0.28278080158337454</v>
      </c>
      <c r="M23" s="20">
        <v>651</v>
      </c>
      <c r="N23" s="21">
        <f t="shared" si="5"/>
        <v>0.16105888174171201</v>
      </c>
      <c r="O23" s="20">
        <v>21</v>
      </c>
      <c r="P23" s="23">
        <f t="shared" si="6"/>
        <v>5.1954477981197428E-3</v>
      </c>
    </row>
    <row r="24" spans="1:16" ht="14.15" customHeight="1" x14ac:dyDescent="0.3">
      <c r="A24" s="61" t="s">
        <v>45</v>
      </c>
      <c r="B24" s="30">
        <f>'1. Plan vs Actual'!C25</f>
        <v>5994</v>
      </c>
      <c r="C24" s="20">
        <v>378</v>
      </c>
      <c r="D24" s="21">
        <f t="shared" si="0"/>
        <v>6.3063063063063057E-2</v>
      </c>
      <c r="E24" s="20">
        <v>1487</v>
      </c>
      <c r="F24" s="21">
        <f t="shared" si="1"/>
        <v>0.2480814147480814</v>
      </c>
      <c r="G24" s="20">
        <v>682</v>
      </c>
      <c r="H24" s="21">
        <f t="shared" si="2"/>
        <v>0.11378044711378045</v>
      </c>
      <c r="I24" s="20">
        <v>444</v>
      </c>
      <c r="J24" s="21">
        <f t="shared" si="3"/>
        <v>7.407407407407407E-2</v>
      </c>
      <c r="K24" s="20">
        <v>1918</v>
      </c>
      <c r="L24" s="21">
        <f t="shared" si="4"/>
        <v>0.31998665331998666</v>
      </c>
      <c r="M24" s="20">
        <v>1056</v>
      </c>
      <c r="N24" s="21">
        <f t="shared" si="5"/>
        <v>0.17617617617617617</v>
      </c>
      <c r="O24" s="20">
        <v>29</v>
      </c>
      <c r="P24" s="23">
        <f t="shared" si="6"/>
        <v>4.8381715048381718E-3</v>
      </c>
    </row>
    <row r="25" spans="1:16" x14ac:dyDescent="0.3">
      <c r="A25" s="61" t="s">
        <v>46</v>
      </c>
      <c r="B25" s="104">
        <f>'1. Plan vs Actual'!C26</f>
        <v>1003</v>
      </c>
      <c r="C25" s="104">
        <v>51</v>
      </c>
      <c r="D25" s="21">
        <f t="shared" si="0"/>
        <v>5.0847457627118647E-2</v>
      </c>
      <c r="E25" s="104">
        <v>342</v>
      </c>
      <c r="F25" s="21">
        <f t="shared" si="1"/>
        <v>0.34097706879361916</v>
      </c>
      <c r="G25" s="104">
        <v>115</v>
      </c>
      <c r="H25" s="21">
        <f t="shared" si="2"/>
        <v>0.11465603190428714</v>
      </c>
      <c r="I25" s="104">
        <v>129</v>
      </c>
      <c r="J25" s="21">
        <f t="shared" si="3"/>
        <v>0.12861415752741776</v>
      </c>
      <c r="K25" s="104">
        <v>220</v>
      </c>
      <c r="L25" s="21">
        <f t="shared" si="4"/>
        <v>0.2193419740777667</v>
      </c>
      <c r="M25" s="104">
        <v>74</v>
      </c>
      <c r="N25" s="21">
        <f t="shared" si="5"/>
        <v>7.3778664007976072E-2</v>
      </c>
      <c r="O25" s="104">
        <v>72</v>
      </c>
      <c r="P25" s="23">
        <f t="shared" si="6"/>
        <v>7.1784646061814561E-2</v>
      </c>
    </row>
    <row r="26" spans="1:16" ht="13.5" thickBot="1" x14ac:dyDescent="0.35">
      <c r="A26" s="62" t="s">
        <v>48</v>
      </c>
      <c r="B26" s="105">
        <f>'1. Plan vs Actual'!C27</f>
        <v>76793</v>
      </c>
      <c r="C26" s="105">
        <v>7731</v>
      </c>
      <c r="D26" s="25">
        <f t="shared" si="0"/>
        <v>0.10067323844621255</v>
      </c>
      <c r="E26" s="105">
        <v>24503</v>
      </c>
      <c r="F26" s="25">
        <f t="shared" si="1"/>
        <v>0.31907856184808508</v>
      </c>
      <c r="G26" s="105">
        <v>9656</v>
      </c>
      <c r="H26" s="25">
        <f t="shared" si="2"/>
        <v>0.12574062740093497</v>
      </c>
      <c r="I26" s="105">
        <v>5468</v>
      </c>
      <c r="J26" s="25">
        <f t="shared" si="3"/>
        <v>7.1204406651647942E-2</v>
      </c>
      <c r="K26" s="105">
        <v>16586</v>
      </c>
      <c r="L26" s="25">
        <f t="shared" si="4"/>
        <v>0.21598322763793576</v>
      </c>
      <c r="M26" s="105">
        <v>9213</v>
      </c>
      <c r="N26" s="25">
        <f t="shared" si="5"/>
        <v>0.11997187243628976</v>
      </c>
      <c r="O26" s="105">
        <v>3636</v>
      </c>
      <c r="P26" s="27">
        <f t="shared" si="6"/>
        <v>4.7348065578893907E-2</v>
      </c>
    </row>
    <row r="27" spans="1:16" s="11" customFormat="1" ht="13.5" thickTop="1" x14ac:dyDescent="0.3">
      <c r="A27" s="1" t="s">
        <v>49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1:16" s="11" customFormat="1" x14ac:dyDescent="0.3">
      <c r="A28" s="1" t="s">
        <v>50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s="11" customFormat="1" ht="12.75" customHeight="1" x14ac:dyDescent="0.3">
      <c r="A29" s="163" t="s">
        <v>51</v>
      </c>
      <c r="B29" s="163"/>
      <c r="C29" s="163"/>
      <c r="D29" s="163"/>
      <c r="E29" s="163"/>
      <c r="F29" s="163"/>
      <c r="G29" s="163"/>
      <c r="H29" s="163"/>
      <c r="I29" s="163"/>
      <c r="J29" s="163"/>
      <c r="K29" s="163"/>
      <c r="L29" s="163"/>
      <c r="M29" s="163"/>
      <c r="N29" s="163"/>
      <c r="O29" s="163"/>
      <c r="P29" s="163"/>
    </row>
    <row r="30" spans="1:16" s="11" customFormat="1" ht="12.75" customHeight="1" x14ac:dyDescent="0.3">
      <c r="A30" s="163" t="s">
        <v>52</v>
      </c>
      <c r="B30" s="163"/>
      <c r="C30" s="163"/>
      <c r="D30" s="163"/>
      <c r="E30" s="163"/>
      <c r="F30" s="163"/>
      <c r="G30" s="163"/>
      <c r="H30" s="163"/>
      <c r="I30" s="163"/>
      <c r="J30" s="163"/>
      <c r="K30" s="163"/>
      <c r="L30" s="163"/>
      <c r="M30" s="163"/>
      <c r="N30" s="163"/>
      <c r="O30" s="163"/>
      <c r="P30" s="163"/>
    </row>
    <row r="31" spans="1:16" s="11" customFormat="1" x14ac:dyDescent="0.3">
      <c r="A31" s="167" t="s">
        <v>53</v>
      </c>
      <c r="B31" s="167"/>
      <c r="C31" s="167"/>
      <c r="D31" s="167"/>
      <c r="E31" s="167"/>
      <c r="F31" s="167"/>
      <c r="G31" s="167"/>
      <c r="H31" s="167"/>
      <c r="I31" s="167"/>
      <c r="J31" s="167"/>
      <c r="K31" s="167"/>
      <c r="L31" s="167"/>
      <c r="M31" s="167"/>
      <c r="N31" s="167"/>
      <c r="O31" s="167"/>
      <c r="P31" s="167"/>
    </row>
  </sheetData>
  <mergeCells count="7">
    <mergeCell ref="A31:P31"/>
    <mergeCell ref="A1:P1"/>
    <mergeCell ref="A2:P2"/>
    <mergeCell ref="A3:P3"/>
    <mergeCell ref="A5:P5"/>
    <mergeCell ref="A29:P29"/>
    <mergeCell ref="A30:P30"/>
  </mergeCells>
  <phoneticPr fontId="2" type="noConversion"/>
  <printOptions horizontalCentered="1" verticalCentered="1"/>
  <pageMargins left="0.5" right="0.5" top="0.75" bottom="0.75" header="0.5" footer="0.5"/>
  <pageSetup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O29"/>
  <sheetViews>
    <sheetView topLeftCell="A3" workbookViewId="0">
      <selection activeCell="A31" sqref="A31"/>
    </sheetView>
  </sheetViews>
  <sheetFormatPr defaultColWidth="9.1796875" defaultRowHeight="13" x14ac:dyDescent="0.3"/>
  <cols>
    <col min="1" max="1" width="29.81640625" style="1" customWidth="1"/>
    <col min="2" max="13" width="8.26953125" style="1" customWidth="1"/>
    <col min="14" max="16384" width="9.1796875" style="1"/>
  </cols>
  <sheetData>
    <row r="1" spans="1:15" ht="18.5" x14ac:dyDescent="0.45">
      <c r="A1" s="155" t="s">
        <v>0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  <c r="L1" s="182"/>
      <c r="M1" s="182"/>
    </row>
    <row r="2" spans="1:15" ht="15.5" x14ac:dyDescent="0.35">
      <c r="A2" s="153" t="str">
        <f>'1. Plan vs Actual'!A2</f>
        <v>OSCCAR Summary by Workforce Area</v>
      </c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5"/>
    </row>
    <row r="3" spans="1:15" ht="15.5" x14ac:dyDescent="0.35">
      <c r="A3" s="153" t="str">
        <f>'1. Plan vs Actual'!A3</f>
        <v>FY25 Quarter Ending December 31, 2024</v>
      </c>
      <c r="B3" s="175"/>
      <c r="C3" s="175"/>
      <c r="D3" s="175"/>
      <c r="E3" s="175"/>
      <c r="F3" s="175"/>
      <c r="G3" s="175"/>
      <c r="H3" s="175"/>
      <c r="I3" s="175"/>
      <c r="J3" s="175"/>
      <c r="K3" s="175"/>
      <c r="L3" s="175"/>
      <c r="M3" s="175"/>
    </row>
    <row r="4" spans="1:15" ht="14.5" x14ac:dyDescent="0.35">
      <c r="A4" s="63"/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</row>
    <row r="5" spans="1:15" ht="18.5" x14ac:dyDescent="0.45">
      <c r="A5" s="155" t="s">
        <v>103</v>
      </c>
      <c r="B5" s="177"/>
      <c r="C5" s="177"/>
      <c r="D5" s="177"/>
      <c r="E5" s="177"/>
      <c r="F5" s="177"/>
      <c r="G5" s="177"/>
      <c r="H5" s="177"/>
      <c r="I5" s="177"/>
      <c r="J5" s="177"/>
      <c r="K5" s="177"/>
      <c r="L5" s="177"/>
      <c r="M5" s="177"/>
    </row>
    <row r="6" spans="1:15" ht="6.75" customHeight="1" thickBot="1" x14ac:dyDescent="0.35"/>
    <row r="7" spans="1:15" s="11" customFormat="1" ht="13.5" thickTop="1" x14ac:dyDescent="0.3">
      <c r="A7" s="64" t="s">
        <v>16</v>
      </c>
      <c r="B7" s="136" t="s">
        <v>17</v>
      </c>
      <c r="C7" s="136" t="s">
        <v>18</v>
      </c>
      <c r="D7" s="136" t="s">
        <v>19</v>
      </c>
      <c r="E7" s="136" t="s">
        <v>20</v>
      </c>
      <c r="F7" s="136" t="s">
        <v>21</v>
      </c>
      <c r="G7" s="136" t="s">
        <v>55</v>
      </c>
      <c r="H7" s="136" t="s">
        <v>61</v>
      </c>
      <c r="I7" s="136" t="s">
        <v>62</v>
      </c>
      <c r="J7" s="136" t="s">
        <v>63</v>
      </c>
      <c r="K7" s="136" t="s">
        <v>73</v>
      </c>
      <c r="L7" s="136" t="s">
        <v>74</v>
      </c>
      <c r="M7" s="144" t="s">
        <v>75</v>
      </c>
    </row>
    <row r="8" spans="1:15" s="67" customFormat="1" ht="10.5" x14ac:dyDescent="0.25">
      <c r="A8" s="65"/>
      <c r="B8" s="66" t="s">
        <v>104</v>
      </c>
      <c r="C8" s="66" t="s">
        <v>105</v>
      </c>
      <c r="D8" s="66" t="s">
        <v>106</v>
      </c>
      <c r="E8" s="66" t="s">
        <v>107</v>
      </c>
      <c r="F8" s="66" t="s">
        <v>108</v>
      </c>
      <c r="G8" s="66" t="s">
        <v>109</v>
      </c>
      <c r="H8" s="66" t="s">
        <v>110</v>
      </c>
      <c r="I8" s="66" t="s">
        <v>111</v>
      </c>
      <c r="J8" s="66" t="s">
        <v>112</v>
      </c>
      <c r="K8" s="66" t="s">
        <v>113</v>
      </c>
      <c r="L8" s="66" t="s">
        <v>114</v>
      </c>
      <c r="M8" s="145" t="s">
        <v>115</v>
      </c>
    </row>
    <row r="9" spans="1:15" ht="14.5" x14ac:dyDescent="0.35">
      <c r="A9" s="68"/>
      <c r="B9" s="69"/>
      <c r="C9" s="69"/>
      <c r="D9" s="69"/>
      <c r="E9" s="69"/>
      <c r="F9" s="69"/>
      <c r="G9" s="69"/>
      <c r="H9" s="69"/>
      <c r="I9" s="69"/>
      <c r="J9" s="69"/>
      <c r="K9" s="69"/>
      <c r="L9" s="69"/>
      <c r="M9" s="146"/>
    </row>
    <row r="10" spans="1:15" x14ac:dyDescent="0.3">
      <c r="A10" s="70" t="s">
        <v>116</v>
      </c>
      <c r="B10" s="104">
        <v>22124</v>
      </c>
      <c r="C10" s="104">
        <v>35090</v>
      </c>
      <c r="D10" s="104">
        <v>46701</v>
      </c>
      <c r="E10" s="104">
        <v>58353</v>
      </c>
      <c r="F10" s="104">
        <v>67432</v>
      </c>
      <c r="G10" s="104">
        <v>76793</v>
      </c>
      <c r="H10" s="104"/>
      <c r="I10" s="104"/>
      <c r="J10" s="104"/>
      <c r="K10" s="104"/>
      <c r="L10" s="104"/>
      <c r="M10" s="147"/>
    </row>
    <row r="11" spans="1:15" x14ac:dyDescent="0.3">
      <c r="A11" s="70" t="s">
        <v>117</v>
      </c>
      <c r="B11" s="104">
        <v>22124</v>
      </c>
      <c r="C11" s="104">
        <v>22629</v>
      </c>
      <c r="D11" s="104">
        <v>23149</v>
      </c>
      <c r="E11" s="104">
        <v>24461</v>
      </c>
      <c r="F11" s="104">
        <v>21666</v>
      </c>
      <c r="G11" s="104">
        <v>22182</v>
      </c>
      <c r="H11" s="104"/>
      <c r="I11" s="104"/>
      <c r="J11" s="104"/>
      <c r="K11" s="71"/>
      <c r="L11" s="104"/>
      <c r="M11" s="147"/>
      <c r="O11" s="72"/>
    </row>
    <row r="12" spans="1:15" x14ac:dyDescent="0.3">
      <c r="A12" s="70"/>
      <c r="B12" s="104"/>
      <c r="C12" s="104"/>
      <c r="D12" s="104"/>
      <c r="E12" s="104"/>
      <c r="F12" s="104"/>
      <c r="G12" s="104"/>
      <c r="H12" s="104"/>
      <c r="I12" s="104"/>
      <c r="J12" s="104"/>
      <c r="K12" s="104"/>
      <c r="L12" s="104"/>
      <c r="M12" s="147"/>
    </row>
    <row r="13" spans="1:15" ht="15" customHeight="1" x14ac:dyDescent="0.3">
      <c r="A13" s="70" t="s">
        <v>118</v>
      </c>
      <c r="B13" s="104">
        <v>19888</v>
      </c>
      <c r="C13" s="104">
        <v>31477</v>
      </c>
      <c r="D13" s="104">
        <v>41946</v>
      </c>
      <c r="E13" s="104">
        <v>52563</v>
      </c>
      <c r="F13" s="104">
        <v>60849</v>
      </c>
      <c r="G13" s="104">
        <v>69420</v>
      </c>
      <c r="H13" s="104"/>
      <c r="I13" s="104"/>
      <c r="J13" s="104"/>
      <c r="K13" s="104"/>
      <c r="L13" s="104"/>
      <c r="M13" s="147"/>
    </row>
    <row r="14" spans="1:15" x14ac:dyDescent="0.3">
      <c r="A14" s="70" t="s">
        <v>119</v>
      </c>
      <c r="B14" s="110">
        <f t="shared" ref="B14:G14" si="0">B13/B10</f>
        <v>0.89893328512023141</v>
      </c>
      <c r="C14" s="110">
        <f t="shared" si="0"/>
        <v>0.89703619264747791</v>
      </c>
      <c r="D14" s="110">
        <f t="shared" si="0"/>
        <v>0.89818205177619326</v>
      </c>
      <c r="E14" s="110">
        <f t="shared" si="0"/>
        <v>0.90077630970130074</v>
      </c>
      <c r="F14" s="110">
        <f t="shared" si="0"/>
        <v>0.9023757266579665</v>
      </c>
      <c r="G14" s="110">
        <f t="shared" si="0"/>
        <v>0.90398864479835406</v>
      </c>
      <c r="H14" s="110"/>
      <c r="I14" s="110"/>
      <c r="J14" s="110"/>
      <c r="K14" s="110"/>
      <c r="L14" s="110"/>
      <c r="M14" s="148"/>
      <c r="N14" s="67"/>
    </row>
    <row r="15" spans="1:15" x14ac:dyDescent="0.3">
      <c r="A15" s="70"/>
      <c r="B15" s="104"/>
      <c r="C15" s="104"/>
      <c r="D15" s="104"/>
      <c r="E15" s="104"/>
      <c r="F15" s="104"/>
      <c r="G15" s="104"/>
      <c r="H15" s="104"/>
      <c r="I15" s="104"/>
      <c r="J15" s="104"/>
      <c r="K15" s="104"/>
      <c r="L15" s="104"/>
      <c r="M15" s="147"/>
    </row>
    <row r="16" spans="1:15" ht="15" customHeight="1" x14ac:dyDescent="0.3">
      <c r="A16" s="70" t="s">
        <v>120</v>
      </c>
      <c r="B16" s="104">
        <v>2100</v>
      </c>
      <c r="C16" s="104">
        <v>3088</v>
      </c>
      <c r="D16" s="104">
        <v>4002</v>
      </c>
      <c r="E16" s="104">
        <v>4852</v>
      </c>
      <c r="F16" s="104">
        <v>5544</v>
      </c>
      <c r="G16" s="104">
        <v>6233</v>
      </c>
      <c r="H16" s="104"/>
      <c r="I16" s="104"/>
      <c r="J16" s="104"/>
      <c r="K16" s="104"/>
      <c r="L16" s="104"/>
      <c r="M16" s="147"/>
    </row>
    <row r="17" spans="1:13" x14ac:dyDescent="0.3">
      <c r="A17" s="70" t="s">
        <v>119</v>
      </c>
      <c r="B17" s="110">
        <f t="shared" ref="B17:G17" si="1">B16/B10</f>
        <v>9.4919544386186952E-2</v>
      </c>
      <c r="C17" s="110">
        <f t="shared" si="1"/>
        <v>8.8002279851809626E-2</v>
      </c>
      <c r="D17" s="110">
        <f t="shared" si="1"/>
        <v>8.5694096486156612E-2</v>
      </c>
      <c r="E17" s="110">
        <f t="shared" si="1"/>
        <v>8.3149109728720028E-2</v>
      </c>
      <c r="F17" s="110">
        <f t="shared" si="1"/>
        <v>8.2216158500415235E-2</v>
      </c>
      <c r="G17" s="110">
        <f t="shared" si="1"/>
        <v>8.1166252132355815E-2</v>
      </c>
      <c r="H17" s="110"/>
      <c r="I17" s="110"/>
      <c r="J17" s="110"/>
      <c r="K17" s="110"/>
      <c r="L17" s="110"/>
      <c r="M17" s="148"/>
    </row>
    <row r="18" spans="1:13" x14ac:dyDescent="0.3">
      <c r="A18" s="70"/>
      <c r="B18" s="104"/>
      <c r="C18" s="104"/>
      <c r="D18" s="104"/>
      <c r="E18" s="104"/>
      <c r="F18" s="104"/>
      <c r="G18" s="104"/>
      <c r="H18" s="104"/>
      <c r="I18" s="104"/>
      <c r="J18" s="104"/>
      <c r="K18" s="104"/>
      <c r="L18" s="104"/>
      <c r="M18" s="147"/>
    </row>
    <row r="19" spans="1:13" x14ac:dyDescent="0.3">
      <c r="A19" s="70" t="s">
        <v>121</v>
      </c>
      <c r="B19" s="104">
        <v>11515</v>
      </c>
      <c r="C19" s="104">
        <v>18750</v>
      </c>
      <c r="D19" s="104">
        <v>25649</v>
      </c>
      <c r="E19" s="104">
        <v>32166</v>
      </c>
      <c r="F19" s="104">
        <v>38004</v>
      </c>
      <c r="G19" s="104">
        <v>44060</v>
      </c>
      <c r="H19" s="104"/>
      <c r="I19" s="104"/>
      <c r="J19" s="104"/>
      <c r="K19" s="104"/>
      <c r="L19" s="104"/>
      <c r="M19" s="147"/>
    </row>
    <row r="20" spans="1:13" x14ac:dyDescent="0.3">
      <c r="A20" s="70" t="s">
        <v>119</v>
      </c>
      <c r="B20" s="110">
        <f t="shared" ref="B20:G20" si="2">B19/B10</f>
        <v>0.52047550171759172</v>
      </c>
      <c r="C20" s="110">
        <f t="shared" si="2"/>
        <v>0.53434026788258759</v>
      </c>
      <c r="D20" s="110">
        <f t="shared" si="2"/>
        <v>0.54921736151260148</v>
      </c>
      <c r="E20" s="110">
        <f t="shared" si="2"/>
        <v>0.55123129916199676</v>
      </c>
      <c r="F20" s="110">
        <f t="shared" si="2"/>
        <v>0.5635899869498161</v>
      </c>
      <c r="G20" s="110">
        <f t="shared" si="2"/>
        <v>0.5737502116078288</v>
      </c>
      <c r="H20" s="110"/>
      <c r="I20" s="110"/>
      <c r="J20" s="110"/>
      <c r="K20" s="110"/>
      <c r="L20" s="110"/>
      <c r="M20" s="148"/>
    </row>
    <row r="21" spans="1:13" x14ac:dyDescent="0.3">
      <c r="A21" s="70"/>
      <c r="B21" s="104"/>
      <c r="C21" s="104"/>
      <c r="D21" s="104"/>
      <c r="E21" s="104"/>
      <c r="F21" s="104"/>
      <c r="G21" s="104"/>
      <c r="H21" s="104"/>
      <c r="I21" s="104"/>
      <c r="J21" s="104"/>
      <c r="K21" s="104"/>
      <c r="L21" s="104"/>
      <c r="M21" s="147"/>
    </row>
    <row r="22" spans="1:13" x14ac:dyDescent="0.3">
      <c r="A22" s="70" t="s">
        <v>122</v>
      </c>
      <c r="B22" s="104">
        <v>692</v>
      </c>
      <c r="C22" s="104">
        <v>1008</v>
      </c>
      <c r="D22" s="104">
        <v>1342</v>
      </c>
      <c r="E22" s="104">
        <v>1676</v>
      </c>
      <c r="F22" s="104">
        <v>1957</v>
      </c>
      <c r="G22" s="104">
        <v>2236</v>
      </c>
      <c r="H22" s="104"/>
      <c r="I22" s="104"/>
      <c r="J22" s="104"/>
      <c r="K22" s="104"/>
      <c r="L22" s="104"/>
      <c r="M22" s="147"/>
    </row>
    <row r="23" spans="1:13" x14ac:dyDescent="0.3">
      <c r="A23" s="70" t="s">
        <v>119</v>
      </c>
      <c r="B23" s="110">
        <f t="shared" ref="B23:G23" si="3">B22/B10</f>
        <v>3.1278249864400649E-2</v>
      </c>
      <c r="C23" s="110">
        <f t="shared" si="3"/>
        <v>2.8726132801367911E-2</v>
      </c>
      <c r="D23" s="110">
        <f t="shared" si="3"/>
        <v>2.8736001370420334E-2</v>
      </c>
      <c r="E23" s="110">
        <f t="shared" si="3"/>
        <v>2.8721745240176171E-2</v>
      </c>
      <c r="F23" s="110">
        <f t="shared" si="3"/>
        <v>2.9021829398505162E-2</v>
      </c>
      <c r="G23" s="110">
        <f t="shared" si="3"/>
        <v>2.9117237248186684E-2</v>
      </c>
      <c r="H23" s="110"/>
      <c r="I23" s="110"/>
      <c r="J23" s="110"/>
      <c r="K23" s="110"/>
      <c r="L23" s="110"/>
      <c r="M23" s="148"/>
    </row>
    <row r="24" spans="1:13" x14ac:dyDescent="0.3">
      <c r="A24" s="73"/>
      <c r="B24" s="104"/>
      <c r="C24" s="104"/>
      <c r="D24" s="104"/>
      <c r="E24" s="104"/>
      <c r="F24" s="104"/>
      <c r="G24" s="104"/>
      <c r="H24" s="104"/>
      <c r="I24" s="104"/>
      <c r="J24" s="104"/>
      <c r="K24" s="104"/>
      <c r="L24" s="104"/>
      <c r="M24" s="147"/>
    </row>
    <row r="25" spans="1:13" x14ac:dyDescent="0.3">
      <c r="A25" s="73" t="s">
        <v>123</v>
      </c>
      <c r="B25" s="104">
        <v>227</v>
      </c>
      <c r="C25" s="104">
        <v>544</v>
      </c>
      <c r="D25" s="104">
        <v>690</v>
      </c>
      <c r="E25" s="104">
        <v>879</v>
      </c>
      <c r="F25" s="104">
        <v>929</v>
      </c>
      <c r="G25" s="104">
        <v>1003</v>
      </c>
      <c r="H25" s="104"/>
      <c r="I25" s="104"/>
      <c r="J25" s="104"/>
      <c r="K25" s="104"/>
      <c r="L25" s="104"/>
      <c r="M25" s="147"/>
    </row>
    <row r="26" spans="1:13" x14ac:dyDescent="0.3">
      <c r="A26" s="70" t="s">
        <v>119</v>
      </c>
      <c r="B26" s="110">
        <f t="shared" ref="B26:G26" si="4">B25/B10</f>
        <v>1.0260350750316399E-2</v>
      </c>
      <c r="C26" s="110">
        <f t="shared" si="4"/>
        <v>1.5502992305500143E-2</v>
      </c>
      <c r="D26" s="110">
        <f t="shared" si="4"/>
        <v>1.4774844221751141E-2</v>
      </c>
      <c r="E26" s="110">
        <f t="shared" si="4"/>
        <v>1.5063492879543469E-2</v>
      </c>
      <c r="F26" s="110">
        <f t="shared" si="4"/>
        <v>1.3776841855498873E-2</v>
      </c>
      <c r="G26" s="110">
        <f t="shared" si="4"/>
        <v>1.3061086296928105E-2</v>
      </c>
      <c r="H26" s="110"/>
      <c r="I26" s="110"/>
      <c r="J26" s="110"/>
      <c r="K26" s="110"/>
      <c r="L26" s="110"/>
      <c r="M26" s="148"/>
    </row>
    <row r="27" spans="1:13" ht="13.5" thickBot="1" x14ac:dyDescent="0.35">
      <c r="A27" s="74"/>
      <c r="B27" s="105"/>
      <c r="C27" s="105"/>
      <c r="D27" s="25"/>
      <c r="E27" s="105"/>
      <c r="F27" s="105"/>
      <c r="G27" s="105"/>
      <c r="H27" s="105"/>
      <c r="I27" s="105"/>
      <c r="J27" s="105"/>
      <c r="K27" s="105"/>
      <c r="L27" s="105"/>
      <c r="M27" s="149"/>
    </row>
    <row r="28" spans="1:13" ht="13.5" thickTop="1" x14ac:dyDescent="0.3"/>
    <row r="29" spans="1:13" x14ac:dyDescent="0.3">
      <c r="A29" s="180" t="s">
        <v>124</v>
      </c>
      <c r="B29" s="181"/>
      <c r="C29" s="178"/>
      <c r="D29" s="178"/>
      <c r="E29" s="178"/>
    </row>
  </sheetData>
  <mergeCells count="5">
    <mergeCell ref="A29:E29"/>
    <mergeCell ref="A1:M1"/>
    <mergeCell ref="A2:M2"/>
    <mergeCell ref="A3:M3"/>
    <mergeCell ref="A5:M5"/>
  </mergeCells>
  <phoneticPr fontId="2" type="noConversion"/>
  <printOptions horizontalCentered="1" verticalCentered="1"/>
  <pageMargins left="0.5" right="0.5" top="0.5" bottom="0.5" header="0.5" footer="0.5"/>
  <pageSetup orientation="landscape" errors="blank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/>
  <dimension ref="A1:P39"/>
  <sheetViews>
    <sheetView tabSelected="1" workbookViewId="0">
      <selection activeCell="H11" sqref="H11"/>
    </sheetView>
  </sheetViews>
  <sheetFormatPr defaultColWidth="9.1796875" defaultRowHeight="13" x14ac:dyDescent="0.3"/>
  <cols>
    <col min="1" max="1" width="24.26953125" style="1" customWidth="1"/>
    <col min="2" max="5" width="15.54296875" style="1" customWidth="1"/>
    <col min="6" max="6" width="19.1796875" style="1" customWidth="1"/>
    <col min="7" max="7" width="17" style="1" customWidth="1"/>
    <col min="8" max="16384" width="9.1796875" style="1"/>
  </cols>
  <sheetData>
    <row r="1" spans="1:16" ht="18.75" customHeight="1" x14ac:dyDescent="0.3"/>
    <row r="2" spans="1:16" ht="15.75" customHeight="1" x14ac:dyDescent="0.45">
      <c r="A2" s="155" t="s">
        <v>0</v>
      </c>
      <c r="B2" s="182"/>
      <c r="C2" s="182"/>
      <c r="D2" s="182"/>
      <c r="E2" s="182"/>
      <c r="F2" s="182"/>
      <c r="G2" s="182"/>
    </row>
    <row r="3" spans="1:16" ht="15.75" customHeight="1" x14ac:dyDescent="0.35">
      <c r="A3" s="153" t="str">
        <f>'1. Plan vs Actual'!A2</f>
        <v>OSCCAR Summary by Workforce Area</v>
      </c>
      <c r="B3" s="175"/>
      <c r="C3" s="175"/>
      <c r="D3" s="175"/>
      <c r="E3" s="175"/>
      <c r="F3" s="175"/>
      <c r="G3" s="175"/>
    </row>
    <row r="4" spans="1:16" ht="15.75" customHeight="1" x14ac:dyDescent="0.35">
      <c r="A4" s="179" t="str">
        <f>'1. Plan vs Actual'!A3</f>
        <v>FY25 Quarter Ending December 31, 2024</v>
      </c>
      <c r="B4" s="179"/>
      <c r="C4" s="179"/>
      <c r="D4" s="179"/>
      <c r="E4" s="179"/>
      <c r="F4" s="179"/>
      <c r="G4" s="179"/>
      <c r="H4" s="127"/>
      <c r="I4" s="127"/>
      <c r="J4" s="127"/>
      <c r="K4" s="127"/>
      <c r="L4" s="127"/>
      <c r="M4" s="127"/>
      <c r="N4" s="127"/>
      <c r="O4" s="127"/>
      <c r="P4" s="127"/>
    </row>
    <row r="5" spans="1:16" ht="6.75" customHeight="1" x14ac:dyDescent="0.3"/>
    <row r="6" spans="1:16" ht="18.5" x14ac:dyDescent="0.45">
      <c r="A6" s="155" t="s">
        <v>125</v>
      </c>
      <c r="B6" s="177"/>
      <c r="C6" s="177"/>
      <c r="D6" s="177"/>
      <c r="E6" s="177"/>
      <c r="F6" s="177"/>
      <c r="G6" s="177"/>
    </row>
    <row r="7" spans="1:16" ht="6.75" customHeight="1" thickBot="1" x14ac:dyDescent="0.5">
      <c r="A7" s="133"/>
      <c r="B7" s="140"/>
      <c r="C7" s="140"/>
      <c r="D7" s="140"/>
      <c r="E7" s="140"/>
      <c r="F7" s="140"/>
      <c r="G7" s="140"/>
    </row>
    <row r="8" spans="1:16" s="11" customFormat="1" ht="13.5" thickTop="1" x14ac:dyDescent="0.3">
      <c r="A8" s="36" t="s">
        <v>16</v>
      </c>
      <c r="B8" s="138" t="s">
        <v>17</v>
      </c>
      <c r="C8" s="137" t="s">
        <v>18</v>
      </c>
      <c r="D8" s="75" t="s">
        <v>19</v>
      </c>
      <c r="E8" s="76" t="s">
        <v>20</v>
      </c>
      <c r="F8" s="138" t="s">
        <v>21</v>
      </c>
      <c r="G8" s="137" t="s">
        <v>55</v>
      </c>
    </row>
    <row r="9" spans="1:16" ht="15.75" customHeight="1" x14ac:dyDescent="0.3">
      <c r="A9" s="186"/>
      <c r="B9" s="185" t="s">
        <v>148</v>
      </c>
      <c r="C9" s="168"/>
      <c r="D9" s="188" t="s">
        <v>149</v>
      </c>
      <c r="E9" s="189"/>
      <c r="F9" s="185" t="s">
        <v>126</v>
      </c>
      <c r="G9" s="168"/>
    </row>
    <row r="10" spans="1:16" ht="30.75" customHeight="1" thickBot="1" x14ac:dyDescent="0.35">
      <c r="A10" s="187"/>
      <c r="B10" s="77" t="s">
        <v>150</v>
      </c>
      <c r="C10" s="78" t="s">
        <v>127</v>
      </c>
      <c r="D10" s="79" t="s">
        <v>151</v>
      </c>
      <c r="E10" s="80" t="s">
        <v>127</v>
      </c>
      <c r="F10" s="77" t="s">
        <v>146</v>
      </c>
      <c r="G10" s="78" t="s">
        <v>128</v>
      </c>
    </row>
    <row r="11" spans="1:16" ht="17.25" customHeight="1" x14ac:dyDescent="0.35">
      <c r="A11" s="81" t="s">
        <v>129</v>
      </c>
      <c r="B11" s="120">
        <v>68872</v>
      </c>
      <c r="C11" s="82">
        <f t="shared" ref="C11:C18" si="0">B11/$B$11</f>
        <v>1</v>
      </c>
      <c r="D11" s="117">
        <f>'1. Plan vs Actual'!C27</f>
        <v>76793</v>
      </c>
      <c r="E11" s="83">
        <f>D11/$D$11</f>
        <v>1</v>
      </c>
      <c r="F11" s="84">
        <f t="shared" ref="F11:F18" si="1">D11-B11</f>
        <v>7921</v>
      </c>
      <c r="G11" s="82">
        <f t="shared" ref="G11:G18" si="2">F11/B11</f>
        <v>0.11501045417586248</v>
      </c>
    </row>
    <row r="12" spans="1:16" ht="14" x14ac:dyDescent="0.35">
      <c r="A12" s="85" t="s">
        <v>130</v>
      </c>
      <c r="B12" s="121">
        <v>5184</v>
      </c>
      <c r="C12" s="86">
        <f t="shared" si="0"/>
        <v>7.5270066209780467E-2</v>
      </c>
      <c r="D12" s="118">
        <f>'1. Plan vs Actual'!I27</f>
        <v>6233</v>
      </c>
      <c r="E12" s="87">
        <f>D12/$D$11</f>
        <v>8.1166252132355815E-2</v>
      </c>
      <c r="F12" s="88">
        <f t="shared" si="1"/>
        <v>1049</v>
      </c>
      <c r="G12" s="86">
        <f t="shared" si="2"/>
        <v>0.20235339506172839</v>
      </c>
    </row>
    <row r="13" spans="1:16" ht="14" x14ac:dyDescent="0.35">
      <c r="A13" s="85" t="s">
        <v>60</v>
      </c>
      <c r="B13" s="121">
        <v>43304</v>
      </c>
      <c r="C13" s="86">
        <f t="shared" si="0"/>
        <v>0.62876059937274942</v>
      </c>
      <c r="D13" s="118">
        <f>'1. Plan vs Actual'!L27</f>
        <v>44060</v>
      </c>
      <c r="E13" s="87">
        <f>D13/$D$11</f>
        <v>0.5737502116078288</v>
      </c>
      <c r="F13" s="88">
        <f t="shared" si="1"/>
        <v>756</v>
      </c>
      <c r="G13" s="86">
        <f t="shared" si="2"/>
        <v>1.7457971549972289E-2</v>
      </c>
    </row>
    <row r="14" spans="1:16" ht="14" x14ac:dyDescent="0.35">
      <c r="A14" s="85" t="s">
        <v>26</v>
      </c>
      <c r="B14" s="121">
        <v>2257</v>
      </c>
      <c r="C14" s="86">
        <f t="shared" si="0"/>
        <v>3.2770937391102338E-2</v>
      </c>
      <c r="D14" s="118">
        <f>'1. Plan vs Actual'!O27</f>
        <v>2236</v>
      </c>
      <c r="E14" s="87">
        <f>D14/$D$11</f>
        <v>2.9117237248186684E-2</v>
      </c>
      <c r="F14" s="88">
        <f t="shared" si="1"/>
        <v>-21</v>
      </c>
      <c r="G14" s="86">
        <f t="shared" si="2"/>
        <v>-9.3043863535666807E-3</v>
      </c>
    </row>
    <row r="15" spans="1:16" ht="14" x14ac:dyDescent="0.35">
      <c r="A15" s="85" t="s">
        <v>23</v>
      </c>
      <c r="B15" s="121">
        <v>63123</v>
      </c>
      <c r="C15" s="86">
        <f t="shared" si="0"/>
        <v>0.91652630967592053</v>
      </c>
      <c r="D15" s="118">
        <f>'1. Plan vs Actual'!F27</f>
        <v>69420</v>
      </c>
      <c r="E15" s="87">
        <f>D15/$D$11</f>
        <v>0.90398864479835406</v>
      </c>
      <c r="F15" s="88">
        <f t="shared" si="1"/>
        <v>6297</v>
      </c>
      <c r="G15" s="86">
        <f t="shared" si="2"/>
        <v>9.9757616082885789E-2</v>
      </c>
    </row>
    <row r="16" spans="1:16" ht="14" x14ac:dyDescent="0.35">
      <c r="A16" s="89" t="s">
        <v>131</v>
      </c>
      <c r="B16" s="122"/>
      <c r="C16" s="90"/>
      <c r="D16" s="91"/>
      <c r="E16" s="92"/>
      <c r="F16" s="93">
        <f t="shared" si="1"/>
        <v>0</v>
      </c>
      <c r="G16" s="94"/>
    </row>
    <row r="17" spans="1:8" ht="14" x14ac:dyDescent="0.35">
      <c r="A17" s="85" t="s">
        <v>132</v>
      </c>
      <c r="B17" s="121">
        <v>35082</v>
      </c>
      <c r="C17" s="86">
        <f t="shared" si="0"/>
        <v>0.50937971889882683</v>
      </c>
      <c r="D17" s="118">
        <v>39462</v>
      </c>
      <c r="E17" s="87">
        <f>D17/$D$11</f>
        <v>0.51387496256169185</v>
      </c>
      <c r="F17" s="88">
        <f t="shared" si="1"/>
        <v>4380</v>
      </c>
      <c r="G17" s="86">
        <f t="shared" si="2"/>
        <v>0.12485035060714897</v>
      </c>
      <c r="H17" s="72"/>
    </row>
    <row r="18" spans="1:8" ht="14" x14ac:dyDescent="0.35">
      <c r="A18" s="85" t="s">
        <v>89</v>
      </c>
      <c r="B18" s="121">
        <v>33160</v>
      </c>
      <c r="C18" s="86">
        <f t="shared" si="0"/>
        <v>0.48147287722151239</v>
      </c>
      <c r="D18" s="118">
        <f>'5.Gender&amp;Age'!C26</f>
        <v>36586</v>
      </c>
      <c r="E18" s="87">
        <f>D18/$D$11</f>
        <v>0.47642363236232471</v>
      </c>
      <c r="F18" s="88">
        <f t="shared" si="1"/>
        <v>3426</v>
      </c>
      <c r="G18" s="86">
        <f t="shared" si="2"/>
        <v>0.10331724969843184</v>
      </c>
      <c r="H18" s="72"/>
    </row>
    <row r="19" spans="1:8" ht="14" x14ac:dyDescent="0.35">
      <c r="A19" s="89" t="s">
        <v>133</v>
      </c>
      <c r="B19" s="122"/>
      <c r="C19" s="90"/>
      <c r="D19" s="91"/>
      <c r="E19" s="92"/>
      <c r="F19" s="95"/>
      <c r="G19" s="96"/>
    </row>
    <row r="20" spans="1:8" ht="14" x14ac:dyDescent="0.35">
      <c r="A20" s="85" t="s">
        <v>79</v>
      </c>
      <c r="B20" s="121">
        <v>40160</v>
      </c>
      <c r="C20" s="86">
        <f t="shared" ref="C20:C27" si="3">B20/$B$11</f>
        <v>0.58311069810663263</v>
      </c>
      <c r="D20" s="118">
        <f>'4. Ethnicity'!C26</f>
        <v>42427</v>
      </c>
      <c r="E20" s="87">
        <f t="shared" ref="E20:E27" si="4">D20/$D$11</f>
        <v>0.55248525256208247</v>
      </c>
      <c r="F20" s="88">
        <f t="shared" ref="F20:F35" si="5">D20-B20</f>
        <v>2267</v>
      </c>
      <c r="G20" s="86">
        <f t="shared" ref="G20:G27" si="6">F20/B20</f>
        <v>5.6449203187250996E-2</v>
      </c>
    </row>
    <row r="21" spans="1:8" ht="14" x14ac:dyDescent="0.35">
      <c r="A21" s="85" t="s">
        <v>134</v>
      </c>
      <c r="B21" s="121">
        <v>13952</v>
      </c>
      <c r="C21" s="86">
        <f t="shared" si="3"/>
        <v>0.20257869671274248</v>
      </c>
      <c r="D21" s="118">
        <f>'4. Ethnicity'!E26</f>
        <v>18113</v>
      </c>
      <c r="E21" s="87">
        <f t="shared" si="4"/>
        <v>0.23586785253864284</v>
      </c>
      <c r="F21" s="88">
        <f t="shared" si="5"/>
        <v>4161</v>
      </c>
      <c r="G21" s="86">
        <f t="shared" si="6"/>
        <v>0.29823681192660551</v>
      </c>
    </row>
    <row r="22" spans="1:8" ht="14" x14ac:dyDescent="0.35">
      <c r="A22" s="85" t="s">
        <v>135</v>
      </c>
      <c r="B22" s="121">
        <v>14705</v>
      </c>
      <c r="C22" s="86">
        <f t="shared" si="3"/>
        <v>0.21351202230224184</v>
      </c>
      <c r="D22" s="118">
        <f>'4. Ethnicity'!G26</f>
        <v>16558</v>
      </c>
      <c r="E22" s="87">
        <f t="shared" si="4"/>
        <v>0.2156186110713216</v>
      </c>
      <c r="F22" s="88">
        <f t="shared" si="5"/>
        <v>1853</v>
      </c>
      <c r="G22" s="86">
        <f t="shared" si="6"/>
        <v>0.12601156069364161</v>
      </c>
    </row>
    <row r="23" spans="1:8" ht="14" x14ac:dyDescent="0.35">
      <c r="A23" s="85" t="s">
        <v>136</v>
      </c>
      <c r="B23" s="121">
        <v>1054</v>
      </c>
      <c r="C23" s="86">
        <f t="shared" si="3"/>
        <v>1.530375188755953E-2</v>
      </c>
      <c r="D23" s="118">
        <f>'4. Ethnicity'!I26</f>
        <v>1063</v>
      </c>
      <c r="E23" s="87">
        <f t="shared" si="4"/>
        <v>1.3842407511101272E-2</v>
      </c>
      <c r="F23" s="88">
        <f t="shared" si="5"/>
        <v>9</v>
      </c>
      <c r="G23" s="86">
        <f t="shared" si="6"/>
        <v>8.5388994307400382E-3</v>
      </c>
    </row>
    <row r="24" spans="1:8" ht="14" x14ac:dyDescent="0.35">
      <c r="A24" s="85" t="s">
        <v>84</v>
      </c>
      <c r="B24" s="121">
        <v>4167</v>
      </c>
      <c r="C24" s="86">
        <f t="shared" si="3"/>
        <v>6.0503542804042285E-2</v>
      </c>
      <c r="D24" s="118">
        <f>'4. Ethnicity'!K26</f>
        <v>4890</v>
      </c>
      <c r="E24" s="87">
        <f t="shared" si="4"/>
        <v>6.3677678955113101E-2</v>
      </c>
      <c r="F24" s="88">
        <f t="shared" si="5"/>
        <v>723</v>
      </c>
      <c r="G24" s="86">
        <f t="shared" si="6"/>
        <v>0.17350611951043918</v>
      </c>
    </row>
    <row r="25" spans="1:8" ht="14" x14ac:dyDescent="0.35">
      <c r="A25" s="85" t="s">
        <v>137</v>
      </c>
      <c r="B25" s="121">
        <v>314</v>
      </c>
      <c r="C25" s="86">
        <f t="shared" si="3"/>
        <v>4.5591822511325359E-3</v>
      </c>
      <c r="D25" s="118">
        <f>'4. Ethnicity'!M26</f>
        <v>343</v>
      </c>
      <c r="E25" s="87">
        <f t="shared" si="4"/>
        <v>4.4665529410232701E-3</v>
      </c>
      <c r="F25" s="88">
        <f t="shared" si="5"/>
        <v>29</v>
      </c>
      <c r="G25" s="86">
        <f t="shared" si="6"/>
        <v>9.2356687898089165E-2</v>
      </c>
      <c r="H25" s="103"/>
    </row>
    <row r="26" spans="1:8" ht="14" x14ac:dyDescent="0.35">
      <c r="A26" s="85" t="s">
        <v>86</v>
      </c>
      <c r="B26" s="121">
        <v>7642</v>
      </c>
      <c r="C26" s="86">
        <f t="shared" si="3"/>
        <v>0.11095946102915553</v>
      </c>
      <c r="D26" s="118">
        <f>'4. Ethnicity'!O26</f>
        <v>8974</v>
      </c>
      <c r="E26" s="87">
        <f t="shared" si="4"/>
        <v>0.11685960959983333</v>
      </c>
      <c r="F26" s="88">
        <f t="shared" si="5"/>
        <v>1332</v>
      </c>
      <c r="G26" s="86">
        <f t="shared" si="6"/>
        <v>0.17429992148652185</v>
      </c>
    </row>
    <row r="27" spans="1:8" ht="14" x14ac:dyDescent="0.35">
      <c r="A27" s="85" t="s">
        <v>138</v>
      </c>
      <c r="B27" s="121">
        <v>4577</v>
      </c>
      <c r="C27" s="86">
        <f t="shared" si="3"/>
        <v>6.6456615170170749E-2</v>
      </c>
      <c r="D27" s="118">
        <v>4372</v>
      </c>
      <c r="E27" s="87">
        <f t="shared" si="4"/>
        <v>5.693227247275142E-2</v>
      </c>
      <c r="F27" s="88">
        <f t="shared" si="5"/>
        <v>-205</v>
      </c>
      <c r="G27" s="86">
        <f t="shared" si="6"/>
        <v>-4.4789163207341054E-2</v>
      </c>
    </row>
    <row r="28" spans="1:8" ht="14" x14ac:dyDescent="0.35">
      <c r="A28" s="89" t="s">
        <v>139</v>
      </c>
      <c r="B28" s="122"/>
      <c r="C28" s="90"/>
      <c r="D28" s="91"/>
      <c r="E28" s="92"/>
      <c r="F28" s="95"/>
      <c r="G28" s="96"/>
    </row>
    <row r="29" spans="1:8" ht="14" x14ac:dyDescent="0.35">
      <c r="A29" s="85" t="s">
        <v>140</v>
      </c>
      <c r="B29" s="121">
        <v>6161</v>
      </c>
      <c r="C29" s="86">
        <f t="shared" ref="C29:C35" si="7">B29/$B$11</f>
        <v>8.9455802067603674E-2</v>
      </c>
      <c r="D29" s="118">
        <f>'6. Education'!C26</f>
        <v>7731</v>
      </c>
      <c r="E29" s="87">
        <f t="shared" ref="E29:E35" si="8">D29/$D$11</f>
        <v>0.10067323844621255</v>
      </c>
      <c r="F29" s="88">
        <f t="shared" si="5"/>
        <v>1570</v>
      </c>
      <c r="G29" s="86">
        <f t="shared" ref="G29:G35" si="9">F29/B29</f>
        <v>0.25482876156468104</v>
      </c>
    </row>
    <row r="30" spans="1:8" ht="14" x14ac:dyDescent="0.35">
      <c r="A30" s="85" t="s">
        <v>141</v>
      </c>
      <c r="B30" s="121">
        <v>21364</v>
      </c>
      <c r="C30" s="86">
        <f t="shared" si="7"/>
        <v>0.31019862934138692</v>
      </c>
      <c r="D30" s="118">
        <f>'6. Education'!E26</f>
        <v>24503</v>
      </c>
      <c r="E30" s="87">
        <f t="shared" si="8"/>
        <v>0.31907856184808508</v>
      </c>
      <c r="F30" s="88">
        <f t="shared" si="5"/>
        <v>3139</v>
      </c>
      <c r="G30" s="86">
        <f t="shared" si="9"/>
        <v>0.14692941396742182</v>
      </c>
    </row>
    <row r="31" spans="1:8" ht="14" x14ac:dyDescent="0.35">
      <c r="A31" s="85" t="s">
        <v>142</v>
      </c>
      <c r="B31" s="121">
        <v>9194</v>
      </c>
      <c r="C31" s="86">
        <f t="shared" si="7"/>
        <v>0.13349401788825649</v>
      </c>
      <c r="D31" s="118">
        <f>'6. Education'!G26</f>
        <v>9656</v>
      </c>
      <c r="E31" s="87">
        <f t="shared" si="8"/>
        <v>0.12574062740093497</v>
      </c>
      <c r="F31" s="88">
        <f t="shared" si="5"/>
        <v>462</v>
      </c>
      <c r="G31" s="86">
        <f t="shared" si="9"/>
        <v>5.0250163149880359E-2</v>
      </c>
    </row>
    <row r="32" spans="1:8" ht="14" x14ac:dyDescent="0.35">
      <c r="A32" s="85" t="s">
        <v>143</v>
      </c>
      <c r="B32" s="121">
        <v>4959</v>
      </c>
      <c r="C32" s="86">
        <f t="shared" si="7"/>
        <v>7.200313625275874E-2</v>
      </c>
      <c r="D32" s="118">
        <f>'6. Education'!I26</f>
        <v>5468</v>
      </c>
      <c r="E32" s="87">
        <f t="shared" si="8"/>
        <v>7.1204406651647942E-2</v>
      </c>
      <c r="F32" s="88">
        <f t="shared" si="5"/>
        <v>509</v>
      </c>
      <c r="G32" s="86">
        <f t="shared" si="9"/>
        <v>0.10264166162532769</v>
      </c>
    </row>
    <row r="33" spans="1:7" ht="14" x14ac:dyDescent="0.35">
      <c r="A33" s="85" t="s">
        <v>144</v>
      </c>
      <c r="B33" s="121">
        <v>15883</v>
      </c>
      <c r="C33" s="86">
        <f t="shared" si="7"/>
        <v>0.23061621558833778</v>
      </c>
      <c r="D33" s="118">
        <f>'6. Education'!K26</f>
        <v>16586</v>
      </c>
      <c r="E33" s="87">
        <f t="shared" si="8"/>
        <v>0.21598322763793576</v>
      </c>
      <c r="F33" s="88">
        <f t="shared" si="5"/>
        <v>703</v>
      </c>
      <c r="G33" s="86">
        <f t="shared" si="9"/>
        <v>4.4261159730529499E-2</v>
      </c>
    </row>
    <row r="34" spans="1:7" ht="14" x14ac:dyDescent="0.35">
      <c r="A34" s="85" t="s">
        <v>145</v>
      </c>
      <c r="B34" s="121">
        <v>8471</v>
      </c>
      <c r="C34" s="86">
        <f t="shared" si="7"/>
        <v>0.12299628295969335</v>
      </c>
      <c r="D34" s="118">
        <f>'6. Education'!M26</f>
        <v>9213</v>
      </c>
      <c r="E34" s="87">
        <f t="shared" si="8"/>
        <v>0.11997187243628976</v>
      </c>
      <c r="F34" s="88">
        <f t="shared" si="5"/>
        <v>742</v>
      </c>
      <c r="G34" s="86">
        <f t="shared" si="9"/>
        <v>8.7592964230905443E-2</v>
      </c>
    </row>
    <row r="35" spans="1:7" ht="14" x14ac:dyDescent="0.35">
      <c r="A35" s="97" t="s">
        <v>138</v>
      </c>
      <c r="B35" s="121">
        <v>2840</v>
      </c>
      <c r="C35" s="86">
        <f t="shared" si="7"/>
        <v>4.1235915901963065E-2</v>
      </c>
      <c r="D35" s="118">
        <f>'6. Education'!O26</f>
        <v>3636</v>
      </c>
      <c r="E35" s="87">
        <f t="shared" si="8"/>
        <v>4.7348065578893907E-2</v>
      </c>
      <c r="F35" s="88">
        <f t="shared" si="5"/>
        <v>796</v>
      </c>
      <c r="G35" s="86">
        <f t="shared" si="9"/>
        <v>0.28028169014084509</v>
      </c>
    </row>
    <row r="36" spans="1:7" ht="14" x14ac:dyDescent="0.35">
      <c r="A36" s="98" t="s">
        <v>46</v>
      </c>
      <c r="B36" s="122"/>
      <c r="C36" s="90"/>
      <c r="D36" s="91"/>
      <c r="E36" s="92"/>
      <c r="F36" s="95"/>
      <c r="G36" s="96"/>
    </row>
    <row r="37" spans="1:7" ht="14.5" thickBot="1" x14ac:dyDescent="0.4">
      <c r="A37" s="62"/>
      <c r="B37" s="123">
        <v>802</v>
      </c>
      <c r="C37" s="99">
        <f>B37/$B$11</f>
        <v>1.1644790335695203E-2</v>
      </c>
      <c r="D37" s="119">
        <f>'1. Plan vs Actual'!C26</f>
        <v>1003</v>
      </c>
      <c r="E37" s="100">
        <f>D37/$D$11</f>
        <v>1.3061086296928105E-2</v>
      </c>
      <c r="F37" s="101">
        <f>D37-B37</f>
        <v>201</v>
      </c>
      <c r="G37" s="102">
        <f>F37/B37</f>
        <v>0.25062344139650872</v>
      </c>
    </row>
    <row r="38" spans="1:7" ht="15.75" customHeight="1" thickTop="1" x14ac:dyDescent="0.3">
      <c r="A38" s="183"/>
      <c r="B38" s="184"/>
      <c r="C38" s="184"/>
      <c r="D38" s="184"/>
      <c r="E38" s="184"/>
      <c r="F38" s="184"/>
      <c r="G38" s="184"/>
    </row>
    <row r="39" spans="1:7" x14ac:dyDescent="0.3">
      <c r="A39" s="180" t="s">
        <v>124</v>
      </c>
      <c r="B39" s="181"/>
      <c r="C39" s="178"/>
      <c r="D39" s="178"/>
    </row>
  </sheetData>
  <mergeCells count="10">
    <mergeCell ref="A39:D39"/>
    <mergeCell ref="A2:G2"/>
    <mergeCell ref="A3:G3"/>
    <mergeCell ref="A4:G4"/>
    <mergeCell ref="A6:G6"/>
    <mergeCell ref="A38:G38"/>
    <mergeCell ref="B9:C9"/>
    <mergeCell ref="A9:A10"/>
    <mergeCell ref="D9:E9"/>
    <mergeCell ref="F9:G9"/>
  </mergeCells>
  <phoneticPr fontId="2" type="noConversion"/>
  <printOptions horizontalCentered="1" verticalCentered="1"/>
  <pageMargins left="0.5" right="0.5" top="0.5" bottom="0.5" header="0.5" footer="0.5"/>
  <pageSetup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739B83D9EC05746835EEFEAC1333386" ma:contentTypeVersion="15" ma:contentTypeDescription="Create a new document." ma:contentTypeScope="" ma:versionID="9b87e86b3de12bebb9efce8f64cfffa1">
  <xsd:schema xmlns:xsd="http://www.w3.org/2001/XMLSchema" xmlns:xs="http://www.w3.org/2001/XMLSchema" xmlns:p="http://schemas.microsoft.com/office/2006/metadata/properties" xmlns:ns2="a543ae4e-6060-48c8-a421-709023b87e3c" xmlns:ns3="b72976aa-e7d9-498e-b08a-d3d9e47e4056" targetNamespace="http://schemas.microsoft.com/office/2006/metadata/properties" ma:root="true" ma:fieldsID="452bff954519939619209d9b805b32fe" ns2:_="" ns3:_="">
    <xsd:import namespace="a543ae4e-6060-48c8-a421-709023b87e3c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43ae4e-6060-48c8-a421-709023b87e3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2c7e6f66-5166-47a0-ad83-3c99a4fc2e00}" ma:internalName="TaxCatchAll" ma:showField="CatchAllData" ma:web="b72976aa-e7d9-498e-b08a-d3d9e47e40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1B200879-17DC-4549-82EF-A98768C39B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543ae4e-6060-48c8-a421-709023b87e3c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052362A-5213-4FFB-AF3E-EC905BEC2F0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DF3E63C-EF1A-42CD-A06A-D3F29AD0FE63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9</vt:i4>
      </vt:variant>
    </vt:vector>
  </HeadingPairs>
  <TitlesOfParts>
    <vt:vector size="18" baseType="lpstr">
      <vt:lpstr>Cover Sheet</vt:lpstr>
      <vt:lpstr>1. Plan vs Actual</vt:lpstr>
      <vt:lpstr>2.Populations</vt:lpstr>
      <vt:lpstr>3. Job Seeker Services</vt:lpstr>
      <vt:lpstr>4. Ethnicity</vt:lpstr>
      <vt:lpstr>5.Gender&amp;Age</vt:lpstr>
      <vt:lpstr>6. Education</vt:lpstr>
      <vt:lpstr>7. mnth to mnth</vt:lpstr>
      <vt:lpstr>8. yr to yr</vt:lpstr>
      <vt:lpstr>'1. Plan vs Actual'!Print_Area</vt:lpstr>
      <vt:lpstr>'2.Populations'!Print_Area</vt:lpstr>
      <vt:lpstr>'3. Job Seeker Services'!Print_Area</vt:lpstr>
      <vt:lpstr>'4. Ethnicity'!Print_Area</vt:lpstr>
      <vt:lpstr>'5.Gender&amp;Age'!Print_Area</vt:lpstr>
      <vt:lpstr>'6. Education'!Print_Area</vt:lpstr>
      <vt:lpstr>'7. mnth to mnth'!Print_Area</vt:lpstr>
      <vt:lpstr>'8. yr to yr'!Print_Area</vt:lpstr>
      <vt:lpstr>'Cover Sheet'!Print_Area</vt:lpstr>
    </vt:vector>
  </TitlesOfParts>
  <Manager/>
  <Company>DCS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Job Seeker Summary</dc:title>
  <dc:subject/>
  <dc:creator>TBruce</dc:creator>
  <cp:keywords/>
  <dc:description/>
  <cp:lastModifiedBy>Boucher, Joan (DCS)</cp:lastModifiedBy>
  <cp:revision/>
  <dcterms:created xsi:type="dcterms:W3CDTF">2005-11-01T20:57:08Z</dcterms:created>
  <dcterms:modified xsi:type="dcterms:W3CDTF">2025-03-05T19:48:25Z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Burke, Matthew (EOL)</vt:lpwstr>
  </property>
  <property fmtid="{D5CDD505-2E9C-101B-9397-08002B2CF9AE}" pid="3" name="Order">
    <vt:lpwstr>18856800.0000000</vt:lpwstr>
  </property>
  <property fmtid="{D5CDD505-2E9C-101B-9397-08002B2CF9AE}" pid="4" name="display_urn:schemas-microsoft-com:office:office#Author">
    <vt:lpwstr>Burke, Matthew (EOL)</vt:lpwstr>
  </property>
</Properties>
</file>