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124" documentId="11_BE5FC5772CEDE45E93A3BF2CAA6238AC00A2528F" xr6:coauthVersionLast="47" xr6:coauthVersionMax="47" xr10:uidLastSave="{D9EF8C4D-B6B9-41AD-93A7-2F27E9BFA395}"/>
  <bookViews>
    <workbookView xWindow="-120" yWindow="-120" windowWidth="19410" windowHeight="9705" tabRatio="682" activeTab="3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'1PartandTrng'!$A$1:$L$8</definedName>
    <definedName name="_xlnm.Print_Area" localSheetId="2">'2ExitsOutcomes'!$A$1:$M$8</definedName>
    <definedName name="_xlnm.Print_Area" localSheetId="3">'3Characteristics'!$A$1:$N$6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3" l="1"/>
  <c r="C7" i="53"/>
  <c r="B7" i="41" l="1"/>
  <c r="L7" i="53"/>
  <c r="K7" i="53"/>
  <c r="J7" i="53"/>
  <c r="I7" i="53"/>
  <c r="H7" i="53"/>
  <c r="F7" i="53"/>
  <c r="G7" i="53" s="1"/>
  <c r="B7" i="53"/>
  <c r="G7" i="41"/>
  <c r="I7" i="41"/>
  <c r="D7" i="41"/>
  <c r="A6" i="47"/>
  <c r="K6" i="41"/>
  <c r="C6" i="41"/>
  <c r="F6" i="41" s="1"/>
  <c r="B6" i="41"/>
  <c r="A6" i="41"/>
  <c r="G6" i="53"/>
  <c r="D6" i="53"/>
  <c r="A2" i="47"/>
  <c r="A2" i="41"/>
  <c r="A1" i="41"/>
  <c r="A1" i="47"/>
  <c r="C7" i="41" l="1"/>
  <c r="E7" i="41" s="1"/>
  <c r="D7" i="53"/>
  <c r="K7" i="41"/>
  <c r="H6" i="41"/>
  <c r="E6" i="41"/>
  <c r="J6" i="41"/>
  <c r="F7" i="41" l="1"/>
  <c r="H7" i="41"/>
  <c r="J7" i="41"/>
</calcChain>
</file>

<file path=xl/sharedStrings.xml><?xml version="1.0" encoding="utf-8"?>
<sst xmlns="http://schemas.openxmlformats.org/spreadsheetml/2006/main" count="67" uniqueCount="49">
  <si>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</si>
  <si>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</si>
  <si>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</si>
  <si>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</si>
  <si>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</si>
  <si>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</si>
  <si>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</si>
  <si>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</si>
  <si>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</si>
  <si>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</si>
  <si>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</si>
  <si>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</si>
  <si>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</si>
  <si>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</si>
  <si>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</si>
  <si>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</si>
  <si>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</si>
  <si>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</si>
  <si>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</si>
  <si>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</si>
  <si>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</si>
  <si>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</si>
  <si>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</si>
  <si>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</si>
  <si>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</si>
  <si>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</si>
  <si>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</si>
  <si>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</si>
  <si>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</si>
  <si>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</si>
  <si>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</si>
  <si>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</si>
  <si>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</si>
  <si>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</si>
  <si>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</si>
  <si>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</si>
  <si>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</si>
  <si>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</si>
  <si>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</si>
  <si>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</si>
  <si>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</si>
  <si>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</si>
  <si>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</si>
  <si>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</si>
  <si>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</si>
  <si>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</si>
  <si>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</si>
  <si>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Berkshire: Opioid
09/19/2023 - 09/30/2025</t>
  </si>
  <si>
    <t>FY25 QUARTER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</si>
</sst>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4" fillId="0" borderId="0" xfId="1" applyFont="1"/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9" fillId="0" borderId="6" xfId="1" applyFont="1" applyBorder="1" applyAlignment="1">
      <alignment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14" xfId="1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center" vertical="center"/>
    </xf>
    <xf numFmtId="9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22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165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 wrapText="1" indent="2"/>
    </xf>
    <xf numFmtId="3" fontId="10" fillId="0" borderId="15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8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166" fontId="4" fillId="2" borderId="42" xfId="2" applyNumberFormat="1" applyFont="1" applyFill="1" applyBorder="1" applyAlignment="1">
      <alignment horizontal="center" vertic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wrapText="1"/>
    </xf>
    <xf numFmtId="0" fontId="9" fillId="0" borderId="31" xfId="1" applyFont="1" applyBorder="1" applyAlignment="1">
      <alignment horizontal="center" wrapText="1"/>
    </xf>
    <xf numFmtId="0" fontId="9" fillId="0" borderId="32" xfId="1" applyFont="1" applyBorder="1" applyAlignment="1">
      <alignment horizontal="center" wrapText="1"/>
    </xf>
    <xf numFmtId="0" fontId="11" fillId="0" borderId="3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8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9" fillId="0" borderId="2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Normal="100" workbookViewId="0">
      <selection activeCell="A29" sqref="A29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80"/>
      <c r="B1" s="80"/>
      <c r="C1" s="80"/>
    </row>
    <row r="2" spans="1:15" ht="18.75" customHeight="1" x14ac:dyDescent="0.3">
      <c r="A2" s="81"/>
      <c r="B2" s="81"/>
      <c r="C2" s="81"/>
    </row>
    <row r="3" spans="1:15" ht="18.75" customHeight="1" x14ac:dyDescent="0.3">
      <c r="A3" s="81" t="s">
        <v>0</v>
      </c>
      <c r="B3" s="81"/>
      <c r="C3" s="81"/>
    </row>
    <row r="4" spans="1:15" ht="9" customHeight="1" x14ac:dyDescent="0.3">
      <c r="A4" s="81"/>
      <c r="B4" s="81"/>
      <c r="C4" s="81"/>
    </row>
    <row r="5" spans="1:15" ht="15.75" customHeight="1" x14ac:dyDescent="0.3">
      <c r="A5" s="81" t="s">
        <v>48</v>
      </c>
      <c r="B5" s="81"/>
      <c r="C5" s="81"/>
    </row>
    <row r="6" spans="1:15" ht="15.75" customHeight="1" x14ac:dyDescent="0.3">
      <c r="A6" s="74"/>
      <c r="B6" s="74"/>
      <c r="C6" s="74"/>
    </row>
    <row r="7" spans="1:15" ht="18.75" x14ac:dyDescent="0.3">
      <c r="A7" s="82"/>
      <c r="B7" s="82"/>
      <c r="C7" s="82"/>
    </row>
    <row r="8" spans="1:15" ht="18.75" x14ac:dyDescent="0.3">
      <c r="A8" s="2"/>
      <c r="B8" s="2"/>
      <c r="C8" s="2"/>
    </row>
    <row r="9" spans="1:15" ht="18.75" x14ac:dyDescent="0.3">
      <c r="A9" s="81" t="s">
        <v>1</v>
      </c>
      <c r="B9" s="81"/>
      <c r="C9" s="81"/>
      <c r="N9" s="72"/>
      <c r="O9" s="72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75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74"/>
      <c r="C16" s="2"/>
    </row>
    <row r="17" spans="1:4" ht="18.75" x14ac:dyDescent="0.3">
      <c r="B17" s="4" t="s">
        <v>4</v>
      </c>
      <c r="C17" s="4"/>
    </row>
    <row r="18" spans="1:4" ht="18.75" x14ac:dyDescent="0.3">
      <c r="A18" s="74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6" spans="1:4" ht="12.75" customHeight="1" x14ac:dyDescent="0.2">
      <c r="A26" s="7"/>
    </row>
    <row r="27" spans="1:4" ht="21.75" customHeight="1" x14ac:dyDescent="0.2">
      <c r="A27" s="3" t="s">
        <v>5</v>
      </c>
    </row>
    <row r="28" spans="1:4" ht="12.75" customHeight="1" x14ac:dyDescent="0.2">
      <c r="A28" s="3" t="s">
        <v>6</v>
      </c>
      <c r="C28" s="8"/>
      <c r="D28" s="3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>
      <selection activeCell="A9" sqref="A9"/>
    </sheetView>
  </sheetViews>
  <sheetFormatPr defaultRowHeight="12.75" x14ac:dyDescent="0.2"/>
  <cols>
    <col min="1" max="1" width="27.140625" style="11" customWidth="1"/>
    <col min="2" max="5" width="8.140625" style="11" customWidth="1"/>
    <col min="6" max="7" width="9.140625" style="11"/>
    <col min="8" max="8" width="8.5703125" style="11" customWidth="1"/>
    <col min="9" max="9" width="8.28515625" style="11" customWidth="1"/>
    <col min="10" max="10" width="7.7109375" style="11" customWidth="1"/>
    <col min="11" max="11" width="11.42578125" style="11" customWidth="1"/>
    <col min="12" max="12" width="8" style="11" customWidth="1"/>
    <col min="13" max="13" width="9.85546875" style="11" customWidth="1"/>
    <col min="14" max="16384" width="9.140625" style="11"/>
  </cols>
  <sheetData>
    <row r="1" spans="1:13" s="10" customFormat="1" ht="18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9"/>
    </row>
    <row r="2" spans="1:13" s="10" customFormat="1" ht="15.75" x14ac:dyDescent="0.25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9"/>
    </row>
    <row r="3" spans="1:13" s="10" customFormat="1" ht="35.25" customHeight="1" thickBot="1" x14ac:dyDescent="0.3">
      <c r="A3" s="88" t="s">
        <v>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"/>
    </row>
    <row r="4" spans="1:13" ht="15" x14ac:dyDescent="0.25">
      <c r="A4" s="97" t="s">
        <v>8</v>
      </c>
      <c r="B4" s="91" t="s">
        <v>9</v>
      </c>
      <c r="C4" s="92"/>
      <c r="D4" s="93"/>
      <c r="E4" s="91" t="s">
        <v>10</v>
      </c>
      <c r="F4" s="92"/>
      <c r="G4" s="93"/>
      <c r="H4" s="91" t="s">
        <v>11</v>
      </c>
      <c r="I4" s="92"/>
      <c r="J4" s="92"/>
      <c r="K4" s="92"/>
      <c r="L4" s="93"/>
    </row>
    <row r="5" spans="1:13" ht="30.75" thickBot="1" x14ac:dyDescent="0.3">
      <c r="A5" s="98"/>
      <c r="B5" s="12" t="s">
        <v>12</v>
      </c>
      <c r="C5" s="13" t="s">
        <v>13</v>
      </c>
      <c r="D5" s="14" t="s">
        <v>14</v>
      </c>
      <c r="E5" s="13" t="s">
        <v>12</v>
      </c>
      <c r="F5" s="13" t="s">
        <v>13</v>
      </c>
      <c r="G5" s="14" t="s">
        <v>14</v>
      </c>
      <c r="H5" s="13" t="s">
        <v>15</v>
      </c>
      <c r="I5" s="15" t="s">
        <v>16</v>
      </c>
      <c r="J5" s="13" t="s">
        <v>17</v>
      </c>
      <c r="K5" s="13" t="s">
        <v>18</v>
      </c>
      <c r="L5" s="16" t="s">
        <v>19</v>
      </c>
      <c r="M5" s="17"/>
    </row>
    <row r="6" spans="1:13" s="27" customFormat="1" ht="31.5" customHeight="1" thickBot="1" x14ac:dyDescent="0.25">
      <c r="A6" s="18" t="s">
        <v>47</v>
      </c>
      <c r="B6" s="19">
        <v>50</v>
      </c>
      <c r="C6" s="20">
        <v>47</v>
      </c>
      <c r="D6" s="21">
        <f t="shared" ref="D6:D7" si="0">(C6/B6)</f>
        <v>0.94</v>
      </c>
      <c r="E6" s="20">
        <v>40</v>
      </c>
      <c r="F6" s="22">
        <v>30</v>
      </c>
      <c r="G6" s="21">
        <f>+F6/E6</f>
        <v>0.75</v>
      </c>
      <c r="H6" s="19">
        <v>0</v>
      </c>
      <c r="I6" s="23">
        <v>0</v>
      </c>
      <c r="J6" s="20">
        <v>30</v>
      </c>
      <c r="K6" s="24">
        <v>24</v>
      </c>
      <c r="L6" s="25">
        <v>0</v>
      </c>
      <c r="M6" s="26"/>
    </row>
    <row r="7" spans="1:13" s="27" customFormat="1" ht="15.75" thickBot="1" x14ac:dyDescent="0.25">
      <c r="A7" s="28" t="s">
        <v>20</v>
      </c>
      <c r="B7" s="29">
        <f>SUM(B6:B6)</f>
        <v>50</v>
      </c>
      <c r="C7" s="30">
        <f>SUM(C6:C6)</f>
        <v>47</v>
      </c>
      <c r="D7" s="31">
        <f t="shared" si="0"/>
        <v>0.94</v>
      </c>
      <c r="E7" s="29">
        <f>SUM(E6:E6)</f>
        <v>40</v>
      </c>
      <c r="F7" s="30">
        <f>SUM(F6:F6)</f>
        <v>30</v>
      </c>
      <c r="G7" s="31">
        <f>+F7/E7</f>
        <v>0.75</v>
      </c>
      <c r="H7" s="29">
        <f>SUM(H6:H6)</f>
        <v>0</v>
      </c>
      <c r="I7" s="32">
        <f>SUM(I6:I6)</f>
        <v>0</v>
      </c>
      <c r="J7" s="30">
        <f>SUM(J6:J6)</f>
        <v>30</v>
      </c>
      <c r="K7" s="32">
        <f>SUM(K6:K6)</f>
        <v>24</v>
      </c>
      <c r="L7" s="33">
        <f>SUM(L6:L6)</f>
        <v>0</v>
      </c>
      <c r="M7" s="26"/>
    </row>
    <row r="8" spans="1:13" s="27" customFormat="1" ht="15" x14ac:dyDescent="0.2">
      <c r="A8" s="83" t="s">
        <v>21</v>
      </c>
      <c r="B8" s="83"/>
      <c r="C8" s="83"/>
      <c r="D8" s="83"/>
      <c r="E8" s="83"/>
      <c r="F8" s="83"/>
      <c r="G8" s="83"/>
      <c r="H8" s="83"/>
      <c r="I8" s="84"/>
      <c r="J8" s="83"/>
      <c r="K8" s="83"/>
      <c r="L8" s="83"/>
      <c r="M8" s="26"/>
    </row>
    <row r="9" spans="1:13" x14ac:dyDescent="0.2">
      <c r="M9" s="26"/>
    </row>
    <row r="12" spans="1:13" ht="15.75" customHeight="1" x14ac:dyDescent="0.2"/>
  </sheetData>
  <mergeCells count="8">
    <mergeCell ref="A8:L8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zoomScale="90" zoomScaleNormal="90" workbookViewId="0">
      <selection activeCell="A10" sqref="A10"/>
    </sheetView>
  </sheetViews>
  <sheetFormatPr defaultRowHeight="12.75" x14ac:dyDescent="0.2"/>
  <cols>
    <col min="1" max="1" width="26.7109375" style="1" customWidth="1"/>
    <col min="2" max="2" width="11" style="1" customWidth="1"/>
    <col min="3" max="3" width="7.42578125" style="64" customWidth="1"/>
    <col min="4" max="4" width="7.28515625" style="1" customWidth="1"/>
    <col min="5" max="5" width="8.5703125" style="65" bestFit="1" customWidth="1"/>
    <col min="6" max="6" width="7.5703125" style="66" customWidth="1"/>
    <col min="7" max="7" width="7.85546875" style="66" customWidth="1"/>
    <col min="8" max="8" width="8.5703125" style="1" bestFit="1" customWidth="1"/>
    <col min="9" max="9" width="10.7109375" style="1" customWidth="1"/>
    <col min="10" max="10" width="8.42578125" style="1" customWidth="1"/>
    <col min="11" max="11" width="9.28515625" style="1" customWidth="1"/>
    <col min="12" max="12" width="11.42578125" style="1" customWidth="1"/>
    <col min="13" max="13" width="11.7109375" style="67" customWidth="1"/>
    <col min="14" max="14" width="8.5703125" style="1" customWidth="1"/>
    <col min="15" max="15" width="9.7109375" style="1" customWidth="1"/>
    <col min="16" max="16384" width="9.140625" style="1"/>
  </cols>
  <sheetData>
    <row r="1" spans="1:14" ht="15.75" x14ac:dyDescent="0.2">
      <c r="A1" s="99" t="str">
        <f>+'1PartandTrng'!A1</f>
        <v>TAB 8 - NATIONAL DISLOCATED WORKER GRANTS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15.75" x14ac:dyDescent="0.2">
      <c r="A2" s="102" t="str">
        <f>'1PartandTrng'!$A$2</f>
        <v>FY25 QUARTER ENDING DECEMBER 31, 2024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4" ht="24.75" customHeight="1" thickBot="1" x14ac:dyDescent="0.25">
      <c r="A3" s="105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4" ht="45" x14ac:dyDescent="0.25">
      <c r="A4" s="118" t="s">
        <v>8</v>
      </c>
      <c r="B4" s="120" t="s">
        <v>23</v>
      </c>
      <c r="C4" s="117" t="s">
        <v>24</v>
      </c>
      <c r="D4" s="117"/>
      <c r="E4" s="113"/>
      <c r="F4" s="114" t="s">
        <v>25</v>
      </c>
      <c r="G4" s="115"/>
      <c r="H4" s="116"/>
      <c r="I4" s="34" t="s">
        <v>26</v>
      </c>
      <c r="J4" s="112" t="s">
        <v>27</v>
      </c>
      <c r="K4" s="113"/>
      <c r="L4" s="35" t="s">
        <v>28</v>
      </c>
      <c r="M4" s="36" t="s">
        <v>29</v>
      </c>
    </row>
    <row r="5" spans="1:14" ht="30" x14ac:dyDescent="0.25">
      <c r="A5" s="119"/>
      <c r="B5" s="121"/>
      <c r="C5" s="37" t="s">
        <v>12</v>
      </c>
      <c r="D5" s="38" t="s">
        <v>13</v>
      </c>
      <c r="E5" s="39" t="s">
        <v>30</v>
      </c>
      <c r="F5" s="38" t="s">
        <v>12</v>
      </c>
      <c r="G5" s="37" t="s">
        <v>13</v>
      </c>
      <c r="H5" s="39" t="s">
        <v>30</v>
      </c>
      <c r="I5" s="40" t="s">
        <v>13</v>
      </c>
      <c r="J5" s="38" t="s">
        <v>12</v>
      </c>
      <c r="K5" s="40" t="s">
        <v>13</v>
      </c>
      <c r="L5" s="41" t="s">
        <v>13</v>
      </c>
      <c r="M5" s="42" t="s">
        <v>13</v>
      </c>
    </row>
    <row r="6" spans="1:14" s="54" customFormat="1" ht="30" customHeight="1" thickBot="1" x14ac:dyDescent="0.25">
      <c r="A6" s="43" t="str">
        <f>+'1PartandTrng'!A6</f>
        <v>Berkshire: Opioid
09/19/2023 - 09/30/2025</v>
      </c>
      <c r="B6" s="44">
        <f>+'1PartandTrng'!C6</f>
        <v>47</v>
      </c>
      <c r="C6" s="45">
        <f>+'1PartandTrng'!B6</f>
        <v>50</v>
      </c>
      <c r="D6" s="46">
        <v>14</v>
      </c>
      <c r="E6" s="47">
        <f t="shared" ref="E6" si="0">IF(C6&gt;0,D6/C6,0)</f>
        <v>0.28000000000000003</v>
      </c>
      <c r="F6" s="48">
        <f>+C6*0.88</f>
        <v>44</v>
      </c>
      <c r="G6" s="49">
        <v>1</v>
      </c>
      <c r="H6" s="47">
        <f t="shared" ref="H6:H7" si="1">IF(F6&gt;0,G6/F6,0)</f>
        <v>2.2727272727272728E-2</v>
      </c>
      <c r="I6" s="50">
        <v>1</v>
      </c>
      <c r="J6" s="51">
        <f t="shared" ref="J6:J7" si="2">IF(C6&gt;0,F6/C6,0)</f>
        <v>0.88</v>
      </c>
      <c r="K6" s="47">
        <f t="shared" ref="K6:K7" si="3">IF(G6&gt;0,G6/(D6-I6),0)</f>
        <v>7.6923076923076927E-2</v>
      </c>
      <c r="L6" s="52">
        <v>22.6</v>
      </c>
      <c r="M6" s="53">
        <v>0</v>
      </c>
    </row>
    <row r="7" spans="1:14" s="54" customFormat="1" ht="15.75" thickBot="1" x14ac:dyDescent="0.25">
      <c r="A7" s="56" t="s">
        <v>20</v>
      </c>
      <c r="B7" s="57">
        <f>+'1PartandTrng'!C7</f>
        <v>47</v>
      </c>
      <c r="C7" s="58">
        <f>SUM(C6:C6)</f>
        <v>50</v>
      </c>
      <c r="D7" s="58">
        <f>SUM(D6:D6)</f>
        <v>14</v>
      </c>
      <c r="E7" s="59">
        <f>D7/C7</f>
        <v>0.28000000000000003</v>
      </c>
      <c r="F7" s="58">
        <f>SUM(F6:F6)</f>
        <v>44</v>
      </c>
      <c r="G7" s="58">
        <f>SUM(G6:G6)</f>
        <v>1</v>
      </c>
      <c r="H7" s="59">
        <f t="shared" si="1"/>
        <v>2.2727272727272728E-2</v>
      </c>
      <c r="I7" s="60">
        <f>SUM(I6:I6)</f>
        <v>1</v>
      </c>
      <c r="J7" s="61">
        <f t="shared" si="2"/>
        <v>0.88</v>
      </c>
      <c r="K7" s="59">
        <f t="shared" si="3"/>
        <v>7.6923076923076927E-2</v>
      </c>
      <c r="L7" s="62">
        <v>22.6</v>
      </c>
      <c r="M7" s="63">
        <v>118</v>
      </c>
      <c r="N7" s="55"/>
    </row>
    <row r="8" spans="1:14" s="54" customFormat="1" ht="28.5" customHeight="1" x14ac:dyDescent="0.25">
      <c r="A8" s="110" t="s">
        <v>31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4" s="54" customFormat="1" ht="15" x14ac:dyDescent="0.25">
      <c r="A9" s="108"/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4" s="54" customFormat="1" x14ac:dyDescent="0.2">
      <c r="A10" s="1"/>
      <c r="B10" s="1"/>
      <c r="C10" s="64"/>
      <c r="D10" s="1"/>
      <c r="E10" s="65"/>
      <c r="F10" s="66"/>
      <c r="G10" s="66"/>
      <c r="H10" s="1"/>
      <c r="I10" s="1"/>
      <c r="J10" s="1"/>
      <c r="K10" s="1"/>
      <c r="L10" s="1"/>
      <c r="M10" s="67"/>
    </row>
    <row r="11" spans="1:14" s="54" customFormat="1" x14ac:dyDescent="0.2">
      <c r="A11" s="1"/>
      <c r="B11" s="1"/>
      <c r="C11" s="64"/>
      <c r="D11" s="1"/>
      <c r="E11" s="65"/>
      <c r="F11" s="66"/>
      <c r="G11" s="66"/>
      <c r="H11" s="1"/>
      <c r="I11" s="1"/>
      <c r="J11" s="1"/>
      <c r="K11" s="1"/>
      <c r="L11" s="1"/>
      <c r="M11" s="67"/>
    </row>
    <row r="12" spans="1:14" s="54" customFormat="1" x14ac:dyDescent="0.2">
      <c r="A12" s="1"/>
      <c r="B12" s="1"/>
      <c r="C12" s="64"/>
      <c r="D12" s="1"/>
      <c r="E12" s="65"/>
      <c r="F12" s="66"/>
      <c r="G12" s="66"/>
      <c r="H12" s="1"/>
      <c r="I12" s="1"/>
      <c r="J12" s="1"/>
      <c r="K12" s="1"/>
      <c r="L12" s="1"/>
      <c r="M12" s="67"/>
    </row>
    <row r="13" spans="1:14" ht="24" customHeight="1" x14ac:dyDescent="0.2"/>
    <row r="14" spans="1:14" ht="18" customHeight="1" x14ac:dyDescent="0.2"/>
    <row r="15" spans="1:14" ht="15.75" customHeight="1" x14ac:dyDescent="0.2">
      <c r="N15" s="68"/>
    </row>
  </sheetData>
  <mergeCells count="10">
    <mergeCell ref="A1:M1"/>
    <mergeCell ref="A2:M2"/>
    <mergeCell ref="A3:M3"/>
    <mergeCell ref="A9:M9"/>
    <mergeCell ref="A8:M8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tabSelected="1" topLeftCell="B1" zoomScale="90" zoomScaleNormal="90" workbookViewId="0">
      <selection activeCell="B7" sqref="B7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73"/>
    <col min="15" max="16" width="9.140625" style="1"/>
    <col min="17" max="17" width="8.85546875" style="1" customWidth="1"/>
    <col min="18" max="16384" width="9.140625" style="1"/>
  </cols>
  <sheetData>
    <row r="1" spans="1:18" ht="21.75" customHeight="1" x14ac:dyDescent="0.2">
      <c r="A1" s="127" t="str">
        <f>'1PartandTrng'!A1</f>
        <v>TAB 8 - NATIONAL DISLOCATED WORKER GRANTS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8" ht="21.75" customHeight="1" x14ac:dyDescent="0.2">
      <c r="A2" s="124" t="str">
        <f>'1PartandTrng'!$A$2</f>
        <v>FY25 QUARTER ENDING DECEMBER 31, 2024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8" ht="21.75" customHeight="1" thickBot="1" x14ac:dyDescent="0.25">
      <c r="A3" s="124" t="s">
        <v>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8" x14ac:dyDescent="0.2">
      <c r="A4" s="130" t="s">
        <v>8</v>
      </c>
      <c r="B4" s="122" t="s">
        <v>33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spans="1:18" ht="39" thickBot="1" x14ac:dyDescent="0.25">
      <c r="A5" s="131"/>
      <c r="B5" s="69" t="s">
        <v>34</v>
      </c>
      <c r="C5" s="70" t="s">
        <v>35</v>
      </c>
      <c r="D5" s="70" t="s">
        <v>36</v>
      </c>
      <c r="E5" s="70" t="s">
        <v>37</v>
      </c>
      <c r="F5" s="70" t="s">
        <v>38</v>
      </c>
      <c r="G5" s="70" t="s">
        <v>39</v>
      </c>
      <c r="H5" s="70" t="s">
        <v>40</v>
      </c>
      <c r="I5" s="70" t="s">
        <v>41</v>
      </c>
      <c r="J5" s="70" t="s">
        <v>42</v>
      </c>
      <c r="K5" s="70" t="s">
        <v>43</v>
      </c>
      <c r="L5" s="70" t="s">
        <v>44</v>
      </c>
      <c r="M5" s="70" t="s">
        <v>45</v>
      </c>
      <c r="N5" s="71" t="s">
        <v>46</v>
      </c>
      <c r="Q5" s="72"/>
      <c r="R5" s="72"/>
    </row>
    <row r="6" spans="1:18" s="54" customFormat="1" ht="29.25" customHeight="1" x14ac:dyDescent="0.2">
      <c r="A6" s="76" t="str">
        <f>+'1PartandTrng'!A6</f>
        <v>Berkshire: Opioid
09/19/2023 - 09/30/2025</v>
      </c>
      <c r="B6" s="77">
        <v>38</v>
      </c>
      <c r="C6" s="78">
        <v>55</v>
      </c>
      <c r="D6" s="78">
        <v>45</v>
      </c>
      <c r="E6" s="78">
        <v>6</v>
      </c>
      <c r="F6" s="78">
        <v>11</v>
      </c>
      <c r="G6" s="78">
        <v>0</v>
      </c>
      <c r="H6" s="78">
        <v>17</v>
      </c>
      <c r="I6" s="78">
        <v>6</v>
      </c>
      <c r="J6" s="78">
        <v>38</v>
      </c>
      <c r="K6" s="78">
        <v>36</v>
      </c>
      <c r="L6" s="78">
        <v>32</v>
      </c>
      <c r="M6" s="78">
        <v>0</v>
      </c>
      <c r="N6" s="79">
        <v>2.3809523809523809</v>
      </c>
    </row>
    <row r="7" spans="1:18" s="54" customFormat="1" ht="29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3"/>
      <c r="O7" s="55"/>
    </row>
    <row r="8" spans="1:18" s="54" customFormat="1" ht="29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3"/>
      <c r="O8" s="55"/>
    </row>
    <row r="9" spans="1:18" s="54" customFormat="1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3"/>
      <c r="O9" s="55"/>
    </row>
    <row r="10" spans="1:18" s="54" customFormat="1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3"/>
      <c r="O10" s="55"/>
    </row>
    <row r="11" spans="1:18" s="54" customFormat="1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3"/>
      <c r="O11" s="55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CDE0E-2AD0-48F2-94D1-1CFC1EF9F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Boucher, Joan (DCS)</cp:lastModifiedBy>
  <cp:revision/>
  <dcterms:created xsi:type="dcterms:W3CDTF">1998-10-15T18:42:20Z</dcterms:created>
  <dcterms:modified xsi:type="dcterms:W3CDTF">2025-03-04T18:52:19Z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</Properties>
</file>