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5 Reports/FY25 Q3 03312025/"/>
    </mc:Choice>
  </mc:AlternateContent>
  <xr:revisionPtr revIDLastSave="136" documentId="11_E5A6BDDB7FECDDEB47AF19B9BB33ABC409671109" xr6:coauthVersionLast="47" xr6:coauthVersionMax="47" xr10:uidLastSave="{38D18E6F-9D16-4EA1-BC62-88AA209D71E0}"/>
  <bookViews>
    <workbookView xWindow="-120" yWindow="-120" windowWidth="19410" windowHeight="9705" tabRatio="862" xr2:uid="{00000000-000D-0000-FFFF-FFFF00000000}"/>
  </bookViews>
  <sheets>
    <sheet name="Cover Sheet" sheetId="1" r:id="rId1"/>
    <sheet name="Plan vs Actual" sheetId="2" r:id="rId2"/>
    <sheet name="Employer Services" sheetId="3" r:id="rId3"/>
    <sheet name="Employers Month to Month" sheetId="4" r:id="rId4"/>
  </sheets>
  <definedNames>
    <definedName name="_xlnm.Print_Area" localSheetId="0">'Cover Sheet'!$A$1:$H$31</definedName>
    <definedName name="_xlnm.Print_Area" localSheetId="2">'Employer Services'!$A$1:$L$31</definedName>
    <definedName name="_xlnm.Print_Area" localSheetId="3">'Employers Month to Month'!$A$1:$M$20</definedName>
    <definedName name="_xlnm.Print_Area" localSheetId="1">'Plan vs Actual'!$A$1:$N$33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8" i="3"/>
  <c r="I26" i="2" l="1"/>
  <c r="E26" i="2"/>
  <c r="B26" i="2"/>
  <c r="D24" i="2" l="1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A3" i="3"/>
  <c r="D25" i="3"/>
  <c r="D22" i="3"/>
  <c r="D21" i="3"/>
  <c r="D20" i="3"/>
  <c r="D18" i="3"/>
  <c r="D17" i="3"/>
  <c r="D14" i="3"/>
  <c r="D12" i="3"/>
  <c r="D11" i="3"/>
  <c r="D9" i="3"/>
  <c r="D8" i="3"/>
  <c r="F8" i="3"/>
  <c r="F10" i="3"/>
  <c r="F11" i="3"/>
  <c r="F12" i="3"/>
  <c r="F13" i="3"/>
  <c r="F14" i="3"/>
  <c r="F15" i="3"/>
  <c r="F17" i="3"/>
  <c r="F18" i="3"/>
  <c r="F19" i="3"/>
  <c r="F20" i="3"/>
  <c r="F21" i="3"/>
  <c r="F22" i="3"/>
  <c r="F23" i="3"/>
  <c r="H24" i="3"/>
  <c r="H10" i="3"/>
  <c r="H12" i="3"/>
  <c r="H15" i="3"/>
  <c r="H17" i="3"/>
  <c r="H18" i="3"/>
  <c r="H20" i="3"/>
  <c r="H21" i="3"/>
  <c r="H23" i="3"/>
  <c r="H25" i="3"/>
  <c r="H8" i="3"/>
  <c r="K26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9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A26" i="3"/>
  <c r="A3" i="4"/>
  <c r="L26" i="2"/>
  <c r="N26" i="2" s="1"/>
  <c r="D26" i="2"/>
  <c r="A2" i="3"/>
  <c r="G26" i="2"/>
  <c r="D15" i="3"/>
  <c r="D23" i="3"/>
  <c r="D10" i="3"/>
  <c r="F16" i="3"/>
  <c r="D16" i="3"/>
  <c r="D19" i="3"/>
  <c r="D13" i="3"/>
  <c r="D24" i="3"/>
  <c r="F24" i="3"/>
  <c r="F9" i="3"/>
  <c r="F25" i="3"/>
  <c r="H13" i="3"/>
  <c r="H22" i="3"/>
  <c r="H14" i="3"/>
  <c r="H16" i="3"/>
  <c r="H19" i="3"/>
  <c r="H11" i="3"/>
  <c r="H9" i="3" l="1"/>
</calcChain>
</file>

<file path=xl/sharedStrings.xml><?xml version="1.0" encoding="utf-8"?>
<sst xmlns="http://schemas.openxmlformats.org/spreadsheetml/2006/main" count="150" uniqueCount="95">
  <si>
    <t>TAB 2 -  EMPLOYERS</t>
  </si>
  <si>
    <t>OSCCAR Employer Summary by MassHire Workforce Area</t>
  </si>
  <si>
    <t>SUMMARY BY AREA</t>
  </si>
  <si>
    <t>Table 1 - Planned versus Actual</t>
  </si>
  <si>
    <t>Table 2 - Employer Services</t>
  </si>
  <si>
    <t>STATEWIDE TREND ANALYSIS</t>
  </si>
  <si>
    <t>Table 3 - Month to Month</t>
  </si>
  <si>
    <t>Rev. 7/30/2004</t>
  </si>
  <si>
    <t>OSCCAR is the One-Stop Career Center Activity Report</t>
  </si>
  <si>
    <r>
      <t xml:space="preserve">Compiled by MassHire Department of Career Services from WB Plans; monthly </t>
    </r>
    <r>
      <rPr>
        <i/>
        <sz val="10"/>
        <rFont val="Calibri"/>
        <family val="2"/>
      </rPr>
      <t>WB Area OSCCARs</t>
    </r>
    <r>
      <rPr>
        <sz val="10"/>
        <rFont val="Calibri"/>
        <family val="2"/>
      </rPr>
      <t xml:space="preserve">;  the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; and the </t>
    </r>
    <r>
      <rPr>
        <i/>
        <sz val="10"/>
        <rFont val="Calibri"/>
        <family val="2"/>
      </rPr>
      <t>Rapid Response OSCCAR</t>
    </r>
    <r>
      <rPr>
        <sz val="10"/>
        <rFont val="Calibri"/>
        <family val="2"/>
      </rPr>
      <t>.</t>
    </r>
  </si>
  <si>
    <t>TAB 2 - EMPLOYERS</t>
  </si>
  <si>
    <t>OSCCAR Summary by Workforce Area</t>
  </si>
  <si>
    <t>Workforce Area</t>
  </si>
  <si>
    <t>Total Employers Served</t>
  </si>
  <si>
    <t>Repeat Employers</t>
  </si>
  <si>
    <t>Employers w/Enhanced Services</t>
  </si>
  <si>
    <t>Employers Receiving Referrals</t>
  </si>
  <si>
    <t>Employers who Hired a Referral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</si>
  <si>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</si>
  <si>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</si>
  <si>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</si>
  <si>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</si>
  <si>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</si>
  <si>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</si>
  <si>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</si>
  <si>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</si>
  <si>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</si>
  <si>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</si>
  <si>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</si>
  <si>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</si>
  <si>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</si>
  <si>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</si>
  <si>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Plan</t>
  </si>
  <si>
    <t>Actual YTD</t>
  </si>
  <si>
    <t>% of Plan</t>
  </si>
  <si>
    <t>Actual
YTD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</si>
  <si>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</si>
  <si>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</si>
  <si>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</si>
  <si>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</si>
  <si>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</si>
  <si>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</si>
  <si>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</si>
  <si>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</si>
  <si>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</si>
  <si>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</si>
  <si>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</si>
  <si>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</si>
  <si>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</si>
  <si>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</si>
  <si>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</si>
  <si>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</si>
  <si>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Rapid Response*</t>
  </si>
  <si>
    <t>*</t>
  </si>
  <si>
    <t>Statewide All Offices**</t>
  </si>
  <si>
    <t>*Rapid Response serves employers that have announced plant closings and mass layoffs.  Planning data is not applicable.</t>
  </si>
  <si>
    <t xml:space="preserve">**The Statewide All Offices total is not equal to the sum of the workforce area counts for the following reasons:  </t>
  </si>
  <si>
    <t xml:space="preserve">    a) Employers receiving services in more than one area are counted in each area but are counted only once in the statewide total.  </t>
  </si>
  <si>
    <t xml:space="preserve">    b) Employers receiving Rapid Response services are not included in the area counts.</t>
  </si>
  <si>
    <t xml:space="preserve">    c) Other Workforce Development Systems (CBO's, some DTA offices) are not included in the area counts.      </t>
  </si>
  <si>
    <t>Repeat Enhanced Employers</t>
  </si>
  <si>
    <t>% Repeat Served</t>
  </si>
  <si>
    <t>Received Referrals</t>
  </si>
  <si>
    <t>% Received Referrals</t>
  </si>
  <si>
    <t>Hired a
Referral</t>
  </si>
  <si>
    <t>% Hired a Referral</t>
  </si>
  <si>
    <t>Business Information &amp; Incentives</t>
  </si>
  <si>
    <t>Education &amp; Training Services</t>
  </si>
  <si>
    <t>Job Fairs &amp; Recruitments</t>
  </si>
  <si>
    <t>Labor Market Information</t>
  </si>
  <si>
    <t>Rapid Response</t>
  </si>
  <si>
    <t xml:space="preserve">    c) Other Workforce Development Systems (CBO's, some DTA offices) are not included in the area counts.     </t>
  </si>
  <si>
    <t xml:space="preserve">    </t>
  </si>
  <si>
    <t>Table 3 -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</si>
  <si>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</si>
  <si>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</si>
  <si>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</si>
  <si>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</si>
  <si>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</si>
  <si>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</si>
  <si>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</si>
  <si>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</si>
  <si>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</si>
  <si>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</si>
  <si>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</si>
  <si>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</si>
  <si>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 Employers Served Cumulative</t>
  </si>
  <si>
    <t>Employers Served by Month</t>
  </si>
  <si>
    <t>Employers Receiving Enhanced Services Cumulative</t>
  </si>
  <si>
    <t>Employers Receining Enhanced Services by Month</t>
  </si>
  <si>
    <t>Employers Receiving Referrals Cumulative</t>
  </si>
  <si>
    <t>Employers Receiving Referrals by Month</t>
  </si>
  <si>
    <t>Employers who Hired a Referral Cumulative</t>
  </si>
  <si>
    <t>Employers who Hired a Referral by Month</t>
  </si>
  <si>
    <t>FY25 Quarter Ending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</si>
</sst>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23" x14ac:knownFonts="1">
    <font>
      <sz val="10"/>
      <name val="Arial"/>
    </font>
    <font>
      <sz val="8"/>
      <name val="Arial"/>
      <family val="2"/>
    </font>
    <font>
      <sz val="10"/>
      <color indexed="8"/>
      <name val="MS Sans Serif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</fills>
  <borders count="59">
    <border>
      <left/>
      <right/>
      <top/>
      <bottom/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double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/>
      <top style="thin">
        <color indexed="64"/>
      </top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/>
      <diagonal/>
    </border>
    <border>
      <left style="thin">
        <color indexed="64"/>
      </left>
      <right style="thick">
        <color rgb="FF070BA5"/>
      </right>
      <top style="thin">
        <color indexed="64"/>
      </top>
      <bottom/>
      <diagonal/>
    </border>
    <border>
      <left style="thin">
        <color indexed="64"/>
      </left>
      <right style="double">
        <color rgb="FF0000FF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rgb="FF070BA5"/>
      </right>
      <top style="medium">
        <color indexed="64"/>
      </top>
      <bottom style="thick">
        <color indexed="12"/>
      </bottom>
      <diagonal/>
    </border>
    <border>
      <left/>
      <right/>
      <top style="medium">
        <color indexed="64"/>
      </top>
      <bottom style="thick">
        <color indexed="12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48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/>
    </xf>
    <xf numFmtId="9" fontId="7" fillId="0" borderId="4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9" fontId="7" fillId="0" borderId="49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9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9" fontId="7" fillId="0" borderId="11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9" fontId="7" fillId="0" borderId="13" xfId="0" applyNumberFormat="1" applyFont="1" applyBorder="1" applyAlignment="1">
      <alignment horizontal="center"/>
    </xf>
    <xf numFmtId="0" fontId="7" fillId="2" borderId="14" xfId="0" applyFont="1" applyFill="1" applyBorder="1"/>
    <xf numFmtId="0" fontId="7" fillId="2" borderId="15" xfId="0" applyFont="1" applyFill="1" applyBorder="1"/>
    <xf numFmtId="0" fontId="10" fillId="0" borderId="14" xfId="0" applyFont="1" applyBorder="1"/>
    <xf numFmtId="0" fontId="11" fillId="0" borderId="15" xfId="0" applyFont="1" applyBorder="1"/>
    <xf numFmtId="0" fontId="7" fillId="0" borderId="16" xfId="0" applyFont="1" applyBorder="1"/>
    <xf numFmtId="0" fontId="10" fillId="0" borderId="17" xfId="0" applyFont="1" applyBorder="1"/>
    <xf numFmtId="0" fontId="11" fillId="0" borderId="0" xfId="0" applyFont="1"/>
    <xf numFmtId="0" fontId="7" fillId="0" borderId="18" xfId="0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8" fillId="0" borderId="18" xfId="0" applyFont="1" applyBorder="1"/>
    <xf numFmtId="0" fontId="11" fillId="0" borderId="0" xfId="0" applyFont="1" applyAlignment="1">
      <alignment horizontal="center"/>
    </xf>
    <xf numFmtId="0" fontId="13" fillId="0" borderId="0" xfId="0" applyFont="1"/>
    <xf numFmtId="0" fontId="7" fillId="0" borderId="0" xfId="0" applyFont="1" applyAlignment="1">
      <alignment wrapText="1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 indent="6"/>
    </xf>
    <xf numFmtId="0" fontId="11" fillId="0" borderId="0" xfId="0" applyFont="1" applyAlignment="1">
      <alignment horizontal="left" indent="11"/>
    </xf>
    <xf numFmtId="0" fontId="7" fillId="0" borderId="19" xfId="0" applyFont="1" applyBorder="1"/>
    <xf numFmtId="0" fontId="11" fillId="0" borderId="20" xfId="0" applyFont="1" applyBorder="1"/>
    <xf numFmtId="0" fontId="7" fillId="0" borderId="21" xfId="0" applyFont="1" applyBorder="1"/>
    <xf numFmtId="0" fontId="14" fillId="0" borderId="0" xfId="0" applyFont="1"/>
    <xf numFmtId="0" fontId="15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 wrapText="1"/>
    </xf>
    <xf numFmtId="3" fontId="9" fillId="0" borderId="22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8" fillId="0" borderId="26" xfId="0" applyFont="1" applyBorder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27" xfId="0" applyFont="1" applyBorder="1"/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8" fillId="0" borderId="3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30" xfId="0" applyFont="1" applyBorder="1"/>
    <xf numFmtId="1" fontId="9" fillId="0" borderId="51" xfId="0" applyNumberFormat="1" applyFont="1" applyBorder="1" applyAlignment="1">
      <alignment horizontal="center"/>
    </xf>
    <xf numFmtId="3" fontId="7" fillId="0" borderId="0" xfId="0" applyNumberFormat="1" applyFont="1"/>
    <xf numFmtId="0" fontId="16" fillId="0" borderId="28" xfId="0" applyFont="1" applyBorder="1" applyAlignment="1">
      <alignment horizontal="center" wrapText="1"/>
    </xf>
    <xf numFmtId="0" fontId="16" fillId="0" borderId="29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13" fillId="0" borderId="0" xfId="0" applyFont="1" applyAlignment="1">
      <alignment horizontal="left" indent="2"/>
    </xf>
    <xf numFmtId="0" fontId="11" fillId="0" borderId="0" xfId="0" applyFont="1" applyAlignment="1">
      <alignment horizontal="left" indent="2"/>
    </xf>
    <xf numFmtId="0" fontId="7" fillId="0" borderId="32" xfId="0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 wrapText="1"/>
    </xf>
    <xf numFmtId="9" fontId="7" fillId="0" borderId="53" xfId="0" applyNumberFormat="1" applyFont="1" applyBorder="1" applyAlignment="1">
      <alignment horizontal="center"/>
    </xf>
    <xf numFmtId="0" fontId="8" fillId="0" borderId="30" xfId="0" applyFont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5" xfId="0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8" fillId="0" borderId="36" xfId="0" applyFont="1" applyBorder="1"/>
    <xf numFmtId="3" fontId="7" fillId="0" borderId="37" xfId="0" applyNumberFormat="1" applyFont="1" applyBorder="1" applyAlignment="1">
      <alignment horizontal="center"/>
    </xf>
    <xf numFmtId="9" fontId="7" fillId="0" borderId="54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55" xfId="0" applyNumberFormat="1" applyFont="1" applyBorder="1" applyAlignment="1">
      <alignment horizontal="center"/>
    </xf>
    <xf numFmtId="0" fontId="8" fillId="0" borderId="39" xfId="0" applyFont="1" applyBorder="1"/>
    <xf numFmtId="3" fontId="7" fillId="0" borderId="40" xfId="0" applyNumberFormat="1" applyFont="1" applyBorder="1" applyAlignment="1">
      <alignment horizontal="center"/>
    </xf>
    <xf numFmtId="9" fontId="7" fillId="0" borderId="56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3" fontId="7" fillId="0" borderId="57" xfId="0" applyNumberFormat="1" applyFont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" xfId="4" applyNumberFormat="1" applyFont="1" applyBorder="1" applyAlignment="1">
      <alignment horizontal="center" vertical="center"/>
    </xf>
    <xf numFmtId="3" fontId="9" fillId="0" borderId="37" xfId="4" applyNumberFormat="1" applyFont="1" applyBorder="1" applyAlignment="1">
      <alignment horizontal="center" vertical="center"/>
    </xf>
    <xf numFmtId="3" fontId="9" fillId="0" borderId="40" xfId="4" applyNumberFormat="1" applyFont="1" applyBorder="1" applyAlignment="1">
      <alignment horizontal="center" vertical="center"/>
    </xf>
    <xf numFmtId="0" fontId="18" fillId="0" borderId="0" xfId="0" applyFont="1"/>
    <xf numFmtId="3" fontId="7" fillId="0" borderId="2" xfId="0" applyNumberFormat="1" applyFont="1" applyBorder="1" applyAlignment="1">
      <alignment horizontal="center"/>
    </xf>
    <xf numFmtId="3" fontId="7" fillId="0" borderId="43" xfId="0" applyNumberFormat="1" applyFont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3" fontId="9" fillId="0" borderId="58" xfId="0" applyNumberFormat="1" applyFont="1" applyBorder="1" applyAlignment="1">
      <alignment horizontal="center"/>
    </xf>
    <xf numFmtId="3" fontId="9" fillId="0" borderId="41" xfId="0" applyNumberFormat="1" applyFont="1" applyBorder="1" applyAlignment="1">
      <alignment horizontal="center"/>
    </xf>
    <xf numFmtId="164" fontId="7" fillId="0" borderId="0" xfId="6" applyNumberFormat="1" applyFont="1"/>
    <xf numFmtId="0" fontId="7" fillId="0" borderId="0" xfId="0" applyFont="1" applyAlignment="1">
      <alignment vertical="center" wrapText="1"/>
    </xf>
    <xf numFmtId="0" fontId="13" fillId="0" borderId="17" xfId="0" applyFont="1" applyBorder="1" applyAlignment="1">
      <alignment horizontal="center" vertical="center"/>
    </xf>
    <xf numFmtId="0" fontId="11" fillId="0" borderId="0" xfId="0" applyFont="1"/>
    <xf numFmtId="0" fontId="11" fillId="0" borderId="18" xfId="0" applyFont="1" applyBorder="1"/>
    <xf numFmtId="0" fontId="7" fillId="0" borderId="0" xfId="0" applyFont="1"/>
    <xf numFmtId="0" fontId="7" fillId="0" borderId="18" xfId="0" applyFont="1" applyBorder="1"/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7" fillId="0" borderId="15" xfId="0" applyFont="1" applyBorder="1"/>
    <xf numFmtId="0" fontId="7" fillId="0" borderId="0" xfId="0" applyFont="1" applyAlignment="1">
      <alignment horizontal="left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/>
    </xf>
    <xf numFmtId="0" fontId="20" fillId="0" borderId="0" xfId="0" applyFont="1" applyAlignment="1">
      <alignment horizontal="left"/>
    </xf>
    <xf numFmtId="0" fontId="21" fillId="0" borderId="0" xfId="0" applyFont="1"/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7">
    <cellStyle name="Comma 2" xfId="1" xr:uid="{00000000-0005-0000-0000-000000000000}"/>
    <cellStyle name="Currency 2" xfId="2" xr:uid="{00000000-0005-0000-0000-000001000000}"/>
    <cellStyle name="Hyperlink 2" xfId="3" xr:uid="{00000000-0005-0000-0000-000002000000}"/>
    <cellStyle name="Normal" xfId="0" builtinId="0"/>
    <cellStyle name="Normal_Plan And Actual" xfId="4" xr:uid="{00000000-0005-0000-0000-000004000000}"/>
    <cellStyle name="Percent" xfId="6" builtinId="5"/>
    <cellStyle name="Percent 2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30"/>
  <sheetViews>
    <sheetView tabSelected="1" workbookViewId="0">
      <selection activeCell="C30" sqref="C30"/>
    </sheetView>
  </sheetViews>
  <sheetFormatPr defaultColWidth="9.140625"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 x14ac:dyDescent="0.25"/>
    <row r="2" spans="2:20" ht="4.5" customHeight="1" thickTop="1" thickBot="1" x14ac:dyDescent="0.25">
      <c r="B2" s="33"/>
      <c r="C2" s="34"/>
      <c r="D2" s="34"/>
      <c r="E2" s="34"/>
      <c r="F2" s="34"/>
      <c r="G2" s="34"/>
    </row>
    <row r="3" spans="2:20" ht="18.75" customHeight="1" thickTop="1" thickBot="1" x14ac:dyDescent="0.35">
      <c r="B3" s="33"/>
      <c r="C3" s="35"/>
      <c r="D3" s="36"/>
      <c r="E3" s="36"/>
      <c r="F3" s="37"/>
      <c r="G3" s="34"/>
    </row>
    <row r="4" spans="2:20" ht="18.75" customHeight="1" thickTop="1" thickBot="1" x14ac:dyDescent="0.35">
      <c r="B4" s="33"/>
      <c r="C4" s="38"/>
      <c r="D4" s="39"/>
      <c r="E4" s="39"/>
      <c r="F4" s="40"/>
      <c r="G4" s="34"/>
    </row>
    <row r="5" spans="2:20" ht="18.75" customHeight="1" thickTop="1" thickBot="1" x14ac:dyDescent="0.35">
      <c r="B5" s="33"/>
      <c r="C5" s="38"/>
      <c r="D5" s="39"/>
      <c r="E5" s="39"/>
      <c r="F5" s="40"/>
      <c r="G5" s="34"/>
    </row>
    <row r="6" spans="2:20" ht="18.75" customHeight="1" thickTop="1" thickBot="1" x14ac:dyDescent="0.35">
      <c r="B6" s="33"/>
      <c r="C6" s="38"/>
      <c r="D6" s="39"/>
      <c r="E6" s="39"/>
      <c r="F6" s="40"/>
      <c r="G6" s="34"/>
    </row>
    <row r="7" spans="2:20" ht="18.75" customHeight="1" thickTop="1" thickBot="1" x14ac:dyDescent="0.35">
      <c r="B7" s="33"/>
      <c r="C7" s="122" t="s">
        <v>0</v>
      </c>
      <c r="D7" s="123"/>
      <c r="E7" s="123"/>
      <c r="F7" s="124"/>
      <c r="G7" s="34"/>
    </row>
    <row r="8" spans="2:20" ht="18.75" customHeight="1" thickTop="1" thickBot="1" x14ac:dyDescent="0.4">
      <c r="B8" s="33"/>
      <c r="C8" s="38"/>
      <c r="D8" s="41"/>
      <c r="E8" s="42"/>
      <c r="F8" s="40"/>
      <c r="G8" s="34"/>
    </row>
    <row r="9" spans="2:20" ht="18.75" customHeight="1" thickTop="1" thickBot="1" x14ac:dyDescent="0.25">
      <c r="B9" s="33"/>
      <c r="C9" s="122" t="s">
        <v>1</v>
      </c>
      <c r="D9" s="125"/>
      <c r="E9" s="125"/>
      <c r="F9" s="126"/>
      <c r="G9" s="34"/>
    </row>
    <row r="10" spans="2:20" ht="16.5" customHeight="1" thickTop="1" thickBot="1" x14ac:dyDescent="0.25">
      <c r="B10" s="33"/>
      <c r="C10" s="122" t="s">
        <v>94</v>
      </c>
      <c r="D10" s="125"/>
      <c r="E10" s="125"/>
      <c r="F10" s="126"/>
      <c r="G10" s="34"/>
    </row>
    <row r="11" spans="2:20" ht="16.5" customHeight="1" thickTop="1" thickBot="1" x14ac:dyDescent="0.35">
      <c r="B11" s="33"/>
      <c r="C11" s="38"/>
      <c r="D11" s="43"/>
      <c r="E11" s="39"/>
      <c r="F11" s="44"/>
      <c r="G11" s="34"/>
    </row>
    <row r="12" spans="2:20" ht="16.5" customHeight="1" thickTop="1" thickBot="1" x14ac:dyDescent="0.35">
      <c r="B12" s="33"/>
      <c r="C12" s="38"/>
      <c r="D12" s="43"/>
      <c r="E12" s="83" t="s">
        <v>2</v>
      </c>
      <c r="F12" s="44"/>
      <c r="G12" s="34"/>
    </row>
    <row r="13" spans="2:20" ht="9.75" customHeight="1" thickTop="1" thickBot="1" x14ac:dyDescent="0.35">
      <c r="B13" s="33"/>
      <c r="C13" s="38"/>
      <c r="D13" s="45"/>
      <c r="E13" s="84"/>
      <c r="F13" s="44"/>
      <c r="G13" s="34"/>
    </row>
    <row r="14" spans="2:20" ht="20.25" thickTop="1" thickBot="1" x14ac:dyDescent="0.35">
      <c r="B14" s="33"/>
      <c r="C14" s="38"/>
      <c r="D14" s="39"/>
      <c r="E14" s="83" t="s">
        <v>3</v>
      </c>
      <c r="F14" s="40"/>
      <c r="G14" s="34"/>
      <c r="S14" s="47"/>
      <c r="T14" s="47"/>
    </row>
    <row r="15" spans="2:20" ht="9" customHeight="1" thickTop="1" thickBot="1" x14ac:dyDescent="0.35">
      <c r="B15" s="33"/>
      <c r="C15" s="38"/>
      <c r="D15" s="48"/>
      <c r="E15" s="84"/>
      <c r="F15" s="40"/>
      <c r="G15" s="34"/>
    </row>
    <row r="16" spans="2:20" ht="20.25" thickTop="1" thickBot="1" x14ac:dyDescent="0.35">
      <c r="B16" s="33"/>
      <c r="C16" s="38"/>
      <c r="D16" s="39"/>
      <c r="E16" s="83" t="s">
        <v>4</v>
      </c>
      <c r="F16" s="40"/>
      <c r="G16" s="34"/>
    </row>
    <row r="17" spans="2:7" ht="20.25" thickTop="1" thickBot="1" x14ac:dyDescent="0.35">
      <c r="B17" s="33"/>
      <c r="C17" s="38"/>
      <c r="D17" s="39"/>
      <c r="E17" s="83"/>
      <c r="F17" s="40"/>
      <c r="G17" s="34"/>
    </row>
    <row r="18" spans="2:7" ht="19.5" customHeight="1" thickTop="1" thickBot="1" x14ac:dyDescent="0.35">
      <c r="B18" s="33"/>
      <c r="C18" s="38"/>
      <c r="D18" s="39"/>
      <c r="E18" s="83" t="s">
        <v>5</v>
      </c>
      <c r="F18" s="40"/>
      <c r="G18" s="34"/>
    </row>
    <row r="19" spans="2:7" ht="10.5" customHeight="1" thickTop="1" thickBot="1" x14ac:dyDescent="0.35">
      <c r="B19" s="33"/>
      <c r="C19" s="38"/>
      <c r="D19" s="39"/>
      <c r="E19" s="83"/>
      <c r="F19" s="40"/>
      <c r="G19" s="34"/>
    </row>
    <row r="20" spans="2:7" ht="20.25" thickTop="1" thickBot="1" x14ac:dyDescent="0.35">
      <c r="B20" s="33"/>
      <c r="C20" s="38"/>
      <c r="D20" s="49"/>
      <c r="E20" s="83" t="s">
        <v>6</v>
      </c>
      <c r="F20" s="40"/>
      <c r="G20" s="34"/>
    </row>
    <row r="21" spans="2:7" ht="20.25" thickTop="1" thickBot="1" x14ac:dyDescent="0.35">
      <c r="B21" s="33"/>
      <c r="C21" s="38"/>
      <c r="D21" s="49"/>
      <c r="E21" s="50"/>
      <c r="F21" s="40"/>
      <c r="G21" s="34"/>
    </row>
    <row r="22" spans="2:7" ht="20.25" thickTop="1" thickBot="1" x14ac:dyDescent="0.35">
      <c r="B22" s="33"/>
      <c r="C22" s="38"/>
      <c r="D22" s="49"/>
      <c r="E22" s="46"/>
      <c r="F22" s="40"/>
      <c r="G22" s="34"/>
    </row>
    <row r="23" spans="2:7" ht="20.25" thickTop="1" thickBot="1" x14ac:dyDescent="0.35">
      <c r="B23" s="33"/>
      <c r="C23" s="38"/>
      <c r="D23" s="49"/>
      <c r="E23" s="46"/>
      <c r="F23" s="40"/>
      <c r="G23" s="34"/>
    </row>
    <row r="24" spans="2:7" ht="20.25" thickTop="1" thickBot="1" x14ac:dyDescent="0.35">
      <c r="B24" s="33"/>
      <c r="C24" s="38"/>
      <c r="D24" s="49"/>
      <c r="E24" s="39"/>
      <c r="F24" s="40"/>
      <c r="G24" s="34"/>
    </row>
    <row r="25" spans="2:7" ht="20.25" thickTop="1" thickBot="1" x14ac:dyDescent="0.35">
      <c r="B25" s="33"/>
      <c r="C25" s="38"/>
      <c r="D25" s="39"/>
      <c r="E25" s="51"/>
      <c r="F25" s="40"/>
      <c r="G25" s="34"/>
    </row>
    <row r="26" spans="2:7" ht="20.25" thickTop="1" thickBot="1" x14ac:dyDescent="0.35">
      <c r="B26" s="33"/>
      <c r="C26" s="52"/>
      <c r="D26" s="53"/>
      <c r="E26" s="53"/>
      <c r="F26" s="54"/>
      <c r="G26" s="34"/>
    </row>
    <row r="27" spans="2:7" ht="4.5" customHeight="1" thickTop="1" x14ac:dyDescent="0.2">
      <c r="B27" s="33"/>
      <c r="C27" s="34" t="s">
        <v>7</v>
      </c>
      <c r="D27" s="34"/>
      <c r="E27" s="34"/>
      <c r="F27" s="34"/>
      <c r="G27" s="34"/>
    </row>
    <row r="28" spans="2:7" ht="12.75" customHeight="1" x14ac:dyDescent="0.2">
      <c r="C28" s="55" t="s">
        <v>8</v>
      </c>
    </row>
    <row r="29" spans="2:7" ht="25.5" customHeight="1" x14ac:dyDescent="0.2">
      <c r="C29" s="121" t="s">
        <v>9</v>
      </c>
      <c r="D29" s="121"/>
      <c r="E29" s="121"/>
      <c r="F29" s="121"/>
    </row>
    <row r="30" spans="2:7" x14ac:dyDescent="0.2">
      <c r="C30" s="114"/>
      <c r="F30" s="56"/>
    </row>
  </sheetData>
  <mergeCells count="4">
    <mergeCell ref="C29:F29"/>
    <mergeCell ref="C7:F7"/>
    <mergeCell ref="C9:F9"/>
    <mergeCell ref="C10:F10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zoomScale="80" zoomScaleNormal="80" workbookViewId="0">
      <selection activeCell="A33" sqref="A33"/>
    </sheetView>
  </sheetViews>
  <sheetFormatPr defaultColWidth="9.140625" defaultRowHeight="12.75" x14ac:dyDescent="0.2"/>
  <cols>
    <col min="1" max="1" width="19.42578125" style="1" customWidth="1"/>
    <col min="2" max="7" width="7.7109375" style="1" customWidth="1"/>
    <col min="8" max="8" width="11.140625" style="1" customWidth="1"/>
    <col min="9" max="10" width="7.7109375" style="1" customWidth="1"/>
    <col min="11" max="16384" width="9.140625" style="1"/>
  </cols>
  <sheetData>
    <row r="1" spans="1:14" ht="18.75" x14ac:dyDescent="0.3">
      <c r="A1" s="127" t="s">
        <v>10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15.75" x14ac:dyDescent="0.25">
      <c r="A2" s="128" t="s">
        <v>11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ht="15.75" x14ac:dyDescent="0.25">
      <c r="A3" s="128" t="s">
        <v>94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4" ht="18.75" x14ac:dyDescent="0.3">
      <c r="A4" s="127" t="s">
        <v>3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1:14" ht="6" customHeight="1" thickBot="1" x14ac:dyDescent="0.25"/>
    <row r="6" spans="1:14" ht="39" thickTop="1" x14ac:dyDescent="0.2">
      <c r="A6" s="65" t="s">
        <v>12</v>
      </c>
      <c r="B6" s="129" t="s">
        <v>13</v>
      </c>
      <c r="C6" s="130"/>
      <c r="D6" s="131"/>
      <c r="E6" s="129" t="s">
        <v>14</v>
      </c>
      <c r="F6" s="130"/>
      <c r="G6" s="131"/>
      <c r="H6" s="64" t="s">
        <v>15</v>
      </c>
      <c r="I6" s="134" t="s">
        <v>16</v>
      </c>
      <c r="J6" s="134"/>
      <c r="K6" s="135"/>
      <c r="L6" s="136" t="s">
        <v>17</v>
      </c>
      <c r="M6" s="134"/>
      <c r="N6" s="137"/>
    </row>
    <row r="7" spans="1:14" ht="16.5" customHeight="1" x14ac:dyDescent="0.2">
      <c r="A7" s="4" t="s">
        <v>18</v>
      </c>
      <c r="B7" s="5" t="s">
        <v>19</v>
      </c>
      <c r="C7" s="6" t="s">
        <v>20</v>
      </c>
      <c r="D7" s="7" t="s">
        <v>21</v>
      </c>
      <c r="E7" s="8" t="s">
        <v>22</v>
      </c>
      <c r="F7" s="9" t="s">
        <v>23</v>
      </c>
      <c r="G7" s="10" t="s">
        <v>24</v>
      </c>
      <c r="H7" s="61" t="s">
        <v>25</v>
      </c>
      <c r="I7" s="57" t="s">
        <v>26</v>
      </c>
      <c r="J7" s="11" t="s">
        <v>27</v>
      </c>
      <c r="K7" s="12" t="s">
        <v>28</v>
      </c>
      <c r="L7" s="5" t="s">
        <v>29</v>
      </c>
      <c r="M7" s="6" t="s">
        <v>30</v>
      </c>
      <c r="N7" s="12" t="s">
        <v>31</v>
      </c>
    </row>
    <row r="8" spans="1:14" ht="25.5" customHeight="1" x14ac:dyDescent="0.2">
      <c r="A8" s="3"/>
      <c r="B8" s="13" t="s">
        <v>32</v>
      </c>
      <c r="C8" s="14" t="s">
        <v>33</v>
      </c>
      <c r="D8" s="15" t="s">
        <v>34</v>
      </c>
      <c r="E8" s="16" t="s">
        <v>32</v>
      </c>
      <c r="F8" s="17" t="s">
        <v>33</v>
      </c>
      <c r="G8" s="18" t="s">
        <v>34</v>
      </c>
      <c r="H8" s="60" t="s">
        <v>35</v>
      </c>
      <c r="I8" s="58" t="s">
        <v>32</v>
      </c>
      <c r="J8" s="19" t="s">
        <v>35</v>
      </c>
      <c r="K8" s="20" t="s">
        <v>34</v>
      </c>
      <c r="L8" s="13" t="s">
        <v>32</v>
      </c>
      <c r="M8" s="14" t="s">
        <v>35</v>
      </c>
      <c r="N8" s="20" t="s">
        <v>34</v>
      </c>
    </row>
    <row r="9" spans="1:14" x14ac:dyDescent="0.2">
      <c r="A9" s="67" t="s">
        <v>36</v>
      </c>
      <c r="B9" s="115">
        <v>675</v>
      </c>
      <c r="C9" s="21">
        <v>759</v>
      </c>
      <c r="D9" s="22">
        <f>C9/B9</f>
        <v>1.1244444444444444</v>
      </c>
      <c r="E9" s="115">
        <v>450</v>
      </c>
      <c r="F9" s="23">
        <v>549</v>
      </c>
      <c r="G9" s="22">
        <f>F9/E9</f>
        <v>1.22</v>
      </c>
      <c r="H9" s="62">
        <v>409</v>
      </c>
      <c r="I9" s="59">
        <v>175</v>
      </c>
      <c r="J9" s="24">
        <v>219</v>
      </c>
      <c r="K9" s="22">
        <f>J9/I9</f>
        <v>1.2514285714285713</v>
      </c>
      <c r="L9" s="115">
        <v>50</v>
      </c>
      <c r="M9" s="21">
        <v>48</v>
      </c>
      <c r="N9" s="25">
        <f t="shared" ref="N9:N24" si="0">M9/L9</f>
        <v>0.96</v>
      </c>
    </row>
    <row r="10" spans="1:14" x14ac:dyDescent="0.2">
      <c r="A10" s="67" t="s">
        <v>37</v>
      </c>
      <c r="B10" s="115">
        <v>695</v>
      </c>
      <c r="C10" s="21">
        <v>391</v>
      </c>
      <c r="D10" s="22">
        <f t="shared" ref="D10:D24" si="1">C10/B10</f>
        <v>0.56258992805755392</v>
      </c>
      <c r="E10" s="115">
        <v>145</v>
      </c>
      <c r="F10" s="23">
        <v>176</v>
      </c>
      <c r="G10" s="22">
        <f t="shared" ref="G10:G24" si="2">F10/E10</f>
        <v>1.2137931034482758</v>
      </c>
      <c r="H10" s="62">
        <v>217</v>
      </c>
      <c r="I10" s="59">
        <v>250</v>
      </c>
      <c r="J10" s="24">
        <v>98</v>
      </c>
      <c r="K10" s="22">
        <f t="shared" ref="K10:K24" si="3">J10/I10</f>
        <v>0.39200000000000002</v>
      </c>
      <c r="L10" s="115">
        <v>20</v>
      </c>
      <c r="M10" s="21">
        <v>3</v>
      </c>
      <c r="N10" s="25">
        <f t="shared" si="0"/>
        <v>0.15</v>
      </c>
    </row>
    <row r="11" spans="1:14" x14ac:dyDescent="0.2">
      <c r="A11" s="67" t="s">
        <v>38</v>
      </c>
      <c r="B11" s="115">
        <v>1500</v>
      </c>
      <c r="C11" s="21">
        <v>684</v>
      </c>
      <c r="D11" s="22">
        <f t="shared" si="1"/>
        <v>0.45600000000000002</v>
      </c>
      <c r="E11" s="115">
        <v>700</v>
      </c>
      <c r="F11" s="23">
        <v>410</v>
      </c>
      <c r="G11" s="22">
        <f t="shared" si="2"/>
        <v>0.58571428571428574</v>
      </c>
      <c r="H11" s="62">
        <v>579</v>
      </c>
      <c r="I11" s="59">
        <v>1025</v>
      </c>
      <c r="J11" s="24">
        <v>449</v>
      </c>
      <c r="K11" s="22">
        <f t="shared" si="3"/>
        <v>0.43804878048780488</v>
      </c>
      <c r="L11" s="115">
        <v>50</v>
      </c>
      <c r="M11" s="21">
        <v>14</v>
      </c>
      <c r="N11" s="25">
        <f t="shared" si="0"/>
        <v>0.28000000000000003</v>
      </c>
    </row>
    <row r="12" spans="1:14" x14ac:dyDescent="0.2">
      <c r="A12" s="67" t="s">
        <v>39</v>
      </c>
      <c r="B12" s="115">
        <v>650</v>
      </c>
      <c r="C12" s="21">
        <v>480</v>
      </c>
      <c r="D12" s="22">
        <f t="shared" si="1"/>
        <v>0.7384615384615385</v>
      </c>
      <c r="E12" s="115">
        <v>370</v>
      </c>
      <c r="F12" s="23">
        <v>257</v>
      </c>
      <c r="G12" s="22">
        <f t="shared" si="2"/>
        <v>0.69459459459459461</v>
      </c>
      <c r="H12" s="62">
        <v>452</v>
      </c>
      <c r="I12" s="59">
        <v>180</v>
      </c>
      <c r="J12" s="24">
        <v>116</v>
      </c>
      <c r="K12" s="22">
        <f t="shared" si="3"/>
        <v>0.64444444444444449</v>
      </c>
      <c r="L12" s="115">
        <v>85</v>
      </c>
      <c r="M12" s="21">
        <v>79</v>
      </c>
      <c r="N12" s="25">
        <f t="shared" si="0"/>
        <v>0.92941176470588238</v>
      </c>
    </row>
    <row r="13" spans="1:14" x14ac:dyDescent="0.2">
      <c r="A13" s="67" t="s">
        <v>40</v>
      </c>
      <c r="B13" s="115">
        <v>621</v>
      </c>
      <c r="C13" s="21">
        <v>523</v>
      </c>
      <c r="D13" s="22">
        <f t="shared" si="1"/>
        <v>0.84219001610305955</v>
      </c>
      <c r="E13" s="115">
        <v>369</v>
      </c>
      <c r="F13" s="23">
        <v>288</v>
      </c>
      <c r="G13" s="22">
        <f t="shared" si="2"/>
        <v>0.78048780487804881</v>
      </c>
      <c r="H13" s="62">
        <v>368</v>
      </c>
      <c r="I13" s="59">
        <v>86</v>
      </c>
      <c r="J13" s="24">
        <v>53</v>
      </c>
      <c r="K13" s="22">
        <f t="shared" si="3"/>
        <v>0.61627906976744184</v>
      </c>
      <c r="L13" s="115">
        <v>20</v>
      </c>
      <c r="M13" s="21">
        <v>11</v>
      </c>
      <c r="N13" s="25">
        <f t="shared" si="0"/>
        <v>0.55000000000000004</v>
      </c>
    </row>
    <row r="14" spans="1:14" x14ac:dyDescent="0.2">
      <c r="A14" s="67" t="s">
        <v>41</v>
      </c>
      <c r="B14" s="115">
        <v>1100</v>
      </c>
      <c r="C14" s="21">
        <v>893</v>
      </c>
      <c r="D14" s="22">
        <f t="shared" si="1"/>
        <v>0.81181818181818177</v>
      </c>
      <c r="E14" s="115">
        <v>850</v>
      </c>
      <c r="F14" s="23">
        <v>696</v>
      </c>
      <c r="G14" s="22">
        <f t="shared" si="2"/>
        <v>0.81882352941176473</v>
      </c>
      <c r="H14" s="62">
        <v>869</v>
      </c>
      <c r="I14" s="59">
        <v>200</v>
      </c>
      <c r="J14" s="24">
        <v>186</v>
      </c>
      <c r="K14" s="22">
        <f t="shared" si="3"/>
        <v>0.93</v>
      </c>
      <c r="L14" s="115">
        <v>30</v>
      </c>
      <c r="M14" s="21">
        <v>24</v>
      </c>
      <c r="N14" s="25">
        <f t="shared" si="0"/>
        <v>0.8</v>
      </c>
    </row>
    <row r="15" spans="1:14" x14ac:dyDescent="0.2">
      <c r="A15" s="67" t="s">
        <v>42</v>
      </c>
      <c r="B15" s="115">
        <v>500</v>
      </c>
      <c r="C15" s="21">
        <v>335</v>
      </c>
      <c r="D15" s="22">
        <f t="shared" si="1"/>
        <v>0.67</v>
      </c>
      <c r="E15" s="115">
        <v>325</v>
      </c>
      <c r="F15" s="23">
        <v>228</v>
      </c>
      <c r="G15" s="22">
        <f t="shared" si="2"/>
        <v>0.70153846153846156</v>
      </c>
      <c r="H15" s="62">
        <v>287</v>
      </c>
      <c r="I15" s="59">
        <v>185</v>
      </c>
      <c r="J15" s="24">
        <v>120</v>
      </c>
      <c r="K15" s="22">
        <f t="shared" si="3"/>
        <v>0.64864864864864868</v>
      </c>
      <c r="L15" s="115">
        <v>40</v>
      </c>
      <c r="M15" s="21">
        <v>33</v>
      </c>
      <c r="N15" s="25">
        <f t="shared" si="0"/>
        <v>0.82499999999999996</v>
      </c>
    </row>
    <row r="16" spans="1:14" x14ac:dyDescent="0.2">
      <c r="A16" s="67" t="s">
        <v>43</v>
      </c>
      <c r="B16" s="115">
        <v>900</v>
      </c>
      <c r="C16" s="21">
        <v>462</v>
      </c>
      <c r="D16" s="22">
        <f t="shared" si="1"/>
        <v>0.51333333333333331</v>
      </c>
      <c r="E16" s="115">
        <v>725</v>
      </c>
      <c r="F16" s="23">
        <v>305</v>
      </c>
      <c r="G16" s="22">
        <f t="shared" si="2"/>
        <v>0.4206896551724138</v>
      </c>
      <c r="H16" s="62">
        <v>258</v>
      </c>
      <c r="I16" s="59">
        <v>200</v>
      </c>
      <c r="J16" s="24">
        <v>148</v>
      </c>
      <c r="K16" s="22">
        <f t="shared" si="3"/>
        <v>0.74</v>
      </c>
      <c r="L16" s="115">
        <v>88</v>
      </c>
      <c r="M16" s="21">
        <v>33</v>
      </c>
      <c r="N16" s="25">
        <f t="shared" si="0"/>
        <v>0.375</v>
      </c>
    </row>
    <row r="17" spans="1:15" x14ac:dyDescent="0.2">
      <c r="A17" s="67" t="s">
        <v>44</v>
      </c>
      <c r="B17" s="115">
        <v>533</v>
      </c>
      <c r="C17" s="21">
        <v>605</v>
      </c>
      <c r="D17" s="22">
        <f t="shared" si="1"/>
        <v>1.1350844277673546</v>
      </c>
      <c r="E17" s="115">
        <v>273</v>
      </c>
      <c r="F17" s="23">
        <v>325</v>
      </c>
      <c r="G17" s="22">
        <f t="shared" si="2"/>
        <v>1.1904761904761905</v>
      </c>
      <c r="H17" s="62">
        <v>268</v>
      </c>
      <c r="I17" s="59">
        <v>90</v>
      </c>
      <c r="J17" s="24">
        <v>61</v>
      </c>
      <c r="K17" s="22">
        <f t="shared" si="3"/>
        <v>0.67777777777777781</v>
      </c>
      <c r="L17" s="115">
        <v>22</v>
      </c>
      <c r="M17" s="21">
        <v>17</v>
      </c>
      <c r="N17" s="25">
        <f t="shared" si="0"/>
        <v>0.77272727272727271</v>
      </c>
    </row>
    <row r="18" spans="1:15" x14ac:dyDescent="0.2">
      <c r="A18" s="67" t="s">
        <v>45</v>
      </c>
      <c r="B18" s="115">
        <v>1500</v>
      </c>
      <c r="C18" s="21">
        <v>1128</v>
      </c>
      <c r="D18" s="22">
        <f t="shared" si="1"/>
        <v>0.752</v>
      </c>
      <c r="E18" s="115">
        <v>900</v>
      </c>
      <c r="F18" s="23">
        <v>914</v>
      </c>
      <c r="G18" s="22">
        <f t="shared" si="2"/>
        <v>1.0155555555555555</v>
      </c>
      <c r="H18" s="62">
        <v>592</v>
      </c>
      <c r="I18" s="59">
        <v>400</v>
      </c>
      <c r="J18" s="24">
        <v>184</v>
      </c>
      <c r="K18" s="22">
        <f t="shared" si="3"/>
        <v>0.46</v>
      </c>
      <c r="L18" s="115">
        <v>60</v>
      </c>
      <c r="M18" s="21">
        <v>56</v>
      </c>
      <c r="N18" s="25">
        <f t="shared" si="0"/>
        <v>0.93333333333333335</v>
      </c>
    </row>
    <row r="19" spans="1:15" x14ac:dyDescent="0.2">
      <c r="A19" s="67" t="s">
        <v>46</v>
      </c>
      <c r="B19" s="115">
        <v>1450</v>
      </c>
      <c r="C19" s="21">
        <v>1068</v>
      </c>
      <c r="D19" s="22">
        <f t="shared" si="1"/>
        <v>0.73655172413793102</v>
      </c>
      <c r="E19" s="115">
        <v>800</v>
      </c>
      <c r="F19" s="23">
        <v>733</v>
      </c>
      <c r="G19" s="22">
        <f t="shared" si="2"/>
        <v>0.91625000000000001</v>
      </c>
      <c r="H19" s="62">
        <v>178</v>
      </c>
      <c r="I19" s="59">
        <v>173</v>
      </c>
      <c r="J19" s="24">
        <v>48</v>
      </c>
      <c r="K19" s="22">
        <f t="shared" si="3"/>
        <v>0.2774566473988439</v>
      </c>
      <c r="L19" s="115">
        <v>35</v>
      </c>
      <c r="M19" s="21">
        <v>12</v>
      </c>
      <c r="N19" s="25">
        <f t="shared" si="0"/>
        <v>0.34285714285714286</v>
      </c>
    </row>
    <row r="20" spans="1:15" x14ac:dyDescent="0.2">
      <c r="A20" s="67" t="s">
        <v>47</v>
      </c>
      <c r="B20" s="115">
        <v>575</v>
      </c>
      <c r="C20" s="21">
        <v>795</v>
      </c>
      <c r="D20" s="22">
        <f t="shared" si="1"/>
        <v>1.3826086956521739</v>
      </c>
      <c r="E20" s="115">
        <v>300</v>
      </c>
      <c r="F20" s="23">
        <v>245</v>
      </c>
      <c r="G20" s="22">
        <f t="shared" si="2"/>
        <v>0.81666666666666665</v>
      </c>
      <c r="H20" s="62">
        <v>238</v>
      </c>
      <c r="I20" s="59">
        <v>125</v>
      </c>
      <c r="J20" s="24">
        <v>113</v>
      </c>
      <c r="K20" s="22">
        <f t="shared" si="3"/>
        <v>0.90400000000000003</v>
      </c>
      <c r="L20" s="115">
        <v>35</v>
      </c>
      <c r="M20" s="21">
        <v>15</v>
      </c>
      <c r="N20" s="25">
        <f t="shared" si="0"/>
        <v>0.42857142857142855</v>
      </c>
    </row>
    <row r="21" spans="1:15" x14ac:dyDescent="0.2">
      <c r="A21" s="67" t="s">
        <v>48</v>
      </c>
      <c r="B21" s="115">
        <v>750</v>
      </c>
      <c r="C21" s="21">
        <v>861</v>
      </c>
      <c r="D21" s="22">
        <f t="shared" si="1"/>
        <v>1.1479999999999999</v>
      </c>
      <c r="E21" s="115">
        <v>300</v>
      </c>
      <c r="F21" s="23">
        <v>280</v>
      </c>
      <c r="G21" s="22">
        <f t="shared" si="2"/>
        <v>0.93333333333333335</v>
      </c>
      <c r="H21" s="62">
        <v>440</v>
      </c>
      <c r="I21" s="59">
        <v>200</v>
      </c>
      <c r="J21" s="24">
        <v>153</v>
      </c>
      <c r="K21" s="22">
        <f t="shared" si="3"/>
        <v>0.76500000000000001</v>
      </c>
      <c r="L21" s="115">
        <v>40</v>
      </c>
      <c r="M21" s="21">
        <v>27</v>
      </c>
      <c r="N21" s="25">
        <f t="shared" si="0"/>
        <v>0.67500000000000004</v>
      </c>
    </row>
    <row r="22" spans="1:15" x14ac:dyDescent="0.2">
      <c r="A22" s="67" t="s">
        <v>49</v>
      </c>
      <c r="B22" s="115">
        <v>520</v>
      </c>
      <c r="C22" s="21">
        <v>203</v>
      </c>
      <c r="D22" s="22">
        <f t="shared" si="1"/>
        <v>0.39038461538461539</v>
      </c>
      <c r="E22" s="115">
        <v>280</v>
      </c>
      <c r="F22" s="23">
        <v>116</v>
      </c>
      <c r="G22" s="22">
        <f t="shared" si="2"/>
        <v>0.41428571428571431</v>
      </c>
      <c r="H22" s="62">
        <v>141</v>
      </c>
      <c r="I22" s="59">
        <v>75</v>
      </c>
      <c r="J22" s="24">
        <v>61</v>
      </c>
      <c r="K22" s="22">
        <f t="shared" si="3"/>
        <v>0.81333333333333335</v>
      </c>
      <c r="L22" s="115">
        <v>28</v>
      </c>
      <c r="M22" s="21">
        <v>19</v>
      </c>
      <c r="N22" s="25">
        <f t="shared" si="0"/>
        <v>0.6785714285714286</v>
      </c>
    </row>
    <row r="23" spans="1:15" x14ac:dyDescent="0.2">
      <c r="A23" s="67" t="s">
        <v>50</v>
      </c>
      <c r="B23" s="115">
        <v>2250</v>
      </c>
      <c r="C23" s="21">
        <v>729</v>
      </c>
      <c r="D23" s="22">
        <f t="shared" si="1"/>
        <v>0.32400000000000001</v>
      </c>
      <c r="E23" s="115">
        <v>1400</v>
      </c>
      <c r="F23" s="23">
        <v>423</v>
      </c>
      <c r="G23" s="22">
        <f t="shared" si="2"/>
        <v>0.30214285714285716</v>
      </c>
      <c r="H23" s="62">
        <v>627</v>
      </c>
      <c r="I23" s="59">
        <v>250</v>
      </c>
      <c r="J23" s="24">
        <v>109</v>
      </c>
      <c r="K23" s="22">
        <f t="shared" si="3"/>
        <v>0.436</v>
      </c>
      <c r="L23" s="115">
        <v>200</v>
      </c>
      <c r="M23" s="21">
        <v>74</v>
      </c>
      <c r="N23" s="25">
        <f t="shared" si="0"/>
        <v>0.37</v>
      </c>
    </row>
    <row r="24" spans="1:15" x14ac:dyDescent="0.2">
      <c r="A24" s="67" t="s">
        <v>51</v>
      </c>
      <c r="B24" s="115">
        <v>550</v>
      </c>
      <c r="C24" s="21">
        <v>273</v>
      </c>
      <c r="D24" s="22">
        <f t="shared" si="1"/>
        <v>0.49636363636363634</v>
      </c>
      <c r="E24" s="115">
        <v>250</v>
      </c>
      <c r="F24" s="23">
        <v>167</v>
      </c>
      <c r="G24" s="22">
        <f t="shared" si="2"/>
        <v>0.66800000000000004</v>
      </c>
      <c r="H24" s="62">
        <v>155</v>
      </c>
      <c r="I24" s="59">
        <v>100</v>
      </c>
      <c r="J24" s="24">
        <v>78</v>
      </c>
      <c r="K24" s="22">
        <f t="shared" si="3"/>
        <v>0.78</v>
      </c>
      <c r="L24" s="115">
        <v>40</v>
      </c>
      <c r="M24" s="21">
        <v>10</v>
      </c>
      <c r="N24" s="25">
        <f t="shared" si="0"/>
        <v>0.25</v>
      </c>
    </row>
    <row r="25" spans="1:15" x14ac:dyDescent="0.2">
      <c r="A25" s="67" t="s">
        <v>52</v>
      </c>
      <c r="B25" s="115" t="s">
        <v>53</v>
      </c>
      <c r="C25" s="26">
        <v>1196</v>
      </c>
      <c r="D25" s="22" t="s">
        <v>53</v>
      </c>
      <c r="E25" s="115" t="s">
        <v>53</v>
      </c>
      <c r="F25" s="26">
        <v>492</v>
      </c>
      <c r="G25" s="22" t="s">
        <v>53</v>
      </c>
      <c r="H25" s="62">
        <v>216</v>
      </c>
      <c r="I25" s="117" t="s">
        <v>53</v>
      </c>
      <c r="J25" s="27">
        <v>0</v>
      </c>
      <c r="K25" s="28" t="s">
        <v>53</v>
      </c>
      <c r="L25" s="115" t="s">
        <v>53</v>
      </c>
      <c r="M25" s="26">
        <v>0</v>
      </c>
      <c r="N25" s="28" t="s">
        <v>53</v>
      </c>
      <c r="O25" s="120"/>
    </row>
    <row r="26" spans="1:15" ht="13.5" thickBot="1" x14ac:dyDescent="0.25">
      <c r="A26" s="68" t="s">
        <v>54</v>
      </c>
      <c r="B26" s="116">
        <f>SUM(B9:B25)</f>
        <v>14769</v>
      </c>
      <c r="C26" s="29">
        <v>10145</v>
      </c>
      <c r="D26" s="22">
        <f>C26/B26</f>
        <v>0.68691177466314579</v>
      </c>
      <c r="E26" s="116">
        <f>SUM(E9:E25)</f>
        <v>8437</v>
      </c>
      <c r="F26" s="29">
        <v>6785</v>
      </c>
      <c r="G26" s="30">
        <f>F26/E26</f>
        <v>0.80419580419580416</v>
      </c>
      <c r="H26" s="63">
        <v>5673</v>
      </c>
      <c r="I26" s="116">
        <f>SUM(I9:I25)</f>
        <v>3714</v>
      </c>
      <c r="J26" s="31">
        <v>2021</v>
      </c>
      <c r="K26" s="32">
        <f>J26/I26</f>
        <v>0.5441572428648358</v>
      </c>
      <c r="L26" s="116">
        <f>SUM(L9:L24)</f>
        <v>843</v>
      </c>
      <c r="M26" s="29">
        <v>461</v>
      </c>
      <c r="N26" s="32">
        <f>M26/L26</f>
        <v>0.54685646500593121</v>
      </c>
    </row>
    <row r="27" spans="1:15" ht="13.5" thickTop="1" x14ac:dyDescent="0.2">
      <c r="A27" s="132" t="s">
        <v>55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</row>
    <row r="28" spans="1:15" x14ac:dyDescent="0.2">
      <c r="A28" s="1" t="s">
        <v>56</v>
      </c>
    </row>
    <row r="29" spans="1:15" x14ac:dyDescent="0.2">
      <c r="A29" s="133" t="s">
        <v>57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25"/>
      <c r="L29" s="125"/>
      <c r="M29" s="125"/>
    </row>
    <row r="30" spans="1:15" x14ac:dyDescent="0.2">
      <c r="A30" s="125" t="s">
        <v>58</v>
      </c>
      <c r="B30" s="125"/>
      <c r="C30" s="125"/>
      <c r="D30" s="125"/>
      <c r="E30" s="125"/>
      <c r="F30" s="125"/>
      <c r="G30" s="125"/>
      <c r="H30" s="125"/>
      <c r="I30" s="125"/>
      <c r="J30" s="125"/>
    </row>
    <row r="31" spans="1:15" x14ac:dyDescent="0.2">
      <c r="A31" s="125" t="s">
        <v>59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</row>
    <row r="32" spans="1:15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</row>
    <row r="33" spans="1:1" x14ac:dyDescent="0.2">
      <c r="A33" s="114"/>
    </row>
  </sheetData>
  <mergeCells count="13">
    <mergeCell ref="A1:N1"/>
    <mergeCell ref="A2:N2"/>
    <mergeCell ref="A3:N3"/>
    <mergeCell ref="A4:N4"/>
    <mergeCell ref="A32:J32"/>
    <mergeCell ref="A30:J30"/>
    <mergeCell ref="B6:D6"/>
    <mergeCell ref="E6:G6"/>
    <mergeCell ref="A27:M27"/>
    <mergeCell ref="A29:M29"/>
    <mergeCell ref="A31:M31"/>
    <mergeCell ref="I6:K6"/>
    <mergeCell ref="L6:N6"/>
  </mergeCells>
  <phoneticPr fontId="1" type="noConversion"/>
  <printOptions horizontalCentered="1" verticalCentered="1"/>
  <pageMargins left="0.5" right="0.5" top="0.7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2"/>
  <sheetViews>
    <sheetView workbookViewId="0">
      <selection activeCell="A31" sqref="A31"/>
    </sheetView>
  </sheetViews>
  <sheetFormatPr defaultColWidth="9.140625" defaultRowHeight="12.75" x14ac:dyDescent="0.2"/>
  <cols>
    <col min="1" max="1" width="21.42578125" style="1" customWidth="1"/>
    <col min="2" max="2" width="11.140625" style="1" customWidth="1"/>
    <col min="3" max="3" width="9" style="1" customWidth="1"/>
    <col min="4" max="4" width="8.42578125" style="1" customWidth="1"/>
    <col min="5" max="5" width="11" style="1" customWidth="1"/>
    <col min="6" max="6" width="9" style="1" customWidth="1"/>
    <col min="7" max="7" width="7.28515625" style="1" customWidth="1"/>
    <col min="8" max="8" width="7.85546875" style="1" customWidth="1"/>
    <col min="9" max="9" width="11.140625" style="1" customWidth="1"/>
    <col min="10" max="10" width="10.140625" style="1" customWidth="1"/>
    <col min="11" max="11" width="12.28515625" style="1" customWidth="1"/>
    <col min="12" max="12" width="11.140625" style="1" customWidth="1"/>
    <col min="13" max="16384" width="9.140625" style="1"/>
  </cols>
  <sheetData>
    <row r="1" spans="1:12" ht="18" customHeight="1" x14ac:dyDescent="0.3">
      <c r="A1" s="127" t="s">
        <v>10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6.5" customHeight="1" x14ac:dyDescent="0.25">
      <c r="A2" s="128" t="str">
        <f>'Plan vs Actual'!A2</f>
        <v>OSCCAR Summary by Workforce Area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15.75" x14ac:dyDescent="0.25">
      <c r="A3" s="128" t="str">
        <f>'Plan vs Actual'!A3</f>
        <v>FY25 Quarter Ending March 31, 2025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2" ht="24" customHeight="1" x14ac:dyDescent="0.3">
      <c r="A4" s="127" t="s">
        <v>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12" ht="6" customHeight="1" thickBot="1" x14ac:dyDescent="0.25"/>
    <row r="6" spans="1:12" s="2" customFormat="1" ht="13.5" customHeight="1" thickTop="1" x14ac:dyDescent="0.2">
      <c r="A6" s="69" t="s">
        <v>18</v>
      </c>
      <c r="B6" s="70" t="s">
        <v>19</v>
      </c>
      <c r="C6" s="70" t="s">
        <v>20</v>
      </c>
      <c r="D6" s="87" t="s">
        <v>21</v>
      </c>
      <c r="E6" s="85" t="s">
        <v>22</v>
      </c>
      <c r="F6" s="87" t="s">
        <v>23</v>
      </c>
      <c r="G6" s="85" t="s">
        <v>24</v>
      </c>
      <c r="H6" s="87" t="s">
        <v>25</v>
      </c>
      <c r="I6" s="85" t="s">
        <v>26</v>
      </c>
      <c r="J6" s="70" t="s">
        <v>27</v>
      </c>
      <c r="K6" s="70" t="s">
        <v>28</v>
      </c>
      <c r="L6" s="71" t="s">
        <v>29</v>
      </c>
    </row>
    <row r="7" spans="1:12" s="74" customFormat="1" ht="39.75" customHeight="1" x14ac:dyDescent="0.2">
      <c r="A7" s="72" t="s">
        <v>12</v>
      </c>
      <c r="B7" s="14" t="s">
        <v>15</v>
      </c>
      <c r="C7" s="14" t="s">
        <v>60</v>
      </c>
      <c r="D7" s="88" t="s">
        <v>61</v>
      </c>
      <c r="E7" s="58" t="s">
        <v>62</v>
      </c>
      <c r="F7" s="88" t="s">
        <v>63</v>
      </c>
      <c r="G7" s="58" t="s">
        <v>64</v>
      </c>
      <c r="H7" s="88" t="s">
        <v>65</v>
      </c>
      <c r="I7" s="58" t="s">
        <v>66</v>
      </c>
      <c r="J7" s="14" t="s">
        <v>67</v>
      </c>
      <c r="K7" s="14" t="s">
        <v>68</v>
      </c>
      <c r="L7" s="73" t="s">
        <v>69</v>
      </c>
    </row>
    <row r="8" spans="1:12" x14ac:dyDescent="0.2">
      <c r="A8" s="75" t="s">
        <v>36</v>
      </c>
      <c r="B8" s="111">
        <f>'Plan vs Actual'!H9</f>
        <v>409</v>
      </c>
      <c r="C8" s="26">
        <v>281</v>
      </c>
      <c r="D8" s="89">
        <f>C8/B8</f>
        <v>0.68704156479217604</v>
      </c>
      <c r="E8" s="86">
        <f>'Plan vs Actual'!J9</f>
        <v>219</v>
      </c>
      <c r="F8" s="89">
        <f>E8/B8</f>
        <v>0.53545232273838628</v>
      </c>
      <c r="G8" s="59">
        <f>'Plan vs Actual'!M9</f>
        <v>48</v>
      </c>
      <c r="H8" s="89">
        <f>G8/E8</f>
        <v>0.21917808219178081</v>
      </c>
      <c r="I8" s="59">
        <v>51</v>
      </c>
      <c r="J8" s="21">
        <v>40</v>
      </c>
      <c r="K8" s="21">
        <v>96</v>
      </c>
      <c r="L8" s="76">
        <v>25</v>
      </c>
    </row>
    <row r="9" spans="1:12" x14ac:dyDescent="0.2">
      <c r="A9" s="75" t="s">
        <v>37</v>
      </c>
      <c r="B9" s="111">
        <f>'Plan vs Actual'!H10</f>
        <v>217</v>
      </c>
      <c r="C9" s="26">
        <v>103</v>
      </c>
      <c r="D9" s="89">
        <f t="shared" ref="D9:D24" si="0">C9/B9</f>
        <v>0.47465437788018433</v>
      </c>
      <c r="E9" s="86">
        <f>'Plan vs Actual'!J10</f>
        <v>98</v>
      </c>
      <c r="F9" s="89">
        <f t="shared" ref="F9:F25" si="1">E9/B9</f>
        <v>0.45161290322580644</v>
      </c>
      <c r="G9" s="59">
        <f>'Plan vs Actual'!M10</f>
        <v>3</v>
      </c>
      <c r="H9" s="89">
        <f t="shared" ref="H9:H25" si="2">G9/E9</f>
        <v>3.0612244897959183E-2</v>
      </c>
      <c r="I9" s="59">
        <v>8</v>
      </c>
      <c r="J9" s="21">
        <v>2</v>
      </c>
      <c r="K9" s="21">
        <v>104</v>
      </c>
      <c r="L9" s="76">
        <v>8</v>
      </c>
    </row>
    <row r="10" spans="1:12" x14ac:dyDescent="0.2">
      <c r="A10" s="75" t="s">
        <v>38</v>
      </c>
      <c r="B10" s="111">
        <f>'Plan vs Actual'!H11</f>
        <v>579</v>
      </c>
      <c r="C10" s="26">
        <v>327</v>
      </c>
      <c r="D10" s="89">
        <f t="shared" si="0"/>
        <v>0.56476683937823835</v>
      </c>
      <c r="E10" s="86">
        <f>'Plan vs Actual'!J11</f>
        <v>449</v>
      </c>
      <c r="F10" s="89">
        <f t="shared" si="1"/>
        <v>0.7754749568221071</v>
      </c>
      <c r="G10" s="59">
        <f>'Plan vs Actual'!M11</f>
        <v>14</v>
      </c>
      <c r="H10" s="89">
        <f t="shared" si="2"/>
        <v>3.1180400890868598E-2</v>
      </c>
      <c r="I10" s="59">
        <v>1</v>
      </c>
      <c r="J10" s="21">
        <v>18</v>
      </c>
      <c r="K10" s="21">
        <v>39</v>
      </c>
      <c r="L10" s="76">
        <v>53</v>
      </c>
    </row>
    <row r="11" spans="1:12" x14ac:dyDescent="0.2">
      <c r="A11" s="75" t="s">
        <v>39</v>
      </c>
      <c r="B11" s="111">
        <f>'Plan vs Actual'!H12</f>
        <v>452</v>
      </c>
      <c r="C11" s="26">
        <v>198</v>
      </c>
      <c r="D11" s="89">
        <f t="shared" si="0"/>
        <v>0.43805309734513276</v>
      </c>
      <c r="E11" s="86">
        <f>'Plan vs Actual'!J12</f>
        <v>116</v>
      </c>
      <c r="F11" s="89">
        <f t="shared" si="1"/>
        <v>0.25663716814159293</v>
      </c>
      <c r="G11" s="59">
        <f>'Plan vs Actual'!M12</f>
        <v>79</v>
      </c>
      <c r="H11" s="89">
        <f t="shared" si="2"/>
        <v>0.68103448275862066</v>
      </c>
      <c r="I11" s="59">
        <v>256</v>
      </c>
      <c r="J11" s="21">
        <v>4</v>
      </c>
      <c r="K11" s="21">
        <v>83</v>
      </c>
      <c r="L11" s="76">
        <v>4</v>
      </c>
    </row>
    <row r="12" spans="1:12" x14ac:dyDescent="0.2">
      <c r="A12" s="75" t="s">
        <v>40</v>
      </c>
      <c r="B12" s="111">
        <f>'Plan vs Actual'!H13</f>
        <v>368</v>
      </c>
      <c r="C12" s="26">
        <v>207</v>
      </c>
      <c r="D12" s="89">
        <f t="shared" si="0"/>
        <v>0.5625</v>
      </c>
      <c r="E12" s="86">
        <f>'Plan vs Actual'!J13</f>
        <v>53</v>
      </c>
      <c r="F12" s="89">
        <f t="shared" si="1"/>
        <v>0.14402173913043478</v>
      </c>
      <c r="G12" s="59">
        <f>'Plan vs Actual'!M13</f>
        <v>11</v>
      </c>
      <c r="H12" s="89">
        <f t="shared" si="2"/>
        <v>0.20754716981132076</v>
      </c>
      <c r="I12" s="59">
        <v>32</v>
      </c>
      <c r="J12" s="21">
        <v>36</v>
      </c>
      <c r="K12" s="21">
        <v>138</v>
      </c>
      <c r="L12" s="76">
        <v>46</v>
      </c>
    </row>
    <row r="13" spans="1:12" x14ac:dyDescent="0.2">
      <c r="A13" s="75" t="s">
        <v>41</v>
      </c>
      <c r="B13" s="111">
        <f>'Plan vs Actual'!H14</f>
        <v>869</v>
      </c>
      <c r="C13" s="26">
        <v>523</v>
      </c>
      <c r="D13" s="89">
        <f t="shared" si="0"/>
        <v>0.6018411967779056</v>
      </c>
      <c r="E13" s="86">
        <f>'Plan vs Actual'!J14</f>
        <v>186</v>
      </c>
      <c r="F13" s="89">
        <f t="shared" si="1"/>
        <v>0.2140391254315305</v>
      </c>
      <c r="G13" s="59">
        <f>'Plan vs Actual'!M14</f>
        <v>24</v>
      </c>
      <c r="H13" s="89">
        <f t="shared" si="2"/>
        <v>0.12903225806451613</v>
      </c>
      <c r="I13" s="59">
        <v>694</v>
      </c>
      <c r="J13" s="21">
        <v>0</v>
      </c>
      <c r="K13" s="21">
        <v>208</v>
      </c>
      <c r="L13" s="76">
        <v>665</v>
      </c>
    </row>
    <row r="14" spans="1:12" x14ac:dyDescent="0.2">
      <c r="A14" s="75" t="s">
        <v>42</v>
      </c>
      <c r="B14" s="111">
        <f>'Plan vs Actual'!H15</f>
        <v>287</v>
      </c>
      <c r="C14" s="26">
        <v>172</v>
      </c>
      <c r="D14" s="89">
        <f t="shared" si="0"/>
        <v>0.5993031358885017</v>
      </c>
      <c r="E14" s="86">
        <f>'Plan vs Actual'!J15</f>
        <v>120</v>
      </c>
      <c r="F14" s="89">
        <f t="shared" si="1"/>
        <v>0.41811846689895471</v>
      </c>
      <c r="G14" s="59">
        <f>'Plan vs Actual'!M15</f>
        <v>33</v>
      </c>
      <c r="H14" s="89">
        <f t="shared" si="2"/>
        <v>0.27500000000000002</v>
      </c>
      <c r="I14" s="59">
        <v>5</v>
      </c>
      <c r="J14" s="21">
        <v>11</v>
      </c>
      <c r="K14" s="21">
        <v>78</v>
      </c>
      <c r="L14" s="76">
        <v>7</v>
      </c>
    </row>
    <row r="15" spans="1:12" x14ac:dyDescent="0.2">
      <c r="A15" s="75" t="s">
        <v>43</v>
      </c>
      <c r="B15" s="111">
        <f>'Plan vs Actual'!H16</f>
        <v>258</v>
      </c>
      <c r="C15" s="26">
        <v>152</v>
      </c>
      <c r="D15" s="89">
        <f t="shared" si="0"/>
        <v>0.58914728682170547</v>
      </c>
      <c r="E15" s="86">
        <f>'Plan vs Actual'!J16</f>
        <v>148</v>
      </c>
      <c r="F15" s="89">
        <f t="shared" si="1"/>
        <v>0.5736434108527132</v>
      </c>
      <c r="G15" s="59">
        <f>'Plan vs Actual'!M16</f>
        <v>33</v>
      </c>
      <c r="H15" s="89">
        <f t="shared" si="2"/>
        <v>0.22297297297297297</v>
      </c>
      <c r="I15" s="59">
        <v>71</v>
      </c>
      <c r="J15" s="21">
        <v>1</v>
      </c>
      <c r="K15" s="21">
        <v>86</v>
      </c>
      <c r="L15" s="76">
        <v>30</v>
      </c>
    </row>
    <row r="16" spans="1:12" x14ac:dyDescent="0.2">
      <c r="A16" s="75" t="s">
        <v>44</v>
      </c>
      <c r="B16" s="111">
        <f>'Plan vs Actual'!H17</f>
        <v>268</v>
      </c>
      <c r="C16" s="26">
        <v>129</v>
      </c>
      <c r="D16" s="89">
        <f t="shared" si="0"/>
        <v>0.48134328358208955</v>
      </c>
      <c r="E16" s="86">
        <f>'Plan vs Actual'!J17</f>
        <v>61</v>
      </c>
      <c r="F16" s="89">
        <f t="shared" si="1"/>
        <v>0.22761194029850745</v>
      </c>
      <c r="G16" s="59">
        <f>'Plan vs Actual'!M17</f>
        <v>17</v>
      </c>
      <c r="H16" s="89">
        <f t="shared" si="2"/>
        <v>0.27868852459016391</v>
      </c>
      <c r="I16" s="59">
        <v>39</v>
      </c>
      <c r="J16" s="21">
        <v>0</v>
      </c>
      <c r="K16" s="21">
        <v>119</v>
      </c>
      <c r="L16" s="76">
        <v>5</v>
      </c>
    </row>
    <row r="17" spans="1:12" x14ac:dyDescent="0.2">
      <c r="A17" s="75" t="s">
        <v>45</v>
      </c>
      <c r="B17" s="111">
        <f>'Plan vs Actual'!H18</f>
        <v>592</v>
      </c>
      <c r="C17" s="26">
        <v>344</v>
      </c>
      <c r="D17" s="89">
        <f t="shared" si="0"/>
        <v>0.58108108108108103</v>
      </c>
      <c r="E17" s="86">
        <f>'Plan vs Actual'!J18</f>
        <v>184</v>
      </c>
      <c r="F17" s="89">
        <f t="shared" si="1"/>
        <v>0.3108108108108108</v>
      </c>
      <c r="G17" s="59">
        <f>'Plan vs Actual'!M18</f>
        <v>56</v>
      </c>
      <c r="H17" s="89">
        <f t="shared" si="2"/>
        <v>0.30434782608695654</v>
      </c>
      <c r="I17" s="59">
        <v>224</v>
      </c>
      <c r="J17" s="21">
        <v>32</v>
      </c>
      <c r="K17" s="21">
        <v>114</v>
      </c>
      <c r="L17" s="76">
        <v>90</v>
      </c>
    </row>
    <row r="18" spans="1:12" x14ac:dyDescent="0.2">
      <c r="A18" s="75" t="s">
        <v>46</v>
      </c>
      <c r="B18" s="111">
        <f>'Plan vs Actual'!H19</f>
        <v>178</v>
      </c>
      <c r="C18" s="26">
        <v>95</v>
      </c>
      <c r="D18" s="89">
        <f t="shared" si="0"/>
        <v>0.5337078651685393</v>
      </c>
      <c r="E18" s="86">
        <f>'Plan vs Actual'!J19</f>
        <v>48</v>
      </c>
      <c r="F18" s="89">
        <f t="shared" si="1"/>
        <v>0.2696629213483146</v>
      </c>
      <c r="G18" s="59">
        <f>'Plan vs Actual'!M19</f>
        <v>12</v>
      </c>
      <c r="H18" s="89">
        <f t="shared" si="2"/>
        <v>0.25</v>
      </c>
      <c r="I18" s="59">
        <v>20</v>
      </c>
      <c r="J18" s="21">
        <v>31</v>
      </c>
      <c r="K18" s="21">
        <v>91</v>
      </c>
      <c r="L18" s="76">
        <v>0</v>
      </c>
    </row>
    <row r="19" spans="1:12" x14ac:dyDescent="0.2">
      <c r="A19" s="75" t="s">
        <v>47</v>
      </c>
      <c r="B19" s="111">
        <f>'Plan vs Actual'!H20</f>
        <v>238</v>
      </c>
      <c r="C19" s="26">
        <v>80</v>
      </c>
      <c r="D19" s="89">
        <f t="shared" si="0"/>
        <v>0.33613445378151263</v>
      </c>
      <c r="E19" s="86">
        <f>'Plan vs Actual'!J20</f>
        <v>113</v>
      </c>
      <c r="F19" s="89">
        <f t="shared" si="1"/>
        <v>0.47478991596638653</v>
      </c>
      <c r="G19" s="59">
        <f>'Plan vs Actual'!M20</f>
        <v>15</v>
      </c>
      <c r="H19" s="89">
        <f t="shared" si="2"/>
        <v>0.13274336283185842</v>
      </c>
      <c r="I19" s="59">
        <v>34</v>
      </c>
      <c r="J19" s="21">
        <v>5</v>
      </c>
      <c r="K19" s="21">
        <v>22</v>
      </c>
      <c r="L19" s="76">
        <v>2</v>
      </c>
    </row>
    <row r="20" spans="1:12" x14ac:dyDescent="0.2">
      <c r="A20" s="75" t="s">
        <v>48</v>
      </c>
      <c r="B20" s="111">
        <f>'Plan vs Actual'!H21</f>
        <v>440</v>
      </c>
      <c r="C20" s="26">
        <v>131</v>
      </c>
      <c r="D20" s="89">
        <f t="shared" si="0"/>
        <v>0.29772727272727273</v>
      </c>
      <c r="E20" s="86">
        <f>'Plan vs Actual'!J21</f>
        <v>153</v>
      </c>
      <c r="F20" s="89">
        <f t="shared" si="1"/>
        <v>0.34772727272727272</v>
      </c>
      <c r="G20" s="59">
        <f>'Plan vs Actual'!M21</f>
        <v>27</v>
      </c>
      <c r="H20" s="89">
        <f t="shared" si="2"/>
        <v>0.17647058823529413</v>
      </c>
      <c r="I20" s="59">
        <v>110</v>
      </c>
      <c r="J20" s="21">
        <v>76</v>
      </c>
      <c r="K20" s="21">
        <v>186</v>
      </c>
      <c r="L20" s="76">
        <v>257</v>
      </c>
    </row>
    <row r="21" spans="1:12" x14ac:dyDescent="0.2">
      <c r="A21" s="75" t="s">
        <v>49</v>
      </c>
      <c r="B21" s="111">
        <f>'Plan vs Actual'!H22</f>
        <v>141</v>
      </c>
      <c r="C21" s="26">
        <v>71</v>
      </c>
      <c r="D21" s="89">
        <f t="shared" si="0"/>
        <v>0.50354609929078009</v>
      </c>
      <c r="E21" s="86">
        <f>'Plan vs Actual'!J22</f>
        <v>61</v>
      </c>
      <c r="F21" s="89">
        <f t="shared" si="1"/>
        <v>0.43262411347517732</v>
      </c>
      <c r="G21" s="59">
        <f>'Plan vs Actual'!M22</f>
        <v>19</v>
      </c>
      <c r="H21" s="89">
        <f t="shared" si="2"/>
        <v>0.31147540983606559</v>
      </c>
      <c r="I21" s="59">
        <v>46</v>
      </c>
      <c r="J21" s="21">
        <v>15</v>
      </c>
      <c r="K21" s="21">
        <v>52</v>
      </c>
      <c r="L21" s="76">
        <v>69</v>
      </c>
    </row>
    <row r="22" spans="1:12" x14ac:dyDescent="0.2">
      <c r="A22" s="75" t="s">
        <v>50</v>
      </c>
      <c r="B22" s="111">
        <f>'Plan vs Actual'!H23</f>
        <v>627</v>
      </c>
      <c r="C22" s="26">
        <v>357</v>
      </c>
      <c r="D22" s="89">
        <f t="shared" si="0"/>
        <v>0.56937799043062198</v>
      </c>
      <c r="E22" s="86">
        <f>'Plan vs Actual'!J23</f>
        <v>109</v>
      </c>
      <c r="F22" s="89">
        <f t="shared" si="1"/>
        <v>0.17384370015948963</v>
      </c>
      <c r="G22" s="59">
        <f>'Plan vs Actual'!M23</f>
        <v>74</v>
      </c>
      <c r="H22" s="89">
        <f t="shared" si="2"/>
        <v>0.67889908256880738</v>
      </c>
      <c r="I22" s="59">
        <v>318</v>
      </c>
      <c r="J22" s="21">
        <v>0</v>
      </c>
      <c r="K22" s="21">
        <v>45</v>
      </c>
      <c r="L22" s="76">
        <v>176</v>
      </c>
    </row>
    <row r="23" spans="1:12" x14ac:dyDescent="0.2">
      <c r="A23" s="75" t="s">
        <v>51</v>
      </c>
      <c r="B23" s="111">
        <f>'Plan vs Actual'!H24</f>
        <v>155</v>
      </c>
      <c r="C23" s="26">
        <v>73</v>
      </c>
      <c r="D23" s="89">
        <f t="shared" si="0"/>
        <v>0.47096774193548385</v>
      </c>
      <c r="E23" s="86">
        <f>'Plan vs Actual'!J24</f>
        <v>78</v>
      </c>
      <c r="F23" s="89">
        <f t="shared" si="1"/>
        <v>0.50322580645161286</v>
      </c>
      <c r="G23" s="59">
        <f>'Plan vs Actual'!M24</f>
        <v>10</v>
      </c>
      <c r="H23" s="89">
        <f t="shared" si="2"/>
        <v>0.12820512820512819</v>
      </c>
      <c r="I23" s="59">
        <v>3</v>
      </c>
      <c r="J23" s="21">
        <v>6</v>
      </c>
      <c r="K23" s="21">
        <v>55</v>
      </c>
      <c r="L23" s="76">
        <v>0</v>
      </c>
    </row>
    <row r="24" spans="1:12" ht="13.5" thickBot="1" x14ac:dyDescent="0.25">
      <c r="A24" s="99" t="s">
        <v>70</v>
      </c>
      <c r="B24" s="112">
        <f>'Plan vs Actual'!H25</f>
        <v>216</v>
      </c>
      <c r="C24" s="100">
        <v>103</v>
      </c>
      <c r="D24" s="101">
        <f t="shared" si="0"/>
        <v>0.47685185185185186</v>
      </c>
      <c r="E24" s="109">
        <f>'Plan vs Actual'!J25</f>
        <v>0</v>
      </c>
      <c r="F24" s="101">
        <f t="shared" si="1"/>
        <v>0</v>
      </c>
      <c r="G24" s="110">
        <f>'Plan vs Actual'!M25</f>
        <v>0</v>
      </c>
      <c r="H24" s="101">
        <f>IF(E24&gt;0,G24/E24,0)</f>
        <v>0</v>
      </c>
      <c r="I24" s="102">
        <v>212</v>
      </c>
      <c r="J24" s="100">
        <v>44</v>
      </c>
      <c r="K24" s="100">
        <v>4</v>
      </c>
      <c r="L24" s="103">
        <v>0</v>
      </c>
    </row>
    <row r="25" spans="1:12" ht="13.5" thickBot="1" x14ac:dyDescent="0.25">
      <c r="A25" s="104" t="s">
        <v>54</v>
      </c>
      <c r="B25" s="113">
        <f>'Plan vs Actual'!H26</f>
        <v>5673</v>
      </c>
      <c r="C25" s="105">
        <v>3874</v>
      </c>
      <c r="D25" s="106">
        <f>C25/B25</f>
        <v>0.68288383571302658</v>
      </c>
      <c r="E25" s="118">
        <f>'Plan vs Actual'!J26</f>
        <v>2021</v>
      </c>
      <c r="F25" s="106">
        <f t="shared" si="1"/>
        <v>0.35624889829014633</v>
      </c>
      <c r="G25" s="119">
        <f>'Plan vs Actual'!M26</f>
        <v>461</v>
      </c>
      <c r="H25" s="106">
        <f t="shared" si="2"/>
        <v>0.2281048985650668</v>
      </c>
      <c r="I25" s="107">
        <v>2063</v>
      </c>
      <c r="J25" s="105">
        <v>318</v>
      </c>
      <c r="K25" s="105">
        <v>1372</v>
      </c>
      <c r="L25" s="108">
        <v>1390</v>
      </c>
    </row>
    <row r="26" spans="1:12" ht="13.5" thickTop="1" x14ac:dyDescent="0.2">
      <c r="A26" s="142" t="str">
        <f>'Plan vs Actual'!A28</f>
        <v xml:space="preserve">**The Statewide All Offices total is not equal to the sum of the workforce area counts for the following reasons:  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</row>
    <row r="27" spans="1:12" x14ac:dyDescent="0.2">
      <c r="A27" s="140" t="s">
        <v>57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</row>
    <row r="28" spans="1:12" x14ac:dyDescent="0.2">
      <c r="A28" s="140" t="s">
        <v>58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">
      <c r="A29" s="140" t="s">
        <v>71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</row>
    <row r="30" spans="1:12" x14ac:dyDescent="0.2">
      <c r="A30" s="140" t="s">
        <v>72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</row>
    <row r="31" spans="1:12" x14ac:dyDescent="0.2">
      <c r="A31" s="114"/>
    </row>
    <row r="32" spans="1:12" x14ac:dyDescent="0.2">
      <c r="C32" s="77"/>
    </row>
  </sheetData>
  <mergeCells count="9">
    <mergeCell ref="A1:L1"/>
    <mergeCell ref="A2:L2"/>
    <mergeCell ref="A3:L3"/>
    <mergeCell ref="A4:L4"/>
    <mergeCell ref="A30:L30"/>
    <mergeCell ref="A26:L26"/>
    <mergeCell ref="A27:L27"/>
    <mergeCell ref="A28:L28"/>
    <mergeCell ref="A29:L29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0"/>
  <sheetViews>
    <sheetView zoomScaleNormal="100" workbookViewId="0">
      <selection activeCell="A20" sqref="A20"/>
    </sheetView>
  </sheetViews>
  <sheetFormatPr defaultColWidth="9.140625" defaultRowHeight="12.75" x14ac:dyDescent="0.2"/>
  <cols>
    <col min="1" max="1" width="43.42578125" style="1" customWidth="1"/>
    <col min="2" max="13" width="7.5703125" style="1" customWidth="1"/>
    <col min="14" max="16384" width="9.140625" style="1"/>
  </cols>
  <sheetData>
    <row r="1" spans="1:17" ht="18.75" customHeight="1" x14ac:dyDescent="0.3">
      <c r="A1" s="127" t="s">
        <v>10</v>
      </c>
      <c r="B1" s="127"/>
      <c r="C1" s="127"/>
      <c r="D1" s="127"/>
      <c r="E1" s="127"/>
      <c r="F1" s="127"/>
      <c r="G1" s="127"/>
      <c r="H1" s="127"/>
      <c r="I1" s="127"/>
      <c r="J1" s="127"/>
      <c r="K1" s="139"/>
      <c r="L1" s="139"/>
      <c r="M1" s="139"/>
      <c r="N1" s="66"/>
      <c r="O1" s="66"/>
      <c r="P1" s="66"/>
      <c r="Q1" s="66"/>
    </row>
    <row r="2" spans="1:17" ht="18.75" customHeight="1" x14ac:dyDescent="0.25">
      <c r="A2" s="128" t="s">
        <v>11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66"/>
      <c r="O2" s="66"/>
      <c r="P2" s="66"/>
      <c r="Q2" s="66"/>
    </row>
    <row r="3" spans="1:17" ht="18.75" customHeight="1" x14ac:dyDescent="0.25">
      <c r="A3" s="128" t="str">
        <f>'Plan vs Actual'!A3</f>
        <v>FY25 Quarter Ending March 31, 2025</v>
      </c>
      <c r="B3" s="138"/>
      <c r="C3" s="138"/>
      <c r="D3" s="138"/>
      <c r="E3" s="138"/>
      <c r="F3" s="138"/>
      <c r="G3" s="138"/>
      <c r="H3" s="138"/>
      <c r="I3" s="138"/>
      <c r="J3" s="138"/>
      <c r="K3" s="139"/>
      <c r="L3" s="139"/>
      <c r="M3" s="139"/>
      <c r="N3" s="66"/>
      <c r="O3" s="66"/>
      <c r="P3" s="66"/>
      <c r="Q3" s="66"/>
    </row>
    <row r="4" spans="1:17" ht="30" customHeight="1" x14ac:dyDescent="0.2">
      <c r="A4" s="146" t="s">
        <v>73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7" ht="13.5" thickBot="1" x14ac:dyDescent="0.25"/>
    <row r="6" spans="1:17" s="81" customFormat="1" ht="15.75" customHeight="1" thickTop="1" x14ac:dyDescent="0.2">
      <c r="A6" s="78"/>
      <c r="B6" s="79" t="s">
        <v>74</v>
      </c>
      <c r="C6" s="79" t="s">
        <v>75</v>
      </c>
      <c r="D6" s="79" t="s">
        <v>76</v>
      </c>
      <c r="E6" s="79" t="s">
        <v>77</v>
      </c>
      <c r="F6" s="79" t="s">
        <v>78</v>
      </c>
      <c r="G6" s="79" t="s">
        <v>79</v>
      </c>
      <c r="H6" s="79" t="s">
        <v>80</v>
      </c>
      <c r="I6" s="79" t="s">
        <v>81</v>
      </c>
      <c r="J6" s="79" t="s">
        <v>82</v>
      </c>
      <c r="K6" s="79" t="s">
        <v>83</v>
      </c>
      <c r="L6" s="79" t="s">
        <v>84</v>
      </c>
      <c r="M6" s="80" t="s">
        <v>85</v>
      </c>
    </row>
    <row r="7" spans="1:17" ht="18" customHeight="1" x14ac:dyDescent="0.2">
      <c r="A7" s="90" t="s">
        <v>86</v>
      </c>
      <c r="B7" s="91">
        <v>2098</v>
      </c>
      <c r="C7" s="91">
        <v>3182</v>
      </c>
      <c r="D7" s="91">
        <v>4448</v>
      </c>
      <c r="E7" s="91">
        <v>5391</v>
      </c>
      <c r="F7" s="91">
        <v>6593</v>
      </c>
      <c r="G7" s="91">
        <v>7760</v>
      </c>
      <c r="H7" s="91">
        <v>8578</v>
      </c>
      <c r="I7" s="91">
        <v>9443</v>
      </c>
      <c r="J7" s="91">
        <v>10145</v>
      </c>
      <c r="K7" s="91"/>
      <c r="L7" s="91"/>
      <c r="M7" s="92"/>
    </row>
    <row r="8" spans="1:17" ht="18" customHeight="1" x14ac:dyDescent="0.2">
      <c r="A8" s="93" t="s">
        <v>87</v>
      </c>
      <c r="B8" s="91">
        <v>2098</v>
      </c>
      <c r="C8" s="91">
        <v>1686</v>
      </c>
      <c r="D8" s="91">
        <v>2078</v>
      </c>
      <c r="E8" s="91">
        <v>2040</v>
      </c>
      <c r="F8" s="91">
        <v>2236</v>
      </c>
      <c r="G8" s="91">
        <v>2500</v>
      </c>
      <c r="H8" s="91">
        <v>2115</v>
      </c>
      <c r="I8" s="91">
        <v>2573</v>
      </c>
      <c r="J8" s="91">
        <v>2130</v>
      </c>
      <c r="K8" s="91"/>
      <c r="L8" s="91"/>
      <c r="M8" s="92"/>
    </row>
    <row r="9" spans="1:17" ht="18" customHeight="1" x14ac:dyDescent="0.2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</row>
    <row r="10" spans="1:17" ht="18" customHeight="1" x14ac:dyDescent="0.25">
      <c r="A10" s="90" t="s">
        <v>88</v>
      </c>
      <c r="B10" s="91">
        <v>1066</v>
      </c>
      <c r="C10" s="91">
        <v>1747</v>
      </c>
      <c r="D10" s="91">
        <v>2477</v>
      </c>
      <c r="E10" s="91">
        <v>3023</v>
      </c>
      <c r="F10" s="91">
        <v>3453</v>
      </c>
      <c r="G10" s="91">
        <v>4246</v>
      </c>
      <c r="H10" s="91">
        <v>4728</v>
      </c>
      <c r="I10" s="91">
        <v>5220</v>
      </c>
      <c r="J10" s="91">
        <v>5673</v>
      </c>
      <c r="K10" s="91"/>
      <c r="L10" s="91"/>
      <c r="M10" s="92"/>
      <c r="N10" s="82"/>
    </row>
    <row r="11" spans="1:17" ht="18" customHeight="1" x14ac:dyDescent="0.2">
      <c r="A11" s="93" t="s">
        <v>89</v>
      </c>
      <c r="B11" s="91">
        <v>1066</v>
      </c>
      <c r="C11" s="91">
        <v>1022</v>
      </c>
      <c r="D11" s="91">
        <v>1187</v>
      </c>
      <c r="E11" s="91">
        <v>1113</v>
      </c>
      <c r="F11" s="91">
        <v>952</v>
      </c>
      <c r="G11" s="91">
        <v>1419</v>
      </c>
      <c r="H11" s="91">
        <v>1148</v>
      </c>
      <c r="I11" s="91">
        <v>1702</v>
      </c>
      <c r="J11" s="91">
        <v>1242</v>
      </c>
      <c r="K11" s="91"/>
      <c r="L11" s="91"/>
      <c r="M11" s="92"/>
    </row>
    <row r="12" spans="1:17" ht="18" customHeight="1" x14ac:dyDescent="0.2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2"/>
    </row>
    <row r="13" spans="1:17" ht="18" customHeight="1" x14ac:dyDescent="0.2">
      <c r="A13" s="90" t="s">
        <v>90</v>
      </c>
      <c r="B13" s="91">
        <v>355</v>
      </c>
      <c r="C13" s="91">
        <v>670</v>
      </c>
      <c r="D13" s="91">
        <v>892</v>
      </c>
      <c r="E13" s="91">
        <v>1089</v>
      </c>
      <c r="F13" s="91">
        <v>1277</v>
      </c>
      <c r="G13" s="91">
        <v>1441</v>
      </c>
      <c r="H13" s="91">
        <v>1667</v>
      </c>
      <c r="I13" s="91">
        <v>1857</v>
      </c>
      <c r="J13" s="91">
        <v>2021</v>
      </c>
      <c r="K13" s="91"/>
      <c r="L13" s="91"/>
      <c r="M13" s="92"/>
    </row>
    <row r="14" spans="1:17" ht="18" customHeight="1" x14ac:dyDescent="0.2">
      <c r="A14" s="93" t="s">
        <v>91</v>
      </c>
      <c r="B14" s="91">
        <v>355</v>
      </c>
      <c r="C14" s="91">
        <v>396</v>
      </c>
      <c r="D14" s="91">
        <v>339</v>
      </c>
      <c r="E14" s="91">
        <v>316</v>
      </c>
      <c r="F14" s="91">
        <v>290</v>
      </c>
      <c r="G14" s="91">
        <v>297</v>
      </c>
      <c r="H14" s="91">
        <v>373</v>
      </c>
      <c r="I14" s="91">
        <v>316</v>
      </c>
      <c r="J14" s="91">
        <v>303</v>
      </c>
      <c r="K14" s="91"/>
      <c r="L14" s="91"/>
      <c r="M14" s="92"/>
    </row>
    <row r="15" spans="1:17" ht="18" customHeight="1" x14ac:dyDescent="0.2">
      <c r="A15" s="90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2"/>
    </row>
    <row r="16" spans="1:17" ht="18" customHeight="1" x14ac:dyDescent="0.2">
      <c r="A16" s="90" t="s">
        <v>92</v>
      </c>
      <c r="B16" s="91">
        <v>90</v>
      </c>
      <c r="C16" s="91">
        <v>141</v>
      </c>
      <c r="D16" s="91">
        <v>195</v>
      </c>
      <c r="E16" s="91">
        <v>247</v>
      </c>
      <c r="F16" s="91">
        <v>291</v>
      </c>
      <c r="G16" s="91">
        <v>333</v>
      </c>
      <c r="H16" s="91">
        <v>378</v>
      </c>
      <c r="I16" s="91">
        <v>423</v>
      </c>
      <c r="J16" s="91">
        <v>461</v>
      </c>
      <c r="K16" s="91"/>
      <c r="L16" s="91"/>
      <c r="M16" s="92"/>
    </row>
    <row r="17" spans="1:13" ht="18" customHeight="1" x14ac:dyDescent="0.2">
      <c r="A17" s="93" t="s">
        <v>93</v>
      </c>
      <c r="B17" s="91">
        <v>90</v>
      </c>
      <c r="C17" s="91">
        <v>59</v>
      </c>
      <c r="D17" s="91">
        <v>61</v>
      </c>
      <c r="E17" s="91">
        <v>66</v>
      </c>
      <c r="F17" s="91">
        <v>53</v>
      </c>
      <c r="G17" s="91">
        <v>55</v>
      </c>
      <c r="H17" s="91">
        <v>54</v>
      </c>
      <c r="I17" s="91">
        <v>56</v>
      </c>
      <c r="J17" s="91">
        <v>60</v>
      </c>
      <c r="K17" s="91"/>
      <c r="L17" s="91"/>
      <c r="M17" s="92"/>
    </row>
    <row r="18" spans="1:13" ht="18" customHeight="1" thickBot="1" x14ac:dyDescent="0.25">
      <c r="A18" s="96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8"/>
    </row>
    <row r="19" spans="1:13" ht="15.75" thickTop="1" x14ac:dyDescent="0.2">
      <c r="A19" s="144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</row>
    <row r="20" spans="1:13" x14ac:dyDescent="0.2">
      <c r="A20" s="114"/>
    </row>
  </sheetData>
  <mergeCells count="5">
    <mergeCell ref="A19:M19"/>
    <mergeCell ref="A1:M1"/>
    <mergeCell ref="A3:M3"/>
    <mergeCell ref="A4:M4"/>
    <mergeCell ref="A2:M2"/>
  </mergeCells>
  <phoneticPr fontId="1" type="noConversion"/>
  <printOptions horizontalCentered="1" verticalCentered="1"/>
  <pageMargins left="0.5" right="0.5" top="0.75" bottom="0.75" header="0.5" footer="0.5"/>
  <pageSetup scale="9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4C1C687-6FC6-48A0-8A89-A82583BB36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3EE5E7-7979-45F5-9800-B37A825995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AF6A06-8CB0-4C2B-B32F-53C991BF00C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 Sheet</vt:lpstr>
      <vt:lpstr>Plan vs Actual</vt:lpstr>
      <vt:lpstr>Employer Services</vt:lpstr>
      <vt:lpstr>Employers Month to Month</vt:lpstr>
      <vt:lpstr>'Cover Sheet'!Print_Area</vt:lpstr>
      <vt:lpstr>'Employer Services'!Print_Area</vt:lpstr>
      <vt:lpstr>'Employers Month to Month'!Print_Area</vt:lpstr>
      <vt:lpstr>'Plan vs Actual'!Print_Area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Employer Summary</dc:title>
  <dc:subject/>
  <dc:creator>TBruce</dc:creator>
  <cp:keywords/>
  <dc:description/>
  <cp:lastModifiedBy>Boucher, Joan (DCS)</cp:lastModifiedBy>
  <cp:revision/>
  <dcterms:created xsi:type="dcterms:W3CDTF">2005-11-08T14:55:14Z</dcterms:created>
  <dcterms:modified xsi:type="dcterms:W3CDTF">2025-05-13T15:52:25Z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18856600.0000000</vt:lpwstr>
  </property>
  <property fmtid="{D5CDD505-2E9C-101B-9397-08002B2CF9AE}" pid="4" name="display_urn:schemas-microsoft-com:office:office#Author">
    <vt:lpwstr>Burke, Matthew (EOL)</vt:lpwstr>
  </property>
</Properties>
</file>