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3 03312025/"/>
    </mc:Choice>
  </mc:AlternateContent>
  <xr:revisionPtr revIDLastSave="576" documentId="11_0AF0487787B1D6A6942B36392F02BFAF5E74A281" xr6:coauthVersionLast="47" xr6:coauthVersionMax="47" xr10:uidLastSave="{31FFDFE5-8EE1-45EC-8B54-3D21DAE2301F}"/>
  <bookViews>
    <workbookView xWindow="-120" yWindow="-120" windowWidth="19410" windowHeight="9705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7" l="1"/>
  <c r="I26" i="7"/>
  <c r="J26" i="7"/>
  <c r="H23" i="7"/>
  <c r="I23" i="7"/>
  <c r="J23" i="7"/>
  <c r="H20" i="7"/>
  <c r="I20" i="7"/>
  <c r="J20" i="7"/>
  <c r="H17" i="7"/>
  <c r="I17" i="7"/>
  <c r="J17" i="7"/>
  <c r="H14" i="7"/>
  <c r="I14" i="7"/>
  <c r="J14" i="7"/>
  <c r="D35" i="9"/>
  <c r="D34" i="9"/>
  <c r="D33" i="9"/>
  <c r="D32" i="9"/>
  <c r="D31" i="9"/>
  <c r="D30" i="9"/>
  <c r="D29" i="9"/>
  <c r="D26" i="9"/>
  <c r="D25" i="9"/>
  <c r="D23" i="9"/>
  <c r="D24" i="9"/>
  <c r="D22" i="9"/>
  <c r="D21" i="9"/>
  <c r="D20" i="9"/>
  <c r="D18" i="9"/>
  <c r="D15" i="9"/>
  <c r="D14" i="9"/>
  <c r="D13" i="9"/>
  <c r="D12" i="9"/>
  <c r="D11" i="9"/>
  <c r="E26" i="7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D37" i="9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<sst xmlns="http://schemas.openxmlformats.org/spreadsheetml/2006/main" count="416" uniqueCount="152">
  <si>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</si>
  <si>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</si>
  <si>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</si>
  <si>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</si>
  <si>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</si>
  <si>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</si>
  <si>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</si>
  <si>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</si>
  <si>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</si>
  <si>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</si>
  <si>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</si>
  <si>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</si>
  <si>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</si>
  <si>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</si>
  <si>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</si>
  <si>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</si>
  <si>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</si>
  <si>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</si>
  <si>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</si>
  <si>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</si>
  <si>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</si>
  <si>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</si>
  <si>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</si>
  <si>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</si>
  <si>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</si>
  <si>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</si>
  <si>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</si>
  <si>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</si>
  <si>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</si>
  <si>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</si>
  <si>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</si>
  <si>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</si>
  <si>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</si>
  <si>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</si>
  <si>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</si>
  <si>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</si>
  <si>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</si>
  <si>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</si>
  <si>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</si>
  <si>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</si>
  <si>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</si>
  <si>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</si>
  <si>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</si>
  <si>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</si>
  <si>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</si>
  <si>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</si>
  <si>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</si>
  <si>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</si>
  <si>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</si>
  <si>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</si>
  <si>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</si>
  <si>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</si>
  <si>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</si>
  <si>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</si>
  <si>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</si>
  <si>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</si>
  <si>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</si>
  <si>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</si>
  <si>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</si>
  <si>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</si>
  <si>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</si>
  <si>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</si>
  <si>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</si>
  <si>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</si>
  <si>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</si>
  <si>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</si>
  <si>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</si>
  <si>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</si>
  <si>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</si>
  <si>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</si>
  <si>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</si>
  <si>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</si>
  <si>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</si>
  <si>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</si>
  <si>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</si>
  <si>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</si>
  <si>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</si>
  <si>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</si>
  <si>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</si>
  <si>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</si>
  <si>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</si>
  <si>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</si>
  <si>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</si>
  <si>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</si>
  <si>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</si>
  <si>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</si>
  <si>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</si>
  <si>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</si>
  <si>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</si>
  <si>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</si>
  <si>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</si>
  <si>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</si>
  <si>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</si>
  <si>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</si>
  <si>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</si>
  <si>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</si>
  <si>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</si>
  <si>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</si>
  <si>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</si>
  <si>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</si>
  <si>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</si>
  <si>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</si>
  <si>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</si>
  <si>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</si>
  <si>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</si>
  <si>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</si>
  <si>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</si>
  <si>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</si>
  <si>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</si>
  <si>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</si>
  <si>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</si>
  <si>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</si>
  <si>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</si>
  <si>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</si>
  <si>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</si>
  <si>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</si>
  <si>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</si>
  <si>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</si>
  <si>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</si>
  <si>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</si>
  <si>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</si>
  <si>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</si>
  <si>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</si>
  <si>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</si>
  <si>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</si>
  <si>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</si>
  <si>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</si>
  <si>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</si>
  <si>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</si>
  <si>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</si>
  <si>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</si>
  <si>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</si>
  <si>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</si>
  <si>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</si>
  <si>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</si>
  <si>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</si>
  <si>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</si>
  <si>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</si>
  <si>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</si>
  <si>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</si>
  <si>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</si>
  <si>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</si>
  <si>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</si>
  <si>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</si>
  <si>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</si>
  <si>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</si>
  <si>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FY24 to FY25
Change by Category</t>
  </si>
  <si>
    <t>FY25 Quarter Ending March 31, 2025</t>
  </si>
  <si>
    <t>FY24 Qtr 3</t>
  </si>
  <si>
    <t>03/31/24
YTD Customers</t>
  </si>
  <si>
    <t>FY25 Qtr 3</t>
  </si>
  <si>
    <t>03/31/25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</si>
</sst>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C29" sqref="C29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25"/>
      <c r="D4" s="125"/>
      <c r="E4" s="125"/>
      <c r="F4" s="125"/>
      <c r="G4" s="6"/>
    </row>
    <row r="5" spans="2:20" ht="22.5" thickTop="1" thickBot="1" x14ac:dyDescent="0.4">
      <c r="B5" s="2"/>
      <c r="C5" s="152" t="s">
        <v>0</v>
      </c>
      <c r="D5" s="152"/>
      <c r="E5" s="152"/>
      <c r="F5" s="152"/>
      <c r="G5" s="6"/>
    </row>
    <row r="6" spans="2:20" ht="23.25" customHeight="1" thickTop="1" thickBot="1" x14ac:dyDescent="0.3">
      <c r="B6" s="2"/>
      <c r="C6" s="127"/>
      <c r="D6" s="153" t="s">
        <v>1</v>
      </c>
      <c r="E6" s="154"/>
      <c r="F6" s="7"/>
      <c r="G6" s="6"/>
    </row>
    <row r="7" spans="2:20" ht="17.25" thickTop="1" thickBot="1" x14ac:dyDescent="0.3">
      <c r="B7" s="2"/>
      <c r="C7" s="127"/>
      <c r="D7" s="153" t="s">
        <v>147</v>
      </c>
      <c r="E7" s="154"/>
      <c r="F7" s="7"/>
      <c r="G7" s="6"/>
    </row>
    <row r="8" spans="2:20" ht="16.5" customHeight="1" thickTop="1" thickBot="1" x14ac:dyDescent="0.35">
      <c r="B8" s="2"/>
      <c r="C8" s="127"/>
      <c r="D8" s="140"/>
      <c r="E8" s="141"/>
      <c r="F8" s="7"/>
      <c r="G8" s="6"/>
    </row>
    <row r="9" spans="2:20" ht="20.25" thickTop="1" thickBot="1" x14ac:dyDescent="0.35">
      <c r="B9" s="2"/>
      <c r="C9" s="127"/>
      <c r="D9" s="140"/>
      <c r="E9" s="8" t="s">
        <v>2</v>
      </c>
      <c r="F9" s="7"/>
      <c r="G9" s="6"/>
    </row>
    <row r="10" spans="2:20" ht="20.25" thickTop="1" thickBot="1" x14ac:dyDescent="0.35">
      <c r="B10" s="2"/>
      <c r="C10" s="127"/>
      <c r="D10" s="140"/>
      <c r="E10" s="8"/>
      <c r="F10" s="7"/>
      <c r="G10" s="6"/>
    </row>
    <row r="11" spans="2:20" ht="20.25" thickTop="1" thickBot="1" x14ac:dyDescent="0.35">
      <c r="B11" s="2"/>
      <c r="C11" s="127"/>
      <c r="D11" s="141"/>
      <c r="E11" s="8" t="s">
        <v>3</v>
      </c>
      <c r="G11" s="6"/>
      <c r="S11" s="124"/>
      <c r="T11" s="124"/>
    </row>
    <row r="12" spans="2:20" ht="20.25" thickTop="1" thickBot="1" x14ac:dyDescent="0.35">
      <c r="B12" s="2"/>
      <c r="C12" s="127"/>
      <c r="D12" s="141"/>
      <c r="E12" s="8" t="s">
        <v>4</v>
      </c>
      <c r="G12" s="6"/>
    </row>
    <row r="13" spans="2:20" ht="20.25" thickTop="1" thickBot="1" x14ac:dyDescent="0.35">
      <c r="B13" s="2"/>
      <c r="C13" s="127"/>
      <c r="D13" s="9"/>
      <c r="E13" s="8" t="s">
        <v>5</v>
      </c>
      <c r="G13" s="6"/>
    </row>
    <row r="14" spans="2:20" ht="20.25" thickTop="1" thickBot="1" x14ac:dyDescent="0.35">
      <c r="B14" s="2"/>
      <c r="C14" s="127"/>
      <c r="D14" s="9"/>
      <c r="E14" s="8" t="s">
        <v>6</v>
      </c>
      <c r="G14" s="6"/>
    </row>
    <row r="15" spans="2:20" ht="20.25" thickTop="1" thickBot="1" x14ac:dyDescent="0.35">
      <c r="B15" s="2"/>
      <c r="C15" s="127"/>
      <c r="D15" s="9"/>
      <c r="E15" s="8" t="s">
        <v>7</v>
      </c>
      <c r="G15" s="6"/>
    </row>
    <row r="16" spans="2:20" ht="20.25" thickTop="1" thickBot="1" x14ac:dyDescent="0.35">
      <c r="B16" s="2"/>
      <c r="C16" s="127"/>
      <c r="D16" s="9"/>
      <c r="E16" s="8" t="s">
        <v>8</v>
      </c>
      <c r="G16" s="6"/>
    </row>
    <row r="17" spans="2:7" ht="20.25" thickTop="1" thickBot="1" x14ac:dyDescent="0.35">
      <c r="B17" s="2"/>
      <c r="C17" s="127"/>
      <c r="D17" s="9"/>
      <c r="E17" s="8"/>
      <c r="G17" s="6"/>
    </row>
    <row r="18" spans="2:7" ht="24.75" customHeight="1" thickTop="1" thickBot="1" x14ac:dyDescent="0.35">
      <c r="B18" s="2"/>
      <c r="D18" s="141"/>
      <c r="E18" s="10" t="s">
        <v>9</v>
      </c>
      <c r="F18" s="11"/>
      <c r="G18" s="6"/>
    </row>
    <row r="19" spans="2:7" ht="24.75" customHeight="1" thickTop="1" thickBot="1" x14ac:dyDescent="0.35">
      <c r="B19" s="2"/>
      <c r="D19" s="141"/>
      <c r="E19" s="10"/>
      <c r="F19" s="11"/>
      <c r="G19" s="6"/>
    </row>
    <row r="20" spans="2:7" ht="20.25" thickTop="1" thickBot="1" x14ac:dyDescent="0.35">
      <c r="B20" s="2"/>
      <c r="C20" s="127"/>
      <c r="D20" s="9"/>
      <c r="E20" s="8" t="s">
        <v>10</v>
      </c>
      <c r="G20" s="6"/>
    </row>
    <row r="21" spans="2:7" ht="20.25" thickTop="1" thickBot="1" x14ac:dyDescent="0.35">
      <c r="B21" s="2"/>
      <c r="C21" s="127"/>
      <c r="D21" s="9"/>
      <c r="E21" s="8" t="s">
        <v>11</v>
      </c>
      <c r="G21" s="6"/>
    </row>
    <row r="22" spans="2:7" ht="20.25" thickTop="1" thickBot="1" x14ac:dyDescent="0.35">
      <c r="B22" s="2"/>
      <c r="C22" s="127"/>
      <c r="D22" s="141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3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51" t="s">
        <v>14</v>
      </c>
      <c r="D27" s="151"/>
      <c r="E27" s="151"/>
      <c r="F27" s="151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zoomScale="90" zoomScaleNormal="90" workbookViewId="0">
      <selection activeCell="A33" sqref="A33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8" ht="15.75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27"/>
      <c r="R2" s="127"/>
    </row>
    <row r="3" spans="1:18" ht="15.75" x14ac:dyDescent="0.25">
      <c r="A3" s="153" t="s">
        <v>147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6"/>
      <c r="R3" s="16"/>
    </row>
    <row r="5" spans="1:18" ht="18.75" x14ac:dyDescent="0.3">
      <c r="A5" s="163" t="s">
        <v>15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8"/>
      <c r="R5" s="8"/>
    </row>
    <row r="6" spans="1:18" ht="6.75" customHeight="1" thickBot="1" x14ac:dyDescent="0.25"/>
    <row r="7" spans="1:18" ht="13.5" thickTop="1" x14ac:dyDescent="0.2">
      <c r="A7" s="138" t="s">
        <v>16</v>
      </c>
      <c r="B7" s="167" t="s">
        <v>17</v>
      </c>
      <c r="C7" s="167"/>
      <c r="D7" s="167"/>
      <c r="E7" s="164" t="s">
        <v>18</v>
      </c>
      <c r="F7" s="165"/>
      <c r="G7" s="166"/>
      <c r="H7" s="164" t="s">
        <v>19</v>
      </c>
      <c r="I7" s="165"/>
      <c r="J7" s="166"/>
      <c r="K7" s="164" t="s">
        <v>20</v>
      </c>
      <c r="L7" s="165"/>
      <c r="M7" s="166"/>
      <c r="N7" s="167" t="s">
        <v>21</v>
      </c>
      <c r="O7" s="167"/>
      <c r="P7" s="168"/>
    </row>
    <row r="8" spans="1:18" ht="25.5" customHeight="1" x14ac:dyDescent="0.2">
      <c r="A8" s="17"/>
      <c r="B8" s="155" t="s">
        <v>22</v>
      </c>
      <c r="C8" s="155"/>
      <c r="D8" s="155"/>
      <c r="E8" s="158" t="s">
        <v>23</v>
      </c>
      <c r="F8" s="159"/>
      <c r="G8" s="160"/>
      <c r="H8" s="156" t="s">
        <v>24</v>
      </c>
      <c r="I8" s="156"/>
      <c r="J8" s="156"/>
      <c r="K8" s="156" t="s">
        <v>25</v>
      </c>
      <c r="L8" s="156"/>
      <c r="M8" s="156"/>
      <c r="N8" s="155" t="s">
        <v>26</v>
      </c>
      <c r="O8" s="155"/>
      <c r="P8" s="162"/>
    </row>
    <row r="9" spans="1:18" ht="25.5" x14ac:dyDescent="0.2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" customHeight="1" x14ac:dyDescent="0.2">
      <c r="A10" s="19" t="s">
        <v>30</v>
      </c>
      <c r="B10" s="142">
        <v>3250</v>
      </c>
      <c r="C10" s="20">
        <v>3459</v>
      </c>
      <c r="D10" s="21">
        <f>C10/B10</f>
        <v>1.0643076923076924</v>
      </c>
      <c r="E10" s="106">
        <v>2900</v>
      </c>
      <c r="F10" s="20">
        <v>3119</v>
      </c>
      <c r="G10" s="22">
        <f>F10/E10</f>
        <v>1.0755172413793104</v>
      </c>
      <c r="H10" s="106">
        <v>200</v>
      </c>
      <c r="I10" s="20">
        <v>284</v>
      </c>
      <c r="J10" s="22">
        <f>I10/H10</f>
        <v>1.42</v>
      </c>
      <c r="K10" s="104">
        <v>1900</v>
      </c>
      <c r="L10" s="20">
        <v>1965</v>
      </c>
      <c r="M10" s="21">
        <f>L10/K10</f>
        <v>1.0342105263157895</v>
      </c>
      <c r="N10" s="104">
        <v>150</v>
      </c>
      <c r="O10" s="20">
        <v>118</v>
      </c>
      <c r="P10" s="23">
        <f>O10/N10</f>
        <v>0.78666666666666663</v>
      </c>
    </row>
    <row r="11" spans="1:18" ht="14.1" customHeight="1" x14ac:dyDescent="0.2">
      <c r="A11" s="19" t="s">
        <v>31</v>
      </c>
      <c r="B11" s="142">
        <v>14000</v>
      </c>
      <c r="C11" s="20">
        <v>12519</v>
      </c>
      <c r="D11" s="21">
        <f t="shared" ref="D11:D25" si="0">C11/B11</f>
        <v>0.89421428571428574</v>
      </c>
      <c r="E11" s="106">
        <v>12740</v>
      </c>
      <c r="F11" s="20">
        <v>11297</v>
      </c>
      <c r="G11" s="22">
        <f t="shared" ref="G11:G25" si="1">F11/E11</f>
        <v>0.88673469387755099</v>
      </c>
      <c r="H11" s="106">
        <v>950</v>
      </c>
      <c r="I11" s="20">
        <v>952</v>
      </c>
      <c r="J11" s="22">
        <f t="shared" ref="J11:J25" si="2">I11/H11</f>
        <v>1.0021052631578948</v>
      </c>
      <c r="K11" s="104">
        <v>8500</v>
      </c>
      <c r="L11" s="20">
        <v>6943</v>
      </c>
      <c r="M11" s="21">
        <f>L11/K11</f>
        <v>0.81682352941176473</v>
      </c>
      <c r="N11" s="104">
        <v>265</v>
      </c>
      <c r="O11" s="20">
        <v>203</v>
      </c>
      <c r="P11" s="23">
        <f t="shared" ref="P11:P25" si="3">O11/N11</f>
        <v>0.76603773584905666</v>
      </c>
    </row>
    <row r="12" spans="1:18" ht="14.1" customHeight="1" x14ac:dyDescent="0.2">
      <c r="A12" s="19" t="s">
        <v>32</v>
      </c>
      <c r="B12" s="142">
        <v>8200</v>
      </c>
      <c r="C12" s="20">
        <v>7141</v>
      </c>
      <c r="D12" s="21">
        <f t="shared" si="0"/>
        <v>0.87085365853658536</v>
      </c>
      <c r="E12" s="11">
        <v>7544</v>
      </c>
      <c r="F12" s="20">
        <v>6682</v>
      </c>
      <c r="G12" s="22">
        <f t="shared" si="1"/>
        <v>0.88573700954400847</v>
      </c>
      <c r="H12" s="106">
        <v>785</v>
      </c>
      <c r="I12" s="20">
        <v>732</v>
      </c>
      <c r="J12" s="22">
        <f t="shared" si="2"/>
        <v>0.93248407643312103</v>
      </c>
      <c r="K12" s="104">
        <v>5700</v>
      </c>
      <c r="L12" s="20">
        <v>4826</v>
      </c>
      <c r="M12" s="21">
        <f t="shared" ref="M12:M25" si="4">L12/K12</f>
        <v>0.84666666666666668</v>
      </c>
      <c r="N12" s="104">
        <v>303</v>
      </c>
      <c r="O12" s="20">
        <v>259</v>
      </c>
      <c r="P12" s="23">
        <f t="shared" si="3"/>
        <v>0.8547854785478548</v>
      </c>
    </row>
    <row r="13" spans="1:18" ht="14.1" customHeight="1" x14ac:dyDescent="0.2">
      <c r="A13" s="19" t="s">
        <v>33</v>
      </c>
      <c r="B13" s="142">
        <v>7000</v>
      </c>
      <c r="C13" s="20">
        <v>6847</v>
      </c>
      <c r="D13" s="21">
        <f t="shared" si="0"/>
        <v>0.97814285714285709</v>
      </c>
      <c r="E13" s="106">
        <v>6580</v>
      </c>
      <c r="F13" s="20">
        <v>6363</v>
      </c>
      <c r="G13" s="22">
        <f t="shared" si="1"/>
        <v>0.96702127659574466</v>
      </c>
      <c r="H13" s="106">
        <v>350</v>
      </c>
      <c r="I13" s="20">
        <v>410</v>
      </c>
      <c r="J13" s="22">
        <f t="shared" si="2"/>
        <v>1.1714285714285715</v>
      </c>
      <c r="K13" s="104">
        <v>4620</v>
      </c>
      <c r="L13" s="20">
        <v>4690</v>
      </c>
      <c r="M13" s="21">
        <f t="shared" si="4"/>
        <v>1.0151515151515151</v>
      </c>
      <c r="N13" s="104">
        <v>215</v>
      </c>
      <c r="O13" s="20">
        <v>179</v>
      </c>
      <c r="P13" s="23">
        <f t="shared" si="3"/>
        <v>0.83255813953488367</v>
      </c>
    </row>
    <row r="14" spans="1:18" ht="14.1" customHeight="1" x14ac:dyDescent="0.2">
      <c r="A14" s="19" t="s">
        <v>34</v>
      </c>
      <c r="B14" s="142">
        <v>2900</v>
      </c>
      <c r="C14" s="20">
        <v>2489</v>
      </c>
      <c r="D14" s="21">
        <f t="shared" si="0"/>
        <v>0.85827586206896556</v>
      </c>
      <c r="E14" s="106">
        <v>2750</v>
      </c>
      <c r="F14" s="20">
        <v>2319</v>
      </c>
      <c r="G14" s="22">
        <f t="shared" si="1"/>
        <v>0.84327272727272728</v>
      </c>
      <c r="H14" s="106">
        <v>225</v>
      </c>
      <c r="I14" s="20">
        <v>210</v>
      </c>
      <c r="J14" s="22">
        <f t="shared" si="2"/>
        <v>0.93333333333333335</v>
      </c>
      <c r="K14" s="104">
        <v>2204</v>
      </c>
      <c r="L14" s="20">
        <v>1739</v>
      </c>
      <c r="M14" s="21">
        <f t="shared" si="4"/>
        <v>0.78901996370235938</v>
      </c>
      <c r="N14" s="104">
        <v>170</v>
      </c>
      <c r="O14" s="20">
        <v>126</v>
      </c>
      <c r="P14" s="23">
        <f t="shared" si="3"/>
        <v>0.74117647058823533</v>
      </c>
    </row>
    <row r="15" spans="1:18" ht="14.1" customHeight="1" x14ac:dyDescent="0.2">
      <c r="A15" s="19" t="s">
        <v>35</v>
      </c>
      <c r="B15" s="142">
        <v>10000</v>
      </c>
      <c r="C15" s="20">
        <v>8799</v>
      </c>
      <c r="D15" s="21">
        <f t="shared" si="0"/>
        <v>0.87990000000000002</v>
      </c>
      <c r="E15" s="106">
        <v>9500</v>
      </c>
      <c r="F15" s="20">
        <v>8194</v>
      </c>
      <c r="G15" s="22">
        <f t="shared" si="1"/>
        <v>0.8625263157894737</v>
      </c>
      <c r="H15" s="106">
        <v>700</v>
      </c>
      <c r="I15" s="20">
        <v>746</v>
      </c>
      <c r="J15" s="22">
        <f t="shared" si="2"/>
        <v>1.0657142857142856</v>
      </c>
      <c r="K15" s="104">
        <v>8000</v>
      </c>
      <c r="L15" s="20">
        <v>6097</v>
      </c>
      <c r="M15" s="21">
        <f t="shared" si="4"/>
        <v>0.76212500000000005</v>
      </c>
      <c r="N15" s="104">
        <v>400</v>
      </c>
      <c r="O15" s="20">
        <v>357</v>
      </c>
      <c r="P15" s="23">
        <f t="shared" si="3"/>
        <v>0.89249999999999996</v>
      </c>
    </row>
    <row r="16" spans="1:18" ht="14.1" customHeight="1" x14ac:dyDescent="0.2">
      <c r="A16" s="19" t="s">
        <v>36</v>
      </c>
      <c r="B16" s="142">
        <v>3450</v>
      </c>
      <c r="C16" s="20">
        <v>2673</v>
      </c>
      <c r="D16" s="21">
        <f t="shared" si="0"/>
        <v>0.77478260869565219</v>
      </c>
      <c r="E16" s="106">
        <v>3150</v>
      </c>
      <c r="F16" s="20">
        <v>2376</v>
      </c>
      <c r="G16" s="22">
        <f t="shared" si="1"/>
        <v>0.75428571428571434</v>
      </c>
      <c r="H16" s="106">
        <v>400</v>
      </c>
      <c r="I16" s="20">
        <v>302</v>
      </c>
      <c r="J16" s="22">
        <f t="shared" si="2"/>
        <v>0.755</v>
      </c>
      <c r="K16" s="104">
        <v>2200</v>
      </c>
      <c r="L16" s="20">
        <v>1719</v>
      </c>
      <c r="M16" s="21">
        <f t="shared" si="4"/>
        <v>0.78136363636363637</v>
      </c>
      <c r="N16" s="104">
        <v>150</v>
      </c>
      <c r="O16" s="20">
        <v>107</v>
      </c>
      <c r="P16" s="23">
        <f t="shared" si="3"/>
        <v>0.71333333333333337</v>
      </c>
    </row>
    <row r="17" spans="1:17" ht="14.1" customHeight="1" x14ac:dyDescent="0.2">
      <c r="A17" s="19" t="s">
        <v>37</v>
      </c>
      <c r="B17" s="142">
        <v>9800</v>
      </c>
      <c r="C17" s="20">
        <v>8419</v>
      </c>
      <c r="D17" s="21">
        <f t="shared" si="0"/>
        <v>0.85908163265306126</v>
      </c>
      <c r="E17" s="106">
        <v>9000</v>
      </c>
      <c r="F17" s="20">
        <v>7575</v>
      </c>
      <c r="G17" s="22">
        <f t="shared" si="1"/>
        <v>0.84166666666666667</v>
      </c>
      <c r="H17" s="106">
        <v>620</v>
      </c>
      <c r="I17" s="20">
        <v>571</v>
      </c>
      <c r="J17" s="22">
        <f t="shared" si="2"/>
        <v>0.92096774193548392</v>
      </c>
      <c r="K17" s="104">
        <v>6000</v>
      </c>
      <c r="L17" s="20">
        <v>4956</v>
      </c>
      <c r="M17" s="21">
        <f t="shared" si="4"/>
        <v>0.82599999999999996</v>
      </c>
      <c r="N17" s="104">
        <v>250</v>
      </c>
      <c r="O17" s="20">
        <v>218</v>
      </c>
      <c r="P17" s="23">
        <f t="shared" si="3"/>
        <v>0.872</v>
      </c>
    </row>
    <row r="18" spans="1:17" ht="14.1" customHeight="1" x14ac:dyDescent="0.2">
      <c r="A18" s="19" t="s">
        <v>38</v>
      </c>
      <c r="B18" s="142">
        <v>4300</v>
      </c>
      <c r="C18" s="20">
        <v>3696</v>
      </c>
      <c r="D18" s="21">
        <f t="shared" si="0"/>
        <v>0.85953488372093023</v>
      </c>
      <c r="E18" s="106">
        <v>2700</v>
      </c>
      <c r="F18" s="20">
        <v>3301</v>
      </c>
      <c r="G18" s="22">
        <f t="shared" si="1"/>
        <v>1.2225925925925927</v>
      </c>
      <c r="H18" s="106">
        <v>360</v>
      </c>
      <c r="I18" s="20">
        <v>313</v>
      </c>
      <c r="J18" s="22">
        <f t="shared" si="2"/>
        <v>0.86944444444444446</v>
      </c>
      <c r="K18" s="104">
        <v>3900</v>
      </c>
      <c r="L18" s="20">
        <v>2121</v>
      </c>
      <c r="M18" s="21">
        <f t="shared" si="4"/>
        <v>0.54384615384615387</v>
      </c>
      <c r="N18" s="104">
        <v>205</v>
      </c>
      <c r="O18" s="20">
        <v>144</v>
      </c>
      <c r="P18" s="23">
        <f t="shared" si="3"/>
        <v>0.70243902439024386</v>
      </c>
    </row>
    <row r="19" spans="1:17" ht="14.1" customHeight="1" x14ac:dyDescent="0.2">
      <c r="A19" s="19" t="s">
        <v>39</v>
      </c>
      <c r="B19" s="142">
        <v>17000</v>
      </c>
      <c r="C19" s="20">
        <v>15469</v>
      </c>
      <c r="D19" s="21">
        <f t="shared" si="0"/>
        <v>0.90994117647058825</v>
      </c>
      <c r="E19" s="106">
        <v>15000</v>
      </c>
      <c r="F19" s="20">
        <v>14060</v>
      </c>
      <c r="G19" s="22">
        <f t="shared" si="1"/>
        <v>0.93733333333333335</v>
      </c>
      <c r="H19" s="106">
        <v>1350</v>
      </c>
      <c r="I19" s="20">
        <v>1166</v>
      </c>
      <c r="J19" s="22">
        <f t="shared" si="2"/>
        <v>0.86370370370370375</v>
      </c>
      <c r="K19" s="104">
        <v>8133</v>
      </c>
      <c r="L19" s="20">
        <v>7461</v>
      </c>
      <c r="M19" s="21">
        <f t="shared" si="4"/>
        <v>0.91737366285503508</v>
      </c>
      <c r="N19" s="104">
        <v>400</v>
      </c>
      <c r="O19" s="20">
        <v>332</v>
      </c>
      <c r="P19" s="23">
        <f t="shared" si="3"/>
        <v>0.83</v>
      </c>
    </row>
    <row r="20" spans="1:17" ht="14.1" customHeight="1" x14ac:dyDescent="0.2">
      <c r="A20" s="19" t="s">
        <v>40</v>
      </c>
      <c r="B20" s="142">
        <v>7846</v>
      </c>
      <c r="C20" s="20">
        <v>6828</v>
      </c>
      <c r="D20" s="21">
        <f t="shared" si="0"/>
        <v>0.87025235788937039</v>
      </c>
      <c r="E20" s="106">
        <v>7211</v>
      </c>
      <c r="F20" s="20">
        <v>6277</v>
      </c>
      <c r="G20" s="22">
        <f t="shared" si="1"/>
        <v>0.87047566218277628</v>
      </c>
      <c r="H20" s="106">
        <v>338</v>
      </c>
      <c r="I20" s="20">
        <v>304</v>
      </c>
      <c r="J20" s="22">
        <f t="shared" si="2"/>
        <v>0.89940828402366868</v>
      </c>
      <c r="K20" s="104">
        <v>5325</v>
      </c>
      <c r="L20" s="20">
        <v>4700</v>
      </c>
      <c r="M20" s="21">
        <f t="shared" si="4"/>
        <v>0.88262910798122063</v>
      </c>
      <c r="N20" s="104">
        <v>206</v>
      </c>
      <c r="O20" s="20">
        <v>148</v>
      </c>
      <c r="P20" s="23">
        <f t="shared" si="3"/>
        <v>0.71844660194174759</v>
      </c>
    </row>
    <row r="21" spans="1:17" ht="14.1" customHeight="1" x14ac:dyDescent="0.2">
      <c r="A21" s="19" t="s">
        <v>41</v>
      </c>
      <c r="B21" s="142">
        <v>9000</v>
      </c>
      <c r="C21" s="20">
        <v>9910</v>
      </c>
      <c r="D21" s="21">
        <f t="shared" si="0"/>
        <v>1.1011111111111112</v>
      </c>
      <c r="E21" s="106">
        <v>7560</v>
      </c>
      <c r="F21" s="20">
        <v>9297</v>
      </c>
      <c r="G21" s="22">
        <f t="shared" si="1"/>
        <v>1.2297619047619048</v>
      </c>
      <c r="H21" s="106">
        <v>540</v>
      </c>
      <c r="I21" s="20">
        <v>675</v>
      </c>
      <c r="J21" s="22">
        <f t="shared" si="2"/>
        <v>1.25</v>
      </c>
      <c r="K21" s="104">
        <v>7020</v>
      </c>
      <c r="L21" s="20">
        <v>7888</v>
      </c>
      <c r="M21" s="21">
        <f t="shared" si="4"/>
        <v>1.1236467236467236</v>
      </c>
      <c r="N21" s="104">
        <v>360</v>
      </c>
      <c r="O21" s="20">
        <v>295</v>
      </c>
      <c r="P21" s="23">
        <f t="shared" si="3"/>
        <v>0.81944444444444442</v>
      </c>
    </row>
    <row r="22" spans="1:17" ht="14.1" customHeight="1" x14ac:dyDescent="0.2">
      <c r="A22" s="19" t="s">
        <v>42</v>
      </c>
      <c r="B22" s="142">
        <v>9000</v>
      </c>
      <c r="C22" s="20">
        <v>9441</v>
      </c>
      <c r="D22" s="21">
        <f t="shared" si="0"/>
        <v>1.0489999999999999</v>
      </c>
      <c r="E22" s="106">
        <v>8400</v>
      </c>
      <c r="F22" s="20">
        <v>8654</v>
      </c>
      <c r="G22" s="22">
        <f t="shared" si="1"/>
        <v>1.0302380952380952</v>
      </c>
      <c r="H22" s="106">
        <v>500</v>
      </c>
      <c r="I22" s="20">
        <v>696</v>
      </c>
      <c r="J22" s="22">
        <f t="shared" si="2"/>
        <v>1.3919999999999999</v>
      </c>
      <c r="K22" s="104">
        <v>7000</v>
      </c>
      <c r="L22" s="20">
        <v>7326</v>
      </c>
      <c r="M22" s="21">
        <f t="shared" si="4"/>
        <v>1.0465714285714285</v>
      </c>
      <c r="N22" s="104">
        <v>300</v>
      </c>
      <c r="O22" s="20">
        <v>274</v>
      </c>
      <c r="P22" s="23">
        <f t="shared" si="3"/>
        <v>0.91333333333333333</v>
      </c>
    </row>
    <row r="23" spans="1:17" ht="14.1" customHeight="1" x14ac:dyDescent="0.2">
      <c r="A23" s="19" t="s">
        <v>43</v>
      </c>
      <c r="B23" s="142">
        <v>4500</v>
      </c>
      <c r="C23" s="20">
        <v>3931</v>
      </c>
      <c r="D23" s="21">
        <f t="shared" si="0"/>
        <v>0.87355555555555553</v>
      </c>
      <c r="E23" s="106">
        <v>4100</v>
      </c>
      <c r="F23" s="20">
        <v>3548</v>
      </c>
      <c r="G23" s="22">
        <f t="shared" si="1"/>
        <v>0.86536585365853658</v>
      </c>
      <c r="H23" s="106">
        <v>270</v>
      </c>
      <c r="I23" s="20">
        <v>277</v>
      </c>
      <c r="J23" s="22">
        <f t="shared" si="2"/>
        <v>1.0259259259259259</v>
      </c>
      <c r="K23" s="104">
        <v>3600</v>
      </c>
      <c r="L23" s="20">
        <v>2912</v>
      </c>
      <c r="M23" s="21">
        <f t="shared" si="4"/>
        <v>0.80888888888888888</v>
      </c>
      <c r="N23" s="104">
        <v>190</v>
      </c>
      <c r="O23" s="20">
        <v>137</v>
      </c>
      <c r="P23" s="23">
        <f t="shared" si="3"/>
        <v>0.72105263157894739</v>
      </c>
    </row>
    <row r="24" spans="1:17" ht="14.1" customHeight="1" x14ac:dyDescent="0.2">
      <c r="A24" s="19" t="s">
        <v>44</v>
      </c>
      <c r="B24" s="142">
        <v>7000</v>
      </c>
      <c r="C24" s="20">
        <v>6032</v>
      </c>
      <c r="D24" s="21">
        <f t="shared" si="0"/>
        <v>0.86171428571428577</v>
      </c>
      <c r="E24" s="106">
        <v>6000</v>
      </c>
      <c r="F24" s="20">
        <v>5309</v>
      </c>
      <c r="G24" s="22">
        <f t="shared" si="1"/>
        <v>0.88483333333333336</v>
      </c>
      <c r="H24" s="106">
        <v>425</v>
      </c>
      <c r="I24" s="20">
        <v>429</v>
      </c>
      <c r="J24" s="22">
        <f t="shared" si="2"/>
        <v>1.0094117647058825</v>
      </c>
      <c r="K24" s="104">
        <v>5000</v>
      </c>
      <c r="L24" s="20">
        <v>4198</v>
      </c>
      <c r="M24" s="21">
        <f t="shared" si="4"/>
        <v>0.83960000000000001</v>
      </c>
      <c r="N24" s="104">
        <v>300</v>
      </c>
      <c r="O24" s="20">
        <v>154</v>
      </c>
      <c r="P24" s="23">
        <f t="shared" si="3"/>
        <v>0.51333333333333331</v>
      </c>
    </row>
    <row r="25" spans="1:17" ht="14.1" customHeight="1" x14ac:dyDescent="0.2">
      <c r="A25" s="19" t="s">
        <v>45</v>
      </c>
      <c r="B25" s="143">
        <v>9660</v>
      </c>
      <c r="C25" s="20">
        <v>8363</v>
      </c>
      <c r="D25" s="21">
        <f t="shared" si="0"/>
        <v>0.86573498964803308</v>
      </c>
      <c r="E25" s="106">
        <v>9400</v>
      </c>
      <c r="F25" s="20">
        <v>7845</v>
      </c>
      <c r="G25" s="22">
        <f t="shared" si="1"/>
        <v>0.83457446808510638</v>
      </c>
      <c r="H25" s="106">
        <v>800</v>
      </c>
      <c r="I25" s="20">
        <v>683</v>
      </c>
      <c r="J25" s="22">
        <f t="shared" si="2"/>
        <v>0.85375000000000001</v>
      </c>
      <c r="K25" s="104">
        <v>8500</v>
      </c>
      <c r="L25" s="20">
        <v>6366</v>
      </c>
      <c r="M25" s="21">
        <f t="shared" si="4"/>
        <v>0.74894117647058822</v>
      </c>
      <c r="N25" s="104">
        <v>300</v>
      </c>
      <c r="O25" s="20">
        <v>264</v>
      </c>
      <c r="P25" s="23">
        <f t="shared" si="3"/>
        <v>0.88</v>
      </c>
    </row>
    <row r="26" spans="1:17" x14ac:dyDescent="0.2">
      <c r="A26" s="19" t="s">
        <v>46</v>
      </c>
      <c r="B26" s="112" t="s">
        <v>47</v>
      </c>
      <c r="C26" s="104">
        <v>1317</v>
      </c>
      <c r="D26" s="21" t="s">
        <v>47</v>
      </c>
      <c r="E26" s="106" t="s">
        <v>47</v>
      </c>
      <c r="F26" s="107">
        <v>1272</v>
      </c>
      <c r="G26" s="22" t="s">
        <v>47</v>
      </c>
      <c r="H26" s="106" t="s">
        <v>47</v>
      </c>
      <c r="I26" s="107">
        <v>25</v>
      </c>
      <c r="J26" s="22" t="s">
        <v>47</v>
      </c>
      <c r="K26" s="104" t="s">
        <v>47</v>
      </c>
      <c r="L26" s="104">
        <v>349</v>
      </c>
      <c r="M26" s="21" t="s">
        <v>47</v>
      </c>
      <c r="N26" s="104" t="s">
        <v>47</v>
      </c>
      <c r="O26" s="104">
        <v>38</v>
      </c>
      <c r="P26" s="23" t="s">
        <v>47</v>
      </c>
    </row>
    <row r="27" spans="1:17" ht="13.5" thickBot="1" x14ac:dyDescent="0.25">
      <c r="A27" s="24" t="s">
        <v>48</v>
      </c>
      <c r="B27" s="115">
        <f>SUM(B10:B26)</f>
        <v>126906</v>
      </c>
      <c r="C27" s="105">
        <v>107425</v>
      </c>
      <c r="D27" s="25">
        <f>C27/B27</f>
        <v>0.84649267962113695</v>
      </c>
      <c r="E27" s="105">
        <f>SUM(E10:E26)</f>
        <v>114535</v>
      </c>
      <c r="F27" s="105">
        <v>97049</v>
      </c>
      <c r="G27" s="26">
        <f>F27/E27</f>
        <v>0.84733051032435502</v>
      </c>
      <c r="H27" s="105">
        <f>SUM(H10:H26)</f>
        <v>8813</v>
      </c>
      <c r="I27" s="105">
        <v>8556</v>
      </c>
      <c r="J27" s="26">
        <f>I27/H27</f>
        <v>0.97083853398388742</v>
      </c>
      <c r="K27" s="105">
        <f>SUM(K10:K26)</f>
        <v>87602</v>
      </c>
      <c r="L27" s="105">
        <v>64423</v>
      </c>
      <c r="M27" s="25">
        <f>L27/K27</f>
        <v>0.73540558434738934</v>
      </c>
      <c r="N27" s="105">
        <f>SUM(N10:N26)</f>
        <v>4164</v>
      </c>
      <c r="O27" s="105">
        <v>3135</v>
      </c>
      <c r="P27" s="27">
        <f>O27/N27</f>
        <v>0.75288184438040351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57" t="s">
        <v>51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32"/>
    </row>
    <row r="31" spans="1:17" ht="12.75" customHeight="1" x14ac:dyDescent="0.2">
      <c r="A31" s="157" t="s">
        <v>52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32"/>
    </row>
    <row r="32" spans="1:17" x14ac:dyDescent="0.2">
      <c r="A32" s="161" t="s">
        <v>53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3" sqref="A33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15.75" x14ac:dyDescent="0.2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26"/>
      <c r="N2" s="126"/>
      <c r="O2" s="126"/>
      <c r="P2" s="126"/>
    </row>
    <row r="3" spans="1:16" ht="15.75" x14ac:dyDescent="0.25">
      <c r="A3" s="153" t="str">
        <f>'1. Plan vs Actual'!A3</f>
        <v>FY25 Quarter Ending March 31, 2025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26"/>
      <c r="N3" s="126"/>
      <c r="O3" s="126"/>
      <c r="P3" s="126"/>
    </row>
    <row r="5" spans="1:16" ht="18.75" x14ac:dyDescent="0.3">
      <c r="A5" s="163" t="s">
        <v>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8"/>
    </row>
    <row r="6" spans="1:16" ht="6.75" customHeight="1" thickBot="1" x14ac:dyDescent="0.25"/>
    <row r="7" spans="1:16" ht="13.5" thickTop="1" x14ac:dyDescent="0.2">
      <c r="A7" s="173" t="s">
        <v>16</v>
      </c>
      <c r="B7" s="167" t="s">
        <v>17</v>
      </c>
      <c r="C7" s="167" t="s">
        <v>18</v>
      </c>
      <c r="D7" s="167"/>
      <c r="E7" s="169" t="s">
        <v>54</v>
      </c>
      <c r="F7" s="169"/>
      <c r="G7" s="169"/>
      <c r="H7" s="169"/>
      <c r="I7" s="169"/>
      <c r="J7" s="169"/>
      <c r="K7" s="169"/>
      <c r="L7" s="170"/>
    </row>
    <row r="8" spans="1:16" x14ac:dyDescent="0.2">
      <c r="A8" s="174"/>
      <c r="B8" s="171"/>
      <c r="C8" s="171"/>
      <c r="D8" s="171"/>
      <c r="E8" s="171" t="s">
        <v>19</v>
      </c>
      <c r="F8" s="171"/>
      <c r="G8" s="171" t="s">
        <v>20</v>
      </c>
      <c r="H8" s="171"/>
      <c r="I8" s="171" t="s">
        <v>21</v>
      </c>
      <c r="J8" s="171"/>
      <c r="K8" s="171" t="s">
        <v>55</v>
      </c>
      <c r="L8" s="172"/>
    </row>
    <row r="9" spans="1:16" s="29" customFormat="1" ht="38.25" x14ac:dyDescent="0.2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3459</v>
      </c>
      <c r="C10" s="20">
        <v>2106</v>
      </c>
      <c r="D10" s="21">
        <f>C10/B10</f>
        <v>0.60884648742411096</v>
      </c>
      <c r="E10" s="20">
        <f>'1. Plan vs Actual'!F10</f>
        <v>3119</v>
      </c>
      <c r="F10" s="21">
        <f>E10/B10</f>
        <v>0.90170569528765543</v>
      </c>
      <c r="G10" s="20">
        <f>'1. Plan vs Actual'!I10</f>
        <v>284</v>
      </c>
      <c r="H10" s="21">
        <f>G10/B10</f>
        <v>8.2104654524429027E-2</v>
      </c>
      <c r="I10" s="30">
        <f>'1. Plan vs Actual'!L10</f>
        <v>1965</v>
      </c>
      <c r="J10" s="21">
        <f>I10/B10</f>
        <v>0.56808326105810925</v>
      </c>
      <c r="K10" s="20">
        <f>'1. Plan vs Actual'!O10</f>
        <v>118</v>
      </c>
      <c r="L10" s="23">
        <f>K10/B10</f>
        <v>3.4113905753107833E-2</v>
      </c>
    </row>
    <row r="11" spans="1:16" ht="14.1" customHeight="1" x14ac:dyDescent="0.2">
      <c r="A11" s="19" t="s">
        <v>31</v>
      </c>
      <c r="B11" s="30">
        <f>'1. Plan vs Actual'!C11</f>
        <v>12519</v>
      </c>
      <c r="C11" s="20">
        <v>10177</v>
      </c>
      <c r="D11" s="21">
        <f t="shared" ref="D11:D27" si="0">C11/B11</f>
        <v>0.8129243549804297</v>
      </c>
      <c r="E11" s="20">
        <f>'1. Plan vs Actual'!F11</f>
        <v>11297</v>
      </c>
      <c r="F11" s="21">
        <f t="shared" ref="F11:F27" si="1">E11/B11</f>
        <v>0.90238836967808933</v>
      </c>
      <c r="G11" s="20">
        <f>'1. Plan vs Actual'!I11</f>
        <v>952</v>
      </c>
      <c r="H11" s="21">
        <f t="shared" ref="H11:H27" si="2">G11/B11</f>
        <v>7.6044412493010624E-2</v>
      </c>
      <c r="I11" s="30">
        <f>'1. Plan vs Actual'!L11</f>
        <v>6943</v>
      </c>
      <c r="J11" s="21">
        <f t="shared" ref="J11:J27" si="3">I11/B11</f>
        <v>0.55459701254093774</v>
      </c>
      <c r="K11" s="20">
        <f>'1. Plan vs Actual'!O11</f>
        <v>203</v>
      </c>
      <c r="L11" s="23">
        <f t="shared" ref="L11:L27" si="4">K11/B11</f>
        <v>1.6215352663950796E-2</v>
      </c>
    </row>
    <row r="12" spans="1:16" ht="14.1" customHeight="1" x14ac:dyDescent="0.2">
      <c r="A12" s="19" t="s">
        <v>32</v>
      </c>
      <c r="B12" s="30">
        <f>'1. Plan vs Actual'!C12</f>
        <v>7141</v>
      </c>
      <c r="C12" s="20">
        <v>5161</v>
      </c>
      <c r="D12" s="21">
        <f t="shared" si="0"/>
        <v>0.72272790925640662</v>
      </c>
      <c r="E12" s="20">
        <f>'1. Plan vs Actual'!F12</f>
        <v>6682</v>
      </c>
      <c r="F12" s="21">
        <f t="shared" si="1"/>
        <v>0.93572328805489424</v>
      </c>
      <c r="G12" s="20">
        <f>'1. Plan vs Actual'!I12</f>
        <v>732</v>
      </c>
      <c r="H12" s="21">
        <f t="shared" si="2"/>
        <v>0.10250665172944966</v>
      </c>
      <c r="I12" s="30">
        <f>'1. Plan vs Actual'!L12</f>
        <v>4826</v>
      </c>
      <c r="J12" s="21">
        <f t="shared" si="3"/>
        <v>0.67581571208514213</v>
      </c>
      <c r="K12" s="20">
        <f>'1. Plan vs Actual'!O12</f>
        <v>259</v>
      </c>
      <c r="L12" s="23">
        <f t="shared" si="4"/>
        <v>3.6269430051813469E-2</v>
      </c>
    </row>
    <row r="13" spans="1:16" ht="14.1" customHeight="1" x14ac:dyDescent="0.2">
      <c r="A13" s="19" t="s">
        <v>33</v>
      </c>
      <c r="B13" s="30">
        <f>'1. Plan vs Actual'!C13</f>
        <v>6847</v>
      </c>
      <c r="C13" s="20">
        <v>5007</v>
      </c>
      <c r="D13" s="21">
        <f t="shared" si="0"/>
        <v>0.73126916897911498</v>
      </c>
      <c r="E13" s="20">
        <f>'1. Plan vs Actual'!F13</f>
        <v>6363</v>
      </c>
      <c r="F13" s="21">
        <f t="shared" si="1"/>
        <v>0.9293121074923324</v>
      </c>
      <c r="G13" s="20">
        <f>'1. Plan vs Actual'!I13</f>
        <v>410</v>
      </c>
      <c r="H13" s="21">
        <f t="shared" si="2"/>
        <v>5.9880239520958084E-2</v>
      </c>
      <c r="I13" s="30">
        <f>'1. Plan vs Actual'!L13</f>
        <v>4690</v>
      </c>
      <c r="J13" s="21">
        <f t="shared" si="3"/>
        <v>0.68497152037388642</v>
      </c>
      <c r="K13" s="20">
        <f>'1. Plan vs Actual'!O13</f>
        <v>179</v>
      </c>
      <c r="L13" s="23">
        <f t="shared" si="4"/>
        <v>2.6142836278662186E-2</v>
      </c>
    </row>
    <row r="14" spans="1:16" ht="14.1" customHeight="1" x14ac:dyDescent="0.2">
      <c r="A14" s="19" t="s">
        <v>34</v>
      </c>
      <c r="B14" s="30">
        <f>'1. Plan vs Actual'!C14</f>
        <v>2489</v>
      </c>
      <c r="C14" s="20">
        <v>1589</v>
      </c>
      <c r="D14" s="21">
        <f t="shared" si="0"/>
        <v>0.63840899959823227</v>
      </c>
      <c r="E14" s="20">
        <f>'1. Plan vs Actual'!F14</f>
        <v>2319</v>
      </c>
      <c r="F14" s="21">
        <f t="shared" si="1"/>
        <v>0.93169947770188832</v>
      </c>
      <c r="G14" s="20">
        <f>'1. Plan vs Actual'!I14</f>
        <v>210</v>
      </c>
      <c r="H14" s="21">
        <f t="shared" si="2"/>
        <v>8.4371233427079154E-2</v>
      </c>
      <c r="I14" s="30">
        <f>'1. Plan vs Actual'!L14</f>
        <v>1739</v>
      </c>
      <c r="J14" s="21">
        <f t="shared" si="3"/>
        <v>0.69867416633186019</v>
      </c>
      <c r="K14" s="20">
        <f>'1. Plan vs Actual'!O14</f>
        <v>126</v>
      </c>
      <c r="L14" s="23">
        <f t="shared" si="4"/>
        <v>5.0622740056247492E-2</v>
      </c>
    </row>
    <row r="15" spans="1:16" ht="14.1" customHeight="1" x14ac:dyDescent="0.2">
      <c r="A15" s="19" t="s">
        <v>35</v>
      </c>
      <c r="B15" s="30">
        <f>'1. Plan vs Actual'!C15</f>
        <v>8799</v>
      </c>
      <c r="C15" s="20">
        <v>6111</v>
      </c>
      <c r="D15" s="21">
        <f t="shared" si="0"/>
        <v>0.6945107398568019</v>
      </c>
      <c r="E15" s="20">
        <f>'1. Plan vs Actual'!F15</f>
        <v>8194</v>
      </c>
      <c r="F15" s="21">
        <f t="shared" si="1"/>
        <v>0.931242186612115</v>
      </c>
      <c r="G15" s="20">
        <f>'1. Plan vs Actual'!I15</f>
        <v>746</v>
      </c>
      <c r="H15" s="21">
        <f t="shared" si="2"/>
        <v>8.4782361632003631E-2</v>
      </c>
      <c r="I15" s="30">
        <f>'1. Plan vs Actual'!L15</f>
        <v>6097</v>
      </c>
      <c r="J15" s="21">
        <f t="shared" si="3"/>
        <v>0.69291964996022271</v>
      </c>
      <c r="K15" s="20">
        <f>'1. Plan vs Actual'!O15</f>
        <v>357</v>
      </c>
      <c r="L15" s="23">
        <f t="shared" si="4"/>
        <v>4.0572792362768499E-2</v>
      </c>
    </row>
    <row r="16" spans="1:16" ht="14.1" customHeight="1" x14ac:dyDescent="0.2">
      <c r="A16" s="19" t="s">
        <v>36</v>
      </c>
      <c r="B16" s="30">
        <f>'1. Plan vs Actual'!C16</f>
        <v>2673</v>
      </c>
      <c r="C16" s="20">
        <v>1882</v>
      </c>
      <c r="D16" s="21">
        <f t="shared" si="0"/>
        <v>0.70407781518892631</v>
      </c>
      <c r="E16" s="20">
        <f>'1. Plan vs Actual'!F16</f>
        <v>2376</v>
      </c>
      <c r="F16" s="21">
        <f t="shared" si="1"/>
        <v>0.88888888888888884</v>
      </c>
      <c r="G16" s="20">
        <f>'1. Plan vs Actual'!I16</f>
        <v>302</v>
      </c>
      <c r="H16" s="21">
        <f t="shared" si="2"/>
        <v>0.11298166853722409</v>
      </c>
      <c r="I16" s="30">
        <f>'1. Plan vs Actual'!L16</f>
        <v>1719</v>
      </c>
      <c r="J16" s="21">
        <f t="shared" si="3"/>
        <v>0.64309764309764306</v>
      </c>
      <c r="K16" s="20">
        <f>'1. Plan vs Actual'!O16</f>
        <v>107</v>
      </c>
      <c r="L16" s="23">
        <f t="shared" si="4"/>
        <v>4.0029928918817806E-2</v>
      </c>
    </row>
    <row r="17" spans="1:16" ht="14.1" customHeight="1" x14ac:dyDescent="0.2">
      <c r="A17" s="19" t="s">
        <v>37</v>
      </c>
      <c r="B17" s="30">
        <f>'1. Plan vs Actual'!C17</f>
        <v>8419</v>
      </c>
      <c r="C17" s="20">
        <v>5372</v>
      </c>
      <c r="D17" s="21">
        <f t="shared" si="0"/>
        <v>0.63808053212970661</v>
      </c>
      <c r="E17" s="20">
        <f>'1. Plan vs Actual'!F17</f>
        <v>7575</v>
      </c>
      <c r="F17" s="21">
        <f t="shared" si="1"/>
        <v>0.89975056420002375</v>
      </c>
      <c r="G17" s="20">
        <f>'1. Plan vs Actual'!I17</f>
        <v>571</v>
      </c>
      <c r="H17" s="21">
        <f t="shared" si="2"/>
        <v>6.7822781803064502E-2</v>
      </c>
      <c r="I17" s="30">
        <f>'1. Plan vs Actual'!L17</f>
        <v>4956</v>
      </c>
      <c r="J17" s="21">
        <f t="shared" si="3"/>
        <v>0.58866848794393634</v>
      </c>
      <c r="K17" s="20">
        <f>'1. Plan vs Actual'!O17</f>
        <v>218</v>
      </c>
      <c r="L17" s="23">
        <f t="shared" si="4"/>
        <v>2.5893811616581542E-2</v>
      </c>
    </row>
    <row r="18" spans="1:16" ht="14.1" customHeight="1" x14ac:dyDescent="0.2">
      <c r="A18" s="19" t="s">
        <v>38</v>
      </c>
      <c r="B18" s="30">
        <f>'1. Plan vs Actual'!C18</f>
        <v>3696</v>
      </c>
      <c r="C18" s="20">
        <v>2319</v>
      </c>
      <c r="D18" s="21">
        <f t="shared" si="0"/>
        <v>0.62743506493506496</v>
      </c>
      <c r="E18" s="20">
        <f>'1. Plan vs Actual'!F18</f>
        <v>3301</v>
      </c>
      <c r="F18" s="21">
        <f t="shared" si="1"/>
        <v>0.8931277056277056</v>
      </c>
      <c r="G18" s="20">
        <f>'1. Plan vs Actual'!I18</f>
        <v>313</v>
      </c>
      <c r="H18" s="21">
        <f t="shared" si="2"/>
        <v>8.4686147186147184E-2</v>
      </c>
      <c r="I18" s="30">
        <f>'1. Plan vs Actual'!L18</f>
        <v>2121</v>
      </c>
      <c r="J18" s="21">
        <f t="shared" si="3"/>
        <v>0.57386363636363635</v>
      </c>
      <c r="K18" s="20">
        <f>'1. Plan vs Actual'!O18</f>
        <v>144</v>
      </c>
      <c r="L18" s="23">
        <f t="shared" si="4"/>
        <v>3.896103896103896E-2</v>
      </c>
    </row>
    <row r="19" spans="1:16" ht="14.1" customHeight="1" x14ac:dyDescent="0.2">
      <c r="A19" s="19" t="s">
        <v>39</v>
      </c>
      <c r="B19" s="30">
        <f>'1. Plan vs Actual'!C19</f>
        <v>15469</v>
      </c>
      <c r="C19" s="20">
        <v>8915</v>
      </c>
      <c r="D19" s="21">
        <f t="shared" si="0"/>
        <v>0.57631391815889843</v>
      </c>
      <c r="E19" s="20">
        <f>'1. Plan vs Actual'!F19</f>
        <v>14060</v>
      </c>
      <c r="F19" s="21">
        <f t="shared" si="1"/>
        <v>0.90891460340034913</v>
      </c>
      <c r="G19" s="20">
        <f>'1. Plan vs Actual'!I19</f>
        <v>1166</v>
      </c>
      <c r="H19" s="21">
        <f t="shared" si="2"/>
        <v>7.5376559570754412E-2</v>
      </c>
      <c r="I19" s="30">
        <f>'1. Plan vs Actual'!L19</f>
        <v>7461</v>
      </c>
      <c r="J19" s="21">
        <f t="shared" si="3"/>
        <v>0.48231947766500743</v>
      </c>
      <c r="K19" s="20">
        <f>'1. Plan vs Actual'!O19</f>
        <v>332</v>
      </c>
      <c r="L19" s="23">
        <f t="shared" si="4"/>
        <v>2.1462279397504686E-2</v>
      </c>
    </row>
    <row r="20" spans="1:16" ht="14.1" customHeight="1" x14ac:dyDescent="0.2">
      <c r="A20" s="19" t="s">
        <v>40</v>
      </c>
      <c r="B20" s="30">
        <f>'1. Plan vs Actual'!C20</f>
        <v>6828</v>
      </c>
      <c r="C20" s="20">
        <v>4449</v>
      </c>
      <c r="D20" s="21">
        <f t="shared" si="0"/>
        <v>0.65158172231985945</v>
      </c>
      <c r="E20" s="20">
        <f>'1. Plan vs Actual'!F20</f>
        <v>6277</v>
      </c>
      <c r="F20" s="21">
        <f t="shared" si="1"/>
        <v>0.919302870533099</v>
      </c>
      <c r="G20" s="20">
        <f>'1. Plan vs Actual'!I20</f>
        <v>304</v>
      </c>
      <c r="H20" s="21">
        <f t="shared" si="2"/>
        <v>4.452255418863503E-2</v>
      </c>
      <c r="I20" s="30">
        <f>'1. Plan vs Actual'!L20</f>
        <v>4700</v>
      </c>
      <c r="J20" s="21">
        <f t="shared" si="3"/>
        <v>0.6883421206795548</v>
      </c>
      <c r="K20" s="20">
        <f>'1. Plan vs Actual'!O20</f>
        <v>148</v>
      </c>
      <c r="L20" s="23">
        <f t="shared" si="4"/>
        <v>2.1675454012888107E-2</v>
      </c>
    </row>
    <row r="21" spans="1:16" ht="14.1" customHeight="1" x14ac:dyDescent="0.2">
      <c r="A21" s="19" t="s">
        <v>41</v>
      </c>
      <c r="B21" s="30">
        <f>'1. Plan vs Actual'!C21</f>
        <v>9910</v>
      </c>
      <c r="C21" s="20">
        <v>8127</v>
      </c>
      <c r="D21" s="21">
        <f t="shared" si="0"/>
        <v>0.82008072653884967</v>
      </c>
      <c r="E21" s="20">
        <f>'1. Plan vs Actual'!F21</f>
        <v>9297</v>
      </c>
      <c r="F21" s="21">
        <f t="shared" si="1"/>
        <v>0.9381432896064581</v>
      </c>
      <c r="G21" s="20">
        <f>'1. Plan vs Actual'!I21</f>
        <v>675</v>
      </c>
      <c r="H21" s="21">
        <f t="shared" si="2"/>
        <v>6.8113017154389499E-2</v>
      </c>
      <c r="I21" s="30">
        <f>'1. Plan vs Actual'!L21</f>
        <v>7888</v>
      </c>
      <c r="J21" s="21">
        <f t="shared" si="3"/>
        <v>0.7959636730575177</v>
      </c>
      <c r="K21" s="20">
        <f>'1. Plan vs Actual'!O21</f>
        <v>295</v>
      </c>
      <c r="L21" s="23">
        <f t="shared" si="4"/>
        <v>2.9767911200807264E-2</v>
      </c>
    </row>
    <row r="22" spans="1:16" ht="14.1" customHeight="1" x14ac:dyDescent="0.2">
      <c r="A22" s="19" t="s">
        <v>42</v>
      </c>
      <c r="B22" s="30">
        <f>'1. Plan vs Actual'!C22</f>
        <v>9441</v>
      </c>
      <c r="C22" s="20">
        <v>7663</v>
      </c>
      <c r="D22" s="21">
        <f t="shared" si="0"/>
        <v>0.81167249232072869</v>
      </c>
      <c r="E22" s="20">
        <f>'1. Plan vs Actual'!F22</f>
        <v>8654</v>
      </c>
      <c r="F22" s="21">
        <f t="shared" si="1"/>
        <v>0.91664018642093004</v>
      </c>
      <c r="G22" s="20">
        <f>'1. Plan vs Actual'!I22</f>
        <v>696</v>
      </c>
      <c r="H22" s="21">
        <f t="shared" si="2"/>
        <v>7.3721004130918338E-2</v>
      </c>
      <c r="I22" s="30">
        <f>'1. Plan vs Actual'!L22</f>
        <v>7326</v>
      </c>
      <c r="J22" s="21">
        <f t="shared" si="3"/>
        <v>0.77597712106768346</v>
      </c>
      <c r="K22" s="20">
        <f>'1. Plan vs Actual'!O22</f>
        <v>274</v>
      </c>
      <c r="L22" s="23">
        <f t="shared" si="4"/>
        <v>2.9022349327401758E-2</v>
      </c>
    </row>
    <row r="23" spans="1:16" ht="14.1" customHeight="1" x14ac:dyDescent="0.2">
      <c r="A23" s="19" t="s">
        <v>43</v>
      </c>
      <c r="B23" s="30">
        <f>'1. Plan vs Actual'!C23</f>
        <v>3931</v>
      </c>
      <c r="C23" s="20">
        <v>2480</v>
      </c>
      <c r="D23" s="21">
        <f t="shared" si="0"/>
        <v>0.63088272704146531</v>
      </c>
      <c r="E23" s="20">
        <f>'1. Plan vs Actual'!F23</f>
        <v>3548</v>
      </c>
      <c r="F23" s="21">
        <f t="shared" si="1"/>
        <v>0.90256932078351559</v>
      </c>
      <c r="G23" s="20">
        <f>'1. Plan vs Actual'!I23</f>
        <v>277</v>
      </c>
      <c r="H23" s="21">
        <f t="shared" si="2"/>
        <v>7.0465530399389464E-2</v>
      </c>
      <c r="I23" s="30">
        <f>'1. Plan vs Actual'!L23</f>
        <v>2912</v>
      </c>
      <c r="J23" s="21">
        <f t="shared" si="3"/>
        <v>0.74077842788094628</v>
      </c>
      <c r="K23" s="20">
        <f>'1. Plan vs Actual'!O23</f>
        <v>137</v>
      </c>
      <c r="L23" s="23">
        <f t="shared" si="4"/>
        <v>3.4851182905113201E-2</v>
      </c>
    </row>
    <row r="24" spans="1:16" ht="14.1" customHeight="1" x14ac:dyDescent="0.2">
      <c r="A24" s="19" t="s">
        <v>44</v>
      </c>
      <c r="B24" s="30">
        <f>'1. Plan vs Actual'!C24</f>
        <v>6032</v>
      </c>
      <c r="C24" s="20">
        <v>4405</v>
      </c>
      <c r="D24" s="21">
        <f t="shared" si="0"/>
        <v>0.73027188328912462</v>
      </c>
      <c r="E24" s="20">
        <f>'1. Plan vs Actual'!F24</f>
        <v>5309</v>
      </c>
      <c r="F24" s="21">
        <f t="shared" si="1"/>
        <v>0.88013925729442966</v>
      </c>
      <c r="G24" s="20">
        <f>'1. Plan vs Actual'!I24</f>
        <v>429</v>
      </c>
      <c r="H24" s="21">
        <f t="shared" si="2"/>
        <v>7.1120689655172417E-2</v>
      </c>
      <c r="I24" s="30">
        <f>'1. Plan vs Actual'!L24</f>
        <v>4198</v>
      </c>
      <c r="J24" s="21">
        <f t="shared" si="3"/>
        <v>0.69595490716180375</v>
      </c>
      <c r="K24" s="20">
        <f>'1. Plan vs Actual'!O24</f>
        <v>154</v>
      </c>
      <c r="L24" s="23">
        <f t="shared" si="4"/>
        <v>2.5530503978779841E-2</v>
      </c>
    </row>
    <row r="25" spans="1:16" ht="14.1" customHeight="1" x14ac:dyDescent="0.2">
      <c r="A25" s="19" t="s">
        <v>45</v>
      </c>
      <c r="B25" s="30">
        <f>'1. Plan vs Actual'!C25</f>
        <v>8363</v>
      </c>
      <c r="C25" s="20">
        <v>5968</v>
      </c>
      <c r="D25" s="21">
        <f t="shared" si="0"/>
        <v>0.71361951452827932</v>
      </c>
      <c r="E25" s="20">
        <f>'1. Plan vs Actual'!F25</f>
        <v>7845</v>
      </c>
      <c r="F25" s="21">
        <f t="shared" si="1"/>
        <v>0.93806050460361112</v>
      </c>
      <c r="G25" s="20">
        <f>'1. Plan vs Actual'!I25</f>
        <v>683</v>
      </c>
      <c r="H25" s="21">
        <f t="shared" si="2"/>
        <v>8.1669257443501134E-2</v>
      </c>
      <c r="I25" s="30">
        <f>'1. Plan vs Actual'!L25</f>
        <v>6366</v>
      </c>
      <c r="J25" s="21">
        <f t="shared" si="3"/>
        <v>0.7612100920722229</v>
      </c>
      <c r="K25" s="20">
        <f>'1. Plan vs Actual'!O25</f>
        <v>264</v>
      </c>
      <c r="L25" s="23">
        <f t="shared" si="4"/>
        <v>3.1567619275379648E-2</v>
      </c>
    </row>
    <row r="26" spans="1:16" x14ac:dyDescent="0.2">
      <c r="A26" s="19" t="s">
        <v>46</v>
      </c>
      <c r="B26" s="104">
        <f>'1. Plan vs Actual'!C26</f>
        <v>1317</v>
      </c>
      <c r="C26" s="104">
        <v>1159</v>
      </c>
      <c r="D26" s="21">
        <f t="shared" si="0"/>
        <v>0.88003037205770696</v>
      </c>
      <c r="E26" s="20">
        <f>'1. Plan vs Actual'!F26</f>
        <v>1272</v>
      </c>
      <c r="F26" s="21">
        <f t="shared" si="1"/>
        <v>0.96583143507972669</v>
      </c>
      <c r="G26" s="20">
        <f>'1. Plan vs Actual'!I26</f>
        <v>25</v>
      </c>
      <c r="H26" s="21">
        <f t="shared" si="2"/>
        <v>1.8982536066818528E-2</v>
      </c>
      <c r="I26" s="104">
        <f>'1. Plan vs Actual'!L26</f>
        <v>349</v>
      </c>
      <c r="J26" s="21">
        <f t="shared" si="3"/>
        <v>0.26499620349278663</v>
      </c>
      <c r="K26" s="104">
        <f>'1. Plan vs Actual'!O26</f>
        <v>38</v>
      </c>
      <c r="L26" s="23">
        <f t="shared" si="4"/>
        <v>2.8853454821564161E-2</v>
      </c>
      <c r="M26" s="150"/>
    </row>
    <row r="27" spans="1:16" ht="13.5" thickBot="1" x14ac:dyDescent="0.25">
      <c r="A27" s="24" t="s">
        <v>48</v>
      </c>
      <c r="B27" s="105">
        <f>'1. Plan vs Actual'!C27</f>
        <v>107425</v>
      </c>
      <c r="C27" s="105">
        <v>80821</v>
      </c>
      <c r="D27" s="25">
        <f t="shared" si="0"/>
        <v>0.75234814987200371</v>
      </c>
      <c r="E27" s="31">
        <f>'1. Plan vs Actual'!F27</f>
        <v>97049</v>
      </c>
      <c r="F27" s="25">
        <f t="shared" si="1"/>
        <v>0.90341168256923432</v>
      </c>
      <c r="G27" s="31">
        <f>'1. Plan vs Actual'!I27</f>
        <v>8556</v>
      </c>
      <c r="H27" s="25">
        <f t="shared" si="2"/>
        <v>7.964626483593204E-2</v>
      </c>
      <c r="I27" s="105">
        <f>+'1. Plan vs Actual'!L27</f>
        <v>64423</v>
      </c>
      <c r="J27" s="25">
        <f t="shared" si="3"/>
        <v>0.59970211775657434</v>
      </c>
      <c r="K27" s="105">
        <f>+'1. Plan vs Actual'!O27</f>
        <v>3135</v>
      </c>
      <c r="L27" s="27">
        <f t="shared" si="4"/>
        <v>2.9183151035606238E-2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57" t="s">
        <v>51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ht="12.75" customHeight="1" x14ac:dyDescent="0.2">
      <c r="A31" s="157" t="s">
        <v>52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</row>
    <row r="32" spans="1:16" x14ac:dyDescent="0.2">
      <c r="A32" s="161" t="s">
        <v>53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.75" x14ac:dyDescent="0.25">
      <c r="A3" s="153" t="str">
        <f>'1. Plan vs Actual'!A3</f>
        <v>FY25 Quarter Ending March 31, 2025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ht="18.75" x14ac:dyDescent="0.3">
      <c r="A5" s="163" t="s">
        <v>5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ht="6.75" customHeight="1" thickBot="1" x14ac:dyDescent="0.25"/>
    <row r="7" spans="1:10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8.25" x14ac:dyDescent="0.2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1530</v>
      </c>
      <c r="C9" s="20">
        <v>1883</v>
      </c>
      <c r="D9" s="20">
        <v>1609</v>
      </c>
      <c r="E9" s="20">
        <v>1225</v>
      </c>
      <c r="F9" s="20">
        <v>1810</v>
      </c>
      <c r="G9" s="20">
        <v>359</v>
      </c>
      <c r="H9" s="20">
        <v>561</v>
      </c>
      <c r="I9" s="20">
        <v>139</v>
      </c>
      <c r="J9" s="32">
        <v>2</v>
      </c>
    </row>
    <row r="10" spans="1:10" ht="14.1" customHeight="1" x14ac:dyDescent="0.2">
      <c r="A10" s="19" t="s">
        <v>31</v>
      </c>
      <c r="B10" s="20">
        <v>4110</v>
      </c>
      <c r="C10" s="20">
        <v>8143</v>
      </c>
      <c r="D10" s="20">
        <v>8535</v>
      </c>
      <c r="E10" s="20">
        <v>3126</v>
      </c>
      <c r="F10" s="20">
        <v>6807</v>
      </c>
      <c r="G10" s="20">
        <v>3566</v>
      </c>
      <c r="H10" s="20">
        <v>482</v>
      </c>
      <c r="I10" s="20">
        <v>246</v>
      </c>
      <c r="J10" s="32">
        <v>11</v>
      </c>
    </row>
    <row r="11" spans="1:10" ht="14.1" customHeight="1" x14ac:dyDescent="0.2">
      <c r="A11" s="19" t="s">
        <v>32</v>
      </c>
      <c r="B11" s="20">
        <v>3905</v>
      </c>
      <c r="C11" s="20">
        <v>5124</v>
      </c>
      <c r="D11" s="20">
        <v>4138</v>
      </c>
      <c r="E11" s="20">
        <v>1362</v>
      </c>
      <c r="F11" s="20">
        <v>4852</v>
      </c>
      <c r="G11" s="20">
        <v>134</v>
      </c>
      <c r="H11" s="20">
        <v>470</v>
      </c>
      <c r="I11" s="20">
        <v>451</v>
      </c>
      <c r="J11" s="32">
        <v>2</v>
      </c>
    </row>
    <row r="12" spans="1:10" ht="14.1" customHeight="1" x14ac:dyDescent="0.2">
      <c r="A12" s="19" t="s">
        <v>33</v>
      </c>
      <c r="B12" s="20">
        <v>3134</v>
      </c>
      <c r="C12" s="20">
        <v>5296</v>
      </c>
      <c r="D12" s="20">
        <v>4037</v>
      </c>
      <c r="E12" s="20">
        <v>1499</v>
      </c>
      <c r="F12" s="20">
        <v>4121</v>
      </c>
      <c r="G12" s="20">
        <v>64</v>
      </c>
      <c r="H12" s="20">
        <v>313</v>
      </c>
      <c r="I12" s="20">
        <v>118</v>
      </c>
      <c r="J12" s="32">
        <v>2</v>
      </c>
    </row>
    <row r="13" spans="1:10" ht="14.1" customHeight="1" x14ac:dyDescent="0.2">
      <c r="A13" s="19" t="s">
        <v>34</v>
      </c>
      <c r="B13" s="20">
        <v>795</v>
      </c>
      <c r="C13" s="20">
        <v>1116</v>
      </c>
      <c r="D13" s="20">
        <v>1173</v>
      </c>
      <c r="E13" s="20">
        <v>1423</v>
      </c>
      <c r="F13" s="20">
        <v>1893</v>
      </c>
      <c r="G13" s="20">
        <v>78</v>
      </c>
      <c r="H13" s="20">
        <v>94</v>
      </c>
      <c r="I13" s="20">
        <v>77</v>
      </c>
      <c r="J13" s="32">
        <v>16</v>
      </c>
    </row>
    <row r="14" spans="1:10" ht="14.1" customHeight="1" x14ac:dyDescent="0.2">
      <c r="A14" s="19" t="s">
        <v>35</v>
      </c>
      <c r="B14" s="20">
        <v>4777</v>
      </c>
      <c r="C14" s="20">
        <v>6189</v>
      </c>
      <c r="D14" s="20">
        <v>4737</v>
      </c>
      <c r="E14" s="20">
        <v>645</v>
      </c>
      <c r="F14" s="20">
        <v>7602</v>
      </c>
      <c r="G14" s="20">
        <v>1659</v>
      </c>
      <c r="H14" s="20">
        <v>532</v>
      </c>
      <c r="I14" s="20">
        <v>321</v>
      </c>
      <c r="J14" s="32">
        <v>20</v>
      </c>
    </row>
    <row r="15" spans="1:10" ht="14.1" customHeight="1" x14ac:dyDescent="0.2">
      <c r="A15" s="19" t="s">
        <v>36</v>
      </c>
      <c r="B15" s="20">
        <v>1051</v>
      </c>
      <c r="C15" s="20">
        <v>1636</v>
      </c>
      <c r="D15" s="20">
        <v>1617</v>
      </c>
      <c r="E15" s="20">
        <v>669</v>
      </c>
      <c r="F15" s="20">
        <v>1541</v>
      </c>
      <c r="G15" s="20">
        <v>71</v>
      </c>
      <c r="H15" s="20">
        <v>188</v>
      </c>
      <c r="I15" s="20">
        <v>224</v>
      </c>
      <c r="J15" s="32">
        <v>93</v>
      </c>
    </row>
    <row r="16" spans="1:10" ht="14.1" customHeight="1" x14ac:dyDescent="0.2">
      <c r="A16" s="19" t="s">
        <v>37</v>
      </c>
      <c r="B16" s="20">
        <v>4004</v>
      </c>
      <c r="C16" s="20">
        <v>5103</v>
      </c>
      <c r="D16" s="20">
        <v>3893</v>
      </c>
      <c r="E16" s="20">
        <v>2737</v>
      </c>
      <c r="F16" s="20">
        <v>5368</v>
      </c>
      <c r="G16" s="20">
        <v>671</v>
      </c>
      <c r="H16" s="20">
        <v>407</v>
      </c>
      <c r="I16" s="20">
        <v>416</v>
      </c>
      <c r="J16" s="32">
        <v>37</v>
      </c>
    </row>
    <row r="17" spans="1:16" ht="14.1" customHeight="1" x14ac:dyDescent="0.2">
      <c r="A17" s="19" t="s">
        <v>38</v>
      </c>
      <c r="B17" s="20">
        <v>2146</v>
      </c>
      <c r="C17" s="20">
        <v>2525</v>
      </c>
      <c r="D17" s="20">
        <v>1968</v>
      </c>
      <c r="E17" s="20">
        <v>793</v>
      </c>
      <c r="F17" s="20">
        <v>2823</v>
      </c>
      <c r="G17" s="20">
        <v>444</v>
      </c>
      <c r="H17" s="20">
        <v>128</v>
      </c>
      <c r="I17" s="20">
        <v>229</v>
      </c>
      <c r="J17" s="32">
        <v>107</v>
      </c>
    </row>
    <row r="18" spans="1:16" ht="14.1" customHeight="1" x14ac:dyDescent="0.2">
      <c r="A18" s="19" t="s">
        <v>39</v>
      </c>
      <c r="B18" s="20">
        <v>5463</v>
      </c>
      <c r="C18" s="20">
        <v>8931</v>
      </c>
      <c r="D18" s="20">
        <v>9830</v>
      </c>
      <c r="E18" s="20">
        <v>5495</v>
      </c>
      <c r="F18" s="20">
        <v>9059</v>
      </c>
      <c r="G18" s="20">
        <v>811</v>
      </c>
      <c r="H18" s="20">
        <v>280</v>
      </c>
      <c r="I18" s="20">
        <v>587</v>
      </c>
      <c r="J18" s="32">
        <v>213</v>
      </c>
    </row>
    <row r="19" spans="1:16" ht="14.1" customHeight="1" x14ac:dyDescent="0.2">
      <c r="A19" s="19" t="s">
        <v>40</v>
      </c>
      <c r="B19" s="20">
        <v>3411</v>
      </c>
      <c r="C19" s="20">
        <v>4916</v>
      </c>
      <c r="D19" s="20">
        <v>5117</v>
      </c>
      <c r="E19" s="20">
        <v>3904</v>
      </c>
      <c r="F19" s="20">
        <v>5509</v>
      </c>
      <c r="G19" s="20">
        <v>1241</v>
      </c>
      <c r="H19" s="20">
        <v>181</v>
      </c>
      <c r="I19" s="20">
        <v>224</v>
      </c>
      <c r="J19" s="32">
        <v>3</v>
      </c>
    </row>
    <row r="20" spans="1:16" ht="14.1" customHeight="1" x14ac:dyDescent="0.2">
      <c r="A20" s="19" t="s">
        <v>41</v>
      </c>
      <c r="B20" s="20">
        <v>5481</v>
      </c>
      <c r="C20" s="20">
        <v>6409</v>
      </c>
      <c r="D20" s="20">
        <v>7982</v>
      </c>
      <c r="E20" s="20">
        <v>2045</v>
      </c>
      <c r="F20" s="20">
        <v>6917</v>
      </c>
      <c r="G20" s="20">
        <v>94</v>
      </c>
      <c r="H20" s="20">
        <v>184</v>
      </c>
      <c r="I20" s="20">
        <v>135</v>
      </c>
      <c r="J20" s="32">
        <v>5</v>
      </c>
    </row>
    <row r="21" spans="1:16" ht="14.1" customHeight="1" x14ac:dyDescent="0.2">
      <c r="A21" s="19" t="s">
        <v>42</v>
      </c>
      <c r="B21" s="20">
        <v>5072</v>
      </c>
      <c r="C21" s="20">
        <v>6440</v>
      </c>
      <c r="D21" s="20">
        <v>7065</v>
      </c>
      <c r="E21" s="20">
        <v>1040</v>
      </c>
      <c r="F21" s="20">
        <v>6145</v>
      </c>
      <c r="G21" s="20">
        <v>384</v>
      </c>
      <c r="H21" s="20">
        <v>1167</v>
      </c>
      <c r="I21" s="20">
        <v>370</v>
      </c>
      <c r="J21" s="32">
        <v>7</v>
      </c>
    </row>
    <row r="22" spans="1:16" ht="14.1" customHeight="1" x14ac:dyDescent="0.2">
      <c r="A22" s="19" t="s">
        <v>43</v>
      </c>
      <c r="B22" s="20">
        <v>2129</v>
      </c>
      <c r="C22" s="20">
        <v>2925</v>
      </c>
      <c r="D22" s="20">
        <v>2816</v>
      </c>
      <c r="E22" s="20">
        <v>433</v>
      </c>
      <c r="F22" s="20">
        <v>2868</v>
      </c>
      <c r="G22" s="20">
        <v>302</v>
      </c>
      <c r="H22" s="20">
        <v>131</v>
      </c>
      <c r="I22" s="20">
        <v>206</v>
      </c>
      <c r="J22" s="32">
        <v>0</v>
      </c>
    </row>
    <row r="23" spans="1:16" ht="14.1" customHeight="1" x14ac:dyDescent="0.2">
      <c r="A23" s="19" t="s">
        <v>44</v>
      </c>
      <c r="B23" s="20">
        <v>2122</v>
      </c>
      <c r="C23" s="20">
        <v>4055</v>
      </c>
      <c r="D23" s="20">
        <v>4616</v>
      </c>
      <c r="E23" s="20">
        <v>1382</v>
      </c>
      <c r="F23" s="20">
        <v>3500</v>
      </c>
      <c r="G23" s="20">
        <v>142</v>
      </c>
      <c r="H23" s="20">
        <v>162</v>
      </c>
      <c r="I23" s="20">
        <v>515</v>
      </c>
      <c r="J23" s="32">
        <v>1</v>
      </c>
    </row>
    <row r="24" spans="1:16" ht="14.1" customHeight="1" x14ac:dyDescent="0.2">
      <c r="A24" s="19" t="s">
        <v>45</v>
      </c>
      <c r="B24" s="20">
        <v>3318</v>
      </c>
      <c r="C24" s="20">
        <v>5402</v>
      </c>
      <c r="D24" s="20">
        <v>5213</v>
      </c>
      <c r="E24" s="20">
        <v>2187</v>
      </c>
      <c r="F24" s="20">
        <v>5990</v>
      </c>
      <c r="G24" s="20">
        <v>690</v>
      </c>
      <c r="H24" s="20">
        <v>228</v>
      </c>
      <c r="I24" s="20">
        <v>262</v>
      </c>
      <c r="J24" s="32">
        <v>8</v>
      </c>
    </row>
    <row r="25" spans="1:16" x14ac:dyDescent="0.2">
      <c r="A25" s="19" t="s">
        <v>46</v>
      </c>
      <c r="B25" s="104">
        <v>223</v>
      </c>
      <c r="C25" s="104">
        <v>1145</v>
      </c>
      <c r="D25" s="104">
        <v>452</v>
      </c>
      <c r="E25" s="104">
        <v>61</v>
      </c>
      <c r="F25" s="104">
        <v>1092</v>
      </c>
      <c r="G25" s="104">
        <v>4</v>
      </c>
      <c r="H25" s="104">
        <v>0</v>
      </c>
      <c r="I25" s="104">
        <v>0</v>
      </c>
      <c r="J25" s="108">
        <v>0</v>
      </c>
    </row>
    <row r="26" spans="1:16" ht="13.5" thickBot="1" x14ac:dyDescent="0.25">
      <c r="A26" s="24" t="s">
        <v>48</v>
      </c>
      <c r="B26" s="105">
        <v>51473</v>
      </c>
      <c r="C26" s="105">
        <v>74346</v>
      </c>
      <c r="D26" s="105">
        <v>73397</v>
      </c>
      <c r="E26" s="105">
        <v>29559</v>
      </c>
      <c r="F26" s="105">
        <v>80046</v>
      </c>
      <c r="G26" s="105">
        <v>10264</v>
      </c>
      <c r="H26" s="105">
        <v>5426</v>
      </c>
      <c r="I26" s="105">
        <v>4575</v>
      </c>
      <c r="J26" s="109">
        <v>531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75" x14ac:dyDescent="0.25">
      <c r="A3" s="153" t="str">
        <f>'1. Plan vs Actual'!A3</f>
        <v>FY25 Quarter Ending March 31,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8.25" customHeight="1" x14ac:dyDescent="0.2"/>
    <row r="5" spans="1:16" ht="18.75" x14ac:dyDescent="0.3">
      <c r="A5" s="163" t="s">
        <v>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6.75" customHeight="1" thickBot="1" x14ac:dyDescent="0.25"/>
    <row r="7" spans="1:16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1" x14ac:dyDescent="0.2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3459</v>
      </c>
      <c r="C9" s="20">
        <v>2595</v>
      </c>
      <c r="D9" s="21">
        <f>C9/B9</f>
        <v>0.75021682567215964</v>
      </c>
      <c r="E9" s="20">
        <v>505</v>
      </c>
      <c r="F9" s="21">
        <f>E9/B9</f>
        <v>0.14599595258745302</v>
      </c>
      <c r="G9" s="20">
        <v>400</v>
      </c>
      <c r="H9" s="21">
        <f>G9/B9</f>
        <v>0.1156403584851113</v>
      </c>
      <c r="I9" s="20">
        <v>57</v>
      </c>
      <c r="J9" s="110">
        <f>I9/B9</f>
        <v>1.647875108412836E-2</v>
      </c>
      <c r="K9" s="20">
        <v>120</v>
      </c>
      <c r="L9" s="110">
        <f>K9/B9</f>
        <v>3.4692107545533389E-2</v>
      </c>
      <c r="M9" s="20">
        <v>17</v>
      </c>
      <c r="N9" s="110">
        <f>M9/B9</f>
        <v>4.9147152356172306E-3</v>
      </c>
      <c r="O9" s="20">
        <v>216</v>
      </c>
      <c r="P9" s="23">
        <f>O9/B9</f>
        <v>6.2445793581960105E-2</v>
      </c>
    </row>
    <row r="10" spans="1:16" ht="14.1" customHeight="1" x14ac:dyDescent="0.2">
      <c r="A10" s="19" t="s">
        <v>31</v>
      </c>
      <c r="B10" s="30">
        <f>'1. Plan vs Actual'!C11</f>
        <v>12519</v>
      </c>
      <c r="C10" s="20">
        <v>5010</v>
      </c>
      <c r="D10" s="21">
        <f t="shared" ref="D10:D26" si="0">C10/B10</f>
        <v>0.40019170860292358</v>
      </c>
      <c r="E10" s="20">
        <v>5132</v>
      </c>
      <c r="F10" s="21">
        <f t="shared" ref="F10:F26" si="1">E10/B10</f>
        <v>0.40993689591820431</v>
      </c>
      <c r="G10" s="20">
        <v>2108</v>
      </c>
      <c r="H10" s="21">
        <f t="shared" ref="H10:H26" si="2">G10/B10</f>
        <v>0.16838405623452352</v>
      </c>
      <c r="I10" s="20">
        <v>178</v>
      </c>
      <c r="J10" s="110">
        <f t="shared" ref="J10:J26" si="3">I10/B10</f>
        <v>1.4218388050163752E-2</v>
      </c>
      <c r="K10" s="20">
        <v>994</v>
      </c>
      <c r="L10" s="21">
        <f t="shared" ref="L10:L26" si="4">K10/B10</f>
        <v>7.9399313044172859E-2</v>
      </c>
      <c r="M10" s="20">
        <v>52</v>
      </c>
      <c r="N10" s="110">
        <f t="shared" ref="N10:N26" si="5">M10/B10</f>
        <v>4.1536863966770508E-3</v>
      </c>
      <c r="O10" s="20">
        <v>1458</v>
      </c>
      <c r="P10" s="23">
        <f t="shared" ref="P10:P26" si="6">O10/B10</f>
        <v>0.11646297627606039</v>
      </c>
    </row>
    <row r="11" spans="1:16" ht="14.1" customHeight="1" x14ac:dyDescent="0.2">
      <c r="A11" s="19" t="s">
        <v>32</v>
      </c>
      <c r="B11" s="30">
        <f>'1. Plan vs Actual'!C12</f>
        <v>7141</v>
      </c>
      <c r="C11" s="20">
        <v>4528</v>
      </c>
      <c r="D11" s="21">
        <f t="shared" si="0"/>
        <v>0.63408486206413672</v>
      </c>
      <c r="E11" s="20">
        <v>1705</v>
      </c>
      <c r="F11" s="21">
        <f t="shared" si="1"/>
        <v>0.23876207814031647</v>
      </c>
      <c r="G11" s="20">
        <v>1108</v>
      </c>
      <c r="H11" s="21">
        <f t="shared" si="2"/>
        <v>0.1551603416888391</v>
      </c>
      <c r="I11" s="20">
        <v>100</v>
      </c>
      <c r="J11" s="110">
        <f t="shared" si="3"/>
        <v>1.4003640946646127E-2</v>
      </c>
      <c r="K11" s="20">
        <v>261</v>
      </c>
      <c r="L11" s="21">
        <f t="shared" si="4"/>
        <v>3.6549502870746396E-2</v>
      </c>
      <c r="M11" s="20">
        <v>34</v>
      </c>
      <c r="N11" s="110">
        <f t="shared" si="5"/>
        <v>4.7612379218596838E-3</v>
      </c>
      <c r="O11" s="20">
        <v>745</v>
      </c>
      <c r="P11" s="23">
        <f t="shared" si="6"/>
        <v>0.10432712505251365</v>
      </c>
    </row>
    <row r="12" spans="1:16" ht="14.1" customHeight="1" x14ac:dyDescent="0.2">
      <c r="A12" s="19" t="s">
        <v>33</v>
      </c>
      <c r="B12" s="30">
        <f>'1. Plan vs Actual'!C13</f>
        <v>6847</v>
      </c>
      <c r="C12" s="20">
        <v>3439</v>
      </c>
      <c r="D12" s="21">
        <f t="shared" si="0"/>
        <v>0.50226376515262161</v>
      </c>
      <c r="E12" s="20">
        <v>2532</v>
      </c>
      <c r="F12" s="21">
        <f t="shared" si="1"/>
        <v>0.36979699138308747</v>
      </c>
      <c r="G12" s="20">
        <v>669</v>
      </c>
      <c r="H12" s="21">
        <f t="shared" si="2"/>
        <v>9.7707024974441364E-2</v>
      </c>
      <c r="I12" s="20">
        <v>90</v>
      </c>
      <c r="J12" s="110">
        <f t="shared" si="3"/>
        <v>1.3144442821673727E-2</v>
      </c>
      <c r="K12" s="20">
        <v>284</v>
      </c>
      <c r="L12" s="21">
        <f t="shared" si="4"/>
        <v>4.1478019570614866E-2</v>
      </c>
      <c r="M12" s="20">
        <v>32</v>
      </c>
      <c r="N12" s="110">
        <f t="shared" si="5"/>
        <v>4.6735796699284354E-3</v>
      </c>
      <c r="O12" s="20">
        <v>664</v>
      </c>
      <c r="P12" s="23">
        <f t="shared" si="6"/>
        <v>9.6976778151015047E-2</v>
      </c>
    </row>
    <row r="13" spans="1:16" ht="14.1" customHeight="1" x14ac:dyDescent="0.2">
      <c r="A13" s="19" t="s">
        <v>34</v>
      </c>
      <c r="B13" s="30">
        <f>'1. Plan vs Actual'!C14</f>
        <v>2489</v>
      </c>
      <c r="C13" s="20">
        <v>1928</v>
      </c>
      <c r="D13" s="21">
        <f t="shared" si="0"/>
        <v>0.77460827641623142</v>
      </c>
      <c r="E13" s="20">
        <v>351</v>
      </c>
      <c r="F13" s="21">
        <f t="shared" si="1"/>
        <v>0.14102049015668944</v>
      </c>
      <c r="G13" s="20">
        <v>225</v>
      </c>
      <c r="H13" s="21">
        <f t="shared" si="2"/>
        <v>9.0397750100441945E-2</v>
      </c>
      <c r="I13" s="20">
        <v>46</v>
      </c>
      <c r="J13" s="110">
        <f t="shared" si="3"/>
        <v>1.8481317798312576E-2</v>
      </c>
      <c r="K13" s="20">
        <v>63</v>
      </c>
      <c r="L13" s="21">
        <f t="shared" si="4"/>
        <v>2.5311370028123746E-2</v>
      </c>
      <c r="M13" s="20">
        <v>18</v>
      </c>
      <c r="N13" s="110">
        <f t="shared" si="5"/>
        <v>7.2318200080353553E-3</v>
      </c>
      <c r="O13" s="20">
        <v>169</v>
      </c>
      <c r="P13" s="23">
        <f t="shared" si="6"/>
        <v>6.78987545198875E-2</v>
      </c>
    </row>
    <row r="14" spans="1:16" ht="14.1" customHeight="1" x14ac:dyDescent="0.2">
      <c r="A14" s="19" t="s">
        <v>35</v>
      </c>
      <c r="B14" s="30">
        <f>'1. Plan vs Actual'!C15</f>
        <v>8799</v>
      </c>
      <c r="C14" s="20">
        <v>5820</v>
      </c>
      <c r="D14" s="21">
        <f t="shared" si="0"/>
        <v>0.66143879986362086</v>
      </c>
      <c r="E14" s="20">
        <v>1467</v>
      </c>
      <c r="F14" s="21">
        <f t="shared" si="1"/>
        <v>0.1667234913058302</v>
      </c>
      <c r="G14" s="20">
        <v>1480</v>
      </c>
      <c r="H14" s="21">
        <f t="shared" si="2"/>
        <v>0.16820093192408228</v>
      </c>
      <c r="I14" s="20">
        <v>108</v>
      </c>
      <c r="J14" s="110">
        <f t="shared" si="3"/>
        <v>1.2274122059324924E-2</v>
      </c>
      <c r="K14" s="20">
        <v>617</v>
      </c>
      <c r="L14" s="21">
        <f t="shared" si="4"/>
        <v>7.0121604727809983E-2</v>
      </c>
      <c r="M14" s="20">
        <v>41</v>
      </c>
      <c r="N14" s="110">
        <f t="shared" si="5"/>
        <v>4.6596204114103873E-3</v>
      </c>
      <c r="O14" s="20">
        <v>874</v>
      </c>
      <c r="P14" s="23">
        <f t="shared" si="6"/>
        <v>9.9329469257870215E-2</v>
      </c>
    </row>
    <row r="15" spans="1:16" ht="14.1" customHeight="1" x14ac:dyDescent="0.2">
      <c r="A15" s="19" t="s">
        <v>36</v>
      </c>
      <c r="B15" s="30">
        <f>'1. Plan vs Actual'!C16</f>
        <v>2673</v>
      </c>
      <c r="C15" s="20">
        <v>2014</v>
      </c>
      <c r="D15" s="21">
        <f t="shared" si="0"/>
        <v>0.75346053123830903</v>
      </c>
      <c r="E15" s="20">
        <v>328</v>
      </c>
      <c r="F15" s="21">
        <f t="shared" si="1"/>
        <v>0.12270856715301159</v>
      </c>
      <c r="G15" s="20">
        <v>259</v>
      </c>
      <c r="H15" s="21">
        <f t="shared" si="2"/>
        <v>9.6894874672652453E-2</v>
      </c>
      <c r="I15" s="20">
        <v>41</v>
      </c>
      <c r="J15" s="110">
        <f t="shared" si="3"/>
        <v>1.5338570894126449E-2</v>
      </c>
      <c r="K15" s="20">
        <v>110</v>
      </c>
      <c r="L15" s="21">
        <f t="shared" si="4"/>
        <v>4.1152263374485597E-2</v>
      </c>
      <c r="M15" s="20">
        <v>10</v>
      </c>
      <c r="N15" s="110">
        <f t="shared" si="5"/>
        <v>3.7411148522259632E-3</v>
      </c>
      <c r="O15" s="20">
        <v>192</v>
      </c>
      <c r="P15" s="23">
        <f t="shared" si="6"/>
        <v>7.1829405162738502E-2</v>
      </c>
    </row>
    <row r="16" spans="1:16" ht="14.1" customHeight="1" x14ac:dyDescent="0.2">
      <c r="A16" s="19" t="s">
        <v>37</v>
      </c>
      <c r="B16" s="30">
        <f>'1. Plan vs Actual'!C17</f>
        <v>8419</v>
      </c>
      <c r="C16" s="20">
        <v>4588</v>
      </c>
      <c r="D16" s="21">
        <f t="shared" si="0"/>
        <v>0.54495783347190874</v>
      </c>
      <c r="E16" s="20">
        <v>1462</v>
      </c>
      <c r="F16" s="21">
        <f t="shared" si="1"/>
        <v>0.17365482836441382</v>
      </c>
      <c r="G16" s="20">
        <v>1698</v>
      </c>
      <c r="H16" s="21">
        <f t="shared" si="2"/>
        <v>0.20168666112364889</v>
      </c>
      <c r="I16" s="20">
        <v>82</v>
      </c>
      <c r="J16" s="110">
        <f t="shared" si="3"/>
        <v>9.739874094310489E-3</v>
      </c>
      <c r="K16" s="20">
        <v>1262</v>
      </c>
      <c r="L16" s="21">
        <f t="shared" si="4"/>
        <v>0.14989903789048581</v>
      </c>
      <c r="M16" s="20">
        <v>27</v>
      </c>
      <c r="N16" s="110">
        <f t="shared" si="5"/>
        <v>3.2070317139802828E-3</v>
      </c>
      <c r="O16" s="20">
        <v>896</v>
      </c>
      <c r="P16" s="23">
        <f t="shared" si="6"/>
        <v>0.10642594132319753</v>
      </c>
    </row>
    <row r="17" spans="1:16" ht="14.1" customHeight="1" x14ac:dyDescent="0.2">
      <c r="A17" s="19" t="s">
        <v>38</v>
      </c>
      <c r="B17" s="30">
        <f>'1. Plan vs Actual'!C18</f>
        <v>3696</v>
      </c>
      <c r="C17" s="20">
        <v>2225</v>
      </c>
      <c r="D17" s="21">
        <f t="shared" si="0"/>
        <v>0.60200216450216448</v>
      </c>
      <c r="E17" s="20">
        <v>790</v>
      </c>
      <c r="F17" s="21">
        <f t="shared" si="1"/>
        <v>0.21374458874458874</v>
      </c>
      <c r="G17" s="20">
        <v>758</v>
      </c>
      <c r="H17" s="21">
        <f t="shared" si="2"/>
        <v>0.20508658008658009</v>
      </c>
      <c r="I17" s="20">
        <v>101</v>
      </c>
      <c r="J17" s="110">
        <f t="shared" si="3"/>
        <v>2.7326839826839828E-2</v>
      </c>
      <c r="K17" s="20">
        <v>101</v>
      </c>
      <c r="L17" s="21">
        <f t="shared" si="4"/>
        <v>2.7326839826839828E-2</v>
      </c>
      <c r="M17" s="20">
        <v>25</v>
      </c>
      <c r="N17" s="110">
        <f t="shared" si="5"/>
        <v>6.764069264069264E-3</v>
      </c>
      <c r="O17" s="20">
        <v>643</v>
      </c>
      <c r="P17" s="23">
        <f t="shared" si="6"/>
        <v>0.17397186147186147</v>
      </c>
    </row>
    <row r="18" spans="1:16" ht="14.1" customHeight="1" x14ac:dyDescent="0.2">
      <c r="A18" s="19" t="s">
        <v>39</v>
      </c>
      <c r="B18" s="30">
        <f>'1. Plan vs Actual'!C19</f>
        <v>15469</v>
      </c>
      <c r="C18" s="20">
        <v>7107</v>
      </c>
      <c r="D18" s="21">
        <f t="shared" si="0"/>
        <v>0.4594349990303187</v>
      </c>
      <c r="E18" s="20">
        <v>3227</v>
      </c>
      <c r="F18" s="21">
        <f t="shared" si="1"/>
        <v>0.20861076992695068</v>
      </c>
      <c r="G18" s="20">
        <v>6124</v>
      </c>
      <c r="H18" s="21">
        <f t="shared" si="2"/>
        <v>0.39588855129614064</v>
      </c>
      <c r="I18" s="20">
        <v>225</v>
      </c>
      <c r="J18" s="110">
        <f t="shared" si="3"/>
        <v>1.4545219471200466E-2</v>
      </c>
      <c r="K18" s="20">
        <v>478</v>
      </c>
      <c r="L18" s="21">
        <f t="shared" si="4"/>
        <v>3.0900510698816989E-2</v>
      </c>
      <c r="M18" s="20">
        <v>87</v>
      </c>
      <c r="N18" s="110">
        <f t="shared" si="5"/>
        <v>5.6241515288641799E-3</v>
      </c>
      <c r="O18" s="20">
        <v>2358</v>
      </c>
      <c r="P18" s="23">
        <f t="shared" si="6"/>
        <v>0.15243390005818089</v>
      </c>
    </row>
    <row r="19" spans="1:16" ht="14.1" customHeight="1" x14ac:dyDescent="0.2">
      <c r="A19" s="19" t="s">
        <v>40</v>
      </c>
      <c r="B19" s="30">
        <f>'1. Plan vs Actual'!C20</f>
        <v>6828</v>
      </c>
      <c r="C19" s="20">
        <v>3257</v>
      </c>
      <c r="D19" s="21">
        <f t="shared" si="0"/>
        <v>0.47700644405389575</v>
      </c>
      <c r="E19" s="20">
        <v>815</v>
      </c>
      <c r="F19" s="21">
        <f t="shared" si="1"/>
        <v>0.11936145284124194</v>
      </c>
      <c r="G19" s="20">
        <v>3013</v>
      </c>
      <c r="H19" s="21">
        <f t="shared" si="2"/>
        <v>0.44127123608670182</v>
      </c>
      <c r="I19" s="20">
        <v>67</v>
      </c>
      <c r="J19" s="110">
        <f t="shared" si="3"/>
        <v>9.8125366139425897E-3</v>
      </c>
      <c r="K19" s="20">
        <v>328</v>
      </c>
      <c r="L19" s="21">
        <f t="shared" si="4"/>
        <v>4.8037492677211482E-2</v>
      </c>
      <c r="M19" s="20">
        <v>28</v>
      </c>
      <c r="N19" s="110">
        <f t="shared" si="5"/>
        <v>4.1007615700058581E-3</v>
      </c>
      <c r="O19" s="20">
        <v>1288</v>
      </c>
      <c r="P19" s="23">
        <f t="shared" si="6"/>
        <v>0.18863503222026948</v>
      </c>
    </row>
    <row r="20" spans="1:16" ht="14.1" customHeight="1" x14ac:dyDescent="0.2">
      <c r="A20" s="19" t="s">
        <v>41</v>
      </c>
      <c r="B20" s="30">
        <f>'1. Plan vs Actual'!C21</f>
        <v>9910</v>
      </c>
      <c r="C20" s="20">
        <v>6368</v>
      </c>
      <c r="D20" s="21">
        <f t="shared" si="0"/>
        <v>0.64258324924318866</v>
      </c>
      <c r="E20" s="20">
        <v>1602</v>
      </c>
      <c r="F20" s="21">
        <f t="shared" si="1"/>
        <v>0.16165489404641775</v>
      </c>
      <c r="G20" s="20">
        <v>1335</v>
      </c>
      <c r="H20" s="21">
        <f t="shared" si="2"/>
        <v>0.13471241170534815</v>
      </c>
      <c r="I20" s="20">
        <v>110</v>
      </c>
      <c r="J20" s="110">
        <f t="shared" si="3"/>
        <v>1.1099899091826439E-2</v>
      </c>
      <c r="K20" s="20">
        <v>1090</v>
      </c>
      <c r="L20" s="21">
        <f t="shared" si="4"/>
        <v>0.1099899091826438</v>
      </c>
      <c r="M20" s="20">
        <v>29</v>
      </c>
      <c r="N20" s="110">
        <f t="shared" si="5"/>
        <v>2.9263370332996974E-3</v>
      </c>
      <c r="O20" s="20">
        <v>983</v>
      </c>
      <c r="P20" s="23">
        <f t="shared" si="6"/>
        <v>9.9192734611503533E-2</v>
      </c>
    </row>
    <row r="21" spans="1:16" ht="14.1" customHeight="1" x14ac:dyDescent="0.2">
      <c r="A21" s="19" t="s">
        <v>42</v>
      </c>
      <c r="B21" s="30">
        <f>'1. Plan vs Actual'!C22</f>
        <v>9441</v>
      </c>
      <c r="C21" s="20">
        <v>6397</v>
      </c>
      <c r="D21" s="21">
        <f t="shared" si="0"/>
        <v>0.67757652791017897</v>
      </c>
      <c r="E21" s="20">
        <v>1502</v>
      </c>
      <c r="F21" s="21">
        <f t="shared" si="1"/>
        <v>0.15909331638597607</v>
      </c>
      <c r="G21" s="20">
        <v>998</v>
      </c>
      <c r="H21" s="21">
        <f t="shared" si="2"/>
        <v>0.1057091409808283</v>
      </c>
      <c r="I21" s="20">
        <v>90</v>
      </c>
      <c r="J21" s="110">
        <f t="shared" si="3"/>
        <v>9.5328884652049577E-3</v>
      </c>
      <c r="K21" s="20">
        <v>978</v>
      </c>
      <c r="L21" s="21">
        <f t="shared" si="4"/>
        <v>0.10359072132189387</v>
      </c>
      <c r="M21" s="20">
        <v>34</v>
      </c>
      <c r="N21" s="110">
        <f t="shared" si="5"/>
        <v>3.6013134201885394E-3</v>
      </c>
      <c r="O21" s="20">
        <v>713</v>
      </c>
      <c r="P21" s="23">
        <f t="shared" si="6"/>
        <v>7.5521660841012611E-2</v>
      </c>
    </row>
    <row r="22" spans="1:16" ht="14.1" customHeight="1" x14ac:dyDescent="0.2">
      <c r="A22" s="19" t="s">
        <v>43</v>
      </c>
      <c r="B22" s="30">
        <f>'1. Plan vs Actual'!C23</f>
        <v>3931</v>
      </c>
      <c r="C22" s="20">
        <v>2856</v>
      </c>
      <c r="D22" s="21">
        <f t="shared" si="0"/>
        <v>0.72653268888323586</v>
      </c>
      <c r="E22" s="20">
        <v>497</v>
      </c>
      <c r="F22" s="21">
        <f t="shared" si="1"/>
        <v>0.12643093360468075</v>
      </c>
      <c r="G22" s="20">
        <v>625</v>
      </c>
      <c r="H22" s="21">
        <f t="shared" si="2"/>
        <v>0.15899262274230475</v>
      </c>
      <c r="I22" s="20">
        <v>37</v>
      </c>
      <c r="J22" s="110">
        <f t="shared" si="3"/>
        <v>9.4123632663444413E-3</v>
      </c>
      <c r="K22" s="20">
        <v>198</v>
      </c>
      <c r="L22" s="21">
        <f t="shared" si="4"/>
        <v>5.0368862884762146E-2</v>
      </c>
      <c r="M22" s="20">
        <v>14</v>
      </c>
      <c r="N22" s="110">
        <f t="shared" si="5"/>
        <v>3.5614347494276268E-3</v>
      </c>
      <c r="O22" s="20">
        <v>378</v>
      </c>
      <c r="P22" s="23">
        <f t="shared" si="6"/>
        <v>9.6158738234545918E-2</v>
      </c>
    </row>
    <row r="23" spans="1:16" ht="14.1" customHeight="1" x14ac:dyDescent="0.2">
      <c r="A23" s="19" t="s">
        <v>44</v>
      </c>
      <c r="B23" s="30">
        <f>'1. Plan vs Actual'!C24</f>
        <v>6032</v>
      </c>
      <c r="C23" s="20">
        <v>3995</v>
      </c>
      <c r="D23" s="21">
        <f t="shared" si="0"/>
        <v>0.6623010610079576</v>
      </c>
      <c r="E23" s="20">
        <v>904</v>
      </c>
      <c r="F23" s="21">
        <f t="shared" si="1"/>
        <v>0.14986737400530503</v>
      </c>
      <c r="G23" s="20">
        <v>1280</v>
      </c>
      <c r="H23" s="21">
        <f t="shared" si="2"/>
        <v>0.21220159151193635</v>
      </c>
      <c r="I23" s="20">
        <v>100</v>
      </c>
      <c r="J23" s="110">
        <f t="shared" si="3"/>
        <v>1.6578249336870028E-2</v>
      </c>
      <c r="K23" s="20">
        <v>395</v>
      </c>
      <c r="L23" s="21">
        <f t="shared" si="4"/>
        <v>6.5484084880636603E-2</v>
      </c>
      <c r="M23" s="20">
        <v>28</v>
      </c>
      <c r="N23" s="110">
        <f t="shared" si="5"/>
        <v>4.6419098143236073E-3</v>
      </c>
      <c r="O23" s="20">
        <v>799</v>
      </c>
      <c r="P23" s="23">
        <f t="shared" si="6"/>
        <v>0.13246021220159152</v>
      </c>
    </row>
    <row r="24" spans="1:16" ht="14.1" customHeight="1" x14ac:dyDescent="0.2">
      <c r="A24" s="19" t="s">
        <v>45</v>
      </c>
      <c r="B24" s="30">
        <f>'1. Plan vs Actual'!C25</f>
        <v>8363</v>
      </c>
      <c r="C24" s="20">
        <v>5345</v>
      </c>
      <c r="D24" s="21">
        <f t="shared" si="0"/>
        <v>0.63912471601100085</v>
      </c>
      <c r="E24" s="20">
        <v>1754</v>
      </c>
      <c r="F24" s="21">
        <f t="shared" si="1"/>
        <v>0.20973334927657539</v>
      </c>
      <c r="G24" s="20">
        <v>785</v>
      </c>
      <c r="H24" s="21">
        <f t="shared" si="2"/>
        <v>9.3865837618079637E-2</v>
      </c>
      <c r="I24" s="20">
        <v>97</v>
      </c>
      <c r="J24" s="110">
        <f t="shared" si="3"/>
        <v>1.159870859739328E-2</v>
      </c>
      <c r="K24" s="20">
        <v>827</v>
      </c>
      <c r="L24" s="21">
        <f t="shared" si="4"/>
        <v>9.8887958866435491E-2</v>
      </c>
      <c r="M24" s="20">
        <v>32</v>
      </c>
      <c r="N24" s="110">
        <f t="shared" si="5"/>
        <v>3.826378093985412E-3</v>
      </c>
      <c r="O24" s="20">
        <v>605</v>
      </c>
      <c r="P24" s="23">
        <f t="shared" si="6"/>
        <v>7.234246083941169E-2</v>
      </c>
    </row>
    <row r="25" spans="1:16" x14ac:dyDescent="0.2">
      <c r="A25" s="19" t="s">
        <v>46</v>
      </c>
      <c r="B25" s="30">
        <f>'1. Plan vs Actual'!C26</f>
        <v>1317</v>
      </c>
      <c r="C25" s="104">
        <v>878</v>
      </c>
      <c r="D25" s="21">
        <f t="shared" si="0"/>
        <v>0.66666666666666663</v>
      </c>
      <c r="E25" s="104">
        <v>156</v>
      </c>
      <c r="F25" s="21">
        <f t="shared" si="1"/>
        <v>0.11845102505694761</v>
      </c>
      <c r="G25" s="104">
        <v>231</v>
      </c>
      <c r="H25" s="21">
        <f t="shared" si="2"/>
        <v>0.17539863325740318</v>
      </c>
      <c r="I25" s="104">
        <v>9</v>
      </c>
      <c r="J25" s="110">
        <f t="shared" si="3"/>
        <v>6.8337129840546698E-3</v>
      </c>
      <c r="K25" s="104">
        <v>92</v>
      </c>
      <c r="L25" s="21">
        <f t="shared" si="4"/>
        <v>6.9855732725892183E-2</v>
      </c>
      <c r="M25" s="104">
        <v>7</v>
      </c>
      <c r="N25" s="110">
        <f t="shared" si="5"/>
        <v>5.3151100987091872E-3</v>
      </c>
      <c r="O25" s="104">
        <v>88</v>
      </c>
      <c r="P25" s="23">
        <f t="shared" si="6"/>
        <v>6.6818526955201213E-2</v>
      </c>
    </row>
    <row r="26" spans="1:16" ht="13.5" thickBot="1" x14ac:dyDescent="0.25">
      <c r="A26" s="24" t="s">
        <v>48</v>
      </c>
      <c r="B26" s="105">
        <f>'1. Plan vs Actual'!C27</f>
        <v>107425</v>
      </c>
      <c r="C26" s="105">
        <v>60348</v>
      </c>
      <c r="D26" s="25">
        <f t="shared" si="0"/>
        <v>0.56176867582033974</v>
      </c>
      <c r="E26" s="105">
        <v>24418</v>
      </c>
      <c r="F26" s="25">
        <f t="shared" si="1"/>
        <v>0.22730276937398186</v>
      </c>
      <c r="G26" s="105">
        <v>23012</v>
      </c>
      <c r="H26" s="25">
        <f t="shared" si="2"/>
        <v>0.21421456830346752</v>
      </c>
      <c r="I26" s="105">
        <v>1499</v>
      </c>
      <c r="J26" s="35">
        <f t="shared" si="3"/>
        <v>1.3953921340470096E-2</v>
      </c>
      <c r="K26" s="105">
        <v>6778</v>
      </c>
      <c r="L26" s="25">
        <f t="shared" si="4"/>
        <v>6.3095182685594595E-2</v>
      </c>
      <c r="M26" s="105">
        <v>486</v>
      </c>
      <c r="N26" s="35">
        <f t="shared" si="5"/>
        <v>4.5240865720269953E-3</v>
      </c>
      <c r="O26" s="105">
        <v>12734</v>
      </c>
      <c r="P26" s="27">
        <f t="shared" si="6"/>
        <v>0.11853851524319292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63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5" ht="15.75" x14ac:dyDescent="0.2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5" ht="15.75" x14ac:dyDescent="0.25">
      <c r="A3" s="153" t="str">
        <f>'1. Plan vs Actual'!A3</f>
        <v>FY25 Quarter Ending March 31, 2025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5" spans="1:15" ht="18.75" x14ac:dyDescent="0.3">
      <c r="A5" s="163" t="s">
        <v>88</v>
      </c>
      <c r="B5" s="163"/>
      <c r="C5" s="163"/>
      <c r="D5" s="163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5" ht="6.75" customHeight="1" thickBot="1" x14ac:dyDescent="0.25"/>
    <row r="7" spans="1:15" ht="13.5" thickTop="1" x14ac:dyDescent="0.2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8.25" x14ac:dyDescent="0.2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3459</v>
      </c>
      <c r="C9" s="44">
        <v>1640</v>
      </c>
      <c r="D9" s="23">
        <f>C9/B9</f>
        <v>0.47412546978895637</v>
      </c>
      <c r="E9" s="45">
        <v>190</v>
      </c>
      <c r="F9" s="46">
        <f>E9/B9</f>
        <v>5.4929170280427868E-2</v>
      </c>
      <c r="G9" s="47">
        <v>175</v>
      </c>
      <c r="H9" s="48">
        <f t="shared" ref="H9:H26" si="0">G9/B9</f>
        <v>5.0592656837236197E-2</v>
      </c>
      <c r="I9" s="45">
        <v>1680</v>
      </c>
      <c r="J9" s="46">
        <f>I9/B9</f>
        <v>0.48568950563746749</v>
      </c>
      <c r="K9" s="47">
        <v>547</v>
      </c>
      <c r="L9" s="48">
        <f>K9/B9</f>
        <v>0.15813819022838971</v>
      </c>
      <c r="M9" s="45">
        <v>867</v>
      </c>
      <c r="N9" s="23">
        <f>M9/B9</f>
        <v>0.25065047701647875</v>
      </c>
      <c r="O9" s="49"/>
    </row>
    <row r="10" spans="1:15" ht="14.1" customHeight="1" x14ac:dyDescent="0.2">
      <c r="A10" s="19" t="s">
        <v>31</v>
      </c>
      <c r="B10" s="43">
        <f>'1. Plan vs Actual'!C11</f>
        <v>12519</v>
      </c>
      <c r="C10" s="44">
        <v>6068</v>
      </c>
      <c r="D10" s="23">
        <f t="shared" ref="D10:D24" si="1">C10/B10</f>
        <v>0.48470325105839124</v>
      </c>
      <c r="E10" s="45">
        <v>121</v>
      </c>
      <c r="F10" s="46">
        <f t="shared" ref="F10:F26" si="2">E10/B10</f>
        <v>9.6653087307292922E-3</v>
      </c>
      <c r="G10" s="47">
        <v>419</v>
      </c>
      <c r="H10" s="48">
        <f t="shared" si="0"/>
        <v>3.3469126927070852E-2</v>
      </c>
      <c r="I10" s="45">
        <v>7856</v>
      </c>
      <c r="J10" s="46">
        <f t="shared" ref="J10:J26" si="3">I10/B10</f>
        <v>0.62752616023644059</v>
      </c>
      <c r="K10" s="47">
        <v>1898</v>
      </c>
      <c r="L10" s="48">
        <f t="shared" ref="L10:L26" si="4">K10/B10</f>
        <v>0.15160955347871236</v>
      </c>
      <c r="M10" s="45">
        <v>2224</v>
      </c>
      <c r="N10" s="23">
        <f t="shared" ref="N10:N26" si="5">M10/B10</f>
        <v>0.17764997204249541</v>
      </c>
      <c r="O10" s="49"/>
    </row>
    <row r="11" spans="1:15" ht="14.1" customHeight="1" x14ac:dyDescent="0.2">
      <c r="A11" s="19" t="s">
        <v>32</v>
      </c>
      <c r="B11" s="43">
        <f>'1. Plan vs Actual'!C12</f>
        <v>7141</v>
      </c>
      <c r="C11" s="44">
        <v>3207</v>
      </c>
      <c r="D11" s="23">
        <f t="shared" si="1"/>
        <v>0.44909676515894131</v>
      </c>
      <c r="E11" s="45">
        <v>486</v>
      </c>
      <c r="F11" s="46">
        <f t="shared" si="2"/>
        <v>6.8057695000700177E-2</v>
      </c>
      <c r="G11" s="47">
        <v>229</v>
      </c>
      <c r="H11" s="48">
        <f t="shared" si="0"/>
        <v>3.206833776781963E-2</v>
      </c>
      <c r="I11" s="45">
        <v>3794</v>
      </c>
      <c r="J11" s="46">
        <f t="shared" si="3"/>
        <v>0.53129813751575405</v>
      </c>
      <c r="K11" s="47">
        <v>1104</v>
      </c>
      <c r="L11" s="48">
        <f t="shared" si="4"/>
        <v>0.15460019605097325</v>
      </c>
      <c r="M11" s="45">
        <v>1528</v>
      </c>
      <c r="N11" s="23">
        <f t="shared" si="5"/>
        <v>0.21397563366475283</v>
      </c>
      <c r="O11" s="49"/>
    </row>
    <row r="12" spans="1:15" ht="14.1" customHeight="1" x14ac:dyDescent="0.2">
      <c r="A12" s="19" t="s">
        <v>33</v>
      </c>
      <c r="B12" s="43">
        <f>'1. Plan vs Actual'!C13</f>
        <v>6847</v>
      </c>
      <c r="C12" s="44">
        <v>3520</v>
      </c>
      <c r="D12" s="23">
        <f t="shared" si="1"/>
        <v>0.51409376369212789</v>
      </c>
      <c r="E12" s="45">
        <v>81</v>
      </c>
      <c r="F12" s="46">
        <f t="shared" si="2"/>
        <v>1.1829998539506352E-2</v>
      </c>
      <c r="G12" s="47">
        <v>159</v>
      </c>
      <c r="H12" s="48">
        <f t="shared" si="0"/>
        <v>2.3221848984956914E-2</v>
      </c>
      <c r="I12" s="45">
        <v>3695</v>
      </c>
      <c r="J12" s="46">
        <f t="shared" si="3"/>
        <v>0.53965240251204905</v>
      </c>
      <c r="K12" s="47">
        <v>1215</v>
      </c>
      <c r="L12" s="48">
        <f t="shared" si="4"/>
        <v>0.1774499780925953</v>
      </c>
      <c r="M12" s="45">
        <v>1696</v>
      </c>
      <c r="N12" s="23">
        <f t="shared" si="5"/>
        <v>0.24769972250620709</v>
      </c>
      <c r="O12" s="49"/>
    </row>
    <row r="13" spans="1:15" ht="14.1" customHeight="1" x14ac:dyDescent="0.2">
      <c r="A13" s="19" t="s">
        <v>34</v>
      </c>
      <c r="B13" s="43">
        <f>'1. Plan vs Actual'!C14</f>
        <v>2489</v>
      </c>
      <c r="C13" s="44">
        <v>1187</v>
      </c>
      <c r="D13" s="23">
        <f t="shared" si="1"/>
        <v>0.47689835275210929</v>
      </c>
      <c r="E13" s="45">
        <v>84</v>
      </c>
      <c r="F13" s="46">
        <f t="shared" si="2"/>
        <v>3.3748493370831661E-2</v>
      </c>
      <c r="G13" s="47">
        <v>84</v>
      </c>
      <c r="H13" s="48">
        <f t="shared" si="0"/>
        <v>3.3748493370831661E-2</v>
      </c>
      <c r="I13" s="45">
        <v>905</v>
      </c>
      <c r="J13" s="46">
        <f t="shared" si="3"/>
        <v>0.36359983929288869</v>
      </c>
      <c r="K13" s="47">
        <v>366</v>
      </c>
      <c r="L13" s="48">
        <f t="shared" si="4"/>
        <v>0.14704700683005223</v>
      </c>
      <c r="M13" s="45">
        <v>1050</v>
      </c>
      <c r="N13" s="23">
        <f t="shared" si="5"/>
        <v>0.42185616713539575</v>
      </c>
      <c r="O13" s="49"/>
    </row>
    <row r="14" spans="1:15" ht="14.1" customHeight="1" x14ac:dyDescent="0.2">
      <c r="A14" s="19" t="s">
        <v>35</v>
      </c>
      <c r="B14" s="43">
        <f>'1. Plan vs Actual'!C15</f>
        <v>8799</v>
      </c>
      <c r="C14" s="44">
        <v>4000</v>
      </c>
      <c r="D14" s="23">
        <f t="shared" si="1"/>
        <v>0.45459711330833047</v>
      </c>
      <c r="E14" s="45">
        <v>116</v>
      </c>
      <c r="F14" s="46">
        <f t="shared" si="2"/>
        <v>1.3183316285941585E-2</v>
      </c>
      <c r="G14" s="47">
        <v>242</v>
      </c>
      <c r="H14" s="48">
        <f t="shared" si="0"/>
        <v>2.7503125355153996E-2</v>
      </c>
      <c r="I14" s="45">
        <v>4494</v>
      </c>
      <c r="J14" s="46">
        <f t="shared" si="3"/>
        <v>0.51073985680190925</v>
      </c>
      <c r="K14" s="47">
        <v>1578</v>
      </c>
      <c r="L14" s="48">
        <f t="shared" si="4"/>
        <v>0.17933856120013639</v>
      </c>
      <c r="M14" s="45">
        <v>2369</v>
      </c>
      <c r="N14" s="23">
        <f t="shared" si="5"/>
        <v>0.26923514035685875</v>
      </c>
      <c r="O14" s="49"/>
    </row>
    <row r="15" spans="1:15" ht="14.1" customHeight="1" x14ac:dyDescent="0.2">
      <c r="A15" s="19" t="s">
        <v>36</v>
      </c>
      <c r="B15" s="43">
        <f>'1. Plan vs Actual'!C16</f>
        <v>2673</v>
      </c>
      <c r="C15" s="44">
        <v>1226</v>
      </c>
      <c r="D15" s="23">
        <f t="shared" si="1"/>
        <v>0.45866068088290313</v>
      </c>
      <c r="E15" s="45">
        <v>75</v>
      </c>
      <c r="F15" s="46">
        <f t="shared" si="2"/>
        <v>2.8058361391694726E-2</v>
      </c>
      <c r="G15" s="47">
        <v>105</v>
      </c>
      <c r="H15" s="48">
        <f t="shared" si="0"/>
        <v>3.9281705948372617E-2</v>
      </c>
      <c r="I15" s="45">
        <v>1394</v>
      </c>
      <c r="J15" s="46">
        <f t="shared" si="3"/>
        <v>0.52151141040029925</v>
      </c>
      <c r="K15" s="47">
        <v>414</v>
      </c>
      <c r="L15" s="48">
        <f t="shared" si="4"/>
        <v>0.15488215488215487</v>
      </c>
      <c r="M15" s="45">
        <v>685</v>
      </c>
      <c r="N15" s="23">
        <f t="shared" si="5"/>
        <v>0.25626636737747849</v>
      </c>
      <c r="O15" s="49"/>
    </row>
    <row r="16" spans="1:15" ht="14.1" customHeight="1" x14ac:dyDescent="0.2">
      <c r="A16" s="19" t="s">
        <v>37</v>
      </c>
      <c r="B16" s="43">
        <f>'1. Plan vs Actual'!C17</f>
        <v>8419</v>
      </c>
      <c r="C16" s="44">
        <v>4038</v>
      </c>
      <c r="D16" s="23">
        <f t="shared" si="1"/>
        <v>0.47962940966860673</v>
      </c>
      <c r="E16" s="45">
        <v>300</v>
      </c>
      <c r="F16" s="46">
        <f t="shared" si="2"/>
        <v>3.5633685710892031E-2</v>
      </c>
      <c r="G16" s="47">
        <v>337</v>
      </c>
      <c r="H16" s="48">
        <f t="shared" si="0"/>
        <v>4.0028506948568715E-2</v>
      </c>
      <c r="I16" s="45">
        <v>4457</v>
      </c>
      <c r="J16" s="46">
        <f t="shared" si="3"/>
        <v>0.52939779071148596</v>
      </c>
      <c r="K16" s="47">
        <v>1359</v>
      </c>
      <c r="L16" s="48">
        <f t="shared" si="4"/>
        <v>0.16142059627034089</v>
      </c>
      <c r="M16" s="45">
        <v>1966</v>
      </c>
      <c r="N16" s="23">
        <f t="shared" si="5"/>
        <v>0.23351942035871243</v>
      </c>
      <c r="O16" s="49"/>
    </row>
    <row r="17" spans="1:17" ht="14.1" customHeight="1" x14ac:dyDescent="0.2">
      <c r="A17" s="19" t="s">
        <v>38</v>
      </c>
      <c r="B17" s="43">
        <f>'1. Plan vs Actual'!C18</f>
        <v>3696</v>
      </c>
      <c r="C17" s="44">
        <v>1860</v>
      </c>
      <c r="D17" s="23">
        <f t="shared" si="1"/>
        <v>0.50324675324675328</v>
      </c>
      <c r="E17" s="45">
        <v>118</v>
      </c>
      <c r="F17" s="46">
        <f t="shared" si="2"/>
        <v>3.1926406926406928E-2</v>
      </c>
      <c r="G17" s="47">
        <v>186</v>
      </c>
      <c r="H17" s="48">
        <f t="shared" si="0"/>
        <v>5.0324675324675328E-2</v>
      </c>
      <c r="I17" s="45">
        <v>2084</v>
      </c>
      <c r="J17" s="46">
        <f t="shared" si="3"/>
        <v>0.56385281385281383</v>
      </c>
      <c r="K17" s="47">
        <v>560</v>
      </c>
      <c r="L17" s="48">
        <f t="shared" si="4"/>
        <v>0.15151515151515152</v>
      </c>
      <c r="M17" s="45">
        <v>748</v>
      </c>
      <c r="N17" s="23">
        <f t="shared" si="5"/>
        <v>0.20238095238095238</v>
      </c>
      <c r="O17" s="49"/>
    </row>
    <row r="18" spans="1:17" ht="14.1" customHeight="1" x14ac:dyDescent="0.2">
      <c r="A18" s="19" t="s">
        <v>39</v>
      </c>
      <c r="B18" s="43">
        <f>'1. Plan vs Actual'!C19</f>
        <v>15469</v>
      </c>
      <c r="C18" s="44">
        <v>7438</v>
      </c>
      <c r="D18" s="23">
        <f t="shared" si="1"/>
        <v>0.48083263300795137</v>
      </c>
      <c r="E18" s="45">
        <v>925</v>
      </c>
      <c r="F18" s="46">
        <f t="shared" si="2"/>
        <v>5.9797013381601913E-2</v>
      </c>
      <c r="G18" s="47">
        <v>814</v>
      </c>
      <c r="H18" s="48">
        <f t="shared" si="0"/>
        <v>5.2621371775809681E-2</v>
      </c>
      <c r="I18" s="45">
        <v>8647</v>
      </c>
      <c r="J18" s="46">
        <f t="shared" si="3"/>
        <v>0.55898894563320189</v>
      </c>
      <c r="K18" s="47">
        <v>2261</v>
      </c>
      <c r="L18" s="48">
        <f t="shared" si="4"/>
        <v>0.14616329433059669</v>
      </c>
      <c r="M18" s="45">
        <v>2822</v>
      </c>
      <c r="N18" s="23">
        <f t="shared" si="5"/>
        <v>0.18242937487878982</v>
      </c>
      <c r="O18" s="49"/>
    </row>
    <row r="19" spans="1:17" ht="14.1" customHeight="1" x14ac:dyDescent="0.2">
      <c r="A19" s="19" t="s">
        <v>40</v>
      </c>
      <c r="B19" s="43">
        <f>'1. Plan vs Actual'!C20</f>
        <v>6828</v>
      </c>
      <c r="C19" s="44">
        <v>3411</v>
      </c>
      <c r="D19" s="23">
        <f t="shared" si="1"/>
        <v>0.49956063268892792</v>
      </c>
      <c r="E19" s="45">
        <v>105</v>
      </c>
      <c r="F19" s="46">
        <f t="shared" si="2"/>
        <v>1.5377855887521968E-2</v>
      </c>
      <c r="G19" s="47">
        <v>267</v>
      </c>
      <c r="H19" s="48">
        <f t="shared" si="0"/>
        <v>3.9103690685413008E-2</v>
      </c>
      <c r="I19" s="45">
        <v>3310</v>
      </c>
      <c r="J19" s="46">
        <f t="shared" si="3"/>
        <v>0.48476859988283538</v>
      </c>
      <c r="K19" s="47">
        <v>1246</v>
      </c>
      <c r="L19" s="48">
        <f t="shared" si="4"/>
        <v>0.18248388986526068</v>
      </c>
      <c r="M19" s="45">
        <v>1900</v>
      </c>
      <c r="N19" s="23">
        <f t="shared" si="5"/>
        <v>0.27826596367896894</v>
      </c>
      <c r="O19" s="49"/>
    </row>
    <row r="20" spans="1:17" ht="14.1" customHeight="1" x14ac:dyDescent="0.2">
      <c r="A20" s="19" t="s">
        <v>41</v>
      </c>
      <c r="B20" s="43">
        <f>'1. Plan vs Actual'!C21</f>
        <v>9910</v>
      </c>
      <c r="C20" s="44">
        <v>4683</v>
      </c>
      <c r="D20" s="23">
        <f t="shared" si="1"/>
        <v>0.47255297679112007</v>
      </c>
      <c r="E20" s="45">
        <v>63</v>
      </c>
      <c r="F20" s="46">
        <f t="shared" si="2"/>
        <v>6.3572149344096876E-3</v>
      </c>
      <c r="G20" s="47">
        <v>134</v>
      </c>
      <c r="H20" s="48">
        <f t="shared" si="0"/>
        <v>1.3521695257315842E-2</v>
      </c>
      <c r="I20" s="45">
        <v>5341</v>
      </c>
      <c r="J20" s="46">
        <f t="shared" si="3"/>
        <v>0.53895055499495459</v>
      </c>
      <c r="K20" s="47">
        <v>1728</v>
      </c>
      <c r="L20" s="48">
        <f t="shared" si="4"/>
        <v>0.17436932391523713</v>
      </c>
      <c r="M20" s="45">
        <v>2644</v>
      </c>
      <c r="N20" s="23">
        <f t="shared" si="5"/>
        <v>0.26680121089808273</v>
      </c>
      <c r="O20" s="49"/>
    </row>
    <row r="21" spans="1:17" ht="14.1" customHeight="1" x14ac:dyDescent="0.2">
      <c r="A21" s="19" t="s">
        <v>42</v>
      </c>
      <c r="B21" s="43">
        <f>'1. Plan vs Actual'!C22</f>
        <v>9441</v>
      </c>
      <c r="C21" s="44">
        <v>4194</v>
      </c>
      <c r="D21" s="23">
        <f t="shared" si="1"/>
        <v>0.44423260247855101</v>
      </c>
      <c r="E21" s="45">
        <v>142</v>
      </c>
      <c r="F21" s="46">
        <f t="shared" si="2"/>
        <v>1.5040779578434488E-2</v>
      </c>
      <c r="G21" s="47">
        <v>238</v>
      </c>
      <c r="H21" s="48">
        <f t="shared" si="0"/>
        <v>2.5209193941319777E-2</v>
      </c>
      <c r="I21" s="45">
        <v>4370</v>
      </c>
      <c r="J21" s="46">
        <f t="shared" si="3"/>
        <v>0.46287469547717403</v>
      </c>
      <c r="K21" s="47">
        <v>1813</v>
      </c>
      <c r="L21" s="48">
        <f t="shared" si="4"/>
        <v>0.19203474208240653</v>
      </c>
      <c r="M21" s="45">
        <v>2878</v>
      </c>
      <c r="N21" s="23">
        <f t="shared" si="5"/>
        <v>0.30484058892066518</v>
      </c>
      <c r="O21" s="49"/>
    </row>
    <row r="22" spans="1:17" ht="14.1" customHeight="1" x14ac:dyDescent="0.2">
      <c r="A22" s="19" t="s">
        <v>43</v>
      </c>
      <c r="B22" s="43">
        <f>'1. Plan vs Actual'!C23</f>
        <v>3931</v>
      </c>
      <c r="C22" s="44">
        <v>1710</v>
      </c>
      <c r="D22" s="23">
        <f t="shared" si="1"/>
        <v>0.43500381582294584</v>
      </c>
      <c r="E22" s="45">
        <v>75</v>
      </c>
      <c r="F22" s="46">
        <f t="shared" si="2"/>
        <v>1.9079114729076571E-2</v>
      </c>
      <c r="G22" s="47">
        <v>145</v>
      </c>
      <c r="H22" s="48">
        <f t="shared" si="0"/>
        <v>3.6886288476214703E-2</v>
      </c>
      <c r="I22" s="45">
        <v>1837</v>
      </c>
      <c r="J22" s="46">
        <f t="shared" si="3"/>
        <v>0.46731111676418213</v>
      </c>
      <c r="K22" s="47">
        <v>654</v>
      </c>
      <c r="L22" s="48">
        <f t="shared" si="4"/>
        <v>0.16636988043754769</v>
      </c>
      <c r="M22" s="45">
        <v>1220</v>
      </c>
      <c r="N22" s="23">
        <f t="shared" si="5"/>
        <v>0.31035359959297887</v>
      </c>
      <c r="O22" s="49"/>
    </row>
    <row r="23" spans="1:17" ht="14.1" customHeight="1" x14ac:dyDescent="0.2">
      <c r="A23" s="19" t="s">
        <v>44</v>
      </c>
      <c r="B23" s="43">
        <f>'1. Plan vs Actual'!C24</f>
        <v>6032</v>
      </c>
      <c r="C23" s="44">
        <v>2941</v>
      </c>
      <c r="D23" s="23">
        <f t="shared" si="1"/>
        <v>0.48756631299734748</v>
      </c>
      <c r="E23" s="45">
        <v>137</v>
      </c>
      <c r="F23" s="46">
        <f t="shared" si="2"/>
        <v>2.2712201591511938E-2</v>
      </c>
      <c r="G23" s="47">
        <v>229</v>
      </c>
      <c r="H23" s="48">
        <f t="shared" si="0"/>
        <v>3.7964190981432361E-2</v>
      </c>
      <c r="I23" s="45">
        <v>3053</v>
      </c>
      <c r="J23" s="46">
        <f t="shared" si="3"/>
        <v>0.50613395225464186</v>
      </c>
      <c r="K23" s="47">
        <v>1012</v>
      </c>
      <c r="L23" s="48">
        <f t="shared" si="4"/>
        <v>0.16777188328912468</v>
      </c>
      <c r="M23" s="45">
        <v>1601</v>
      </c>
      <c r="N23" s="23">
        <f t="shared" si="5"/>
        <v>0.26541777188328913</v>
      </c>
      <c r="O23" s="49"/>
    </row>
    <row r="24" spans="1:17" ht="14.1" customHeight="1" x14ac:dyDescent="0.2">
      <c r="A24" s="19" t="s">
        <v>45</v>
      </c>
      <c r="B24" s="43">
        <f>'1. Plan vs Actual'!C25</f>
        <v>8363</v>
      </c>
      <c r="C24" s="44">
        <v>4044</v>
      </c>
      <c r="D24" s="23">
        <f t="shared" si="1"/>
        <v>0.48355853162740642</v>
      </c>
      <c r="E24" s="45">
        <v>257</v>
      </c>
      <c r="F24" s="46">
        <f t="shared" si="2"/>
        <v>3.0730599067320341E-2</v>
      </c>
      <c r="G24" s="47">
        <v>213</v>
      </c>
      <c r="H24" s="48">
        <f t="shared" si="0"/>
        <v>2.54693291880904E-2</v>
      </c>
      <c r="I24" s="45">
        <v>3974</v>
      </c>
      <c r="J24" s="46">
        <f t="shared" si="3"/>
        <v>0.47518832954681334</v>
      </c>
      <c r="K24" s="47">
        <v>1439</v>
      </c>
      <c r="L24" s="48">
        <f t="shared" si="4"/>
        <v>0.17206743991390649</v>
      </c>
      <c r="M24" s="45">
        <v>2480</v>
      </c>
      <c r="N24" s="23">
        <f t="shared" si="5"/>
        <v>0.29654430228386941</v>
      </c>
      <c r="O24" s="49"/>
      <c r="Q24" s="49"/>
    </row>
    <row r="25" spans="1:17" x14ac:dyDescent="0.2">
      <c r="A25" s="19" t="s">
        <v>46</v>
      </c>
      <c r="B25" s="50">
        <f>'1. Plan vs Actual'!C26</f>
        <v>1317</v>
      </c>
      <c r="C25" s="111">
        <v>688</v>
      </c>
      <c r="D25" s="23">
        <f>C25/B25</f>
        <v>0.52239939255884582</v>
      </c>
      <c r="E25" s="112">
        <v>4</v>
      </c>
      <c r="F25" s="46">
        <f>E25/B25</f>
        <v>3.0372057706909645E-3</v>
      </c>
      <c r="G25" s="113">
        <v>21</v>
      </c>
      <c r="H25" s="48">
        <f t="shared" si="0"/>
        <v>1.5945330296127564E-2</v>
      </c>
      <c r="I25" s="112">
        <v>490</v>
      </c>
      <c r="J25" s="46">
        <f t="shared" si="3"/>
        <v>0.37205770690964313</v>
      </c>
      <c r="K25" s="113">
        <v>271</v>
      </c>
      <c r="L25" s="48">
        <f t="shared" si="4"/>
        <v>0.20577069096431283</v>
      </c>
      <c r="M25" s="112">
        <v>531</v>
      </c>
      <c r="N25" s="23">
        <f t="shared" si="5"/>
        <v>0.4031890660592255</v>
      </c>
      <c r="O25" s="49"/>
    </row>
    <row r="26" spans="1:17" ht="13.5" thickBot="1" x14ac:dyDescent="0.25">
      <c r="A26" s="24" t="s">
        <v>48</v>
      </c>
      <c r="B26" s="51">
        <f>'1. Plan vs Actual'!C27</f>
        <v>107425</v>
      </c>
      <c r="C26" s="114">
        <v>49941</v>
      </c>
      <c r="D26" s="27">
        <f>C26/B26</f>
        <v>0.46489178496625555</v>
      </c>
      <c r="E26" s="115">
        <v>3457</v>
      </c>
      <c r="F26" s="52">
        <f t="shared" si="2"/>
        <v>3.2180591110076796E-2</v>
      </c>
      <c r="G26" s="116">
        <v>4283</v>
      </c>
      <c r="H26" s="53">
        <f t="shared" si="0"/>
        <v>3.9869676518501283E-2</v>
      </c>
      <c r="I26" s="115">
        <v>59142</v>
      </c>
      <c r="J26" s="52">
        <f t="shared" si="3"/>
        <v>0.55054223877123576</v>
      </c>
      <c r="K26" s="116">
        <v>16922</v>
      </c>
      <c r="L26" s="53">
        <f t="shared" si="4"/>
        <v>0.15752385385152431</v>
      </c>
      <c r="M26" s="115">
        <v>23617</v>
      </c>
      <c r="N26" s="27">
        <f t="shared" si="5"/>
        <v>0.21984640446823364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7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7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63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75" x14ac:dyDescent="0.25">
      <c r="A3" s="179" t="str">
        <f>'1. Plan vs Actual'!A3</f>
        <v>FY25 Quarter Ending March 31,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54"/>
    </row>
    <row r="5" spans="1:16" ht="18.75" x14ac:dyDescent="0.3">
      <c r="A5" s="163" t="s">
        <v>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6.75" customHeight="1" thickBot="1" x14ac:dyDescent="0.25"/>
    <row r="7" spans="1:16" ht="13.5" thickTop="1" x14ac:dyDescent="0.2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3459</v>
      </c>
      <c r="C9" s="20">
        <v>277</v>
      </c>
      <c r="D9" s="21">
        <f>C9/B9</f>
        <v>8.0080948250939574E-2</v>
      </c>
      <c r="E9" s="20">
        <v>1129</v>
      </c>
      <c r="F9" s="21">
        <f>E9/B9</f>
        <v>0.32639491182422664</v>
      </c>
      <c r="G9" s="20">
        <v>380</v>
      </c>
      <c r="H9" s="21">
        <f>G9/B9</f>
        <v>0.10985834056085574</v>
      </c>
      <c r="I9" s="20">
        <v>243</v>
      </c>
      <c r="J9" s="21">
        <f>I9/B9</f>
        <v>7.0251517779705119E-2</v>
      </c>
      <c r="K9" s="20">
        <v>662</v>
      </c>
      <c r="L9" s="21">
        <f>K9/B9</f>
        <v>0.19138479329285921</v>
      </c>
      <c r="M9" s="20">
        <v>382</v>
      </c>
      <c r="N9" s="21">
        <f>M9/B9</f>
        <v>0.11043654235328129</v>
      </c>
      <c r="O9" s="20">
        <v>386</v>
      </c>
      <c r="P9" s="23">
        <f>O9/B9</f>
        <v>0.1115929459381324</v>
      </c>
    </row>
    <row r="10" spans="1:16" ht="14.1" customHeight="1" x14ac:dyDescent="0.2">
      <c r="A10" s="61" t="s">
        <v>31</v>
      </c>
      <c r="B10" s="30">
        <f>'1. Plan vs Actual'!C11</f>
        <v>12519</v>
      </c>
      <c r="C10" s="20">
        <v>784</v>
      </c>
      <c r="D10" s="21">
        <f t="shared" ref="D10:D26" si="0">C10/B10</f>
        <v>6.2624810288361685E-2</v>
      </c>
      <c r="E10" s="20">
        <v>3188</v>
      </c>
      <c r="F10" s="21">
        <f t="shared" ref="F10:F26" si="1">E10/B10</f>
        <v>0.25465292755012381</v>
      </c>
      <c r="G10" s="20">
        <v>1504</v>
      </c>
      <c r="H10" s="21">
        <f t="shared" ref="H10:H26" si="2">G10/B10</f>
        <v>0.12013739116542854</v>
      </c>
      <c r="I10" s="20">
        <v>702</v>
      </c>
      <c r="J10" s="21">
        <f t="shared" ref="J10:J26" si="3">I10/B10</f>
        <v>5.6074766355140186E-2</v>
      </c>
      <c r="K10" s="20">
        <v>3340</v>
      </c>
      <c r="L10" s="21">
        <f t="shared" ref="L10:L26" si="4">K10/B10</f>
        <v>0.26679447240194903</v>
      </c>
      <c r="M10" s="20">
        <v>2059</v>
      </c>
      <c r="N10" s="21">
        <f t="shared" ref="N10:N26" si="5">M10/B10</f>
        <v>0.16447000559150091</v>
      </c>
      <c r="O10" s="20">
        <v>942</v>
      </c>
      <c r="P10" s="23">
        <f t="shared" ref="P10:P26" si="6">O10/B10</f>
        <v>7.5245626647495803E-2</v>
      </c>
    </row>
    <row r="11" spans="1:16" ht="14.1" customHeight="1" x14ac:dyDescent="0.2">
      <c r="A11" s="61" t="s">
        <v>32</v>
      </c>
      <c r="B11" s="30">
        <f>'1. Plan vs Actual'!C12</f>
        <v>7141</v>
      </c>
      <c r="C11" s="20">
        <v>1028</v>
      </c>
      <c r="D11" s="21">
        <f t="shared" si="0"/>
        <v>0.14395742893152219</v>
      </c>
      <c r="E11" s="20">
        <v>2459</v>
      </c>
      <c r="F11" s="21">
        <f t="shared" si="1"/>
        <v>0.34434953087802828</v>
      </c>
      <c r="G11" s="20">
        <v>917</v>
      </c>
      <c r="H11" s="21">
        <f t="shared" si="2"/>
        <v>0.12841338748074499</v>
      </c>
      <c r="I11" s="20">
        <v>544</v>
      </c>
      <c r="J11" s="21">
        <f t="shared" si="3"/>
        <v>7.6179806749754941E-2</v>
      </c>
      <c r="K11" s="20">
        <v>1320</v>
      </c>
      <c r="L11" s="21">
        <f t="shared" si="4"/>
        <v>0.18484806049572888</v>
      </c>
      <c r="M11" s="20">
        <v>638</v>
      </c>
      <c r="N11" s="21">
        <f t="shared" si="5"/>
        <v>8.9343229239602293E-2</v>
      </c>
      <c r="O11" s="20">
        <v>235</v>
      </c>
      <c r="P11" s="23">
        <f t="shared" si="6"/>
        <v>3.2908556224618399E-2</v>
      </c>
    </row>
    <row r="12" spans="1:16" ht="14.1" customHeight="1" x14ac:dyDescent="0.2">
      <c r="A12" s="61" t="s">
        <v>33</v>
      </c>
      <c r="B12" s="30">
        <f>'1. Plan vs Actual'!C13</f>
        <v>6847</v>
      </c>
      <c r="C12" s="20">
        <v>594</v>
      </c>
      <c r="D12" s="21">
        <f t="shared" si="0"/>
        <v>8.6753322623046594E-2</v>
      </c>
      <c r="E12" s="20">
        <v>2120</v>
      </c>
      <c r="F12" s="21">
        <f t="shared" si="1"/>
        <v>0.30962465313275889</v>
      </c>
      <c r="G12" s="20">
        <v>940</v>
      </c>
      <c r="H12" s="21">
        <f t="shared" si="2"/>
        <v>0.13728640280414781</v>
      </c>
      <c r="I12" s="20">
        <v>501</v>
      </c>
      <c r="J12" s="21">
        <f t="shared" si="3"/>
        <v>7.3170731707317069E-2</v>
      </c>
      <c r="K12" s="20">
        <v>1758</v>
      </c>
      <c r="L12" s="21">
        <f t="shared" si="4"/>
        <v>0.25675478311669342</v>
      </c>
      <c r="M12" s="20">
        <v>875</v>
      </c>
      <c r="N12" s="21">
        <f t="shared" si="5"/>
        <v>0.12779319409960566</v>
      </c>
      <c r="O12" s="20">
        <v>59</v>
      </c>
      <c r="P12" s="23">
        <f t="shared" si="6"/>
        <v>8.6169125164305537E-3</v>
      </c>
    </row>
    <row r="13" spans="1:16" ht="14.1" customHeight="1" x14ac:dyDescent="0.2">
      <c r="A13" s="61" t="s">
        <v>34</v>
      </c>
      <c r="B13" s="30">
        <f>'1. Plan vs Actual'!C14</f>
        <v>2489</v>
      </c>
      <c r="C13" s="20">
        <v>227</v>
      </c>
      <c r="D13" s="21">
        <f t="shared" si="0"/>
        <v>9.1201285656890313E-2</v>
      </c>
      <c r="E13" s="20">
        <v>660</v>
      </c>
      <c r="F13" s="21">
        <f t="shared" si="1"/>
        <v>0.26516673362796306</v>
      </c>
      <c r="G13" s="20">
        <v>328</v>
      </c>
      <c r="H13" s="21">
        <f t="shared" si="2"/>
        <v>0.13177983125753315</v>
      </c>
      <c r="I13" s="20">
        <v>222</v>
      </c>
      <c r="J13" s="21">
        <f t="shared" si="3"/>
        <v>8.9192446765769387E-2</v>
      </c>
      <c r="K13" s="20">
        <v>644</v>
      </c>
      <c r="L13" s="21">
        <f t="shared" si="4"/>
        <v>0.25873844917637606</v>
      </c>
      <c r="M13" s="20">
        <v>327</v>
      </c>
      <c r="N13" s="21">
        <f t="shared" si="5"/>
        <v>0.13137806347930897</v>
      </c>
      <c r="O13" s="20">
        <v>81</v>
      </c>
      <c r="P13" s="23">
        <f t="shared" si="6"/>
        <v>3.2543190036159103E-2</v>
      </c>
    </row>
    <row r="14" spans="1:16" ht="14.1" customHeight="1" x14ac:dyDescent="0.2">
      <c r="A14" s="61" t="s">
        <v>35</v>
      </c>
      <c r="B14" s="30">
        <f>'1. Plan vs Actual'!C15</f>
        <v>8799</v>
      </c>
      <c r="C14" s="20">
        <v>469</v>
      </c>
      <c r="D14" s="21">
        <f t="shared" si="0"/>
        <v>5.3301511535401754E-2</v>
      </c>
      <c r="E14" s="20">
        <v>2477</v>
      </c>
      <c r="F14" s="21">
        <f t="shared" si="1"/>
        <v>0.28150926241618368</v>
      </c>
      <c r="G14" s="20">
        <v>1150</v>
      </c>
      <c r="H14" s="21">
        <f t="shared" si="2"/>
        <v>0.13069667007614502</v>
      </c>
      <c r="I14" s="20">
        <v>692</v>
      </c>
      <c r="J14" s="21">
        <f t="shared" si="3"/>
        <v>7.8645300602341178E-2</v>
      </c>
      <c r="K14" s="20">
        <v>2361</v>
      </c>
      <c r="L14" s="21">
        <f t="shared" si="4"/>
        <v>0.26832594613024208</v>
      </c>
      <c r="M14" s="20">
        <v>1440</v>
      </c>
      <c r="N14" s="21">
        <f t="shared" si="5"/>
        <v>0.16365496079099898</v>
      </c>
      <c r="O14" s="20">
        <v>210</v>
      </c>
      <c r="P14" s="23">
        <f t="shared" si="6"/>
        <v>2.386634844868735E-2</v>
      </c>
    </row>
    <row r="15" spans="1:16" ht="14.1" customHeight="1" x14ac:dyDescent="0.2">
      <c r="A15" s="61" t="s">
        <v>36</v>
      </c>
      <c r="B15" s="30">
        <f>'1. Plan vs Actual'!C16</f>
        <v>2673</v>
      </c>
      <c r="C15" s="20">
        <v>118</v>
      </c>
      <c r="D15" s="21">
        <f t="shared" si="0"/>
        <v>4.4145155256266368E-2</v>
      </c>
      <c r="E15" s="20">
        <v>788</v>
      </c>
      <c r="F15" s="21">
        <f t="shared" si="1"/>
        <v>0.2947998503554059</v>
      </c>
      <c r="G15" s="20">
        <v>372</v>
      </c>
      <c r="H15" s="21">
        <f t="shared" si="2"/>
        <v>0.13916947250280584</v>
      </c>
      <c r="I15" s="20">
        <v>185</v>
      </c>
      <c r="J15" s="21">
        <f t="shared" si="3"/>
        <v>6.9210624766180326E-2</v>
      </c>
      <c r="K15" s="20">
        <v>670</v>
      </c>
      <c r="L15" s="21">
        <f t="shared" si="4"/>
        <v>0.25065469509913957</v>
      </c>
      <c r="M15" s="20">
        <v>371</v>
      </c>
      <c r="N15" s="21">
        <f t="shared" si="5"/>
        <v>0.13879536101758325</v>
      </c>
      <c r="O15" s="20">
        <v>169</v>
      </c>
      <c r="P15" s="23">
        <f t="shared" si="6"/>
        <v>6.3224841002618784E-2</v>
      </c>
    </row>
    <row r="16" spans="1:16" ht="14.1" customHeight="1" x14ac:dyDescent="0.2">
      <c r="A16" s="61" t="s">
        <v>37</v>
      </c>
      <c r="B16" s="30">
        <f>'1. Plan vs Actual'!C17</f>
        <v>8419</v>
      </c>
      <c r="C16" s="20">
        <v>897</v>
      </c>
      <c r="D16" s="21">
        <f t="shared" si="0"/>
        <v>0.10654472027556718</v>
      </c>
      <c r="E16" s="20">
        <v>2604</v>
      </c>
      <c r="F16" s="21">
        <f t="shared" si="1"/>
        <v>0.30930039197054282</v>
      </c>
      <c r="G16" s="20">
        <v>909</v>
      </c>
      <c r="H16" s="21">
        <f t="shared" si="2"/>
        <v>0.10797006770400285</v>
      </c>
      <c r="I16" s="20">
        <v>545</v>
      </c>
      <c r="J16" s="21">
        <f t="shared" si="3"/>
        <v>6.4734529041453853E-2</v>
      </c>
      <c r="K16" s="20">
        <v>1866</v>
      </c>
      <c r="L16" s="21">
        <f t="shared" si="4"/>
        <v>0.22164152512174842</v>
      </c>
      <c r="M16" s="20">
        <v>1071</v>
      </c>
      <c r="N16" s="21">
        <f t="shared" si="5"/>
        <v>0.12721225798788455</v>
      </c>
      <c r="O16" s="20">
        <v>527</v>
      </c>
      <c r="P16" s="23">
        <f t="shared" si="6"/>
        <v>6.2596507898800335E-2</v>
      </c>
    </row>
    <row r="17" spans="1:16" ht="14.1" customHeight="1" x14ac:dyDescent="0.2">
      <c r="A17" s="61" t="s">
        <v>38</v>
      </c>
      <c r="B17" s="30">
        <f>'1. Plan vs Actual'!C18</f>
        <v>3696</v>
      </c>
      <c r="C17" s="20">
        <v>485</v>
      </c>
      <c r="D17" s="21">
        <f t="shared" si="0"/>
        <v>0.13122294372294371</v>
      </c>
      <c r="E17" s="20">
        <v>1494</v>
      </c>
      <c r="F17" s="21">
        <f t="shared" si="1"/>
        <v>0.4042207792207792</v>
      </c>
      <c r="G17" s="20">
        <v>522</v>
      </c>
      <c r="H17" s="21">
        <f t="shared" si="2"/>
        <v>0.14123376623376624</v>
      </c>
      <c r="I17" s="20">
        <v>287</v>
      </c>
      <c r="J17" s="21">
        <f t="shared" si="3"/>
        <v>7.7651515151515152E-2</v>
      </c>
      <c r="K17" s="20">
        <v>595</v>
      </c>
      <c r="L17" s="21">
        <f t="shared" si="4"/>
        <v>0.16098484848484848</v>
      </c>
      <c r="M17" s="20">
        <v>256</v>
      </c>
      <c r="N17" s="21">
        <f t="shared" si="5"/>
        <v>6.9264069264069264E-2</v>
      </c>
      <c r="O17" s="20">
        <v>57</v>
      </c>
      <c r="P17" s="23">
        <f t="shared" si="6"/>
        <v>1.5422077922077922E-2</v>
      </c>
    </row>
    <row r="18" spans="1:16" ht="14.1" customHeight="1" x14ac:dyDescent="0.2">
      <c r="A18" s="61" t="s">
        <v>39</v>
      </c>
      <c r="B18" s="30">
        <f>'1. Plan vs Actual'!C19</f>
        <v>15469</v>
      </c>
      <c r="C18" s="20">
        <v>2427</v>
      </c>
      <c r="D18" s="21">
        <f t="shared" si="0"/>
        <v>0.15689443402934902</v>
      </c>
      <c r="E18" s="20">
        <v>5460</v>
      </c>
      <c r="F18" s="21">
        <f t="shared" si="1"/>
        <v>0.35296399250113131</v>
      </c>
      <c r="G18" s="20">
        <v>1983</v>
      </c>
      <c r="H18" s="21">
        <f t="shared" si="2"/>
        <v>0.12819186760618009</v>
      </c>
      <c r="I18" s="20">
        <v>1014</v>
      </c>
      <c r="J18" s="21">
        <f t="shared" si="3"/>
        <v>6.5550455750210096E-2</v>
      </c>
      <c r="K18" s="20">
        <v>2043</v>
      </c>
      <c r="L18" s="21">
        <f t="shared" si="4"/>
        <v>0.13207059279850022</v>
      </c>
      <c r="M18" s="20">
        <v>1156</v>
      </c>
      <c r="N18" s="21">
        <f t="shared" si="5"/>
        <v>7.4730105372034394E-2</v>
      </c>
      <c r="O18" s="20">
        <v>1386</v>
      </c>
      <c r="P18" s="23">
        <f t="shared" si="6"/>
        <v>8.9598551942594862E-2</v>
      </c>
    </row>
    <row r="19" spans="1:16" ht="14.1" customHeight="1" x14ac:dyDescent="0.2">
      <c r="A19" s="61" t="s">
        <v>40</v>
      </c>
      <c r="B19" s="30">
        <f>'1. Plan vs Actual'!C20</f>
        <v>6828</v>
      </c>
      <c r="C19" s="20">
        <v>724</v>
      </c>
      <c r="D19" s="21">
        <f t="shared" si="0"/>
        <v>0.1060339777387229</v>
      </c>
      <c r="E19" s="20">
        <v>2237</v>
      </c>
      <c r="F19" s="21">
        <f t="shared" si="1"/>
        <v>0.3276215582893966</v>
      </c>
      <c r="G19" s="20">
        <v>729</v>
      </c>
      <c r="H19" s="21">
        <f t="shared" si="2"/>
        <v>0.10676625659050967</v>
      </c>
      <c r="I19" s="20">
        <v>454</v>
      </c>
      <c r="J19" s="21">
        <f t="shared" si="3"/>
        <v>6.649091974223785E-2</v>
      </c>
      <c r="K19" s="20">
        <v>1550</v>
      </c>
      <c r="L19" s="21">
        <f t="shared" si="4"/>
        <v>0.22700644405389572</v>
      </c>
      <c r="M19" s="20">
        <v>875</v>
      </c>
      <c r="N19" s="21">
        <f t="shared" si="5"/>
        <v>0.12814879906268306</v>
      </c>
      <c r="O19" s="20">
        <v>259</v>
      </c>
      <c r="P19" s="23">
        <f t="shared" si="6"/>
        <v>3.7932044522554186E-2</v>
      </c>
    </row>
    <row r="20" spans="1:16" ht="14.1" customHeight="1" x14ac:dyDescent="0.2">
      <c r="A20" s="61" t="s">
        <v>41</v>
      </c>
      <c r="B20" s="30">
        <f>'1. Plan vs Actual'!C21</f>
        <v>9910</v>
      </c>
      <c r="C20" s="20">
        <v>434</v>
      </c>
      <c r="D20" s="21">
        <f t="shared" si="0"/>
        <v>4.3794147325933404E-2</v>
      </c>
      <c r="E20" s="20">
        <v>1846</v>
      </c>
      <c r="F20" s="21">
        <f t="shared" si="1"/>
        <v>0.18627648839556005</v>
      </c>
      <c r="G20" s="20">
        <v>1056</v>
      </c>
      <c r="H20" s="21">
        <f t="shared" si="2"/>
        <v>0.10655903128153381</v>
      </c>
      <c r="I20" s="20">
        <v>679</v>
      </c>
      <c r="J20" s="21">
        <f t="shared" si="3"/>
        <v>6.8516649848637742E-2</v>
      </c>
      <c r="K20" s="20">
        <v>3412</v>
      </c>
      <c r="L20" s="21">
        <f t="shared" si="4"/>
        <v>0.34429868819374371</v>
      </c>
      <c r="M20" s="20">
        <v>2408</v>
      </c>
      <c r="N20" s="21">
        <f t="shared" si="5"/>
        <v>0.24298688193743692</v>
      </c>
      <c r="O20" s="20">
        <v>75</v>
      </c>
      <c r="P20" s="23">
        <f t="shared" si="6"/>
        <v>7.5681130171543895E-3</v>
      </c>
    </row>
    <row r="21" spans="1:16" ht="14.1" customHeight="1" x14ac:dyDescent="0.2">
      <c r="A21" s="61" t="s">
        <v>42</v>
      </c>
      <c r="B21" s="30">
        <f>'1. Plan vs Actual'!C22</f>
        <v>9441</v>
      </c>
      <c r="C21" s="20">
        <v>365</v>
      </c>
      <c r="D21" s="21">
        <f t="shared" si="0"/>
        <v>3.8661158775553435E-2</v>
      </c>
      <c r="E21" s="20">
        <v>1782</v>
      </c>
      <c r="F21" s="21">
        <f t="shared" si="1"/>
        <v>0.18875119161105816</v>
      </c>
      <c r="G21" s="20">
        <v>900</v>
      </c>
      <c r="H21" s="21">
        <f t="shared" si="2"/>
        <v>9.532888465204957E-2</v>
      </c>
      <c r="I21" s="20">
        <v>588</v>
      </c>
      <c r="J21" s="21">
        <f t="shared" si="3"/>
        <v>6.2281537972672385E-2</v>
      </c>
      <c r="K21" s="20">
        <v>3183</v>
      </c>
      <c r="L21" s="21">
        <f t="shared" si="4"/>
        <v>0.33714648871941533</v>
      </c>
      <c r="M21" s="20">
        <v>2496</v>
      </c>
      <c r="N21" s="21">
        <f t="shared" si="5"/>
        <v>0.26437877343501748</v>
      </c>
      <c r="O21" s="20">
        <v>127</v>
      </c>
      <c r="P21" s="23">
        <f t="shared" si="6"/>
        <v>1.3451964834233662E-2</v>
      </c>
    </row>
    <row r="22" spans="1:16" ht="14.1" customHeight="1" x14ac:dyDescent="0.2">
      <c r="A22" s="61" t="s">
        <v>43</v>
      </c>
      <c r="B22" s="30">
        <f>'1. Plan vs Actual'!C23</f>
        <v>3931</v>
      </c>
      <c r="C22" s="20">
        <v>214</v>
      </c>
      <c r="D22" s="21">
        <f t="shared" si="0"/>
        <v>5.4439074026965149E-2</v>
      </c>
      <c r="E22" s="20">
        <v>1253</v>
      </c>
      <c r="F22" s="21">
        <f t="shared" si="1"/>
        <v>0.31874841007377258</v>
      </c>
      <c r="G22" s="20">
        <v>602</v>
      </c>
      <c r="H22" s="21">
        <f t="shared" si="2"/>
        <v>0.15314169422538795</v>
      </c>
      <c r="I22" s="20">
        <v>329</v>
      </c>
      <c r="J22" s="21">
        <f t="shared" si="3"/>
        <v>8.3693716611549229E-2</v>
      </c>
      <c r="K22" s="20">
        <v>954</v>
      </c>
      <c r="L22" s="21">
        <f t="shared" si="4"/>
        <v>0.24268633935385397</v>
      </c>
      <c r="M22" s="20">
        <v>516</v>
      </c>
      <c r="N22" s="21">
        <f t="shared" si="5"/>
        <v>0.1312643093360468</v>
      </c>
      <c r="O22" s="20">
        <v>63</v>
      </c>
      <c r="P22" s="23">
        <f t="shared" si="6"/>
        <v>1.6026456372424319E-2</v>
      </c>
    </row>
    <row r="23" spans="1:16" ht="14.1" customHeight="1" x14ac:dyDescent="0.2">
      <c r="A23" s="61" t="s">
        <v>44</v>
      </c>
      <c r="B23" s="30">
        <f>'1. Plan vs Actual'!C24</f>
        <v>6032</v>
      </c>
      <c r="C23" s="20">
        <v>441</v>
      </c>
      <c r="D23" s="21">
        <f t="shared" si="0"/>
        <v>7.3110079575596815E-2</v>
      </c>
      <c r="E23" s="20">
        <v>1759</v>
      </c>
      <c r="F23" s="21">
        <f t="shared" si="1"/>
        <v>0.29161140583554379</v>
      </c>
      <c r="G23" s="20">
        <v>694</v>
      </c>
      <c r="H23" s="21">
        <f t="shared" si="2"/>
        <v>0.11505305039787798</v>
      </c>
      <c r="I23" s="20">
        <v>451</v>
      </c>
      <c r="J23" s="21">
        <f t="shared" si="3"/>
        <v>7.476790450928382E-2</v>
      </c>
      <c r="K23" s="20">
        <v>1693</v>
      </c>
      <c r="L23" s="21">
        <f t="shared" si="4"/>
        <v>0.28066976127320953</v>
      </c>
      <c r="M23" s="20">
        <v>956</v>
      </c>
      <c r="N23" s="21">
        <f t="shared" si="5"/>
        <v>0.15848806366047746</v>
      </c>
      <c r="O23" s="20">
        <v>38</v>
      </c>
      <c r="P23" s="23">
        <f t="shared" si="6"/>
        <v>6.2997347480106105E-3</v>
      </c>
    </row>
    <row r="24" spans="1:16" ht="14.1" customHeight="1" x14ac:dyDescent="0.2">
      <c r="A24" s="61" t="s">
        <v>45</v>
      </c>
      <c r="B24" s="30">
        <f>'1. Plan vs Actual'!C25</f>
        <v>8363</v>
      </c>
      <c r="C24" s="20">
        <v>503</v>
      </c>
      <c r="D24" s="21">
        <f t="shared" si="0"/>
        <v>6.0145880664833194E-2</v>
      </c>
      <c r="E24" s="20">
        <v>2091</v>
      </c>
      <c r="F24" s="21">
        <f t="shared" si="1"/>
        <v>0.25002989357885924</v>
      </c>
      <c r="G24" s="20">
        <v>983</v>
      </c>
      <c r="H24" s="21">
        <f t="shared" si="2"/>
        <v>0.11754155207461438</v>
      </c>
      <c r="I24" s="20">
        <v>623</v>
      </c>
      <c r="J24" s="21">
        <f t="shared" si="3"/>
        <v>7.4494798517278485E-2</v>
      </c>
      <c r="K24" s="20">
        <v>2666</v>
      </c>
      <c r="L24" s="21">
        <f t="shared" si="4"/>
        <v>0.31878512495515965</v>
      </c>
      <c r="M24" s="20">
        <v>1434</v>
      </c>
      <c r="N24" s="21">
        <f t="shared" si="5"/>
        <v>0.17146956833672128</v>
      </c>
      <c r="O24" s="20">
        <v>63</v>
      </c>
      <c r="P24" s="23">
        <f t="shared" si="6"/>
        <v>7.5331818725337795E-3</v>
      </c>
    </row>
    <row r="25" spans="1:16" x14ac:dyDescent="0.2">
      <c r="A25" s="61" t="s">
        <v>46</v>
      </c>
      <c r="B25" s="104">
        <f>'1. Plan vs Actual'!C26</f>
        <v>1317</v>
      </c>
      <c r="C25" s="104">
        <v>83</v>
      </c>
      <c r="D25" s="21">
        <f t="shared" si="0"/>
        <v>6.3022019741837507E-2</v>
      </c>
      <c r="E25" s="104">
        <v>462</v>
      </c>
      <c r="F25" s="21">
        <f t="shared" si="1"/>
        <v>0.35079726651480636</v>
      </c>
      <c r="G25" s="104">
        <v>147</v>
      </c>
      <c r="H25" s="21">
        <f t="shared" si="2"/>
        <v>0.11161731207289294</v>
      </c>
      <c r="I25" s="104">
        <v>163</v>
      </c>
      <c r="J25" s="21">
        <f t="shared" si="3"/>
        <v>0.12376613515565679</v>
      </c>
      <c r="K25" s="104">
        <v>272</v>
      </c>
      <c r="L25" s="21">
        <f t="shared" si="4"/>
        <v>0.20652999240698558</v>
      </c>
      <c r="M25" s="104">
        <v>98</v>
      </c>
      <c r="N25" s="21">
        <f t="shared" si="5"/>
        <v>7.4411541381928625E-2</v>
      </c>
      <c r="O25" s="104">
        <v>92</v>
      </c>
      <c r="P25" s="23">
        <f t="shared" si="6"/>
        <v>6.9855732725892183E-2</v>
      </c>
    </row>
    <row r="26" spans="1:16" ht="13.5" thickBot="1" x14ac:dyDescent="0.25">
      <c r="A26" s="62" t="s">
        <v>48</v>
      </c>
      <c r="B26" s="105">
        <f>'1. Plan vs Actual'!C27</f>
        <v>107425</v>
      </c>
      <c r="C26" s="105">
        <v>10607</v>
      </c>
      <c r="D26" s="25">
        <f t="shared" si="0"/>
        <v>9.8738654875494533E-2</v>
      </c>
      <c r="E26" s="105">
        <v>34348</v>
      </c>
      <c r="F26" s="25">
        <f t="shared" si="1"/>
        <v>0.31973935303700257</v>
      </c>
      <c r="G26" s="105">
        <v>13535</v>
      </c>
      <c r="H26" s="25">
        <f t="shared" si="2"/>
        <v>0.12599488014894111</v>
      </c>
      <c r="I26" s="105">
        <v>7637</v>
      </c>
      <c r="J26" s="25">
        <f t="shared" si="3"/>
        <v>7.1091459157551787E-2</v>
      </c>
      <c r="K26" s="105">
        <v>23507</v>
      </c>
      <c r="L26" s="25">
        <f t="shared" si="4"/>
        <v>0.218822434256458</v>
      </c>
      <c r="M26" s="105">
        <v>13040</v>
      </c>
      <c r="N26" s="25">
        <f t="shared" si="5"/>
        <v>0.12138701419595066</v>
      </c>
      <c r="O26" s="105">
        <v>4751</v>
      </c>
      <c r="P26" s="27">
        <f t="shared" si="6"/>
        <v>4.4226204328601353E-2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s="11" customFormat="1" ht="12.75" customHeight="1" x14ac:dyDescent="0.2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s="11" customFormat="1" x14ac:dyDescent="0.2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0" sqref="A30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63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5" ht="15.75" x14ac:dyDescent="0.2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5" ht="15.75" x14ac:dyDescent="0.25">
      <c r="A3" s="153" t="str">
        <f>'1. Plan vs Actual'!A3</f>
        <v>FY25 Quarter Ending March 31, 2025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63" t="s">
        <v>103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44" t="s">
        <v>75</v>
      </c>
    </row>
    <row r="8" spans="1:15" s="67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45" t="s">
        <v>115</v>
      </c>
    </row>
    <row r="9" spans="1:15" ht="15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46"/>
    </row>
    <row r="10" spans="1:15" x14ac:dyDescent="0.2">
      <c r="A10" s="70" t="s">
        <v>116</v>
      </c>
      <c r="B10" s="104">
        <v>22124</v>
      </c>
      <c r="C10" s="104">
        <v>35090</v>
      </c>
      <c r="D10" s="104">
        <v>46701</v>
      </c>
      <c r="E10" s="104">
        <v>58353</v>
      </c>
      <c r="F10" s="104">
        <v>67432</v>
      </c>
      <c r="G10" s="104">
        <v>76793</v>
      </c>
      <c r="H10" s="104">
        <v>87413</v>
      </c>
      <c r="I10" s="104">
        <v>96743</v>
      </c>
      <c r="J10" s="104">
        <v>107425</v>
      </c>
      <c r="K10" s="104"/>
      <c r="L10" s="104"/>
      <c r="M10" s="147"/>
    </row>
    <row r="11" spans="1:15" x14ac:dyDescent="0.2">
      <c r="A11" s="70" t="s">
        <v>117</v>
      </c>
      <c r="B11" s="104">
        <v>22124</v>
      </c>
      <c r="C11" s="104">
        <v>22629</v>
      </c>
      <c r="D11" s="104">
        <v>23149</v>
      </c>
      <c r="E11" s="104">
        <v>24461</v>
      </c>
      <c r="F11" s="104">
        <v>21666</v>
      </c>
      <c r="G11" s="104">
        <v>22182</v>
      </c>
      <c r="H11" s="104">
        <v>24062</v>
      </c>
      <c r="I11" s="104">
        <v>22565</v>
      </c>
      <c r="J11" s="104">
        <v>25226</v>
      </c>
      <c r="K11" s="71"/>
      <c r="L11" s="104"/>
      <c r="M11" s="147"/>
      <c r="O11" s="72"/>
    </row>
    <row r="12" spans="1:15" x14ac:dyDescent="0.2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47"/>
    </row>
    <row r="13" spans="1:15" ht="15" customHeight="1" x14ac:dyDescent="0.2">
      <c r="A13" s="70" t="s">
        <v>118</v>
      </c>
      <c r="B13" s="104">
        <v>19888</v>
      </c>
      <c r="C13" s="104">
        <v>31477</v>
      </c>
      <c r="D13" s="104">
        <v>41946</v>
      </c>
      <c r="E13" s="104">
        <v>52563</v>
      </c>
      <c r="F13" s="104">
        <v>60849</v>
      </c>
      <c r="G13" s="104">
        <v>69420</v>
      </c>
      <c r="H13" s="104">
        <v>78928</v>
      </c>
      <c r="I13" s="104">
        <v>87427</v>
      </c>
      <c r="J13" s="104">
        <v>97049</v>
      </c>
      <c r="K13" s="104"/>
      <c r="L13" s="104"/>
      <c r="M13" s="147"/>
    </row>
    <row r="14" spans="1:15" x14ac:dyDescent="0.2">
      <c r="A14" s="70" t="s">
        <v>119</v>
      </c>
      <c r="B14" s="110">
        <f t="shared" ref="B14:J14" si="0">B13/B10</f>
        <v>0.89893328512023141</v>
      </c>
      <c r="C14" s="110">
        <f t="shared" si="0"/>
        <v>0.89703619264747791</v>
      </c>
      <c r="D14" s="110">
        <f t="shared" si="0"/>
        <v>0.89818205177619326</v>
      </c>
      <c r="E14" s="110">
        <f t="shared" si="0"/>
        <v>0.90077630970130074</v>
      </c>
      <c r="F14" s="110">
        <f t="shared" si="0"/>
        <v>0.9023757266579665</v>
      </c>
      <c r="G14" s="110">
        <f t="shared" si="0"/>
        <v>0.90398864479835406</v>
      </c>
      <c r="H14" s="110">
        <f t="shared" si="0"/>
        <v>0.90293205816068545</v>
      </c>
      <c r="I14" s="110">
        <f t="shared" si="0"/>
        <v>0.90370362713581343</v>
      </c>
      <c r="J14" s="110">
        <f t="shared" si="0"/>
        <v>0.90341168256923432</v>
      </c>
      <c r="K14" s="110"/>
      <c r="L14" s="110"/>
      <c r="M14" s="148"/>
      <c r="N14" s="67"/>
    </row>
    <row r="15" spans="1:15" x14ac:dyDescent="0.2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47"/>
    </row>
    <row r="16" spans="1:15" ht="15" customHeight="1" x14ac:dyDescent="0.2">
      <c r="A16" s="70" t="s">
        <v>120</v>
      </c>
      <c r="B16" s="104">
        <v>2100</v>
      </c>
      <c r="C16" s="104">
        <v>3088</v>
      </c>
      <c r="D16" s="104">
        <v>4002</v>
      </c>
      <c r="E16" s="104">
        <v>4852</v>
      </c>
      <c r="F16" s="104">
        <v>5544</v>
      </c>
      <c r="G16" s="104">
        <v>6233</v>
      </c>
      <c r="H16" s="104">
        <v>7032</v>
      </c>
      <c r="I16" s="104">
        <v>7752</v>
      </c>
      <c r="J16" s="104">
        <v>8556</v>
      </c>
      <c r="K16" s="104"/>
      <c r="L16" s="104"/>
      <c r="M16" s="147"/>
    </row>
    <row r="17" spans="1:13" x14ac:dyDescent="0.2">
      <c r="A17" s="70" t="s">
        <v>119</v>
      </c>
      <c r="B17" s="110">
        <f t="shared" ref="B17:J17" si="1">B16/B10</f>
        <v>9.4919544386186952E-2</v>
      </c>
      <c r="C17" s="110">
        <f t="shared" si="1"/>
        <v>8.8002279851809626E-2</v>
      </c>
      <c r="D17" s="110">
        <f t="shared" si="1"/>
        <v>8.5694096486156612E-2</v>
      </c>
      <c r="E17" s="110">
        <f t="shared" si="1"/>
        <v>8.3149109728720028E-2</v>
      </c>
      <c r="F17" s="110">
        <f t="shared" si="1"/>
        <v>8.2216158500415235E-2</v>
      </c>
      <c r="G17" s="110">
        <f t="shared" si="1"/>
        <v>8.1166252132355815E-2</v>
      </c>
      <c r="H17" s="110">
        <f t="shared" si="1"/>
        <v>8.0445700296294595E-2</v>
      </c>
      <c r="I17" s="110">
        <f t="shared" si="1"/>
        <v>8.0129828514724583E-2</v>
      </c>
      <c r="J17" s="110">
        <f t="shared" si="1"/>
        <v>7.964626483593204E-2</v>
      </c>
      <c r="K17" s="110"/>
      <c r="L17" s="110"/>
      <c r="M17" s="148"/>
    </row>
    <row r="18" spans="1:13" x14ac:dyDescent="0.2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47"/>
    </row>
    <row r="19" spans="1:13" x14ac:dyDescent="0.2">
      <c r="A19" s="70" t="s">
        <v>121</v>
      </c>
      <c r="B19" s="104">
        <v>11515</v>
      </c>
      <c r="C19" s="104">
        <v>18750</v>
      </c>
      <c r="D19" s="104">
        <v>25649</v>
      </c>
      <c r="E19" s="104">
        <v>32166</v>
      </c>
      <c r="F19" s="104">
        <v>38004</v>
      </c>
      <c r="G19" s="104">
        <v>44060</v>
      </c>
      <c r="H19" s="104">
        <v>50882</v>
      </c>
      <c r="I19" s="104">
        <v>57229</v>
      </c>
      <c r="J19" s="104">
        <v>64423</v>
      </c>
      <c r="K19" s="104"/>
      <c r="L19" s="104"/>
      <c r="M19" s="147"/>
    </row>
    <row r="20" spans="1:13" x14ac:dyDescent="0.2">
      <c r="A20" s="70" t="s">
        <v>119</v>
      </c>
      <c r="B20" s="110">
        <f t="shared" ref="B20:J20" si="2">B19/B10</f>
        <v>0.52047550171759172</v>
      </c>
      <c r="C20" s="110">
        <f t="shared" si="2"/>
        <v>0.53434026788258759</v>
      </c>
      <c r="D20" s="110">
        <f t="shared" si="2"/>
        <v>0.54921736151260148</v>
      </c>
      <c r="E20" s="110">
        <f t="shared" si="2"/>
        <v>0.55123129916199676</v>
      </c>
      <c r="F20" s="110">
        <f t="shared" si="2"/>
        <v>0.5635899869498161</v>
      </c>
      <c r="G20" s="110">
        <f t="shared" si="2"/>
        <v>0.5737502116078288</v>
      </c>
      <c r="H20" s="110">
        <f t="shared" si="2"/>
        <v>0.58208733254779033</v>
      </c>
      <c r="I20" s="110">
        <f t="shared" si="2"/>
        <v>0.5915570118768283</v>
      </c>
      <c r="J20" s="110">
        <f t="shared" si="2"/>
        <v>0.59970211775657434</v>
      </c>
      <c r="K20" s="110"/>
      <c r="L20" s="110"/>
      <c r="M20" s="148"/>
    </row>
    <row r="21" spans="1:13" x14ac:dyDescent="0.2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47"/>
    </row>
    <row r="22" spans="1:13" x14ac:dyDescent="0.2">
      <c r="A22" s="70" t="s">
        <v>122</v>
      </c>
      <c r="B22" s="104">
        <v>692</v>
      </c>
      <c r="C22" s="104">
        <v>1008</v>
      </c>
      <c r="D22" s="104">
        <v>1342</v>
      </c>
      <c r="E22" s="104">
        <v>1676</v>
      </c>
      <c r="F22" s="104">
        <v>1957</v>
      </c>
      <c r="G22" s="104">
        <v>2236</v>
      </c>
      <c r="H22" s="104">
        <v>2547</v>
      </c>
      <c r="I22" s="104">
        <v>2823</v>
      </c>
      <c r="J22" s="104">
        <v>3135</v>
      </c>
      <c r="K22" s="104"/>
      <c r="L22" s="104"/>
      <c r="M22" s="147"/>
    </row>
    <row r="23" spans="1:13" x14ac:dyDescent="0.2">
      <c r="A23" s="70" t="s">
        <v>119</v>
      </c>
      <c r="B23" s="110">
        <f t="shared" ref="B23:J23" si="3">B22/B10</f>
        <v>3.1278249864400649E-2</v>
      </c>
      <c r="C23" s="110">
        <f t="shared" si="3"/>
        <v>2.8726132801367911E-2</v>
      </c>
      <c r="D23" s="110">
        <f t="shared" si="3"/>
        <v>2.8736001370420334E-2</v>
      </c>
      <c r="E23" s="110">
        <f t="shared" si="3"/>
        <v>2.8721745240176171E-2</v>
      </c>
      <c r="F23" s="110">
        <f t="shared" si="3"/>
        <v>2.9021829398505162E-2</v>
      </c>
      <c r="G23" s="110">
        <f t="shared" si="3"/>
        <v>2.9117237248186684E-2</v>
      </c>
      <c r="H23" s="110">
        <f t="shared" si="3"/>
        <v>2.9137542470799537E-2</v>
      </c>
      <c r="I23" s="110">
        <f t="shared" si="3"/>
        <v>2.9180405817475167E-2</v>
      </c>
      <c r="J23" s="110">
        <f t="shared" si="3"/>
        <v>2.9183151035606238E-2</v>
      </c>
      <c r="K23" s="110"/>
      <c r="L23" s="110"/>
      <c r="M23" s="148"/>
    </row>
    <row r="24" spans="1:13" x14ac:dyDescent="0.2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7"/>
    </row>
    <row r="25" spans="1:13" x14ac:dyDescent="0.2">
      <c r="A25" s="73" t="s">
        <v>123</v>
      </c>
      <c r="B25" s="104">
        <v>227</v>
      </c>
      <c r="C25" s="104">
        <v>544</v>
      </c>
      <c r="D25" s="104">
        <v>690</v>
      </c>
      <c r="E25" s="104">
        <v>879</v>
      </c>
      <c r="F25" s="104">
        <v>929</v>
      </c>
      <c r="G25" s="104">
        <v>1003</v>
      </c>
      <c r="H25" s="104">
        <v>1101</v>
      </c>
      <c r="I25" s="104">
        <v>1225</v>
      </c>
      <c r="J25" s="104">
        <v>1317</v>
      </c>
      <c r="K25" s="104"/>
      <c r="L25" s="104"/>
      <c r="M25" s="147"/>
    </row>
    <row r="26" spans="1:13" x14ac:dyDescent="0.2">
      <c r="A26" s="70" t="s">
        <v>119</v>
      </c>
      <c r="B26" s="110">
        <f t="shared" ref="B26:J26" si="4">B25/B10</f>
        <v>1.0260350750316399E-2</v>
      </c>
      <c r="C26" s="110">
        <f t="shared" si="4"/>
        <v>1.5502992305500143E-2</v>
      </c>
      <c r="D26" s="110">
        <f t="shared" si="4"/>
        <v>1.4774844221751141E-2</v>
      </c>
      <c r="E26" s="110">
        <f t="shared" si="4"/>
        <v>1.5063492879543469E-2</v>
      </c>
      <c r="F26" s="110">
        <f t="shared" si="4"/>
        <v>1.3776841855498873E-2</v>
      </c>
      <c r="G26" s="110">
        <f t="shared" si="4"/>
        <v>1.3061086296928105E-2</v>
      </c>
      <c r="H26" s="110">
        <f t="shared" si="4"/>
        <v>1.2595380549803805E-2</v>
      </c>
      <c r="I26" s="110">
        <f t="shared" si="4"/>
        <v>1.2662414851720538E-2</v>
      </c>
      <c r="J26" s="110">
        <f t="shared" si="4"/>
        <v>1.2259716080986735E-2</v>
      </c>
      <c r="K26" s="110"/>
      <c r="L26" s="110"/>
      <c r="M26" s="148"/>
    </row>
    <row r="27" spans="1:13" ht="13.5" thickBot="1" x14ac:dyDescent="0.2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49"/>
    </row>
    <row r="28" spans="1:13" ht="13.5" thickTop="1" x14ac:dyDescent="0.2"/>
    <row r="29" spans="1:13" x14ac:dyDescent="0.2">
      <c r="A29" s="180" t="s">
        <v>124</v>
      </c>
      <c r="B29" s="181"/>
      <c r="C29" s="178"/>
      <c r="D29" s="178"/>
      <c r="E29" s="178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workbookViewId="0">
      <selection activeCell="A40" sqref="A40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63" t="s">
        <v>0</v>
      </c>
      <c r="B2" s="182"/>
      <c r="C2" s="182"/>
      <c r="D2" s="182"/>
      <c r="E2" s="182"/>
      <c r="F2" s="182"/>
      <c r="G2" s="182"/>
    </row>
    <row r="3" spans="1:16" ht="15.75" customHeight="1" x14ac:dyDescent="0.25">
      <c r="A3" s="153" t="str">
        <f>'1. Plan vs Actual'!A2</f>
        <v>OSCCAR Summary by Workforce Area</v>
      </c>
      <c r="B3" s="175"/>
      <c r="C3" s="175"/>
      <c r="D3" s="175"/>
      <c r="E3" s="175"/>
      <c r="F3" s="175"/>
      <c r="G3" s="175"/>
    </row>
    <row r="4" spans="1:16" ht="15.75" customHeight="1" x14ac:dyDescent="0.25">
      <c r="A4" s="179" t="str">
        <f>'1. Plan vs Actual'!A3</f>
        <v>FY25 Quarter Ending March 31, 2025</v>
      </c>
      <c r="B4" s="179"/>
      <c r="C4" s="179"/>
      <c r="D4" s="179"/>
      <c r="E4" s="179"/>
      <c r="F4" s="179"/>
      <c r="G4" s="179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2"/>
    <row r="6" spans="1:16" ht="18.75" x14ac:dyDescent="0.3">
      <c r="A6" s="163" t="s">
        <v>125</v>
      </c>
      <c r="B6" s="177"/>
      <c r="C6" s="177"/>
      <c r="D6" s="177"/>
      <c r="E6" s="177"/>
      <c r="F6" s="177"/>
      <c r="G6" s="177"/>
    </row>
    <row r="7" spans="1:16" ht="6.75" customHeight="1" thickBot="1" x14ac:dyDescent="0.3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2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2">
      <c r="A9" s="186"/>
      <c r="B9" s="185" t="s">
        <v>148</v>
      </c>
      <c r="C9" s="162"/>
      <c r="D9" s="188" t="s">
        <v>150</v>
      </c>
      <c r="E9" s="189"/>
      <c r="F9" s="185" t="s">
        <v>126</v>
      </c>
      <c r="G9" s="162"/>
    </row>
    <row r="10" spans="1:16" ht="30.75" customHeight="1" thickBot="1" x14ac:dyDescent="0.25">
      <c r="A10" s="187"/>
      <c r="B10" s="77" t="s">
        <v>149</v>
      </c>
      <c r="C10" s="78" t="s">
        <v>127</v>
      </c>
      <c r="D10" s="79" t="s">
        <v>151</v>
      </c>
      <c r="E10" s="80" t="s">
        <v>127</v>
      </c>
      <c r="F10" s="77" t="s">
        <v>146</v>
      </c>
      <c r="G10" s="78" t="s">
        <v>128</v>
      </c>
    </row>
    <row r="11" spans="1:16" ht="17.25" customHeight="1" x14ac:dyDescent="0.25">
      <c r="A11" s="81" t="s">
        <v>129</v>
      </c>
      <c r="B11" s="120">
        <v>99194</v>
      </c>
      <c r="C11" s="82">
        <f t="shared" ref="C11:C18" si="0">B11/$B$11</f>
        <v>1</v>
      </c>
      <c r="D11" s="117">
        <f>'1. Plan vs Actual'!C27</f>
        <v>107425</v>
      </c>
      <c r="E11" s="83">
        <f>D11/$D$11</f>
        <v>1</v>
      </c>
      <c r="F11" s="84">
        <f t="shared" ref="F11:F18" si="1">D11-B11</f>
        <v>8231</v>
      </c>
      <c r="G11" s="82">
        <f t="shared" ref="G11:G18" si="2">F11/B11</f>
        <v>8.297880920216949E-2</v>
      </c>
    </row>
    <row r="12" spans="1:16" ht="14.25" x14ac:dyDescent="0.25">
      <c r="A12" s="85" t="s">
        <v>130</v>
      </c>
      <c r="B12" s="121">
        <v>7141</v>
      </c>
      <c r="C12" s="86">
        <f t="shared" si="0"/>
        <v>7.199024134524265E-2</v>
      </c>
      <c r="D12" s="118">
        <f>'1. Plan vs Actual'!I27</f>
        <v>8556</v>
      </c>
      <c r="E12" s="87">
        <f>D12/$D$11</f>
        <v>7.964626483593204E-2</v>
      </c>
      <c r="F12" s="88">
        <f t="shared" si="1"/>
        <v>1415</v>
      </c>
      <c r="G12" s="86">
        <f t="shared" si="2"/>
        <v>0.19815151939504272</v>
      </c>
    </row>
    <row r="13" spans="1:16" ht="14.25" x14ac:dyDescent="0.25">
      <c r="A13" s="85" t="s">
        <v>60</v>
      </c>
      <c r="B13" s="121">
        <v>62247</v>
      </c>
      <c r="C13" s="86">
        <f t="shared" si="0"/>
        <v>0.62752787466983895</v>
      </c>
      <c r="D13" s="118">
        <f>'1. Plan vs Actual'!L27</f>
        <v>64423</v>
      </c>
      <c r="E13" s="87">
        <f>D13/$D$11</f>
        <v>0.59970211775657434</v>
      </c>
      <c r="F13" s="88">
        <f t="shared" si="1"/>
        <v>2176</v>
      </c>
      <c r="G13" s="86">
        <f t="shared" si="2"/>
        <v>3.4957507992353046E-2</v>
      </c>
    </row>
    <row r="14" spans="1:16" ht="14.25" x14ac:dyDescent="0.25">
      <c r="A14" s="85" t="s">
        <v>26</v>
      </c>
      <c r="B14" s="121">
        <v>3093</v>
      </c>
      <c r="C14" s="86">
        <f t="shared" si="0"/>
        <v>3.1181321450894209E-2</v>
      </c>
      <c r="D14" s="118">
        <f>'1. Plan vs Actual'!O27</f>
        <v>3135</v>
      </c>
      <c r="E14" s="87">
        <f>D14/$D$11</f>
        <v>2.9183151035606238E-2</v>
      </c>
      <c r="F14" s="88">
        <f t="shared" si="1"/>
        <v>42</v>
      </c>
      <c r="G14" s="86">
        <f t="shared" si="2"/>
        <v>1.3579049466537343E-2</v>
      </c>
    </row>
    <row r="15" spans="1:16" ht="14.25" x14ac:dyDescent="0.25">
      <c r="A15" s="85" t="s">
        <v>23</v>
      </c>
      <c r="B15" s="121">
        <v>90870</v>
      </c>
      <c r="C15" s="86">
        <f t="shared" si="0"/>
        <v>0.91608363409077165</v>
      </c>
      <c r="D15" s="118">
        <f>'1. Plan vs Actual'!F27</f>
        <v>97049</v>
      </c>
      <c r="E15" s="87">
        <f>D15/$D$11</f>
        <v>0.90341168256923432</v>
      </c>
      <c r="F15" s="88">
        <f t="shared" si="1"/>
        <v>6179</v>
      </c>
      <c r="G15" s="86">
        <f t="shared" si="2"/>
        <v>6.7998239242874431E-2</v>
      </c>
    </row>
    <row r="16" spans="1:16" ht="14.25" x14ac:dyDescent="0.2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.25" x14ac:dyDescent="0.25">
      <c r="A17" s="85" t="s">
        <v>132</v>
      </c>
      <c r="B17" s="121">
        <v>51640</v>
      </c>
      <c r="C17" s="86">
        <f t="shared" si="0"/>
        <v>0.52059600379055182</v>
      </c>
      <c r="D17" s="118">
        <v>56396</v>
      </c>
      <c r="E17" s="87">
        <f>D17/$D$11</f>
        <v>0.52498021875727252</v>
      </c>
      <c r="F17" s="88">
        <f t="shared" si="1"/>
        <v>4756</v>
      </c>
      <c r="G17" s="86">
        <f t="shared" si="2"/>
        <v>9.2099147947327653E-2</v>
      </c>
      <c r="H17" s="72"/>
    </row>
    <row r="18" spans="1:8" ht="14.25" x14ac:dyDescent="0.25">
      <c r="A18" s="85" t="s">
        <v>89</v>
      </c>
      <c r="B18" s="121">
        <v>46641</v>
      </c>
      <c r="C18" s="86">
        <f t="shared" si="0"/>
        <v>0.47019981047240761</v>
      </c>
      <c r="D18" s="118">
        <f>'5.Gender&amp;Age'!C26</f>
        <v>49941</v>
      </c>
      <c r="E18" s="87">
        <f>D18/$D$11</f>
        <v>0.46489178496625555</v>
      </c>
      <c r="F18" s="88">
        <f t="shared" si="1"/>
        <v>3300</v>
      </c>
      <c r="G18" s="86">
        <f t="shared" si="2"/>
        <v>7.0753199974271569E-2</v>
      </c>
      <c r="H18" s="72"/>
    </row>
    <row r="19" spans="1:8" ht="14.25" x14ac:dyDescent="0.25">
      <c r="A19" s="89" t="s">
        <v>133</v>
      </c>
      <c r="B19" s="122"/>
      <c r="C19" s="90"/>
      <c r="D19" s="91"/>
      <c r="E19" s="92"/>
      <c r="F19" s="95"/>
      <c r="G19" s="96"/>
    </row>
    <row r="20" spans="1:8" ht="14.25" x14ac:dyDescent="0.25">
      <c r="A20" s="85" t="s">
        <v>79</v>
      </c>
      <c r="B20" s="121">
        <v>57048</v>
      </c>
      <c r="C20" s="86">
        <f t="shared" ref="C20:C27" si="3">B20/$B$11</f>
        <v>0.57511543036877233</v>
      </c>
      <c r="D20" s="118">
        <f>'4. Ethnicity'!C26</f>
        <v>60348</v>
      </c>
      <c r="E20" s="87">
        <f t="shared" ref="E20:E27" si="4">D20/$D$11</f>
        <v>0.56176867582033974</v>
      </c>
      <c r="F20" s="88">
        <f t="shared" ref="F20:F35" si="5">D20-B20</f>
        <v>3300</v>
      </c>
      <c r="G20" s="86">
        <f t="shared" ref="G20:G27" si="6">F20/B20</f>
        <v>5.784602440050484E-2</v>
      </c>
    </row>
    <row r="21" spans="1:8" ht="14.25" x14ac:dyDescent="0.25">
      <c r="A21" s="85" t="s">
        <v>134</v>
      </c>
      <c r="B21" s="121">
        <v>20664</v>
      </c>
      <c r="C21" s="86">
        <f t="shared" si="3"/>
        <v>0.20831905155553762</v>
      </c>
      <c r="D21" s="118">
        <f>'4. Ethnicity'!E26</f>
        <v>24418</v>
      </c>
      <c r="E21" s="87">
        <f t="shared" si="4"/>
        <v>0.22730276937398186</v>
      </c>
      <c r="F21" s="88">
        <f t="shared" si="5"/>
        <v>3754</v>
      </c>
      <c r="G21" s="86">
        <f t="shared" si="6"/>
        <v>0.18166860240030971</v>
      </c>
    </row>
    <row r="22" spans="1:8" ht="14.25" x14ac:dyDescent="0.25">
      <c r="A22" s="85" t="s">
        <v>135</v>
      </c>
      <c r="B22" s="121">
        <v>21223</v>
      </c>
      <c r="C22" s="86">
        <f t="shared" si="3"/>
        <v>0.21395447305280563</v>
      </c>
      <c r="D22" s="118">
        <f>'4. Ethnicity'!G26</f>
        <v>23012</v>
      </c>
      <c r="E22" s="87">
        <f t="shared" si="4"/>
        <v>0.21421456830346752</v>
      </c>
      <c r="F22" s="88">
        <f t="shared" si="5"/>
        <v>1789</v>
      </c>
      <c r="G22" s="86">
        <f t="shared" si="6"/>
        <v>8.4295339961362667E-2</v>
      </c>
    </row>
    <row r="23" spans="1:8" ht="14.25" x14ac:dyDescent="0.25">
      <c r="A23" s="85" t="s">
        <v>136</v>
      </c>
      <c r="B23" s="121">
        <v>1466</v>
      </c>
      <c r="C23" s="86">
        <f t="shared" si="3"/>
        <v>1.4779119704820856E-2</v>
      </c>
      <c r="D23" s="118">
        <f>'4. Ethnicity'!I26</f>
        <v>1499</v>
      </c>
      <c r="E23" s="87">
        <f t="shared" si="4"/>
        <v>1.3953921340470096E-2</v>
      </c>
      <c r="F23" s="88">
        <f t="shared" si="5"/>
        <v>33</v>
      </c>
      <c r="G23" s="86">
        <f t="shared" si="6"/>
        <v>2.2510231923601638E-2</v>
      </c>
    </row>
    <row r="24" spans="1:8" ht="14.25" x14ac:dyDescent="0.25">
      <c r="A24" s="85" t="s">
        <v>84</v>
      </c>
      <c r="B24" s="121">
        <v>5970</v>
      </c>
      <c r="C24" s="86">
        <f t="shared" si="3"/>
        <v>6.0185091840232269E-2</v>
      </c>
      <c r="D24" s="118">
        <f>'4. Ethnicity'!K26</f>
        <v>6778</v>
      </c>
      <c r="E24" s="87">
        <f t="shared" si="4"/>
        <v>6.3095182685594595E-2</v>
      </c>
      <c r="F24" s="88">
        <f t="shared" si="5"/>
        <v>808</v>
      </c>
      <c r="G24" s="86">
        <f t="shared" si="6"/>
        <v>0.13534338358458961</v>
      </c>
    </row>
    <row r="25" spans="1:8" ht="14.25" x14ac:dyDescent="0.25">
      <c r="A25" s="85" t="s">
        <v>137</v>
      </c>
      <c r="B25" s="121">
        <v>452</v>
      </c>
      <c r="C25" s="86">
        <f t="shared" si="3"/>
        <v>4.5567272214045206E-3</v>
      </c>
      <c r="D25" s="118">
        <f>'4. Ethnicity'!M26</f>
        <v>486</v>
      </c>
      <c r="E25" s="87">
        <f t="shared" si="4"/>
        <v>4.5240865720269953E-3</v>
      </c>
      <c r="F25" s="88">
        <f t="shared" si="5"/>
        <v>34</v>
      </c>
      <c r="G25" s="86">
        <f t="shared" si="6"/>
        <v>7.5221238938053103E-2</v>
      </c>
      <c r="H25" s="103"/>
    </row>
    <row r="26" spans="1:8" ht="14.25" x14ac:dyDescent="0.25">
      <c r="A26" s="85" t="s">
        <v>86</v>
      </c>
      <c r="B26" s="121">
        <v>11075</v>
      </c>
      <c r="C26" s="86">
        <f t="shared" si="3"/>
        <v>0.11164989817932536</v>
      </c>
      <c r="D26" s="118">
        <f>'4. Ethnicity'!O26</f>
        <v>12734</v>
      </c>
      <c r="E26" s="87">
        <f t="shared" si="4"/>
        <v>0.11853851524319292</v>
      </c>
      <c r="F26" s="88">
        <f t="shared" si="5"/>
        <v>1659</v>
      </c>
      <c r="G26" s="86">
        <f t="shared" si="6"/>
        <v>0.14979683972911964</v>
      </c>
    </row>
    <row r="27" spans="1:8" ht="14.25" x14ac:dyDescent="0.25">
      <c r="A27" s="85" t="s">
        <v>138</v>
      </c>
      <c r="B27" s="121">
        <v>6708</v>
      </c>
      <c r="C27" s="86">
        <f t="shared" si="3"/>
        <v>6.7625057967215754E-2</v>
      </c>
      <c r="D27" s="118">
        <v>5836</v>
      </c>
      <c r="E27" s="87">
        <f t="shared" si="4"/>
        <v>5.4326274144752155E-2</v>
      </c>
      <c r="F27" s="88">
        <f t="shared" si="5"/>
        <v>-872</v>
      </c>
      <c r="G27" s="86">
        <f t="shared" si="6"/>
        <v>-0.12999403697078116</v>
      </c>
    </row>
    <row r="28" spans="1:8" ht="14.25" x14ac:dyDescent="0.25">
      <c r="A28" s="89" t="s">
        <v>139</v>
      </c>
      <c r="B28" s="122"/>
      <c r="C28" s="90"/>
      <c r="D28" s="91"/>
      <c r="E28" s="92"/>
      <c r="F28" s="95"/>
      <c r="G28" s="96"/>
    </row>
    <row r="29" spans="1:8" ht="14.25" x14ac:dyDescent="0.25">
      <c r="A29" s="85" t="s">
        <v>140</v>
      </c>
      <c r="B29" s="121">
        <v>9235</v>
      </c>
      <c r="C29" s="86">
        <f t="shared" ref="C29:C35" si="7">B29/$B$11</f>
        <v>9.3100389136439698E-2</v>
      </c>
      <c r="D29" s="118">
        <f>'6. Education'!C26</f>
        <v>10607</v>
      </c>
      <c r="E29" s="87">
        <f t="shared" ref="E29:E35" si="8">D29/$D$11</f>
        <v>9.8738654875494533E-2</v>
      </c>
      <c r="F29" s="88">
        <f t="shared" si="5"/>
        <v>1372</v>
      </c>
      <c r="G29" s="86">
        <f t="shared" ref="G29:G35" si="9">F29/B29</f>
        <v>0.14856524093123985</v>
      </c>
    </row>
    <row r="30" spans="1:8" ht="14.25" x14ac:dyDescent="0.25">
      <c r="A30" s="85" t="s">
        <v>141</v>
      </c>
      <c r="B30" s="121">
        <v>31054</v>
      </c>
      <c r="C30" s="86">
        <f t="shared" si="7"/>
        <v>0.31306329011835393</v>
      </c>
      <c r="D30" s="118">
        <f>'6. Education'!E26</f>
        <v>34348</v>
      </c>
      <c r="E30" s="87">
        <f t="shared" si="8"/>
        <v>0.31973935303700257</v>
      </c>
      <c r="F30" s="88">
        <f t="shared" si="5"/>
        <v>3294</v>
      </c>
      <c r="G30" s="86">
        <f t="shared" si="9"/>
        <v>0.10607329168545115</v>
      </c>
    </row>
    <row r="31" spans="1:8" ht="14.25" x14ac:dyDescent="0.25">
      <c r="A31" s="85" t="s">
        <v>142</v>
      </c>
      <c r="B31" s="121">
        <v>12966</v>
      </c>
      <c r="C31" s="86">
        <f t="shared" si="7"/>
        <v>0.13071355122285622</v>
      </c>
      <c r="D31" s="118">
        <f>'6. Education'!G26</f>
        <v>13535</v>
      </c>
      <c r="E31" s="87">
        <f t="shared" si="8"/>
        <v>0.12599488014894111</v>
      </c>
      <c r="F31" s="88">
        <f t="shared" si="5"/>
        <v>569</v>
      </c>
      <c r="G31" s="86">
        <f t="shared" si="9"/>
        <v>4.3884004318988125E-2</v>
      </c>
    </row>
    <row r="32" spans="1:8" ht="14.25" x14ac:dyDescent="0.25">
      <c r="A32" s="85" t="s">
        <v>143</v>
      </c>
      <c r="B32" s="121">
        <v>6995</v>
      </c>
      <c r="C32" s="86">
        <f t="shared" si="7"/>
        <v>7.0518378127709336E-2</v>
      </c>
      <c r="D32" s="118">
        <f>'6. Education'!I26</f>
        <v>7637</v>
      </c>
      <c r="E32" s="87">
        <f t="shared" si="8"/>
        <v>7.1091459157551787E-2</v>
      </c>
      <c r="F32" s="88">
        <f t="shared" si="5"/>
        <v>642</v>
      </c>
      <c r="G32" s="86">
        <f t="shared" si="9"/>
        <v>9.1779842744817722E-2</v>
      </c>
    </row>
    <row r="33" spans="1:7" ht="14.25" x14ac:dyDescent="0.25">
      <c r="A33" s="85" t="s">
        <v>144</v>
      </c>
      <c r="B33" s="121">
        <v>22563</v>
      </c>
      <c r="C33" s="86">
        <f t="shared" si="7"/>
        <v>0.22746335463838538</v>
      </c>
      <c r="D33" s="118">
        <f>'6. Education'!K26</f>
        <v>23507</v>
      </c>
      <c r="E33" s="87">
        <f t="shared" si="8"/>
        <v>0.218822434256458</v>
      </c>
      <c r="F33" s="88">
        <f t="shared" si="5"/>
        <v>944</v>
      </c>
      <c r="G33" s="86">
        <f t="shared" si="9"/>
        <v>4.1838408013118826E-2</v>
      </c>
    </row>
    <row r="34" spans="1:7" ht="14.25" x14ac:dyDescent="0.25">
      <c r="A34" s="85" t="s">
        <v>145</v>
      </c>
      <c r="B34" s="121">
        <v>11913</v>
      </c>
      <c r="C34" s="86">
        <f t="shared" si="7"/>
        <v>0.12009798979777003</v>
      </c>
      <c r="D34" s="118">
        <f>'6. Education'!M26</f>
        <v>13040</v>
      </c>
      <c r="E34" s="87">
        <f t="shared" si="8"/>
        <v>0.12138701419595066</v>
      </c>
      <c r="F34" s="88">
        <f t="shared" si="5"/>
        <v>1127</v>
      </c>
      <c r="G34" s="86">
        <f t="shared" si="9"/>
        <v>9.4602535045748337E-2</v>
      </c>
    </row>
    <row r="35" spans="1:7" ht="14.25" x14ac:dyDescent="0.25">
      <c r="A35" s="97" t="s">
        <v>138</v>
      </c>
      <c r="B35" s="121">
        <v>4468</v>
      </c>
      <c r="C35" s="86">
        <f t="shared" si="7"/>
        <v>4.5043046958485392E-2</v>
      </c>
      <c r="D35" s="118">
        <f>'6. Education'!O26</f>
        <v>4751</v>
      </c>
      <c r="E35" s="87">
        <f t="shared" si="8"/>
        <v>4.4226204328601353E-2</v>
      </c>
      <c r="F35" s="88">
        <f t="shared" si="5"/>
        <v>283</v>
      </c>
      <c r="G35" s="86">
        <f t="shared" si="9"/>
        <v>6.3339301700984785E-2</v>
      </c>
    </row>
    <row r="36" spans="1:7" ht="14.25" x14ac:dyDescent="0.25">
      <c r="A36" s="98" t="s">
        <v>46</v>
      </c>
      <c r="B36" s="122"/>
      <c r="C36" s="90"/>
      <c r="D36" s="91"/>
      <c r="E36" s="92"/>
      <c r="F36" s="95"/>
      <c r="G36" s="96"/>
    </row>
    <row r="37" spans="1:7" ht="15" thickBot="1" x14ac:dyDescent="0.3">
      <c r="A37" s="62"/>
      <c r="B37" s="123">
        <v>1128</v>
      </c>
      <c r="C37" s="99">
        <f>B37/$B$11</f>
        <v>1.1371655543682078E-2</v>
      </c>
      <c r="D37" s="119">
        <f>'1. Plan vs Actual'!C26</f>
        <v>1317</v>
      </c>
      <c r="E37" s="100">
        <f>D37/$D$11</f>
        <v>1.2259716080986735E-2</v>
      </c>
      <c r="F37" s="101">
        <f>D37-B37</f>
        <v>189</v>
      </c>
      <c r="G37" s="102">
        <f>F37/B37</f>
        <v>0.16755319148936171</v>
      </c>
    </row>
    <row r="38" spans="1:7" ht="15.75" customHeight="1" thickTop="1" x14ac:dyDescent="0.2">
      <c r="A38" s="183"/>
      <c r="B38" s="184"/>
      <c r="C38" s="184"/>
      <c r="D38" s="184"/>
      <c r="E38" s="184"/>
      <c r="F38" s="184"/>
      <c r="G38" s="184"/>
    </row>
    <row r="39" spans="1:7" x14ac:dyDescent="0.2">
      <c r="A39" s="180" t="s">
        <v>124</v>
      </c>
      <c r="B39" s="181"/>
      <c r="C39" s="178"/>
      <c r="D39" s="178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00879-17DC-4549-82EF-A98768C39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2025-05-13T17:48:20Z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