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4 06302025/"/>
    </mc:Choice>
  </mc:AlternateContent>
  <xr:revisionPtr revIDLastSave="632" documentId="11_0AF0487787B1D6A6942B36392F02BFAF5E74A281" xr6:coauthVersionLast="47" xr6:coauthVersionMax="47" xr10:uidLastSave="{9DD3FED3-4A3E-405C-9D17-24F7F706F8C0}"/>
  <bookViews>
    <workbookView xWindow="-120" yWindow="-120" windowWidth="19410" windowHeight="9705" tabRatio="938" activeTab="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7" l="1"/>
  <c r="L26" i="7"/>
  <c r="M26" i="7"/>
  <c r="K23" i="7"/>
  <c r="L23" i="7"/>
  <c r="M23" i="7"/>
  <c r="K20" i="7"/>
  <c r="L20" i="7"/>
  <c r="M20" i="7"/>
  <c r="K17" i="7"/>
  <c r="L17" i="7"/>
  <c r="M17" i="7"/>
  <c r="K14" i="7"/>
  <c r="L14" i="7"/>
  <c r="M14" i="7"/>
  <c r="H26" i="7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D35" i="9"/>
  <c r="D34" i="9"/>
  <c r="D33" i="9"/>
  <c r="D32" i="9"/>
  <c r="D31" i="9"/>
  <c r="D30" i="9"/>
  <c r="D29" i="9"/>
  <c r="D26" i="9"/>
  <c r="D25" i="9"/>
  <c r="D23" i="9"/>
  <c r="D24" i="9"/>
  <c r="D22" i="9"/>
  <c r="D21" i="9"/>
  <c r="D20" i="9"/>
  <c r="D18" i="9"/>
  <c r="D15" i="9"/>
  <c r="D14" i="9"/>
  <c r="D13" i="9"/>
  <c r="D12" i="9"/>
  <c r="D11" i="9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D37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<sst xmlns="http://schemas.openxmlformats.org/spreadsheetml/2006/main" count="416" uniqueCount="152">
  <si>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</si>
  <si>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</si>
  <si>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</si>
  <si>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</si>
  <si>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</si>
  <si>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</si>
  <si>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</si>
  <si>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</si>
  <si>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</si>
  <si>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</si>
  <si>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</si>
  <si>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</si>
  <si>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</si>
  <si>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</si>
  <si>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</si>
  <si>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</si>
  <si>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</si>
  <si>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</si>
  <si>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</si>
  <si>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</si>
  <si>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</si>
  <si>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</si>
  <si>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</si>
  <si>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</si>
  <si>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</si>
  <si>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</si>
  <si>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</si>
  <si>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</si>
  <si>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</si>
  <si>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</si>
  <si>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</si>
  <si>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</si>
  <si>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</si>
  <si>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</si>
  <si>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</si>
  <si>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</si>
  <si>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</si>
  <si>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</si>
  <si>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</si>
  <si>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</si>
  <si>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</si>
  <si>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</si>
  <si>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</si>
  <si>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</si>
  <si>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</si>
  <si>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</si>
  <si>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</si>
  <si>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</si>
  <si>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</si>
  <si>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</si>
  <si>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</si>
  <si>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</si>
  <si>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</si>
  <si>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</si>
  <si>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</si>
  <si>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</si>
  <si>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</si>
  <si>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</si>
  <si>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</si>
  <si>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</si>
  <si>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</si>
  <si>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</si>
  <si>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</si>
  <si>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</si>
  <si>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</si>
  <si>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</si>
  <si>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</si>
  <si>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</si>
  <si>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</si>
  <si>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</si>
  <si>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</si>
  <si>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</si>
  <si>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</si>
  <si>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</si>
  <si>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</si>
  <si>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</si>
  <si>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</si>
  <si>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</si>
  <si>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</si>
  <si>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</si>
  <si>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</si>
  <si>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</si>
  <si>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</si>
  <si>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</si>
  <si>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</si>
  <si>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</si>
  <si>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</si>
  <si>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</si>
  <si>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</si>
  <si>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</si>
  <si>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</si>
  <si>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</si>
  <si>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</si>
  <si>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</si>
  <si>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</si>
  <si>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</si>
  <si>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</si>
  <si>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</si>
  <si>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</si>
  <si>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</si>
  <si>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</si>
  <si>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</si>
  <si>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</si>
  <si>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</si>
  <si>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</si>
  <si>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</si>
  <si>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</si>
  <si>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</si>
  <si>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</si>
  <si>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</si>
  <si>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</si>
  <si>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</si>
  <si>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</si>
  <si>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</si>
  <si>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</si>
  <si>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</si>
  <si>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</si>
  <si>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</si>
  <si>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</si>
  <si>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</si>
  <si>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</si>
  <si>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</si>
  <si>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</si>
  <si>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</si>
  <si>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</si>
  <si>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</si>
  <si>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</si>
  <si>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</si>
  <si>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</si>
  <si>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</si>
  <si>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</si>
  <si>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</si>
  <si>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</si>
  <si>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</si>
  <si>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</si>
  <si>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</si>
  <si>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</si>
  <si>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</si>
  <si>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</si>
  <si>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</si>
  <si>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</si>
  <si>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</si>
  <si>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</si>
  <si>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</si>
  <si>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</si>
  <si>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</si>
  <si>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FY24 to FY25
Change by Category</t>
  </si>
  <si>
    <t>FY25 Quarter Ending June 30, 2025</t>
  </si>
  <si>
    <t>FY24 Qtr 4</t>
  </si>
  <si>
    <t>06/30/24
YTD Customers</t>
  </si>
  <si>
    <t>FY25 Qtr 4</t>
  </si>
  <si>
    <t>06/30/25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</si>
</sst>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workbookViewId="0">
      <selection activeCell="C29" sqref="C29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3">
      <c r="B6" s="2"/>
      <c r="C6" s="127"/>
      <c r="D6" s="153" t="s">
        <v>1</v>
      </c>
      <c r="E6" s="154"/>
      <c r="F6" s="7"/>
      <c r="G6" s="6"/>
    </row>
    <row r="7" spans="2:20" ht="17.25" thickTop="1" thickBot="1" x14ac:dyDescent="0.3">
      <c r="B7" s="2"/>
      <c r="C7" s="127"/>
      <c r="D7" s="153" t="s">
        <v>147</v>
      </c>
      <c r="E7" s="154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51" t="s">
        <v>14</v>
      </c>
      <c r="D27" s="151"/>
      <c r="E27" s="151"/>
      <c r="F27" s="151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zoomScale="90" zoomScaleNormal="90" workbookViewId="0">
      <selection activeCell="A34" sqref="A34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8" ht="15.75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27"/>
      <c r="R2" s="127"/>
    </row>
    <row r="3" spans="1:18" ht="15.75" x14ac:dyDescent="0.25">
      <c r="A3" s="153" t="s">
        <v>147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/>
      <c r="R3" s="16"/>
    </row>
    <row r="5" spans="1:18" ht="18.75" x14ac:dyDescent="0.3">
      <c r="A5" s="163" t="s">
        <v>15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67" t="s">
        <v>17</v>
      </c>
      <c r="C7" s="167"/>
      <c r="D7" s="167"/>
      <c r="E7" s="164" t="s">
        <v>18</v>
      </c>
      <c r="F7" s="165"/>
      <c r="G7" s="166"/>
      <c r="H7" s="164" t="s">
        <v>19</v>
      </c>
      <c r="I7" s="165"/>
      <c r="J7" s="166"/>
      <c r="K7" s="164" t="s">
        <v>20</v>
      </c>
      <c r="L7" s="165"/>
      <c r="M7" s="166"/>
      <c r="N7" s="167" t="s">
        <v>21</v>
      </c>
      <c r="O7" s="167"/>
      <c r="P7" s="168"/>
    </row>
    <row r="8" spans="1:18" ht="25.5" customHeight="1" x14ac:dyDescent="0.2">
      <c r="A8" s="17"/>
      <c r="B8" s="155" t="s">
        <v>22</v>
      </c>
      <c r="C8" s="155"/>
      <c r="D8" s="155"/>
      <c r="E8" s="158" t="s">
        <v>23</v>
      </c>
      <c r="F8" s="159"/>
      <c r="G8" s="160"/>
      <c r="H8" s="156" t="s">
        <v>24</v>
      </c>
      <c r="I8" s="156"/>
      <c r="J8" s="156"/>
      <c r="K8" s="156" t="s">
        <v>25</v>
      </c>
      <c r="L8" s="156"/>
      <c r="M8" s="156"/>
      <c r="N8" s="155" t="s">
        <v>26</v>
      </c>
      <c r="O8" s="155"/>
      <c r="P8" s="162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3250</v>
      </c>
      <c r="C10" s="20">
        <v>4194</v>
      </c>
      <c r="D10" s="21">
        <f>C10/B10</f>
        <v>1.2904615384615385</v>
      </c>
      <c r="E10" s="106">
        <v>2900</v>
      </c>
      <c r="F10" s="20">
        <v>3802</v>
      </c>
      <c r="G10" s="22">
        <f>F10/E10</f>
        <v>1.3110344827586207</v>
      </c>
      <c r="H10" s="106">
        <v>200</v>
      </c>
      <c r="I10" s="20">
        <v>341</v>
      </c>
      <c r="J10" s="22">
        <f>I10/H10</f>
        <v>1.7050000000000001</v>
      </c>
      <c r="K10" s="104">
        <v>1900</v>
      </c>
      <c r="L10" s="20">
        <v>2381</v>
      </c>
      <c r="M10" s="21">
        <f>L10/K10</f>
        <v>1.253157894736842</v>
      </c>
      <c r="N10" s="104">
        <v>150</v>
      </c>
      <c r="O10" s="20">
        <v>146</v>
      </c>
      <c r="P10" s="23">
        <f>O10/N10</f>
        <v>0.97333333333333338</v>
      </c>
    </row>
    <row r="11" spans="1:18" ht="14.1" customHeight="1" x14ac:dyDescent="0.2">
      <c r="A11" s="19" t="s">
        <v>31</v>
      </c>
      <c r="B11" s="142">
        <v>14000</v>
      </c>
      <c r="C11" s="20">
        <v>15982</v>
      </c>
      <c r="D11" s="21">
        <f t="shared" ref="D11:D25" si="0">C11/B11</f>
        <v>1.1415714285714287</v>
      </c>
      <c r="E11" s="106">
        <v>12740</v>
      </c>
      <c r="F11" s="20">
        <v>14406</v>
      </c>
      <c r="G11" s="22">
        <f t="shared" ref="G11:G25" si="1">F11/E11</f>
        <v>1.1307692307692307</v>
      </c>
      <c r="H11" s="106">
        <v>950</v>
      </c>
      <c r="I11" s="20">
        <v>1252</v>
      </c>
      <c r="J11" s="22">
        <f t="shared" ref="J11:J25" si="2">I11/H11</f>
        <v>1.3178947368421052</v>
      </c>
      <c r="K11" s="104">
        <v>8500</v>
      </c>
      <c r="L11" s="20">
        <v>9013</v>
      </c>
      <c r="M11" s="21">
        <f>L11/K11</f>
        <v>1.0603529411764705</v>
      </c>
      <c r="N11" s="104">
        <v>265</v>
      </c>
      <c r="O11" s="20">
        <v>262</v>
      </c>
      <c r="P11" s="23">
        <f t="shared" ref="P11:P25" si="3">O11/N11</f>
        <v>0.98867924528301887</v>
      </c>
    </row>
    <row r="12" spans="1:18" ht="14.1" customHeight="1" x14ac:dyDescent="0.2">
      <c r="A12" s="19" t="s">
        <v>32</v>
      </c>
      <c r="B12" s="142">
        <v>8200</v>
      </c>
      <c r="C12" s="20">
        <v>9120</v>
      </c>
      <c r="D12" s="21">
        <f t="shared" si="0"/>
        <v>1.1121951219512196</v>
      </c>
      <c r="E12" s="11">
        <v>7544</v>
      </c>
      <c r="F12" s="20">
        <v>8515</v>
      </c>
      <c r="G12" s="22">
        <f t="shared" si="1"/>
        <v>1.128711558854719</v>
      </c>
      <c r="H12" s="106">
        <v>785</v>
      </c>
      <c r="I12" s="20">
        <v>974</v>
      </c>
      <c r="J12" s="22">
        <f t="shared" si="2"/>
        <v>1.240764331210191</v>
      </c>
      <c r="K12" s="104">
        <v>5700</v>
      </c>
      <c r="L12" s="20">
        <v>6018</v>
      </c>
      <c r="M12" s="21">
        <f t="shared" ref="M12:M25" si="4">L12/K12</f>
        <v>1.0557894736842106</v>
      </c>
      <c r="N12" s="104">
        <v>303</v>
      </c>
      <c r="O12" s="20">
        <v>340</v>
      </c>
      <c r="P12" s="23">
        <f t="shared" si="3"/>
        <v>1.1221122112211221</v>
      </c>
    </row>
    <row r="13" spans="1:18" ht="14.1" customHeight="1" x14ac:dyDescent="0.2">
      <c r="A13" s="19" t="s">
        <v>33</v>
      </c>
      <c r="B13" s="142">
        <v>7000</v>
      </c>
      <c r="C13" s="20">
        <v>8693</v>
      </c>
      <c r="D13" s="21">
        <f t="shared" si="0"/>
        <v>1.2418571428571428</v>
      </c>
      <c r="E13" s="106">
        <v>6580</v>
      </c>
      <c r="F13" s="20">
        <v>8101</v>
      </c>
      <c r="G13" s="22">
        <f t="shared" si="1"/>
        <v>1.2311550151975683</v>
      </c>
      <c r="H13" s="106">
        <v>350</v>
      </c>
      <c r="I13" s="20">
        <v>531</v>
      </c>
      <c r="J13" s="22">
        <f t="shared" si="2"/>
        <v>1.5171428571428571</v>
      </c>
      <c r="K13" s="104">
        <v>4620</v>
      </c>
      <c r="L13" s="20">
        <v>5992</v>
      </c>
      <c r="M13" s="21">
        <f t="shared" si="4"/>
        <v>1.2969696969696969</v>
      </c>
      <c r="N13" s="104">
        <v>215</v>
      </c>
      <c r="O13" s="20">
        <v>225</v>
      </c>
      <c r="P13" s="23">
        <f t="shared" si="3"/>
        <v>1.0465116279069768</v>
      </c>
    </row>
    <row r="14" spans="1:18" ht="14.1" customHeight="1" x14ac:dyDescent="0.2">
      <c r="A14" s="19" t="s">
        <v>34</v>
      </c>
      <c r="B14" s="142">
        <v>2900</v>
      </c>
      <c r="C14" s="20">
        <v>3057</v>
      </c>
      <c r="D14" s="21">
        <f t="shared" si="0"/>
        <v>1.0541379310344827</v>
      </c>
      <c r="E14" s="106">
        <v>2750</v>
      </c>
      <c r="F14" s="20">
        <v>2834</v>
      </c>
      <c r="G14" s="22">
        <f t="shared" si="1"/>
        <v>1.0305454545454547</v>
      </c>
      <c r="H14" s="106">
        <v>225</v>
      </c>
      <c r="I14" s="20">
        <v>269</v>
      </c>
      <c r="J14" s="22">
        <f t="shared" si="2"/>
        <v>1.1955555555555555</v>
      </c>
      <c r="K14" s="104">
        <v>2204</v>
      </c>
      <c r="L14" s="20">
        <v>2139</v>
      </c>
      <c r="M14" s="21">
        <f t="shared" si="4"/>
        <v>0.97050816696914699</v>
      </c>
      <c r="N14" s="104">
        <v>170</v>
      </c>
      <c r="O14" s="20">
        <v>144</v>
      </c>
      <c r="P14" s="23">
        <f t="shared" si="3"/>
        <v>0.84705882352941175</v>
      </c>
    </row>
    <row r="15" spans="1:18" ht="14.1" customHeight="1" x14ac:dyDescent="0.2">
      <c r="A15" s="19" t="s">
        <v>35</v>
      </c>
      <c r="B15" s="142">
        <v>10000</v>
      </c>
      <c r="C15" s="20">
        <v>10949</v>
      </c>
      <c r="D15" s="21">
        <f t="shared" si="0"/>
        <v>1.0949</v>
      </c>
      <c r="E15" s="106">
        <v>9500</v>
      </c>
      <c r="F15" s="20">
        <v>10212</v>
      </c>
      <c r="G15" s="22">
        <f t="shared" si="1"/>
        <v>1.0749473684210527</v>
      </c>
      <c r="H15" s="106">
        <v>700</v>
      </c>
      <c r="I15" s="20">
        <v>932</v>
      </c>
      <c r="J15" s="22">
        <f t="shared" si="2"/>
        <v>1.3314285714285714</v>
      </c>
      <c r="K15" s="104">
        <v>8000</v>
      </c>
      <c r="L15" s="20">
        <v>7667</v>
      </c>
      <c r="M15" s="21">
        <f t="shared" si="4"/>
        <v>0.95837499999999998</v>
      </c>
      <c r="N15" s="104">
        <v>400</v>
      </c>
      <c r="O15" s="20">
        <v>433</v>
      </c>
      <c r="P15" s="23">
        <f t="shared" si="3"/>
        <v>1.0825</v>
      </c>
    </row>
    <row r="16" spans="1:18" ht="14.1" customHeight="1" x14ac:dyDescent="0.2">
      <c r="A16" s="19" t="s">
        <v>36</v>
      </c>
      <c r="B16" s="142">
        <v>3450</v>
      </c>
      <c r="C16" s="20">
        <v>3429</v>
      </c>
      <c r="D16" s="21">
        <f t="shared" si="0"/>
        <v>0.99391304347826082</v>
      </c>
      <c r="E16" s="106">
        <v>3150</v>
      </c>
      <c r="F16" s="20">
        <v>3075</v>
      </c>
      <c r="G16" s="22">
        <f t="shared" si="1"/>
        <v>0.97619047619047616</v>
      </c>
      <c r="H16" s="106">
        <v>400</v>
      </c>
      <c r="I16" s="20">
        <v>367</v>
      </c>
      <c r="J16" s="22">
        <f t="shared" si="2"/>
        <v>0.91749999999999998</v>
      </c>
      <c r="K16" s="104">
        <v>2200</v>
      </c>
      <c r="L16" s="20">
        <v>2132</v>
      </c>
      <c r="M16" s="21">
        <f t="shared" si="4"/>
        <v>0.96909090909090911</v>
      </c>
      <c r="N16" s="104">
        <v>150</v>
      </c>
      <c r="O16" s="20">
        <v>137</v>
      </c>
      <c r="P16" s="23">
        <f t="shared" si="3"/>
        <v>0.91333333333333333</v>
      </c>
    </row>
    <row r="17" spans="1:17" ht="14.1" customHeight="1" x14ac:dyDescent="0.2">
      <c r="A17" s="19" t="s">
        <v>37</v>
      </c>
      <c r="B17" s="142">
        <v>9800</v>
      </c>
      <c r="C17" s="20">
        <v>10892</v>
      </c>
      <c r="D17" s="21">
        <f t="shared" si="0"/>
        <v>1.1114285714285714</v>
      </c>
      <c r="E17" s="106">
        <v>9000</v>
      </c>
      <c r="F17" s="20">
        <v>9796</v>
      </c>
      <c r="G17" s="22">
        <f t="shared" si="1"/>
        <v>1.0884444444444445</v>
      </c>
      <c r="H17" s="106">
        <v>620</v>
      </c>
      <c r="I17" s="20">
        <v>733</v>
      </c>
      <c r="J17" s="22">
        <f t="shared" si="2"/>
        <v>1.1822580645161291</v>
      </c>
      <c r="K17" s="104">
        <v>6000</v>
      </c>
      <c r="L17" s="20">
        <v>6511</v>
      </c>
      <c r="M17" s="21">
        <f t="shared" si="4"/>
        <v>1.0851666666666666</v>
      </c>
      <c r="N17" s="104">
        <v>250</v>
      </c>
      <c r="O17" s="20">
        <v>275</v>
      </c>
      <c r="P17" s="23">
        <f t="shared" si="3"/>
        <v>1.1000000000000001</v>
      </c>
    </row>
    <row r="18" spans="1:17" ht="14.1" customHeight="1" x14ac:dyDescent="0.2">
      <c r="A18" s="19" t="s">
        <v>38</v>
      </c>
      <c r="B18" s="142">
        <v>4300</v>
      </c>
      <c r="C18" s="20">
        <v>4483</v>
      </c>
      <c r="D18" s="21">
        <f t="shared" si="0"/>
        <v>1.0425581395348837</v>
      </c>
      <c r="E18" s="106">
        <v>2700</v>
      </c>
      <c r="F18" s="20">
        <v>3990</v>
      </c>
      <c r="G18" s="22">
        <f t="shared" si="1"/>
        <v>1.4777777777777779</v>
      </c>
      <c r="H18" s="106">
        <v>360</v>
      </c>
      <c r="I18" s="20">
        <v>395</v>
      </c>
      <c r="J18" s="22">
        <f t="shared" si="2"/>
        <v>1.0972222222222223</v>
      </c>
      <c r="K18" s="104">
        <v>3900</v>
      </c>
      <c r="L18" s="20">
        <v>2531</v>
      </c>
      <c r="M18" s="21">
        <f t="shared" si="4"/>
        <v>0.64897435897435896</v>
      </c>
      <c r="N18" s="104">
        <v>205</v>
      </c>
      <c r="O18" s="20">
        <v>177</v>
      </c>
      <c r="P18" s="23">
        <f t="shared" si="3"/>
        <v>0.86341463414634145</v>
      </c>
    </row>
    <row r="19" spans="1:17" ht="14.1" customHeight="1" x14ac:dyDescent="0.2">
      <c r="A19" s="19" t="s">
        <v>39</v>
      </c>
      <c r="B19" s="142">
        <v>17000</v>
      </c>
      <c r="C19" s="20">
        <v>20116</v>
      </c>
      <c r="D19" s="21">
        <f t="shared" si="0"/>
        <v>1.1832941176470588</v>
      </c>
      <c r="E19" s="106">
        <v>15000</v>
      </c>
      <c r="F19" s="20">
        <v>18290</v>
      </c>
      <c r="G19" s="22">
        <f t="shared" si="1"/>
        <v>1.2193333333333334</v>
      </c>
      <c r="H19" s="106">
        <v>1350</v>
      </c>
      <c r="I19" s="20">
        <v>1519</v>
      </c>
      <c r="J19" s="22">
        <f t="shared" si="2"/>
        <v>1.1251851851851853</v>
      </c>
      <c r="K19" s="104">
        <v>8133</v>
      </c>
      <c r="L19" s="20">
        <v>9565</v>
      </c>
      <c r="M19" s="21">
        <f t="shared" si="4"/>
        <v>1.1760727898684373</v>
      </c>
      <c r="N19" s="104">
        <v>400</v>
      </c>
      <c r="O19" s="20">
        <v>414</v>
      </c>
      <c r="P19" s="23">
        <f t="shared" si="3"/>
        <v>1.0349999999999999</v>
      </c>
    </row>
    <row r="20" spans="1:17" ht="14.1" customHeight="1" x14ac:dyDescent="0.2">
      <c r="A20" s="19" t="s">
        <v>40</v>
      </c>
      <c r="B20" s="142">
        <v>7846</v>
      </c>
      <c r="C20" s="20">
        <v>8125</v>
      </c>
      <c r="D20" s="21">
        <f t="shared" si="0"/>
        <v>1.0355595207749171</v>
      </c>
      <c r="E20" s="106">
        <v>7211</v>
      </c>
      <c r="F20" s="20">
        <v>7462</v>
      </c>
      <c r="G20" s="22">
        <f t="shared" si="1"/>
        <v>1.0348079323256136</v>
      </c>
      <c r="H20" s="106">
        <v>338</v>
      </c>
      <c r="I20" s="20">
        <v>386</v>
      </c>
      <c r="J20" s="22">
        <f t="shared" si="2"/>
        <v>1.1420118343195267</v>
      </c>
      <c r="K20" s="104">
        <v>5325</v>
      </c>
      <c r="L20" s="20">
        <v>5549</v>
      </c>
      <c r="M20" s="21">
        <f t="shared" si="4"/>
        <v>1.0420657276995304</v>
      </c>
      <c r="N20" s="104">
        <v>206</v>
      </c>
      <c r="O20" s="20">
        <v>182</v>
      </c>
      <c r="P20" s="23">
        <f t="shared" si="3"/>
        <v>0.88349514563106801</v>
      </c>
    </row>
    <row r="21" spans="1:17" ht="14.1" customHeight="1" x14ac:dyDescent="0.2">
      <c r="A21" s="19" t="s">
        <v>41</v>
      </c>
      <c r="B21" s="142">
        <v>9000</v>
      </c>
      <c r="C21" s="20">
        <v>12296</v>
      </c>
      <c r="D21" s="21">
        <f t="shared" si="0"/>
        <v>1.3662222222222222</v>
      </c>
      <c r="E21" s="106">
        <v>7560</v>
      </c>
      <c r="F21" s="20">
        <v>11546</v>
      </c>
      <c r="G21" s="22">
        <f t="shared" si="1"/>
        <v>1.5272486772486773</v>
      </c>
      <c r="H21" s="106">
        <v>540</v>
      </c>
      <c r="I21" s="20">
        <v>845</v>
      </c>
      <c r="J21" s="22">
        <f t="shared" si="2"/>
        <v>1.5648148148148149</v>
      </c>
      <c r="K21" s="104">
        <v>7020</v>
      </c>
      <c r="L21" s="20">
        <v>9848</v>
      </c>
      <c r="M21" s="21">
        <f t="shared" si="4"/>
        <v>1.4028490028490028</v>
      </c>
      <c r="N21" s="104">
        <v>360</v>
      </c>
      <c r="O21" s="20">
        <v>350</v>
      </c>
      <c r="P21" s="23">
        <f t="shared" si="3"/>
        <v>0.97222222222222221</v>
      </c>
    </row>
    <row r="22" spans="1:17" ht="14.1" customHeight="1" x14ac:dyDescent="0.2">
      <c r="A22" s="19" t="s">
        <v>42</v>
      </c>
      <c r="B22" s="142">
        <v>9000</v>
      </c>
      <c r="C22" s="20">
        <v>11884</v>
      </c>
      <c r="D22" s="21">
        <f t="shared" si="0"/>
        <v>1.3204444444444445</v>
      </c>
      <c r="E22" s="106">
        <v>8400</v>
      </c>
      <c r="F22" s="20">
        <v>10922</v>
      </c>
      <c r="G22" s="22">
        <f t="shared" si="1"/>
        <v>1.3002380952380952</v>
      </c>
      <c r="H22" s="106">
        <v>500</v>
      </c>
      <c r="I22" s="20">
        <v>909</v>
      </c>
      <c r="J22" s="22">
        <f t="shared" si="2"/>
        <v>1.8180000000000001</v>
      </c>
      <c r="K22" s="104">
        <v>7000</v>
      </c>
      <c r="L22" s="20">
        <v>9279</v>
      </c>
      <c r="M22" s="21">
        <f t="shared" si="4"/>
        <v>1.3255714285714286</v>
      </c>
      <c r="N22" s="104">
        <v>300</v>
      </c>
      <c r="O22" s="20">
        <v>338</v>
      </c>
      <c r="P22" s="23">
        <f t="shared" si="3"/>
        <v>1.1266666666666667</v>
      </c>
    </row>
    <row r="23" spans="1:17" ht="14.1" customHeight="1" x14ac:dyDescent="0.2">
      <c r="A23" s="19" t="s">
        <v>43</v>
      </c>
      <c r="B23" s="142">
        <v>4500</v>
      </c>
      <c r="C23" s="20">
        <v>4811</v>
      </c>
      <c r="D23" s="21">
        <f t="shared" si="0"/>
        <v>1.0691111111111111</v>
      </c>
      <c r="E23" s="106">
        <v>4100</v>
      </c>
      <c r="F23" s="20">
        <v>4370</v>
      </c>
      <c r="G23" s="22">
        <f t="shared" si="1"/>
        <v>1.0658536585365854</v>
      </c>
      <c r="H23" s="106">
        <v>270</v>
      </c>
      <c r="I23" s="20">
        <v>354</v>
      </c>
      <c r="J23" s="22">
        <f t="shared" si="2"/>
        <v>1.3111111111111111</v>
      </c>
      <c r="K23" s="104">
        <v>3600</v>
      </c>
      <c r="L23" s="20">
        <v>3631</v>
      </c>
      <c r="M23" s="21">
        <f t="shared" si="4"/>
        <v>1.0086111111111111</v>
      </c>
      <c r="N23" s="104">
        <v>190</v>
      </c>
      <c r="O23" s="20">
        <v>178</v>
      </c>
      <c r="P23" s="23">
        <f t="shared" si="3"/>
        <v>0.93684210526315792</v>
      </c>
    </row>
    <row r="24" spans="1:17" ht="14.1" customHeight="1" x14ac:dyDescent="0.2">
      <c r="A24" s="19" t="s">
        <v>44</v>
      </c>
      <c r="B24" s="142">
        <v>7000</v>
      </c>
      <c r="C24" s="20">
        <v>7784</v>
      </c>
      <c r="D24" s="21">
        <f t="shared" si="0"/>
        <v>1.1120000000000001</v>
      </c>
      <c r="E24" s="106">
        <v>6000</v>
      </c>
      <c r="F24" s="20">
        <v>6935</v>
      </c>
      <c r="G24" s="22">
        <f t="shared" si="1"/>
        <v>1.1558333333333333</v>
      </c>
      <c r="H24" s="106">
        <v>425</v>
      </c>
      <c r="I24" s="20">
        <v>550</v>
      </c>
      <c r="J24" s="22">
        <f t="shared" si="2"/>
        <v>1.2941176470588236</v>
      </c>
      <c r="K24" s="104">
        <v>5000</v>
      </c>
      <c r="L24" s="20">
        <v>5479</v>
      </c>
      <c r="M24" s="21">
        <f t="shared" si="4"/>
        <v>1.0958000000000001</v>
      </c>
      <c r="N24" s="104">
        <v>300</v>
      </c>
      <c r="O24" s="20">
        <v>197</v>
      </c>
      <c r="P24" s="23">
        <f t="shared" si="3"/>
        <v>0.65666666666666662</v>
      </c>
    </row>
    <row r="25" spans="1:17" ht="14.1" customHeight="1" x14ac:dyDescent="0.2">
      <c r="A25" s="19" t="s">
        <v>45</v>
      </c>
      <c r="B25" s="143">
        <v>9660</v>
      </c>
      <c r="C25" s="20">
        <v>10676</v>
      </c>
      <c r="D25" s="21">
        <f t="shared" si="0"/>
        <v>1.1051759834368531</v>
      </c>
      <c r="E25" s="106">
        <v>9400</v>
      </c>
      <c r="F25" s="20">
        <v>10019</v>
      </c>
      <c r="G25" s="22">
        <f t="shared" si="1"/>
        <v>1.0658510638297873</v>
      </c>
      <c r="H25" s="106">
        <v>800</v>
      </c>
      <c r="I25" s="20">
        <v>863</v>
      </c>
      <c r="J25" s="22">
        <f t="shared" si="2"/>
        <v>1.0787500000000001</v>
      </c>
      <c r="K25" s="104">
        <v>8500</v>
      </c>
      <c r="L25" s="20">
        <v>8207</v>
      </c>
      <c r="M25" s="21">
        <f t="shared" si="4"/>
        <v>0.96552941176470586</v>
      </c>
      <c r="N25" s="104">
        <v>300</v>
      </c>
      <c r="O25" s="20">
        <v>333</v>
      </c>
      <c r="P25" s="23">
        <f t="shared" si="3"/>
        <v>1.1100000000000001</v>
      </c>
    </row>
    <row r="26" spans="1:17" x14ac:dyDescent="0.2">
      <c r="A26" s="19" t="s">
        <v>46</v>
      </c>
      <c r="B26" s="112" t="s">
        <v>47</v>
      </c>
      <c r="C26" s="104">
        <v>1857</v>
      </c>
      <c r="D26" s="21" t="s">
        <v>47</v>
      </c>
      <c r="E26" s="106" t="s">
        <v>47</v>
      </c>
      <c r="F26" s="107">
        <v>1793</v>
      </c>
      <c r="G26" s="22" t="s">
        <v>47</v>
      </c>
      <c r="H26" s="106" t="s">
        <v>47</v>
      </c>
      <c r="I26" s="107">
        <v>51</v>
      </c>
      <c r="J26" s="22" t="s">
        <v>47</v>
      </c>
      <c r="K26" s="104" t="s">
        <v>47</v>
      </c>
      <c r="L26" s="104">
        <v>553</v>
      </c>
      <c r="M26" s="21" t="s">
        <v>47</v>
      </c>
      <c r="N26" s="104" t="s">
        <v>47</v>
      </c>
      <c r="O26" s="104">
        <v>50</v>
      </c>
      <c r="P26" s="23" t="s">
        <v>47</v>
      </c>
    </row>
    <row r="27" spans="1:17" ht="13.5" thickBot="1" x14ac:dyDescent="0.25">
      <c r="A27" s="24" t="s">
        <v>48</v>
      </c>
      <c r="B27" s="115">
        <f>SUM(B10:B26)</f>
        <v>126906</v>
      </c>
      <c r="C27" s="105">
        <v>131638</v>
      </c>
      <c r="D27" s="25">
        <f>C27/B27</f>
        <v>1.0372874410981356</v>
      </c>
      <c r="E27" s="105">
        <f>SUM(E10:E26)</f>
        <v>114535</v>
      </c>
      <c r="F27" s="105">
        <v>118732</v>
      </c>
      <c r="G27" s="26">
        <f>F27/E27</f>
        <v>1.0366438206661719</v>
      </c>
      <c r="H27" s="105">
        <f>SUM(H10:H26)</f>
        <v>8813</v>
      </c>
      <c r="I27" s="105">
        <v>10864</v>
      </c>
      <c r="J27" s="26">
        <f>I27/H27</f>
        <v>1.232724384432089</v>
      </c>
      <c r="K27" s="105">
        <f>SUM(K10:K26)</f>
        <v>87602</v>
      </c>
      <c r="L27" s="105">
        <v>77580</v>
      </c>
      <c r="M27" s="25">
        <f>L27/K27</f>
        <v>0.88559621926440035</v>
      </c>
      <c r="N27" s="105">
        <f>SUM(N10:N26)</f>
        <v>4164</v>
      </c>
      <c r="O27" s="105">
        <v>3860</v>
      </c>
      <c r="P27" s="27">
        <f>O27/N27</f>
        <v>0.92699327569644574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32"/>
    </row>
    <row r="31" spans="1:17" ht="12.75" customHeight="1" x14ac:dyDescent="0.2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32"/>
    </row>
    <row r="32" spans="1:17" x14ac:dyDescent="0.2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4" sqref="A34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15.75" x14ac:dyDescent="0.2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26"/>
      <c r="N2" s="126"/>
      <c r="O2" s="126"/>
      <c r="P2" s="126"/>
    </row>
    <row r="3" spans="1:16" ht="15.75" x14ac:dyDescent="0.25">
      <c r="A3" s="153" t="str">
        <f>'1. Plan vs Actual'!A3</f>
        <v>FY25 Quarter Ending June 30,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26"/>
      <c r="N3" s="126"/>
      <c r="O3" s="126"/>
      <c r="P3" s="126"/>
    </row>
    <row r="5" spans="1:16" ht="18.75" x14ac:dyDescent="0.3">
      <c r="A5" s="163" t="s">
        <v>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8"/>
    </row>
    <row r="6" spans="1:16" ht="6.75" customHeight="1" thickBot="1" x14ac:dyDescent="0.25"/>
    <row r="7" spans="1:16" ht="13.5" thickTop="1" x14ac:dyDescent="0.2">
      <c r="A7" s="173" t="s">
        <v>16</v>
      </c>
      <c r="B7" s="167" t="s">
        <v>17</v>
      </c>
      <c r="C7" s="167" t="s">
        <v>18</v>
      </c>
      <c r="D7" s="167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2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4194</v>
      </c>
      <c r="C10" s="20">
        <v>2661</v>
      </c>
      <c r="D10" s="21">
        <f>C10/B10</f>
        <v>0.63447782546494991</v>
      </c>
      <c r="E10" s="20">
        <f>'1. Plan vs Actual'!F10</f>
        <v>3802</v>
      </c>
      <c r="F10" s="21">
        <f>E10/B10</f>
        <v>0.90653314258464468</v>
      </c>
      <c r="G10" s="20">
        <f>'1. Plan vs Actual'!I10</f>
        <v>341</v>
      </c>
      <c r="H10" s="21">
        <f>G10/B10</f>
        <v>8.130662851692895E-2</v>
      </c>
      <c r="I10" s="30">
        <f>'1. Plan vs Actual'!L10</f>
        <v>2381</v>
      </c>
      <c r="J10" s="21">
        <f>I10/B10</f>
        <v>0.56771578445398185</v>
      </c>
      <c r="K10" s="20">
        <f>'1. Plan vs Actual'!O10</f>
        <v>146</v>
      </c>
      <c r="L10" s="23">
        <f>K10/B10</f>
        <v>3.4811635670004767E-2</v>
      </c>
    </row>
    <row r="11" spans="1:16" ht="14.1" customHeight="1" x14ac:dyDescent="0.2">
      <c r="A11" s="19" t="s">
        <v>31</v>
      </c>
      <c r="B11" s="30">
        <f>'1. Plan vs Actual'!C11</f>
        <v>15982</v>
      </c>
      <c r="C11" s="20">
        <v>13349</v>
      </c>
      <c r="D11" s="21">
        <f t="shared" ref="D11:D27" si="0">C11/B11</f>
        <v>0.83525215867851332</v>
      </c>
      <c r="E11" s="20">
        <f>'1. Plan vs Actual'!F11</f>
        <v>14406</v>
      </c>
      <c r="F11" s="21">
        <f t="shared" ref="F11:F27" si="1">E11/B11</f>
        <v>0.90138906269553243</v>
      </c>
      <c r="G11" s="20">
        <f>'1. Plan vs Actual'!I11</f>
        <v>1252</v>
      </c>
      <c r="H11" s="21">
        <f t="shared" ref="H11:H27" si="2">G11/B11</f>
        <v>7.8338130396696279E-2</v>
      </c>
      <c r="I11" s="30">
        <f>'1. Plan vs Actual'!L11</f>
        <v>9013</v>
      </c>
      <c r="J11" s="21">
        <f t="shared" ref="J11:J27" si="3">I11/B11</f>
        <v>0.56394694030784631</v>
      </c>
      <c r="K11" s="20">
        <f>'1. Plan vs Actual'!O11</f>
        <v>262</v>
      </c>
      <c r="L11" s="23">
        <f t="shared" ref="L11:L27" si="4">K11/B11</f>
        <v>1.6393442622950821E-2</v>
      </c>
    </row>
    <row r="12" spans="1:16" ht="14.1" customHeight="1" x14ac:dyDescent="0.2">
      <c r="A12" s="19" t="s">
        <v>32</v>
      </c>
      <c r="B12" s="30">
        <f>'1. Plan vs Actual'!C12</f>
        <v>9120</v>
      </c>
      <c r="C12" s="20">
        <v>6817</v>
      </c>
      <c r="D12" s="21">
        <f t="shared" si="0"/>
        <v>0.74747807017543855</v>
      </c>
      <c r="E12" s="20">
        <f>'1. Plan vs Actual'!F12</f>
        <v>8515</v>
      </c>
      <c r="F12" s="21">
        <f t="shared" si="1"/>
        <v>0.93366228070175439</v>
      </c>
      <c r="G12" s="20">
        <f>'1. Plan vs Actual'!I12</f>
        <v>974</v>
      </c>
      <c r="H12" s="21">
        <f t="shared" si="2"/>
        <v>0.10679824561403509</v>
      </c>
      <c r="I12" s="30">
        <f>'1. Plan vs Actual'!L12</f>
        <v>6018</v>
      </c>
      <c r="J12" s="21">
        <f t="shared" si="3"/>
        <v>0.65986842105263155</v>
      </c>
      <c r="K12" s="20">
        <f>'1. Plan vs Actual'!O12</f>
        <v>340</v>
      </c>
      <c r="L12" s="23">
        <f t="shared" si="4"/>
        <v>3.7280701754385963E-2</v>
      </c>
    </row>
    <row r="13" spans="1:16" ht="14.1" customHeight="1" x14ac:dyDescent="0.2">
      <c r="A13" s="19" t="s">
        <v>33</v>
      </c>
      <c r="B13" s="30">
        <f>'1. Plan vs Actual'!C13</f>
        <v>8693</v>
      </c>
      <c r="C13" s="20">
        <v>6616</v>
      </c>
      <c r="D13" s="21">
        <f t="shared" si="0"/>
        <v>0.76107212699873461</v>
      </c>
      <c r="E13" s="20">
        <f>'1. Plan vs Actual'!F13</f>
        <v>8101</v>
      </c>
      <c r="F13" s="21">
        <f t="shared" si="1"/>
        <v>0.93189922926492585</v>
      </c>
      <c r="G13" s="20">
        <f>'1. Plan vs Actual'!I13</f>
        <v>531</v>
      </c>
      <c r="H13" s="21">
        <f t="shared" si="2"/>
        <v>6.1083630507304726E-2</v>
      </c>
      <c r="I13" s="30">
        <f>'1. Plan vs Actual'!L13</f>
        <v>5992</v>
      </c>
      <c r="J13" s="21">
        <f t="shared" si="3"/>
        <v>0.68929023352122398</v>
      </c>
      <c r="K13" s="20">
        <f>'1. Plan vs Actual'!O13</f>
        <v>225</v>
      </c>
      <c r="L13" s="23">
        <f t="shared" si="4"/>
        <v>2.5882894282756242E-2</v>
      </c>
    </row>
    <row r="14" spans="1:16" ht="14.1" customHeight="1" x14ac:dyDescent="0.2">
      <c r="A14" s="19" t="s">
        <v>34</v>
      </c>
      <c r="B14" s="30">
        <f>'1. Plan vs Actual'!C14</f>
        <v>3057</v>
      </c>
      <c r="C14" s="20">
        <v>2060</v>
      </c>
      <c r="D14" s="21">
        <f t="shared" si="0"/>
        <v>0.67386326463853452</v>
      </c>
      <c r="E14" s="20">
        <f>'1. Plan vs Actual'!F14</f>
        <v>2834</v>
      </c>
      <c r="F14" s="21">
        <f t="shared" si="1"/>
        <v>0.92705266601243053</v>
      </c>
      <c r="G14" s="20">
        <f>'1. Plan vs Actual'!I14</f>
        <v>269</v>
      </c>
      <c r="H14" s="21">
        <f t="shared" si="2"/>
        <v>8.799476611056592E-2</v>
      </c>
      <c r="I14" s="30">
        <f>'1. Plan vs Actual'!L14</f>
        <v>2139</v>
      </c>
      <c r="J14" s="21">
        <f t="shared" si="3"/>
        <v>0.69970559371933272</v>
      </c>
      <c r="K14" s="20">
        <f>'1. Plan vs Actual'!O14</f>
        <v>144</v>
      </c>
      <c r="L14" s="23">
        <f t="shared" si="4"/>
        <v>4.7105004906771344E-2</v>
      </c>
    </row>
    <row r="15" spans="1:16" ht="14.1" customHeight="1" x14ac:dyDescent="0.2">
      <c r="A15" s="19" t="s">
        <v>35</v>
      </c>
      <c r="B15" s="30">
        <f>'1. Plan vs Actual'!C15</f>
        <v>10949</v>
      </c>
      <c r="C15" s="20">
        <v>7805</v>
      </c>
      <c r="D15" s="21">
        <f t="shared" si="0"/>
        <v>0.7128504886290985</v>
      </c>
      <c r="E15" s="20">
        <f>'1. Plan vs Actual'!F15</f>
        <v>10212</v>
      </c>
      <c r="F15" s="21">
        <f t="shared" si="1"/>
        <v>0.93268791670472184</v>
      </c>
      <c r="G15" s="20">
        <f>'1. Plan vs Actual'!I15</f>
        <v>932</v>
      </c>
      <c r="H15" s="21">
        <f t="shared" si="2"/>
        <v>8.5121928943282493E-2</v>
      </c>
      <c r="I15" s="30">
        <f>'1. Plan vs Actual'!L15</f>
        <v>7667</v>
      </c>
      <c r="J15" s="21">
        <f t="shared" si="3"/>
        <v>0.70024659786281851</v>
      </c>
      <c r="K15" s="20">
        <f>'1. Plan vs Actual'!O15</f>
        <v>433</v>
      </c>
      <c r="L15" s="23">
        <f t="shared" si="4"/>
        <v>3.9546990592748195E-2</v>
      </c>
    </row>
    <row r="16" spans="1:16" ht="14.1" customHeight="1" x14ac:dyDescent="0.2">
      <c r="A16" s="19" t="s">
        <v>36</v>
      </c>
      <c r="B16" s="30">
        <f>'1. Plan vs Actual'!C16</f>
        <v>3429</v>
      </c>
      <c r="C16" s="20">
        <v>2509</v>
      </c>
      <c r="D16" s="21">
        <f t="shared" si="0"/>
        <v>0.731700204141149</v>
      </c>
      <c r="E16" s="20">
        <f>'1. Plan vs Actual'!F16</f>
        <v>3075</v>
      </c>
      <c r="F16" s="21">
        <f t="shared" si="1"/>
        <v>0.89676290463692043</v>
      </c>
      <c r="G16" s="20">
        <f>'1. Plan vs Actual'!I16</f>
        <v>367</v>
      </c>
      <c r="H16" s="21">
        <f t="shared" si="2"/>
        <v>0.10702828813065034</v>
      </c>
      <c r="I16" s="30">
        <f>'1. Plan vs Actual'!L16</f>
        <v>2132</v>
      </c>
      <c r="J16" s="21">
        <f t="shared" si="3"/>
        <v>0.62175561388159817</v>
      </c>
      <c r="K16" s="20">
        <f>'1. Plan vs Actual'!O16</f>
        <v>137</v>
      </c>
      <c r="L16" s="23">
        <f t="shared" si="4"/>
        <v>3.9953339165937594E-2</v>
      </c>
    </row>
    <row r="17" spans="1:16" ht="14.1" customHeight="1" x14ac:dyDescent="0.2">
      <c r="A17" s="19" t="s">
        <v>37</v>
      </c>
      <c r="B17" s="30">
        <f>'1. Plan vs Actual'!C17</f>
        <v>10892</v>
      </c>
      <c r="C17" s="20">
        <v>7381</v>
      </c>
      <c r="D17" s="21">
        <f t="shared" si="0"/>
        <v>0.67765332354021302</v>
      </c>
      <c r="E17" s="20">
        <f>'1. Plan vs Actual'!F17</f>
        <v>9796</v>
      </c>
      <c r="F17" s="21">
        <f t="shared" si="1"/>
        <v>0.89937568857877337</v>
      </c>
      <c r="G17" s="20">
        <f>'1. Plan vs Actual'!I17</f>
        <v>733</v>
      </c>
      <c r="H17" s="21">
        <f t="shared" si="2"/>
        <v>6.7297098788101362E-2</v>
      </c>
      <c r="I17" s="30">
        <f>'1. Plan vs Actual'!L17</f>
        <v>6511</v>
      </c>
      <c r="J17" s="21">
        <f t="shared" si="3"/>
        <v>0.5977781858244583</v>
      </c>
      <c r="K17" s="20">
        <f>'1. Plan vs Actual'!O17</f>
        <v>275</v>
      </c>
      <c r="L17" s="23">
        <f t="shared" si="4"/>
        <v>2.5247888358428203E-2</v>
      </c>
    </row>
    <row r="18" spans="1:16" ht="14.1" customHeight="1" x14ac:dyDescent="0.2">
      <c r="A18" s="19" t="s">
        <v>38</v>
      </c>
      <c r="B18" s="30">
        <f>'1. Plan vs Actual'!C18</f>
        <v>4483</v>
      </c>
      <c r="C18" s="20">
        <v>2900</v>
      </c>
      <c r="D18" s="21">
        <f t="shared" si="0"/>
        <v>0.64688824447914339</v>
      </c>
      <c r="E18" s="20">
        <f>'1. Plan vs Actual'!F18</f>
        <v>3990</v>
      </c>
      <c r="F18" s="21">
        <f t="shared" si="1"/>
        <v>0.89002899843854566</v>
      </c>
      <c r="G18" s="20">
        <f>'1. Plan vs Actual'!I18</f>
        <v>395</v>
      </c>
      <c r="H18" s="21">
        <f t="shared" si="2"/>
        <v>8.8110640196297121E-2</v>
      </c>
      <c r="I18" s="30">
        <f>'1. Plan vs Actual'!L18</f>
        <v>2531</v>
      </c>
      <c r="J18" s="21">
        <f t="shared" si="3"/>
        <v>0.56457729199196971</v>
      </c>
      <c r="K18" s="20">
        <f>'1. Plan vs Actual'!O18</f>
        <v>177</v>
      </c>
      <c r="L18" s="23">
        <f t="shared" si="4"/>
        <v>3.9482489404416683E-2</v>
      </c>
    </row>
    <row r="19" spans="1:16" ht="14.1" customHeight="1" x14ac:dyDescent="0.2">
      <c r="A19" s="19" t="s">
        <v>39</v>
      </c>
      <c r="B19" s="30">
        <f>'1. Plan vs Actual'!C19</f>
        <v>20116</v>
      </c>
      <c r="C19" s="20">
        <v>12462</v>
      </c>
      <c r="D19" s="21">
        <f t="shared" si="0"/>
        <v>0.6195068602107775</v>
      </c>
      <c r="E19" s="20">
        <f>'1. Plan vs Actual'!F19</f>
        <v>18290</v>
      </c>
      <c r="F19" s="21">
        <f t="shared" si="1"/>
        <v>0.90922648637900183</v>
      </c>
      <c r="G19" s="20">
        <f>'1. Plan vs Actual'!I19</f>
        <v>1519</v>
      </c>
      <c r="H19" s="21">
        <f t="shared" si="2"/>
        <v>7.5512030224696755E-2</v>
      </c>
      <c r="I19" s="30">
        <f>'1. Plan vs Actual'!L19</f>
        <v>9565</v>
      </c>
      <c r="J19" s="21">
        <f t="shared" si="3"/>
        <v>0.47549214555577651</v>
      </c>
      <c r="K19" s="20">
        <f>'1. Plan vs Actual'!O19</f>
        <v>414</v>
      </c>
      <c r="L19" s="23">
        <f t="shared" si="4"/>
        <v>2.0580632332471663E-2</v>
      </c>
    </row>
    <row r="20" spans="1:16" ht="14.1" customHeight="1" x14ac:dyDescent="0.2">
      <c r="A20" s="19" t="s">
        <v>40</v>
      </c>
      <c r="B20" s="30">
        <f>'1. Plan vs Actual'!C20</f>
        <v>8125</v>
      </c>
      <c r="C20" s="20">
        <v>5408</v>
      </c>
      <c r="D20" s="21">
        <f t="shared" si="0"/>
        <v>0.66559999999999997</v>
      </c>
      <c r="E20" s="20">
        <f>'1. Plan vs Actual'!F20</f>
        <v>7462</v>
      </c>
      <c r="F20" s="21">
        <f t="shared" si="1"/>
        <v>0.91839999999999999</v>
      </c>
      <c r="G20" s="20">
        <f>'1. Plan vs Actual'!I20</f>
        <v>386</v>
      </c>
      <c r="H20" s="21">
        <f t="shared" si="2"/>
        <v>4.7507692307692306E-2</v>
      </c>
      <c r="I20" s="30">
        <f>'1. Plan vs Actual'!L20</f>
        <v>5549</v>
      </c>
      <c r="J20" s="21">
        <f t="shared" si="3"/>
        <v>0.68295384615384613</v>
      </c>
      <c r="K20" s="20">
        <f>'1. Plan vs Actual'!O20</f>
        <v>182</v>
      </c>
      <c r="L20" s="23">
        <f t="shared" si="4"/>
        <v>2.24E-2</v>
      </c>
    </row>
    <row r="21" spans="1:16" ht="14.1" customHeight="1" x14ac:dyDescent="0.2">
      <c r="A21" s="19" t="s">
        <v>41</v>
      </c>
      <c r="B21" s="30">
        <f>'1. Plan vs Actual'!C21</f>
        <v>12296</v>
      </c>
      <c r="C21" s="20">
        <v>10319</v>
      </c>
      <c r="D21" s="21">
        <f t="shared" si="0"/>
        <v>0.83921600520494466</v>
      </c>
      <c r="E21" s="20">
        <f>'1. Plan vs Actual'!F21</f>
        <v>11546</v>
      </c>
      <c r="F21" s="21">
        <f t="shared" si="1"/>
        <v>0.93900455432661023</v>
      </c>
      <c r="G21" s="20">
        <f>'1. Plan vs Actual'!I21</f>
        <v>845</v>
      </c>
      <c r="H21" s="21">
        <f t="shared" si="2"/>
        <v>6.8721535458685756E-2</v>
      </c>
      <c r="I21" s="30">
        <f>'1. Plan vs Actual'!L21</f>
        <v>9848</v>
      </c>
      <c r="J21" s="21">
        <f t="shared" si="3"/>
        <v>0.80091086532205591</v>
      </c>
      <c r="K21" s="20">
        <f>'1. Plan vs Actual'!O21</f>
        <v>350</v>
      </c>
      <c r="L21" s="23">
        <f t="shared" si="4"/>
        <v>2.8464541314248536E-2</v>
      </c>
    </row>
    <row r="22" spans="1:16" ht="14.1" customHeight="1" x14ac:dyDescent="0.2">
      <c r="A22" s="19" t="s">
        <v>42</v>
      </c>
      <c r="B22" s="30">
        <f>'1. Plan vs Actual'!C22</f>
        <v>11884</v>
      </c>
      <c r="C22" s="20">
        <v>9880</v>
      </c>
      <c r="D22" s="21">
        <f t="shared" si="0"/>
        <v>0.83136990912150788</v>
      </c>
      <c r="E22" s="20">
        <f>'1. Plan vs Actual'!F22</f>
        <v>10922</v>
      </c>
      <c r="F22" s="21">
        <f t="shared" si="1"/>
        <v>0.91905082463816901</v>
      </c>
      <c r="G22" s="20">
        <f>'1. Plan vs Actual'!I22</f>
        <v>909</v>
      </c>
      <c r="H22" s="21">
        <f t="shared" si="2"/>
        <v>7.6489397509256138E-2</v>
      </c>
      <c r="I22" s="30">
        <f>'1. Plan vs Actual'!L22</f>
        <v>9279</v>
      </c>
      <c r="J22" s="21">
        <f t="shared" si="3"/>
        <v>0.7807977112083474</v>
      </c>
      <c r="K22" s="20">
        <f>'1. Plan vs Actual'!O22</f>
        <v>338</v>
      </c>
      <c r="L22" s="23">
        <f t="shared" si="4"/>
        <v>2.844160215415685E-2</v>
      </c>
    </row>
    <row r="23" spans="1:16" ht="14.1" customHeight="1" x14ac:dyDescent="0.2">
      <c r="A23" s="19" t="s">
        <v>43</v>
      </c>
      <c r="B23" s="30">
        <f>'1. Plan vs Actual'!C23</f>
        <v>4811</v>
      </c>
      <c r="C23" s="20">
        <v>3183</v>
      </c>
      <c r="D23" s="21">
        <f t="shared" si="0"/>
        <v>0.66160881313656206</v>
      </c>
      <c r="E23" s="20">
        <f>'1. Plan vs Actual'!F23</f>
        <v>4370</v>
      </c>
      <c r="F23" s="21">
        <f t="shared" si="1"/>
        <v>0.90833506547495324</v>
      </c>
      <c r="G23" s="20">
        <f>'1. Plan vs Actual'!I23</f>
        <v>354</v>
      </c>
      <c r="H23" s="21">
        <f t="shared" si="2"/>
        <v>7.3581376013302849E-2</v>
      </c>
      <c r="I23" s="30">
        <f>'1. Plan vs Actual'!L23</f>
        <v>3631</v>
      </c>
      <c r="J23" s="21">
        <f t="shared" si="3"/>
        <v>0.75472874662232381</v>
      </c>
      <c r="K23" s="20">
        <f>'1. Plan vs Actual'!O23</f>
        <v>178</v>
      </c>
      <c r="L23" s="23">
        <f t="shared" si="4"/>
        <v>3.6998545001039287E-2</v>
      </c>
    </row>
    <row r="24" spans="1:16" ht="14.1" customHeight="1" x14ac:dyDescent="0.2">
      <c r="A24" s="19" t="s">
        <v>44</v>
      </c>
      <c r="B24" s="30">
        <f>'1. Plan vs Actual'!C24</f>
        <v>7784</v>
      </c>
      <c r="C24" s="20">
        <v>5929</v>
      </c>
      <c r="D24" s="21">
        <f t="shared" si="0"/>
        <v>0.76169064748201443</v>
      </c>
      <c r="E24" s="20">
        <f>'1. Plan vs Actual'!F24</f>
        <v>6935</v>
      </c>
      <c r="F24" s="21">
        <f t="shared" si="1"/>
        <v>0.89093011305241521</v>
      </c>
      <c r="G24" s="20">
        <f>'1. Plan vs Actual'!I24</f>
        <v>550</v>
      </c>
      <c r="H24" s="21">
        <f t="shared" si="2"/>
        <v>7.0657759506680365E-2</v>
      </c>
      <c r="I24" s="30">
        <f>'1. Plan vs Actual'!L24</f>
        <v>5479</v>
      </c>
      <c r="J24" s="21">
        <f t="shared" si="3"/>
        <v>0.70387975334018504</v>
      </c>
      <c r="K24" s="20">
        <f>'1. Plan vs Actual'!O24</f>
        <v>197</v>
      </c>
      <c r="L24" s="23">
        <f t="shared" si="4"/>
        <v>2.5308324768756423E-2</v>
      </c>
    </row>
    <row r="25" spans="1:16" ht="14.1" customHeight="1" x14ac:dyDescent="0.2">
      <c r="A25" s="19" t="s">
        <v>45</v>
      </c>
      <c r="B25" s="30">
        <f>'1. Plan vs Actual'!C25</f>
        <v>10676</v>
      </c>
      <c r="C25" s="20">
        <v>7861</v>
      </c>
      <c r="D25" s="21">
        <f t="shared" si="0"/>
        <v>0.73632446609216939</v>
      </c>
      <c r="E25" s="20">
        <f>'1. Plan vs Actual'!F25</f>
        <v>10019</v>
      </c>
      <c r="F25" s="21">
        <f t="shared" si="1"/>
        <v>0.93846009741476211</v>
      </c>
      <c r="G25" s="20">
        <f>'1. Plan vs Actual'!I25</f>
        <v>863</v>
      </c>
      <c r="H25" s="21">
        <f t="shared" si="2"/>
        <v>8.0835518920944177E-2</v>
      </c>
      <c r="I25" s="30">
        <f>'1. Plan vs Actual'!L25</f>
        <v>8207</v>
      </c>
      <c r="J25" s="21">
        <f t="shared" si="3"/>
        <v>0.76873360809291869</v>
      </c>
      <c r="K25" s="20">
        <f>'1. Plan vs Actual'!O25</f>
        <v>333</v>
      </c>
      <c r="L25" s="23">
        <f t="shared" si="4"/>
        <v>3.1191457474709628E-2</v>
      </c>
    </row>
    <row r="26" spans="1:16" x14ac:dyDescent="0.2">
      <c r="A26" s="19" t="s">
        <v>46</v>
      </c>
      <c r="B26" s="104">
        <f>'1. Plan vs Actual'!C26</f>
        <v>1857</v>
      </c>
      <c r="C26" s="104">
        <v>1690</v>
      </c>
      <c r="D26" s="21">
        <f t="shared" si="0"/>
        <v>0.91007000538502958</v>
      </c>
      <c r="E26" s="20">
        <f>'1. Plan vs Actual'!F26</f>
        <v>1793</v>
      </c>
      <c r="F26" s="21">
        <f t="shared" si="1"/>
        <v>0.96553581044695747</v>
      </c>
      <c r="G26" s="20">
        <f>'1. Plan vs Actual'!I26</f>
        <v>51</v>
      </c>
      <c r="H26" s="21">
        <f t="shared" si="2"/>
        <v>2.7463651050080775E-2</v>
      </c>
      <c r="I26" s="104">
        <f>'1. Plan vs Actual'!L26</f>
        <v>553</v>
      </c>
      <c r="J26" s="21">
        <f t="shared" si="3"/>
        <v>0.29779213785675823</v>
      </c>
      <c r="K26" s="104">
        <f>'1. Plan vs Actual'!O26</f>
        <v>50</v>
      </c>
      <c r="L26" s="23">
        <f t="shared" si="4"/>
        <v>2.6925148088314487E-2</v>
      </c>
      <c r="M26" s="150"/>
    </row>
    <row r="27" spans="1:16" ht="13.5" thickBot="1" x14ac:dyDescent="0.25">
      <c r="A27" s="24" t="s">
        <v>48</v>
      </c>
      <c r="B27" s="105">
        <f>'1. Plan vs Actual'!C27</f>
        <v>131638</v>
      </c>
      <c r="C27" s="105">
        <v>102273</v>
      </c>
      <c r="D27" s="25">
        <f t="shared" si="0"/>
        <v>0.77692611555933699</v>
      </c>
      <c r="E27" s="31">
        <f>'1. Plan vs Actual'!F27</f>
        <v>118732</v>
      </c>
      <c r="F27" s="25">
        <f t="shared" si="1"/>
        <v>0.90195840106960001</v>
      </c>
      <c r="G27" s="31">
        <f>'1. Plan vs Actual'!I27</f>
        <v>10864</v>
      </c>
      <c r="H27" s="25">
        <f t="shared" si="2"/>
        <v>8.2529360822862705E-2</v>
      </c>
      <c r="I27" s="105">
        <f>+'1. Plan vs Actual'!L27</f>
        <v>77580</v>
      </c>
      <c r="J27" s="25">
        <f t="shared" si="3"/>
        <v>0.58934350263601698</v>
      </c>
      <c r="K27" s="105">
        <f>+'1. Plan vs Actual'!O27</f>
        <v>3860</v>
      </c>
      <c r="L27" s="27">
        <f t="shared" si="4"/>
        <v>2.9322839909448638E-2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ht="12.75" customHeight="1" x14ac:dyDescent="0.2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</row>
    <row r="32" spans="1:16" x14ac:dyDescent="0.2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75" x14ac:dyDescent="0.25">
      <c r="A3" s="153" t="str">
        <f>'1. Plan vs Actual'!A3</f>
        <v>FY25 Quarter Ending June 30, 2025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75" x14ac:dyDescent="0.3">
      <c r="A5" s="163" t="s">
        <v>5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1869</v>
      </c>
      <c r="C9" s="20">
        <v>2401</v>
      </c>
      <c r="D9" s="20">
        <v>1948</v>
      </c>
      <c r="E9" s="20">
        <v>1474</v>
      </c>
      <c r="F9" s="20">
        <v>2281</v>
      </c>
      <c r="G9" s="20">
        <v>483</v>
      </c>
      <c r="H9" s="20">
        <v>698</v>
      </c>
      <c r="I9" s="20">
        <v>168</v>
      </c>
      <c r="J9" s="32">
        <v>2</v>
      </c>
    </row>
    <row r="10" spans="1:10" ht="14.1" customHeight="1" x14ac:dyDescent="0.2">
      <c r="A10" s="19" t="s">
        <v>31</v>
      </c>
      <c r="B10" s="20">
        <v>5508</v>
      </c>
      <c r="C10" s="20">
        <v>10988</v>
      </c>
      <c r="D10" s="20">
        <v>11192</v>
      </c>
      <c r="E10" s="20">
        <v>3723</v>
      </c>
      <c r="F10" s="20">
        <v>9008</v>
      </c>
      <c r="G10" s="20">
        <v>4454</v>
      </c>
      <c r="H10" s="20">
        <v>538</v>
      </c>
      <c r="I10" s="20">
        <v>317</v>
      </c>
      <c r="J10" s="32">
        <v>12</v>
      </c>
    </row>
    <row r="11" spans="1:10" ht="14.1" customHeight="1" x14ac:dyDescent="0.2">
      <c r="A11" s="19" t="s">
        <v>32</v>
      </c>
      <c r="B11" s="20">
        <v>4947</v>
      </c>
      <c r="C11" s="20">
        <v>6700</v>
      </c>
      <c r="D11" s="20">
        <v>5221</v>
      </c>
      <c r="E11" s="20">
        <v>1640</v>
      </c>
      <c r="F11" s="20">
        <v>6211</v>
      </c>
      <c r="G11" s="20">
        <v>334</v>
      </c>
      <c r="H11" s="20">
        <v>566</v>
      </c>
      <c r="I11" s="20">
        <v>486</v>
      </c>
      <c r="J11" s="32">
        <v>3</v>
      </c>
    </row>
    <row r="12" spans="1:10" ht="14.1" customHeight="1" x14ac:dyDescent="0.2">
      <c r="A12" s="19" t="s">
        <v>33</v>
      </c>
      <c r="B12" s="20">
        <v>4126</v>
      </c>
      <c r="C12" s="20">
        <v>6901</v>
      </c>
      <c r="D12" s="20">
        <v>5323</v>
      </c>
      <c r="E12" s="20">
        <v>1841</v>
      </c>
      <c r="F12" s="20">
        <v>5261</v>
      </c>
      <c r="G12" s="20">
        <v>83</v>
      </c>
      <c r="H12" s="20">
        <v>340</v>
      </c>
      <c r="I12" s="20">
        <v>137</v>
      </c>
      <c r="J12" s="32">
        <v>2</v>
      </c>
    </row>
    <row r="13" spans="1:10" ht="14.1" customHeight="1" x14ac:dyDescent="0.2">
      <c r="A13" s="19" t="s">
        <v>34</v>
      </c>
      <c r="B13" s="20">
        <v>1027</v>
      </c>
      <c r="C13" s="20">
        <v>1417</v>
      </c>
      <c r="D13" s="20">
        <v>1447</v>
      </c>
      <c r="E13" s="20">
        <v>1730</v>
      </c>
      <c r="F13" s="20">
        <v>2333</v>
      </c>
      <c r="G13" s="20">
        <v>127</v>
      </c>
      <c r="H13" s="20">
        <v>127</v>
      </c>
      <c r="I13" s="20">
        <v>101</v>
      </c>
      <c r="J13" s="32">
        <v>16</v>
      </c>
    </row>
    <row r="14" spans="1:10" ht="14.1" customHeight="1" x14ac:dyDescent="0.2">
      <c r="A14" s="19" t="s">
        <v>35</v>
      </c>
      <c r="B14" s="20">
        <v>6188</v>
      </c>
      <c r="C14" s="20">
        <v>7753</v>
      </c>
      <c r="D14" s="20">
        <v>6137</v>
      </c>
      <c r="E14" s="20">
        <v>844</v>
      </c>
      <c r="F14" s="20">
        <v>9566</v>
      </c>
      <c r="G14" s="20">
        <v>2371</v>
      </c>
      <c r="H14" s="20">
        <v>645</v>
      </c>
      <c r="I14" s="20">
        <v>423</v>
      </c>
      <c r="J14" s="32">
        <v>27</v>
      </c>
    </row>
    <row r="15" spans="1:10" ht="14.1" customHeight="1" x14ac:dyDescent="0.2">
      <c r="A15" s="19" t="s">
        <v>36</v>
      </c>
      <c r="B15" s="20">
        <v>1358</v>
      </c>
      <c r="C15" s="20">
        <v>2117</v>
      </c>
      <c r="D15" s="20">
        <v>1964</v>
      </c>
      <c r="E15" s="20">
        <v>788</v>
      </c>
      <c r="F15" s="20">
        <v>2055</v>
      </c>
      <c r="G15" s="20">
        <v>74</v>
      </c>
      <c r="H15" s="20">
        <v>252</v>
      </c>
      <c r="I15" s="20">
        <v>236</v>
      </c>
      <c r="J15" s="32">
        <v>102</v>
      </c>
    </row>
    <row r="16" spans="1:10" ht="14.1" customHeight="1" x14ac:dyDescent="0.2">
      <c r="A16" s="19" t="s">
        <v>37</v>
      </c>
      <c r="B16" s="20">
        <v>5079</v>
      </c>
      <c r="C16" s="20">
        <v>6910</v>
      </c>
      <c r="D16" s="20">
        <v>4568</v>
      </c>
      <c r="E16" s="20">
        <v>3317</v>
      </c>
      <c r="F16" s="20">
        <v>6496</v>
      </c>
      <c r="G16" s="20">
        <v>931</v>
      </c>
      <c r="H16" s="20">
        <v>530</v>
      </c>
      <c r="I16" s="20">
        <v>515</v>
      </c>
      <c r="J16" s="32">
        <v>49</v>
      </c>
    </row>
    <row r="17" spans="1:16" ht="14.1" customHeight="1" x14ac:dyDescent="0.2">
      <c r="A17" s="19" t="s">
        <v>38</v>
      </c>
      <c r="B17" s="20">
        <v>2741</v>
      </c>
      <c r="C17" s="20">
        <v>3210</v>
      </c>
      <c r="D17" s="20">
        <v>2446</v>
      </c>
      <c r="E17" s="20">
        <v>1114</v>
      </c>
      <c r="F17" s="20">
        <v>3390</v>
      </c>
      <c r="G17" s="20">
        <v>478</v>
      </c>
      <c r="H17" s="20">
        <v>173</v>
      </c>
      <c r="I17" s="20">
        <v>317</v>
      </c>
      <c r="J17" s="32">
        <v>138</v>
      </c>
    </row>
    <row r="18" spans="1:16" ht="14.1" customHeight="1" x14ac:dyDescent="0.2">
      <c r="A18" s="19" t="s">
        <v>39</v>
      </c>
      <c r="B18" s="20">
        <v>7232</v>
      </c>
      <c r="C18" s="20">
        <v>12051</v>
      </c>
      <c r="D18" s="20">
        <v>12613</v>
      </c>
      <c r="E18" s="20">
        <v>7086</v>
      </c>
      <c r="F18" s="20">
        <v>12120</v>
      </c>
      <c r="G18" s="20">
        <v>1810</v>
      </c>
      <c r="H18" s="20">
        <v>520</v>
      </c>
      <c r="I18" s="20">
        <v>674</v>
      </c>
      <c r="J18" s="32">
        <v>264</v>
      </c>
    </row>
    <row r="19" spans="1:16" ht="14.1" customHeight="1" x14ac:dyDescent="0.2">
      <c r="A19" s="19" t="s">
        <v>40</v>
      </c>
      <c r="B19" s="20">
        <v>4194</v>
      </c>
      <c r="C19" s="20">
        <v>5995</v>
      </c>
      <c r="D19" s="20">
        <v>6177</v>
      </c>
      <c r="E19" s="20">
        <v>4836</v>
      </c>
      <c r="F19" s="20">
        <v>6693</v>
      </c>
      <c r="G19" s="20">
        <v>1354</v>
      </c>
      <c r="H19" s="20">
        <v>198</v>
      </c>
      <c r="I19" s="20">
        <v>254</v>
      </c>
      <c r="J19" s="32">
        <v>3</v>
      </c>
    </row>
    <row r="20" spans="1:16" ht="14.1" customHeight="1" x14ac:dyDescent="0.2">
      <c r="A20" s="19" t="s">
        <v>41</v>
      </c>
      <c r="B20" s="20">
        <v>7131</v>
      </c>
      <c r="C20" s="20">
        <v>8383</v>
      </c>
      <c r="D20" s="20">
        <v>10068</v>
      </c>
      <c r="E20" s="20">
        <v>2661</v>
      </c>
      <c r="F20" s="20">
        <v>8754</v>
      </c>
      <c r="G20" s="20">
        <v>121</v>
      </c>
      <c r="H20" s="20">
        <v>202</v>
      </c>
      <c r="I20" s="20">
        <v>166</v>
      </c>
      <c r="J20" s="32">
        <v>5</v>
      </c>
    </row>
    <row r="21" spans="1:16" ht="14.1" customHeight="1" x14ac:dyDescent="0.2">
      <c r="A21" s="19" t="s">
        <v>42</v>
      </c>
      <c r="B21" s="20">
        <v>6592</v>
      </c>
      <c r="C21" s="20">
        <v>8436</v>
      </c>
      <c r="D21" s="20">
        <v>8823</v>
      </c>
      <c r="E21" s="20">
        <v>1303</v>
      </c>
      <c r="F21" s="20">
        <v>7851</v>
      </c>
      <c r="G21" s="20">
        <v>466</v>
      </c>
      <c r="H21" s="20">
        <v>1425</v>
      </c>
      <c r="I21" s="20">
        <v>432</v>
      </c>
      <c r="J21" s="32">
        <v>8</v>
      </c>
    </row>
    <row r="22" spans="1:16" ht="14.1" customHeight="1" x14ac:dyDescent="0.2">
      <c r="A22" s="19" t="s">
        <v>43</v>
      </c>
      <c r="B22" s="20">
        <v>2736</v>
      </c>
      <c r="C22" s="20">
        <v>3746</v>
      </c>
      <c r="D22" s="20">
        <v>3456</v>
      </c>
      <c r="E22" s="20">
        <v>489</v>
      </c>
      <c r="F22" s="20">
        <v>3578</v>
      </c>
      <c r="G22" s="20">
        <v>302</v>
      </c>
      <c r="H22" s="20">
        <v>136</v>
      </c>
      <c r="I22" s="20">
        <v>240</v>
      </c>
      <c r="J22" s="32">
        <v>0</v>
      </c>
    </row>
    <row r="23" spans="1:16" ht="14.1" customHeight="1" x14ac:dyDescent="0.2">
      <c r="A23" s="19" t="s">
        <v>44</v>
      </c>
      <c r="B23" s="20">
        <v>2777</v>
      </c>
      <c r="C23" s="20">
        <v>5418</v>
      </c>
      <c r="D23" s="20">
        <v>5906</v>
      </c>
      <c r="E23" s="20">
        <v>1835</v>
      </c>
      <c r="F23" s="20">
        <v>4555</v>
      </c>
      <c r="G23" s="20">
        <v>179</v>
      </c>
      <c r="H23" s="20">
        <v>218</v>
      </c>
      <c r="I23" s="20">
        <v>560</v>
      </c>
      <c r="J23" s="32">
        <v>1</v>
      </c>
    </row>
    <row r="24" spans="1:16" ht="14.1" customHeight="1" x14ac:dyDescent="0.2">
      <c r="A24" s="19" t="s">
        <v>45</v>
      </c>
      <c r="B24" s="20">
        <v>4300</v>
      </c>
      <c r="C24" s="20">
        <v>7115</v>
      </c>
      <c r="D24" s="20">
        <v>6718</v>
      </c>
      <c r="E24" s="20">
        <v>2735</v>
      </c>
      <c r="F24" s="20">
        <v>7815</v>
      </c>
      <c r="G24" s="20">
        <v>910</v>
      </c>
      <c r="H24" s="20">
        <v>437</v>
      </c>
      <c r="I24" s="20">
        <v>283</v>
      </c>
      <c r="J24" s="32">
        <v>11</v>
      </c>
    </row>
    <row r="25" spans="1:16" x14ac:dyDescent="0.2">
      <c r="A25" s="19" t="s">
        <v>46</v>
      </c>
      <c r="B25" s="104">
        <v>282</v>
      </c>
      <c r="C25" s="104">
        <v>1659</v>
      </c>
      <c r="D25" s="104">
        <v>517</v>
      </c>
      <c r="E25" s="104">
        <v>64</v>
      </c>
      <c r="F25" s="104">
        <v>1518</v>
      </c>
      <c r="G25" s="104">
        <v>57</v>
      </c>
      <c r="H25" s="104">
        <v>0</v>
      </c>
      <c r="I25" s="104">
        <v>0</v>
      </c>
      <c r="J25" s="108">
        <v>0</v>
      </c>
    </row>
    <row r="26" spans="1:16" ht="13.5" thickBot="1" x14ac:dyDescent="0.25">
      <c r="A26" s="24" t="s">
        <v>48</v>
      </c>
      <c r="B26" s="105">
        <v>66415</v>
      </c>
      <c r="C26" s="105">
        <v>92964</v>
      </c>
      <c r="D26" s="105">
        <v>91958</v>
      </c>
      <c r="E26" s="105">
        <v>36843</v>
      </c>
      <c r="F26" s="105">
        <v>99251</v>
      </c>
      <c r="G26" s="105">
        <v>13928</v>
      </c>
      <c r="H26" s="105">
        <v>6887</v>
      </c>
      <c r="I26" s="105">
        <v>5374</v>
      </c>
      <c r="J26" s="109">
        <v>649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75" x14ac:dyDescent="0.25">
      <c r="A3" s="153" t="str">
        <f>'1. Plan vs Actual'!A3</f>
        <v>FY25 Quarter Ending June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2"/>
    <row r="5" spans="1:16" ht="18.75" x14ac:dyDescent="0.3">
      <c r="A5" s="163" t="s">
        <v>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4194</v>
      </c>
      <c r="C9" s="20">
        <v>3127</v>
      </c>
      <c r="D9" s="21">
        <f>C9/B9</f>
        <v>0.74558893657606107</v>
      </c>
      <c r="E9" s="20">
        <v>613</v>
      </c>
      <c r="F9" s="21">
        <f>E9/B9</f>
        <v>0.14616118264186934</v>
      </c>
      <c r="G9" s="20">
        <v>484</v>
      </c>
      <c r="H9" s="21">
        <f>G9/B9</f>
        <v>0.11540295660467334</v>
      </c>
      <c r="I9" s="20">
        <v>69</v>
      </c>
      <c r="J9" s="110">
        <f>I9/B9</f>
        <v>1.6452074391988557E-2</v>
      </c>
      <c r="K9" s="20">
        <v>166</v>
      </c>
      <c r="L9" s="21">
        <f>K9/B9</f>
        <v>3.9580352885073916E-2</v>
      </c>
      <c r="M9" s="20">
        <v>19</v>
      </c>
      <c r="N9" s="110">
        <f>M9/B9</f>
        <v>4.5302813543156894E-3</v>
      </c>
      <c r="O9" s="20">
        <v>261</v>
      </c>
      <c r="P9" s="23">
        <f>O9/B9</f>
        <v>6.2231759656652362E-2</v>
      </c>
    </row>
    <row r="10" spans="1:16" ht="14.1" customHeight="1" x14ac:dyDescent="0.2">
      <c r="A10" s="19" t="s">
        <v>31</v>
      </c>
      <c r="B10" s="30">
        <f>'1. Plan vs Actual'!C11</f>
        <v>15982</v>
      </c>
      <c r="C10" s="20">
        <v>6588</v>
      </c>
      <c r="D10" s="21">
        <f t="shared" ref="D10:D26" si="0">C10/B10</f>
        <v>0.41221374045801529</v>
      </c>
      <c r="E10" s="20">
        <v>6355</v>
      </c>
      <c r="F10" s="21">
        <f t="shared" ref="F10:F26" si="1">E10/B10</f>
        <v>0.39763483919409337</v>
      </c>
      <c r="G10" s="20">
        <v>2677</v>
      </c>
      <c r="H10" s="21">
        <f t="shared" ref="H10:H26" si="2">G10/B10</f>
        <v>0.16750093855587536</v>
      </c>
      <c r="I10" s="20">
        <v>235</v>
      </c>
      <c r="J10" s="110">
        <f t="shared" ref="J10:J26" si="3">I10/B10</f>
        <v>1.4704042047303216E-2</v>
      </c>
      <c r="K10" s="20">
        <v>1325</v>
      </c>
      <c r="L10" s="21">
        <f t="shared" ref="L10:L26" si="4">K10/B10</f>
        <v>8.2905768990113884E-2</v>
      </c>
      <c r="M10" s="20">
        <v>58</v>
      </c>
      <c r="N10" s="110">
        <f t="shared" ref="N10:N26" si="5">M10/B10</f>
        <v>3.6290827180578151E-3</v>
      </c>
      <c r="O10" s="20">
        <v>1829</v>
      </c>
      <c r="P10" s="23">
        <f t="shared" ref="P10:P26" si="6">O10/B10</f>
        <v>0.11444124640220248</v>
      </c>
    </row>
    <row r="11" spans="1:16" ht="14.1" customHeight="1" x14ac:dyDescent="0.2">
      <c r="A11" s="19" t="s">
        <v>32</v>
      </c>
      <c r="B11" s="30">
        <f>'1. Plan vs Actual'!C12</f>
        <v>9120</v>
      </c>
      <c r="C11" s="20">
        <v>5739</v>
      </c>
      <c r="D11" s="21">
        <f t="shared" si="0"/>
        <v>0.62927631578947374</v>
      </c>
      <c r="E11" s="20">
        <v>2219</v>
      </c>
      <c r="F11" s="21">
        <f t="shared" si="1"/>
        <v>0.24331140350877192</v>
      </c>
      <c r="G11" s="20">
        <v>1439</v>
      </c>
      <c r="H11" s="21">
        <f t="shared" si="2"/>
        <v>0.15778508771929825</v>
      </c>
      <c r="I11" s="20">
        <v>134</v>
      </c>
      <c r="J11" s="110">
        <f t="shared" si="3"/>
        <v>1.4692982456140351E-2</v>
      </c>
      <c r="K11" s="20">
        <v>339</v>
      </c>
      <c r="L11" s="21">
        <f t="shared" si="4"/>
        <v>3.7171052631578945E-2</v>
      </c>
      <c r="M11" s="20">
        <v>42</v>
      </c>
      <c r="N11" s="110">
        <f t="shared" si="5"/>
        <v>4.6052631578947364E-3</v>
      </c>
      <c r="O11" s="20">
        <v>939</v>
      </c>
      <c r="P11" s="23">
        <f t="shared" si="6"/>
        <v>0.10296052631578947</v>
      </c>
    </row>
    <row r="12" spans="1:16" ht="14.1" customHeight="1" x14ac:dyDescent="0.2">
      <c r="A12" s="19" t="s">
        <v>33</v>
      </c>
      <c r="B12" s="30">
        <f>'1. Plan vs Actual'!C13</f>
        <v>8693</v>
      </c>
      <c r="C12" s="20">
        <v>4471</v>
      </c>
      <c r="D12" s="21">
        <f t="shared" si="0"/>
        <v>0.51432186816979175</v>
      </c>
      <c r="E12" s="20">
        <v>3080</v>
      </c>
      <c r="F12" s="21">
        <f t="shared" si="1"/>
        <v>0.35430806395950765</v>
      </c>
      <c r="G12" s="20">
        <v>841</v>
      </c>
      <c r="H12" s="21">
        <f t="shared" si="2"/>
        <v>9.6744507074657773E-2</v>
      </c>
      <c r="I12" s="20">
        <v>113</v>
      </c>
      <c r="J12" s="110">
        <f t="shared" si="3"/>
        <v>1.2998964684228689E-2</v>
      </c>
      <c r="K12" s="20">
        <v>365</v>
      </c>
      <c r="L12" s="21">
        <f t="shared" si="4"/>
        <v>4.1987806280915682E-2</v>
      </c>
      <c r="M12" s="20">
        <v>39</v>
      </c>
      <c r="N12" s="110">
        <f t="shared" si="5"/>
        <v>4.4863683423444151E-3</v>
      </c>
      <c r="O12" s="20">
        <v>874</v>
      </c>
      <c r="P12" s="23">
        <f t="shared" si="6"/>
        <v>0.10054066490279535</v>
      </c>
    </row>
    <row r="13" spans="1:16" ht="14.1" customHeight="1" x14ac:dyDescent="0.2">
      <c r="A13" s="19" t="s">
        <v>34</v>
      </c>
      <c r="B13" s="30">
        <f>'1. Plan vs Actual'!C14</f>
        <v>3057</v>
      </c>
      <c r="C13" s="20">
        <v>2385</v>
      </c>
      <c r="D13" s="21">
        <f t="shared" si="0"/>
        <v>0.78017664376840035</v>
      </c>
      <c r="E13" s="20">
        <v>407</v>
      </c>
      <c r="F13" s="21">
        <f t="shared" si="1"/>
        <v>0.13313706247955512</v>
      </c>
      <c r="G13" s="20">
        <v>269</v>
      </c>
      <c r="H13" s="21">
        <f t="shared" si="2"/>
        <v>8.799476611056592E-2</v>
      </c>
      <c r="I13" s="20">
        <v>65</v>
      </c>
      <c r="J13" s="110">
        <f t="shared" si="3"/>
        <v>2.1262675825973177E-2</v>
      </c>
      <c r="K13" s="20">
        <v>84</v>
      </c>
      <c r="L13" s="21">
        <f t="shared" si="4"/>
        <v>2.747791952894995E-2</v>
      </c>
      <c r="M13" s="20">
        <v>21</v>
      </c>
      <c r="N13" s="110">
        <f t="shared" si="5"/>
        <v>6.8694798822374874E-3</v>
      </c>
      <c r="O13" s="20">
        <v>205</v>
      </c>
      <c r="P13" s="23">
        <f t="shared" si="6"/>
        <v>6.7059208374223092E-2</v>
      </c>
    </row>
    <row r="14" spans="1:16" ht="14.1" customHeight="1" x14ac:dyDescent="0.2">
      <c r="A14" s="19" t="s">
        <v>35</v>
      </c>
      <c r="B14" s="30">
        <f>'1. Plan vs Actual'!C15</f>
        <v>10949</v>
      </c>
      <c r="C14" s="20">
        <v>7314</v>
      </c>
      <c r="D14" s="21">
        <f t="shared" si="0"/>
        <v>0.66800621061284138</v>
      </c>
      <c r="E14" s="20">
        <v>1774</v>
      </c>
      <c r="F14" s="21">
        <f t="shared" si="1"/>
        <v>0.16202392912594757</v>
      </c>
      <c r="G14" s="20">
        <v>1816</v>
      </c>
      <c r="H14" s="21">
        <f t="shared" si="2"/>
        <v>0.16585989588090236</v>
      </c>
      <c r="I14" s="20">
        <v>136</v>
      </c>
      <c r="J14" s="110">
        <f t="shared" si="3"/>
        <v>1.242122568271075E-2</v>
      </c>
      <c r="K14" s="20">
        <v>776</v>
      </c>
      <c r="L14" s="21">
        <f t="shared" si="4"/>
        <v>7.0874052424878986E-2</v>
      </c>
      <c r="M14" s="20">
        <v>51</v>
      </c>
      <c r="N14" s="110">
        <f t="shared" si="5"/>
        <v>4.6579596310165313E-3</v>
      </c>
      <c r="O14" s="20">
        <v>1084</v>
      </c>
      <c r="P14" s="23">
        <f t="shared" si="6"/>
        <v>9.900447529454745E-2</v>
      </c>
    </row>
    <row r="15" spans="1:16" ht="14.1" customHeight="1" x14ac:dyDescent="0.2">
      <c r="A15" s="19" t="s">
        <v>36</v>
      </c>
      <c r="B15" s="30">
        <f>'1. Plan vs Actual'!C16</f>
        <v>3429</v>
      </c>
      <c r="C15" s="20">
        <v>2542</v>
      </c>
      <c r="D15" s="21">
        <f t="shared" si="0"/>
        <v>0.74132400116652086</v>
      </c>
      <c r="E15" s="20">
        <v>376</v>
      </c>
      <c r="F15" s="21">
        <f t="shared" si="1"/>
        <v>0.10965296004666084</v>
      </c>
      <c r="G15" s="20">
        <v>307</v>
      </c>
      <c r="H15" s="21">
        <f t="shared" si="2"/>
        <v>8.9530475357247008E-2</v>
      </c>
      <c r="I15" s="20">
        <v>48</v>
      </c>
      <c r="J15" s="110">
        <f t="shared" si="3"/>
        <v>1.399825021872266E-2</v>
      </c>
      <c r="K15" s="20">
        <v>145</v>
      </c>
      <c r="L15" s="21">
        <f t="shared" si="4"/>
        <v>4.2286380869058032E-2</v>
      </c>
      <c r="M15" s="20">
        <v>11</v>
      </c>
      <c r="N15" s="110">
        <f t="shared" si="5"/>
        <v>3.2079323417906094E-3</v>
      </c>
      <c r="O15" s="20">
        <v>216</v>
      </c>
      <c r="P15" s="23">
        <f t="shared" si="6"/>
        <v>6.2992125984251968E-2</v>
      </c>
    </row>
    <row r="16" spans="1:16" ht="14.1" customHeight="1" x14ac:dyDescent="0.2">
      <c r="A16" s="19" t="s">
        <v>37</v>
      </c>
      <c r="B16" s="30">
        <f>'1. Plan vs Actual'!C17</f>
        <v>10892</v>
      </c>
      <c r="C16" s="20">
        <v>6032</v>
      </c>
      <c r="D16" s="21">
        <f t="shared" si="0"/>
        <v>0.55380095482923242</v>
      </c>
      <c r="E16" s="20">
        <v>1861</v>
      </c>
      <c r="F16" s="21">
        <f t="shared" si="1"/>
        <v>0.17085934630921779</v>
      </c>
      <c r="G16" s="20">
        <v>2137</v>
      </c>
      <c r="H16" s="21">
        <f t="shared" si="2"/>
        <v>0.19619904517076753</v>
      </c>
      <c r="I16" s="20">
        <v>113</v>
      </c>
      <c r="J16" s="110">
        <f t="shared" si="3"/>
        <v>1.0374586852735953E-2</v>
      </c>
      <c r="K16" s="20">
        <v>1658</v>
      </c>
      <c r="L16" s="21">
        <f t="shared" si="4"/>
        <v>0.15222181417554168</v>
      </c>
      <c r="M16" s="20">
        <v>31</v>
      </c>
      <c r="N16" s="110">
        <f t="shared" si="5"/>
        <v>2.8461255967682703E-3</v>
      </c>
      <c r="O16" s="20">
        <v>1118</v>
      </c>
      <c r="P16" s="23">
        <f t="shared" si="6"/>
        <v>0.10264414248990085</v>
      </c>
    </row>
    <row r="17" spans="1:16" ht="14.1" customHeight="1" x14ac:dyDescent="0.2">
      <c r="A17" s="19" t="s">
        <v>38</v>
      </c>
      <c r="B17" s="30">
        <f>'1. Plan vs Actual'!C18</f>
        <v>4483</v>
      </c>
      <c r="C17" s="20">
        <v>2662</v>
      </c>
      <c r="D17" s="21">
        <f t="shared" si="0"/>
        <v>0.59379879544947578</v>
      </c>
      <c r="E17" s="20">
        <v>1011</v>
      </c>
      <c r="F17" s="21">
        <f t="shared" si="1"/>
        <v>0.22551862592014277</v>
      </c>
      <c r="G17" s="20">
        <v>931</v>
      </c>
      <c r="H17" s="21">
        <f t="shared" si="2"/>
        <v>0.20767343296899399</v>
      </c>
      <c r="I17" s="20">
        <v>125</v>
      </c>
      <c r="J17" s="110">
        <f t="shared" si="3"/>
        <v>2.7883113986169977E-2</v>
      </c>
      <c r="K17" s="20">
        <v>122</v>
      </c>
      <c r="L17" s="21">
        <f t="shared" si="4"/>
        <v>2.7213919250501897E-2</v>
      </c>
      <c r="M17" s="20">
        <v>28</v>
      </c>
      <c r="N17" s="110">
        <f t="shared" si="5"/>
        <v>6.2458175329020748E-3</v>
      </c>
      <c r="O17" s="20">
        <v>785</v>
      </c>
      <c r="P17" s="23">
        <f t="shared" si="6"/>
        <v>0.17510595583314745</v>
      </c>
    </row>
    <row r="18" spans="1:16" ht="14.1" customHeight="1" x14ac:dyDescent="0.2">
      <c r="A18" s="19" t="s">
        <v>39</v>
      </c>
      <c r="B18" s="30">
        <f>'1. Plan vs Actual'!C19</f>
        <v>20116</v>
      </c>
      <c r="C18" s="20">
        <v>9320</v>
      </c>
      <c r="D18" s="21">
        <f t="shared" si="0"/>
        <v>0.46331278584211572</v>
      </c>
      <c r="E18" s="20">
        <v>4134</v>
      </c>
      <c r="F18" s="21">
        <f t="shared" si="1"/>
        <v>0.20550805329091271</v>
      </c>
      <c r="G18" s="20">
        <v>7879</v>
      </c>
      <c r="H18" s="21">
        <f t="shared" si="2"/>
        <v>0.39167826605687017</v>
      </c>
      <c r="I18" s="20">
        <v>280</v>
      </c>
      <c r="J18" s="110">
        <f t="shared" si="3"/>
        <v>1.3919268244183734E-2</v>
      </c>
      <c r="K18" s="20">
        <v>660</v>
      </c>
      <c r="L18" s="21">
        <f t="shared" si="4"/>
        <v>3.2809703718433086E-2</v>
      </c>
      <c r="M18" s="20">
        <v>114</v>
      </c>
      <c r="N18" s="110">
        <f t="shared" si="5"/>
        <v>5.6671306422748065E-3</v>
      </c>
      <c r="O18" s="20">
        <v>3032</v>
      </c>
      <c r="P18" s="23">
        <f t="shared" si="6"/>
        <v>0.15072579041558959</v>
      </c>
    </row>
    <row r="19" spans="1:16" ht="14.1" customHeight="1" x14ac:dyDescent="0.2">
      <c r="A19" s="19" t="s">
        <v>40</v>
      </c>
      <c r="B19" s="30">
        <f>'1. Plan vs Actual'!C20</f>
        <v>8125</v>
      </c>
      <c r="C19" s="20">
        <v>3900</v>
      </c>
      <c r="D19" s="21">
        <f t="shared" si="0"/>
        <v>0.48</v>
      </c>
      <c r="E19" s="20">
        <v>951</v>
      </c>
      <c r="F19" s="21">
        <f t="shared" si="1"/>
        <v>0.11704615384615384</v>
      </c>
      <c r="G19" s="20">
        <v>3595</v>
      </c>
      <c r="H19" s="21">
        <f t="shared" si="2"/>
        <v>0.44246153846153846</v>
      </c>
      <c r="I19" s="20">
        <v>78</v>
      </c>
      <c r="J19" s="110">
        <f t="shared" si="3"/>
        <v>9.5999999999999992E-3</v>
      </c>
      <c r="K19" s="20">
        <v>386</v>
      </c>
      <c r="L19" s="21">
        <f t="shared" si="4"/>
        <v>4.7507692307692306E-2</v>
      </c>
      <c r="M19" s="20">
        <v>32</v>
      </c>
      <c r="N19" s="110">
        <f t="shared" si="5"/>
        <v>3.9384615384615382E-3</v>
      </c>
      <c r="O19" s="20">
        <v>1538</v>
      </c>
      <c r="P19" s="23">
        <f t="shared" si="6"/>
        <v>0.1892923076923077</v>
      </c>
    </row>
    <row r="20" spans="1:16" ht="14.1" customHeight="1" x14ac:dyDescent="0.2">
      <c r="A20" s="19" t="s">
        <v>41</v>
      </c>
      <c r="B20" s="30">
        <f>'1. Plan vs Actual'!C21</f>
        <v>12296</v>
      </c>
      <c r="C20" s="20">
        <v>7911</v>
      </c>
      <c r="D20" s="21">
        <f t="shared" si="0"/>
        <v>0.64337996096291472</v>
      </c>
      <c r="E20" s="20">
        <v>1936</v>
      </c>
      <c r="F20" s="21">
        <f t="shared" si="1"/>
        <v>0.15744957709824334</v>
      </c>
      <c r="G20" s="20">
        <v>1678</v>
      </c>
      <c r="H20" s="21">
        <f t="shared" si="2"/>
        <v>0.13646714378659727</v>
      </c>
      <c r="I20" s="20">
        <v>133</v>
      </c>
      <c r="J20" s="110">
        <f t="shared" si="3"/>
        <v>1.0816525699414443E-2</v>
      </c>
      <c r="K20" s="20">
        <v>1379</v>
      </c>
      <c r="L20" s="21">
        <f t="shared" si="4"/>
        <v>0.11215029277813923</v>
      </c>
      <c r="M20" s="20">
        <v>35</v>
      </c>
      <c r="N20" s="110">
        <f t="shared" si="5"/>
        <v>2.8464541314248536E-3</v>
      </c>
      <c r="O20" s="20">
        <v>1226</v>
      </c>
      <c r="P20" s="23">
        <f t="shared" si="6"/>
        <v>9.9707221860767734E-2</v>
      </c>
    </row>
    <row r="21" spans="1:16" ht="14.1" customHeight="1" x14ac:dyDescent="0.2">
      <c r="A21" s="19" t="s">
        <v>42</v>
      </c>
      <c r="B21" s="30">
        <f>'1. Plan vs Actual'!C22</f>
        <v>11884</v>
      </c>
      <c r="C21" s="20">
        <v>8104</v>
      </c>
      <c r="D21" s="21">
        <f t="shared" si="0"/>
        <v>0.68192527768428135</v>
      </c>
      <c r="E21" s="20">
        <v>1808</v>
      </c>
      <c r="F21" s="21">
        <f t="shared" si="1"/>
        <v>0.15213732749915854</v>
      </c>
      <c r="G21" s="20">
        <v>1239</v>
      </c>
      <c r="H21" s="21">
        <f t="shared" si="2"/>
        <v>0.10425782564792999</v>
      </c>
      <c r="I21" s="20">
        <v>115</v>
      </c>
      <c r="J21" s="110">
        <f t="shared" si="3"/>
        <v>9.6768764725681591E-3</v>
      </c>
      <c r="K21" s="20">
        <v>1309</v>
      </c>
      <c r="L21" s="21">
        <f t="shared" si="4"/>
        <v>0.11014809828340626</v>
      </c>
      <c r="M21" s="20">
        <v>44</v>
      </c>
      <c r="N21" s="110">
        <f t="shared" si="5"/>
        <v>3.7024570851565131E-3</v>
      </c>
      <c r="O21" s="20">
        <v>872</v>
      </c>
      <c r="P21" s="23">
        <f t="shared" si="6"/>
        <v>7.3375967687647259E-2</v>
      </c>
    </row>
    <row r="22" spans="1:16" ht="14.1" customHeight="1" x14ac:dyDescent="0.2">
      <c r="A22" s="19" t="s">
        <v>43</v>
      </c>
      <c r="B22" s="30">
        <f>'1. Plan vs Actual'!C23</f>
        <v>4811</v>
      </c>
      <c r="C22" s="20">
        <v>3542</v>
      </c>
      <c r="D22" s="21">
        <f t="shared" si="0"/>
        <v>0.73622947412180417</v>
      </c>
      <c r="E22" s="20">
        <v>578</v>
      </c>
      <c r="F22" s="21">
        <f t="shared" si="1"/>
        <v>0.12014134275618374</v>
      </c>
      <c r="G22" s="20">
        <v>753</v>
      </c>
      <c r="H22" s="21">
        <f t="shared" si="2"/>
        <v>0.15651631677405944</v>
      </c>
      <c r="I22" s="20">
        <v>45</v>
      </c>
      <c r="J22" s="110">
        <f t="shared" si="3"/>
        <v>9.3535647474537516E-3</v>
      </c>
      <c r="K22" s="20">
        <v>242</v>
      </c>
      <c r="L22" s="21">
        <f t="shared" si="4"/>
        <v>5.0301392641862397E-2</v>
      </c>
      <c r="M22" s="20">
        <v>18</v>
      </c>
      <c r="N22" s="110">
        <f t="shared" si="5"/>
        <v>3.7414258989815008E-3</v>
      </c>
      <c r="O22" s="20">
        <v>448</v>
      </c>
      <c r="P22" s="23">
        <f t="shared" si="6"/>
        <v>9.3119933485761794E-2</v>
      </c>
    </row>
    <row r="23" spans="1:16" ht="14.1" customHeight="1" x14ac:dyDescent="0.2">
      <c r="A23" s="19" t="s">
        <v>44</v>
      </c>
      <c r="B23" s="30">
        <f>'1. Plan vs Actual'!C24</f>
        <v>7784</v>
      </c>
      <c r="C23" s="20">
        <v>5174</v>
      </c>
      <c r="D23" s="21">
        <f t="shared" si="0"/>
        <v>0.66469681397738956</v>
      </c>
      <c r="E23" s="20">
        <v>1154</v>
      </c>
      <c r="F23" s="21">
        <f t="shared" si="1"/>
        <v>0.14825282631038025</v>
      </c>
      <c r="G23" s="20">
        <v>1593</v>
      </c>
      <c r="H23" s="21">
        <f t="shared" si="2"/>
        <v>0.20465056526207606</v>
      </c>
      <c r="I23" s="20">
        <v>122</v>
      </c>
      <c r="J23" s="110">
        <f t="shared" si="3"/>
        <v>1.567317574511819E-2</v>
      </c>
      <c r="K23" s="20">
        <v>535</v>
      </c>
      <c r="L23" s="21">
        <f t="shared" si="4"/>
        <v>6.8730729701952722E-2</v>
      </c>
      <c r="M23" s="20">
        <v>35</v>
      </c>
      <c r="N23" s="110">
        <f t="shared" si="5"/>
        <v>4.4964028776978415E-3</v>
      </c>
      <c r="O23" s="20">
        <v>1004</v>
      </c>
      <c r="P23" s="23">
        <f t="shared" si="6"/>
        <v>0.1289825282631038</v>
      </c>
    </row>
    <row r="24" spans="1:16" ht="14.1" customHeight="1" x14ac:dyDescent="0.2">
      <c r="A24" s="19" t="s">
        <v>45</v>
      </c>
      <c r="B24" s="30">
        <f>'1. Plan vs Actual'!C25</f>
        <v>10676</v>
      </c>
      <c r="C24" s="20">
        <v>6852</v>
      </c>
      <c r="D24" s="21">
        <f t="shared" si="0"/>
        <v>0.64181341326339458</v>
      </c>
      <c r="E24" s="20">
        <v>2164</v>
      </c>
      <c r="F24" s="21">
        <f t="shared" si="1"/>
        <v>0.20269763956538028</v>
      </c>
      <c r="G24" s="20">
        <v>968</v>
      </c>
      <c r="H24" s="21">
        <f t="shared" si="2"/>
        <v>9.0670663169726495E-2</v>
      </c>
      <c r="I24" s="20">
        <v>125</v>
      </c>
      <c r="J24" s="110">
        <f t="shared" si="3"/>
        <v>1.1708505058074185E-2</v>
      </c>
      <c r="K24" s="20">
        <v>1094</v>
      </c>
      <c r="L24" s="21">
        <f t="shared" si="4"/>
        <v>0.10247283626826527</v>
      </c>
      <c r="M24" s="20">
        <v>36</v>
      </c>
      <c r="N24" s="110">
        <f t="shared" si="5"/>
        <v>3.3720494567253652E-3</v>
      </c>
      <c r="O24" s="20">
        <v>772</v>
      </c>
      <c r="P24" s="23">
        <f t="shared" si="6"/>
        <v>7.2311727238666162E-2</v>
      </c>
    </row>
    <row r="25" spans="1:16" x14ac:dyDescent="0.2">
      <c r="A25" s="19" t="s">
        <v>46</v>
      </c>
      <c r="B25" s="30">
        <f>'1. Plan vs Actual'!C26</f>
        <v>1857</v>
      </c>
      <c r="C25" s="104">
        <v>1190</v>
      </c>
      <c r="D25" s="21">
        <f t="shared" si="0"/>
        <v>0.64081852450188481</v>
      </c>
      <c r="E25" s="104">
        <v>234</v>
      </c>
      <c r="F25" s="21">
        <f t="shared" si="1"/>
        <v>0.12600969305331181</v>
      </c>
      <c r="G25" s="104">
        <v>358</v>
      </c>
      <c r="H25" s="21">
        <f t="shared" si="2"/>
        <v>0.19278406031233172</v>
      </c>
      <c r="I25" s="104">
        <v>16</v>
      </c>
      <c r="J25" s="110">
        <f t="shared" si="3"/>
        <v>8.6160473882606354E-3</v>
      </c>
      <c r="K25" s="104">
        <v>152</v>
      </c>
      <c r="L25" s="21">
        <f t="shared" si="4"/>
        <v>8.1852450188476034E-2</v>
      </c>
      <c r="M25" s="104">
        <v>8</v>
      </c>
      <c r="N25" s="110">
        <f t="shared" si="5"/>
        <v>4.3080236941303177E-3</v>
      </c>
      <c r="O25" s="104">
        <v>121</v>
      </c>
      <c r="P25" s="23">
        <f t="shared" si="6"/>
        <v>6.5158858373721054E-2</v>
      </c>
    </row>
    <row r="26" spans="1:16" ht="13.5" thickBot="1" x14ac:dyDescent="0.25">
      <c r="A26" s="24" t="s">
        <v>48</v>
      </c>
      <c r="B26" s="105">
        <f>'1. Plan vs Actual'!C27</f>
        <v>131638</v>
      </c>
      <c r="C26" s="105">
        <v>73773</v>
      </c>
      <c r="D26" s="25">
        <f t="shared" si="0"/>
        <v>0.56042328203102443</v>
      </c>
      <c r="E26" s="105">
        <v>29767</v>
      </c>
      <c r="F26" s="25">
        <f t="shared" si="1"/>
        <v>0.22612771388200975</v>
      </c>
      <c r="G26" s="105">
        <v>28447</v>
      </c>
      <c r="H26" s="25">
        <f t="shared" si="2"/>
        <v>0.21610021422385634</v>
      </c>
      <c r="I26" s="105">
        <v>1807</v>
      </c>
      <c r="J26" s="35">
        <f t="shared" si="3"/>
        <v>1.3727039304760024E-2</v>
      </c>
      <c r="K26" s="105">
        <v>8505</v>
      </c>
      <c r="L26" s="25">
        <f t="shared" si="4"/>
        <v>6.4609003479238522E-2</v>
      </c>
      <c r="M26" s="105">
        <v>575</v>
      </c>
      <c r="N26" s="35">
        <f t="shared" si="5"/>
        <v>4.3680396238168313E-3</v>
      </c>
      <c r="O26" s="105">
        <v>15644</v>
      </c>
      <c r="P26" s="27">
        <f t="shared" si="6"/>
        <v>0.11884106413041827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3" sqref="A33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63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75" x14ac:dyDescent="0.2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75" x14ac:dyDescent="0.25">
      <c r="A3" s="153" t="str">
        <f>'1. Plan vs Actual'!A3</f>
        <v>FY25 Quarter Ending June 30,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75" x14ac:dyDescent="0.3">
      <c r="A5" s="163" t="s">
        <v>88</v>
      </c>
      <c r="B5" s="163"/>
      <c r="C5" s="163"/>
      <c r="D5" s="163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4194</v>
      </c>
      <c r="C9" s="44">
        <v>2005</v>
      </c>
      <c r="D9" s="23">
        <f>C9/B9</f>
        <v>0.47806390081068195</v>
      </c>
      <c r="E9" s="45">
        <v>233</v>
      </c>
      <c r="F9" s="46">
        <f>E9/B9</f>
        <v>5.5555555555555552E-2</v>
      </c>
      <c r="G9" s="47">
        <v>213</v>
      </c>
      <c r="H9" s="48">
        <f t="shared" ref="H9:H26" si="0">G9/B9</f>
        <v>5.0786838340486411E-2</v>
      </c>
      <c r="I9" s="45">
        <v>2038</v>
      </c>
      <c r="J9" s="46">
        <f>I9/B9</f>
        <v>0.48593228421554602</v>
      </c>
      <c r="K9" s="47">
        <v>663</v>
      </c>
      <c r="L9" s="48">
        <f>K9/B9</f>
        <v>0.15808297567954221</v>
      </c>
      <c r="M9" s="45">
        <v>1047</v>
      </c>
      <c r="N9" s="23">
        <f>M9/B9</f>
        <v>0.24964234620886983</v>
      </c>
      <c r="O9" s="49"/>
    </row>
    <row r="10" spans="1:15" ht="14.1" customHeight="1" x14ac:dyDescent="0.2">
      <c r="A10" s="19" t="s">
        <v>31</v>
      </c>
      <c r="B10" s="43">
        <f>'1. Plan vs Actual'!C11</f>
        <v>15982</v>
      </c>
      <c r="C10" s="44">
        <v>7838</v>
      </c>
      <c r="D10" s="23">
        <f t="shared" ref="D10:D24" si="1">C10/B10</f>
        <v>0.49042673007133025</v>
      </c>
      <c r="E10" s="45">
        <v>169</v>
      </c>
      <c r="F10" s="46">
        <f t="shared" ref="F10:F26" si="2">E10/B10</f>
        <v>1.0574396195720185E-2</v>
      </c>
      <c r="G10" s="47">
        <v>553</v>
      </c>
      <c r="H10" s="48">
        <f t="shared" si="0"/>
        <v>3.4601426604930548E-2</v>
      </c>
      <c r="I10" s="45">
        <v>9961</v>
      </c>
      <c r="J10" s="46">
        <f t="shared" ref="J10:J26" si="3">I10/B10</f>
        <v>0.62326367163058438</v>
      </c>
      <c r="K10" s="47">
        <v>2413</v>
      </c>
      <c r="L10" s="48">
        <f t="shared" ref="L10:L26" si="4">K10/B10</f>
        <v>0.15098235514954322</v>
      </c>
      <c r="M10" s="45">
        <v>2885</v>
      </c>
      <c r="N10" s="23">
        <f t="shared" ref="N10:N26" si="5">M10/B10</f>
        <v>0.18051558002753096</v>
      </c>
      <c r="O10" s="49"/>
    </row>
    <row r="11" spans="1:15" ht="14.1" customHeight="1" x14ac:dyDescent="0.2">
      <c r="A11" s="19" t="s">
        <v>32</v>
      </c>
      <c r="B11" s="43">
        <f>'1. Plan vs Actual'!C12</f>
        <v>9120</v>
      </c>
      <c r="C11" s="44">
        <v>4124</v>
      </c>
      <c r="D11" s="23">
        <f t="shared" si="1"/>
        <v>0.45219298245614037</v>
      </c>
      <c r="E11" s="45">
        <v>743</v>
      </c>
      <c r="F11" s="46">
        <f t="shared" si="2"/>
        <v>8.1469298245614039E-2</v>
      </c>
      <c r="G11" s="47">
        <v>299</v>
      </c>
      <c r="H11" s="48">
        <f t="shared" si="0"/>
        <v>3.2785087719298243E-2</v>
      </c>
      <c r="I11" s="45">
        <v>4770</v>
      </c>
      <c r="J11" s="46">
        <f t="shared" si="3"/>
        <v>0.52302631578947367</v>
      </c>
      <c r="K11" s="47">
        <v>1388</v>
      </c>
      <c r="L11" s="48">
        <f t="shared" si="4"/>
        <v>0.15219298245614035</v>
      </c>
      <c r="M11" s="45">
        <v>1920</v>
      </c>
      <c r="N11" s="23">
        <f t="shared" si="5"/>
        <v>0.21052631578947367</v>
      </c>
      <c r="O11" s="49"/>
    </row>
    <row r="12" spans="1:15" ht="14.1" customHeight="1" x14ac:dyDescent="0.2">
      <c r="A12" s="19" t="s">
        <v>33</v>
      </c>
      <c r="B12" s="43">
        <f>'1. Plan vs Actual'!C13</f>
        <v>8693</v>
      </c>
      <c r="C12" s="44">
        <v>4522</v>
      </c>
      <c r="D12" s="23">
        <f t="shared" si="1"/>
        <v>0.52018865754054988</v>
      </c>
      <c r="E12" s="45">
        <v>114</v>
      </c>
      <c r="F12" s="46">
        <f t="shared" si="2"/>
        <v>1.3113999769929829E-2</v>
      </c>
      <c r="G12" s="47">
        <v>205</v>
      </c>
      <c r="H12" s="48">
        <f t="shared" si="0"/>
        <v>2.3582192568733465E-2</v>
      </c>
      <c r="I12" s="45">
        <v>4700</v>
      </c>
      <c r="J12" s="46">
        <f t="shared" si="3"/>
        <v>0.54066490279535262</v>
      </c>
      <c r="K12" s="47">
        <v>1515</v>
      </c>
      <c r="L12" s="48">
        <f t="shared" si="4"/>
        <v>0.17427815483722536</v>
      </c>
      <c r="M12" s="45">
        <v>2158</v>
      </c>
      <c r="N12" s="23">
        <f t="shared" si="5"/>
        <v>0.24824571494305764</v>
      </c>
      <c r="O12" s="49"/>
    </row>
    <row r="13" spans="1:15" ht="14.1" customHeight="1" x14ac:dyDescent="0.2">
      <c r="A13" s="19" t="s">
        <v>34</v>
      </c>
      <c r="B13" s="43">
        <f>'1. Plan vs Actual'!C14</f>
        <v>3057</v>
      </c>
      <c r="C13" s="44">
        <v>1481</v>
      </c>
      <c r="D13" s="23">
        <f t="shared" si="1"/>
        <v>0.48446189074255808</v>
      </c>
      <c r="E13" s="45">
        <v>102</v>
      </c>
      <c r="F13" s="46">
        <f t="shared" si="2"/>
        <v>3.3366045142296366E-2</v>
      </c>
      <c r="G13" s="47">
        <v>94</v>
      </c>
      <c r="H13" s="48">
        <f t="shared" si="0"/>
        <v>3.0749100425253518E-2</v>
      </c>
      <c r="I13" s="45">
        <v>1109</v>
      </c>
      <c r="J13" s="46">
        <f t="shared" si="3"/>
        <v>0.3627739614000654</v>
      </c>
      <c r="K13" s="47">
        <v>474</v>
      </c>
      <c r="L13" s="48">
        <f t="shared" si="4"/>
        <v>0.155053974484789</v>
      </c>
      <c r="M13" s="45">
        <v>1278</v>
      </c>
      <c r="N13" s="23">
        <f t="shared" si="5"/>
        <v>0.41805691854759569</v>
      </c>
      <c r="O13" s="49"/>
    </row>
    <row r="14" spans="1:15" ht="14.1" customHeight="1" x14ac:dyDescent="0.2">
      <c r="A14" s="19" t="s">
        <v>35</v>
      </c>
      <c r="B14" s="43">
        <f>'1. Plan vs Actual'!C15</f>
        <v>10949</v>
      </c>
      <c r="C14" s="44">
        <v>4980</v>
      </c>
      <c r="D14" s="23">
        <f t="shared" si="1"/>
        <v>0.45483605808749655</v>
      </c>
      <c r="E14" s="45">
        <v>149</v>
      </c>
      <c r="F14" s="46">
        <f t="shared" si="2"/>
        <v>1.3608548725911043E-2</v>
      </c>
      <c r="G14" s="47">
        <v>294</v>
      </c>
      <c r="H14" s="48">
        <f t="shared" si="0"/>
        <v>2.6851767284683532E-2</v>
      </c>
      <c r="I14" s="45">
        <v>5543</v>
      </c>
      <c r="J14" s="46">
        <f t="shared" si="3"/>
        <v>0.50625627911224769</v>
      </c>
      <c r="K14" s="47">
        <v>1990</v>
      </c>
      <c r="L14" s="48">
        <f t="shared" si="4"/>
        <v>0.18175175815142935</v>
      </c>
      <c r="M14" s="45">
        <v>2973</v>
      </c>
      <c r="N14" s="23">
        <f t="shared" si="5"/>
        <v>0.27153164672572838</v>
      </c>
      <c r="O14" s="49"/>
    </row>
    <row r="15" spans="1:15" ht="14.1" customHeight="1" x14ac:dyDescent="0.2">
      <c r="A15" s="19" t="s">
        <v>36</v>
      </c>
      <c r="B15" s="43">
        <f>'1. Plan vs Actual'!C16</f>
        <v>3429</v>
      </c>
      <c r="C15" s="44">
        <v>1561</v>
      </c>
      <c r="D15" s="23">
        <f t="shared" si="1"/>
        <v>0.4552347623213765</v>
      </c>
      <c r="E15" s="45">
        <v>101</v>
      </c>
      <c r="F15" s="46">
        <f t="shared" si="2"/>
        <v>2.9454651501895596E-2</v>
      </c>
      <c r="G15" s="47">
        <v>138</v>
      </c>
      <c r="H15" s="48">
        <f t="shared" si="0"/>
        <v>4.0244969378827648E-2</v>
      </c>
      <c r="I15" s="45">
        <v>1756</v>
      </c>
      <c r="J15" s="46">
        <f t="shared" si="3"/>
        <v>0.51210265383493725</v>
      </c>
      <c r="K15" s="47">
        <v>532</v>
      </c>
      <c r="L15" s="48">
        <f t="shared" si="4"/>
        <v>0.15514727325750949</v>
      </c>
      <c r="M15" s="45">
        <v>902</v>
      </c>
      <c r="N15" s="23">
        <f t="shared" si="5"/>
        <v>0.26305045202682997</v>
      </c>
      <c r="O15" s="49"/>
    </row>
    <row r="16" spans="1:15" ht="14.1" customHeight="1" x14ac:dyDescent="0.2">
      <c r="A16" s="19" t="s">
        <v>37</v>
      </c>
      <c r="B16" s="43">
        <f>'1. Plan vs Actual'!C17</f>
        <v>10892</v>
      </c>
      <c r="C16" s="44">
        <v>5254</v>
      </c>
      <c r="D16" s="23">
        <f t="shared" si="1"/>
        <v>0.48237238340066102</v>
      </c>
      <c r="E16" s="45">
        <v>532</v>
      </c>
      <c r="F16" s="46">
        <f t="shared" si="2"/>
        <v>4.8843187660668377E-2</v>
      </c>
      <c r="G16" s="47">
        <v>412</v>
      </c>
      <c r="H16" s="48">
        <f t="shared" si="0"/>
        <v>3.7825927286081529E-2</v>
      </c>
      <c r="I16" s="45">
        <v>5603</v>
      </c>
      <c r="J16" s="46">
        <f t="shared" si="3"/>
        <v>0.51441424899008448</v>
      </c>
      <c r="K16" s="47">
        <v>1769</v>
      </c>
      <c r="L16" s="48">
        <f t="shared" si="4"/>
        <v>0.16241278002203452</v>
      </c>
      <c r="M16" s="45">
        <v>2576</v>
      </c>
      <c r="N16" s="23">
        <f t="shared" si="5"/>
        <v>0.23650385604113111</v>
      </c>
      <c r="O16" s="49"/>
    </row>
    <row r="17" spans="1:17" ht="14.1" customHeight="1" x14ac:dyDescent="0.2">
      <c r="A17" s="19" t="s">
        <v>38</v>
      </c>
      <c r="B17" s="43">
        <f>'1. Plan vs Actual'!C18</f>
        <v>4483</v>
      </c>
      <c r="C17" s="44">
        <v>2259</v>
      </c>
      <c r="D17" s="23">
        <f t="shared" si="1"/>
        <v>0.50390363595806376</v>
      </c>
      <c r="E17" s="45">
        <v>192</v>
      </c>
      <c r="F17" s="46">
        <f t="shared" si="2"/>
        <v>4.2828463082757083E-2</v>
      </c>
      <c r="G17" s="47">
        <v>235</v>
      </c>
      <c r="H17" s="48">
        <f t="shared" si="0"/>
        <v>5.2420254293999553E-2</v>
      </c>
      <c r="I17" s="45">
        <v>2500</v>
      </c>
      <c r="J17" s="46">
        <f t="shared" si="3"/>
        <v>0.55766227972339955</v>
      </c>
      <c r="K17" s="47">
        <v>659</v>
      </c>
      <c r="L17" s="48">
        <f t="shared" si="4"/>
        <v>0.14699977693508812</v>
      </c>
      <c r="M17" s="45">
        <v>897</v>
      </c>
      <c r="N17" s="23">
        <f t="shared" si="5"/>
        <v>0.20008922596475576</v>
      </c>
      <c r="O17" s="49"/>
    </row>
    <row r="18" spans="1:17" ht="14.1" customHeight="1" x14ac:dyDescent="0.2">
      <c r="A18" s="19" t="s">
        <v>39</v>
      </c>
      <c r="B18" s="43">
        <f>'1. Plan vs Actual'!C19</f>
        <v>20116</v>
      </c>
      <c r="C18" s="44">
        <v>9698</v>
      </c>
      <c r="D18" s="23">
        <f t="shared" si="1"/>
        <v>0.48210379797176378</v>
      </c>
      <c r="E18" s="45">
        <v>1379</v>
      </c>
      <c r="F18" s="46">
        <f t="shared" si="2"/>
        <v>6.8552396102604898E-2</v>
      </c>
      <c r="G18" s="47">
        <v>1056</v>
      </c>
      <c r="H18" s="48">
        <f t="shared" si="0"/>
        <v>5.2495525949492944E-2</v>
      </c>
      <c r="I18" s="45">
        <v>11095</v>
      </c>
      <c r="J18" s="46">
        <f t="shared" si="3"/>
        <v>0.55155100417578051</v>
      </c>
      <c r="K18" s="47">
        <v>2940</v>
      </c>
      <c r="L18" s="48">
        <f t="shared" si="4"/>
        <v>0.14615231656392921</v>
      </c>
      <c r="M18" s="45">
        <v>3646</v>
      </c>
      <c r="N18" s="23">
        <f t="shared" si="5"/>
        <v>0.18124875720819247</v>
      </c>
      <c r="O18" s="49"/>
    </row>
    <row r="19" spans="1:17" ht="14.1" customHeight="1" x14ac:dyDescent="0.2">
      <c r="A19" s="19" t="s">
        <v>40</v>
      </c>
      <c r="B19" s="43">
        <f>'1. Plan vs Actual'!C20</f>
        <v>8125</v>
      </c>
      <c r="C19" s="44">
        <v>4062</v>
      </c>
      <c r="D19" s="23">
        <f t="shared" si="1"/>
        <v>0.49993846153846155</v>
      </c>
      <c r="E19" s="45">
        <v>128</v>
      </c>
      <c r="F19" s="46">
        <f t="shared" si="2"/>
        <v>1.5753846153846153E-2</v>
      </c>
      <c r="G19" s="47">
        <v>333</v>
      </c>
      <c r="H19" s="48">
        <f t="shared" si="0"/>
        <v>4.0984615384615383E-2</v>
      </c>
      <c r="I19" s="45">
        <v>3925</v>
      </c>
      <c r="J19" s="46">
        <f t="shared" si="3"/>
        <v>0.48307692307692307</v>
      </c>
      <c r="K19" s="47">
        <v>1461</v>
      </c>
      <c r="L19" s="48">
        <f t="shared" si="4"/>
        <v>0.17981538461538463</v>
      </c>
      <c r="M19" s="45">
        <v>2278</v>
      </c>
      <c r="N19" s="23">
        <f t="shared" si="5"/>
        <v>0.28036923076923076</v>
      </c>
      <c r="O19" s="49"/>
    </row>
    <row r="20" spans="1:17" ht="14.1" customHeight="1" x14ac:dyDescent="0.2">
      <c r="A20" s="19" t="s">
        <v>41</v>
      </c>
      <c r="B20" s="43">
        <f>'1. Plan vs Actual'!C21</f>
        <v>12296</v>
      </c>
      <c r="C20" s="44">
        <v>5837</v>
      </c>
      <c r="D20" s="23">
        <f t="shared" si="1"/>
        <v>0.47470722186076775</v>
      </c>
      <c r="E20" s="45">
        <v>79</v>
      </c>
      <c r="F20" s="46">
        <f t="shared" si="2"/>
        <v>6.4248536109303839E-3</v>
      </c>
      <c r="G20" s="47">
        <v>161</v>
      </c>
      <c r="H20" s="48">
        <f t="shared" si="0"/>
        <v>1.3093689004554326E-2</v>
      </c>
      <c r="I20" s="45">
        <v>6630</v>
      </c>
      <c r="J20" s="46">
        <f t="shared" si="3"/>
        <v>0.53919973975276514</v>
      </c>
      <c r="K20" s="47">
        <v>2136</v>
      </c>
      <c r="L20" s="48">
        <f t="shared" si="4"/>
        <v>0.17371502927781393</v>
      </c>
      <c r="M20" s="45">
        <v>3290</v>
      </c>
      <c r="N20" s="23">
        <f t="shared" si="5"/>
        <v>0.26756668835393627</v>
      </c>
      <c r="O20" s="49"/>
    </row>
    <row r="21" spans="1:17" ht="14.1" customHeight="1" x14ac:dyDescent="0.2">
      <c r="A21" s="19" t="s">
        <v>42</v>
      </c>
      <c r="B21" s="43">
        <f>'1. Plan vs Actual'!C22</f>
        <v>11884</v>
      </c>
      <c r="C21" s="44">
        <v>5251</v>
      </c>
      <c r="D21" s="23">
        <f t="shared" si="1"/>
        <v>0.44185459441265568</v>
      </c>
      <c r="E21" s="45">
        <v>211</v>
      </c>
      <c r="F21" s="46">
        <f t="shared" si="2"/>
        <v>1.7754964658364188E-2</v>
      </c>
      <c r="G21" s="47">
        <v>280</v>
      </c>
      <c r="H21" s="48">
        <f t="shared" si="0"/>
        <v>2.3561090541905083E-2</v>
      </c>
      <c r="I21" s="45">
        <v>5480</v>
      </c>
      <c r="J21" s="46">
        <f t="shared" si="3"/>
        <v>0.46112420060585663</v>
      </c>
      <c r="K21" s="47">
        <v>2310</v>
      </c>
      <c r="L21" s="48">
        <f t="shared" si="4"/>
        <v>0.19437899697071692</v>
      </c>
      <c r="M21" s="45">
        <v>3603</v>
      </c>
      <c r="N21" s="23">
        <f t="shared" si="5"/>
        <v>0.30318074722315719</v>
      </c>
      <c r="O21" s="49"/>
    </row>
    <row r="22" spans="1:17" ht="14.1" customHeight="1" x14ac:dyDescent="0.2">
      <c r="A22" s="19" t="s">
        <v>43</v>
      </c>
      <c r="B22" s="43">
        <f>'1. Plan vs Actual'!C23</f>
        <v>4811</v>
      </c>
      <c r="C22" s="44">
        <v>2082</v>
      </c>
      <c r="D22" s="23">
        <f t="shared" si="1"/>
        <v>0.43275826231552694</v>
      </c>
      <c r="E22" s="45">
        <v>98</v>
      </c>
      <c r="F22" s="46">
        <f t="shared" si="2"/>
        <v>2.0369985450010394E-2</v>
      </c>
      <c r="G22" s="47">
        <v>167</v>
      </c>
      <c r="H22" s="48">
        <f t="shared" si="0"/>
        <v>3.4712118062772815E-2</v>
      </c>
      <c r="I22" s="45">
        <v>2239</v>
      </c>
      <c r="J22" s="46">
        <f t="shared" si="3"/>
        <v>0.46539181043442113</v>
      </c>
      <c r="K22" s="47">
        <v>830</v>
      </c>
      <c r="L22" s="48">
        <f t="shared" si="4"/>
        <v>0.17252130534192475</v>
      </c>
      <c r="M22" s="45">
        <v>1477</v>
      </c>
      <c r="N22" s="23">
        <f t="shared" si="5"/>
        <v>0.30700478071087089</v>
      </c>
      <c r="O22" s="49"/>
    </row>
    <row r="23" spans="1:17" ht="14.1" customHeight="1" x14ac:dyDescent="0.2">
      <c r="A23" s="19" t="s">
        <v>44</v>
      </c>
      <c r="B23" s="43">
        <f>'1. Plan vs Actual'!C24</f>
        <v>7784</v>
      </c>
      <c r="C23" s="44">
        <v>3857</v>
      </c>
      <c r="D23" s="23">
        <f t="shared" si="1"/>
        <v>0.49550359712230213</v>
      </c>
      <c r="E23" s="45">
        <v>157</v>
      </c>
      <c r="F23" s="46">
        <f t="shared" si="2"/>
        <v>2.0169578622816032E-2</v>
      </c>
      <c r="G23" s="47">
        <v>268</v>
      </c>
      <c r="H23" s="48">
        <f t="shared" si="0"/>
        <v>3.442959917780062E-2</v>
      </c>
      <c r="I23" s="45">
        <v>3930</v>
      </c>
      <c r="J23" s="46">
        <f t="shared" si="3"/>
        <v>0.50488180883864342</v>
      </c>
      <c r="K23" s="47">
        <v>1346</v>
      </c>
      <c r="L23" s="48">
        <f t="shared" si="4"/>
        <v>0.17291880781089414</v>
      </c>
      <c r="M23" s="45">
        <v>2083</v>
      </c>
      <c r="N23" s="23">
        <f t="shared" si="5"/>
        <v>0.26760020554984582</v>
      </c>
      <c r="O23" s="49"/>
    </row>
    <row r="24" spans="1:17" ht="14.1" customHeight="1" x14ac:dyDescent="0.2">
      <c r="A24" s="19" t="s">
        <v>45</v>
      </c>
      <c r="B24" s="43">
        <f>'1. Plan vs Actual'!C25</f>
        <v>10676</v>
      </c>
      <c r="C24" s="44">
        <v>5204</v>
      </c>
      <c r="D24" s="23">
        <f t="shared" si="1"/>
        <v>0.48744848257774448</v>
      </c>
      <c r="E24" s="45">
        <v>282</v>
      </c>
      <c r="F24" s="46">
        <f t="shared" si="2"/>
        <v>2.6414387411015362E-2</v>
      </c>
      <c r="G24" s="47">
        <v>248</v>
      </c>
      <c r="H24" s="48">
        <f t="shared" si="0"/>
        <v>2.3229674035219184E-2</v>
      </c>
      <c r="I24" s="45">
        <v>5016</v>
      </c>
      <c r="J24" s="46">
        <f t="shared" si="3"/>
        <v>0.46983889097040088</v>
      </c>
      <c r="K24" s="47">
        <v>1871</v>
      </c>
      <c r="L24" s="48">
        <f t="shared" si="4"/>
        <v>0.17525290370925439</v>
      </c>
      <c r="M24" s="45">
        <v>3259</v>
      </c>
      <c r="N24" s="23">
        <f t="shared" si="5"/>
        <v>0.30526414387411016</v>
      </c>
      <c r="O24" s="49"/>
      <c r="Q24" s="49"/>
    </row>
    <row r="25" spans="1:17" x14ac:dyDescent="0.2">
      <c r="A25" s="19" t="s">
        <v>46</v>
      </c>
      <c r="B25" s="50">
        <f>'1. Plan vs Actual'!C26</f>
        <v>1857</v>
      </c>
      <c r="C25" s="111">
        <v>987</v>
      </c>
      <c r="D25" s="23">
        <f>C25/B25</f>
        <v>0.53150242326332797</v>
      </c>
      <c r="E25" s="112">
        <v>5</v>
      </c>
      <c r="F25" s="46">
        <f>E25/B25</f>
        <v>2.6925148088314485E-3</v>
      </c>
      <c r="G25" s="113">
        <v>29</v>
      </c>
      <c r="H25" s="48">
        <f t="shared" si="0"/>
        <v>1.5616585891222402E-2</v>
      </c>
      <c r="I25" s="112">
        <v>760</v>
      </c>
      <c r="J25" s="46">
        <f t="shared" si="3"/>
        <v>0.40926225094238017</v>
      </c>
      <c r="K25" s="113">
        <v>366</v>
      </c>
      <c r="L25" s="48">
        <f t="shared" si="4"/>
        <v>0.19709208400646203</v>
      </c>
      <c r="M25" s="112">
        <v>697</v>
      </c>
      <c r="N25" s="23">
        <f t="shared" si="5"/>
        <v>0.37533656435110391</v>
      </c>
      <c r="O25" s="49"/>
    </row>
    <row r="26" spans="1:17" ht="13.5" thickBot="1" x14ac:dyDescent="0.25">
      <c r="A26" s="24" t="s">
        <v>48</v>
      </c>
      <c r="B26" s="51">
        <f>'1. Plan vs Actual'!C27</f>
        <v>131638</v>
      </c>
      <c r="C26" s="114">
        <v>61462</v>
      </c>
      <c r="D26" s="27">
        <f>C26/B26</f>
        <v>0.46690165453744359</v>
      </c>
      <c r="E26" s="115">
        <v>4930</v>
      </c>
      <c r="F26" s="52">
        <f t="shared" si="2"/>
        <v>3.7451191905073004E-2</v>
      </c>
      <c r="G26" s="116">
        <v>5320</v>
      </c>
      <c r="H26" s="53">
        <f t="shared" si="0"/>
        <v>4.041386225861833E-2</v>
      </c>
      <c r="I26" s="115">
        <v>72096</v>
      </c>
      <c r="J26" s="52">
        <f t="shared" si="3"/>
        <v>0.54768379951077961</v>
      </c>
      <c r="K26" s="116">
        <v>20608</v>
      </c>
      <c r="L26" s="53">
        <f t="shared" si="4"/>
        <v>0.15655054011759523</v>
      </c>
      <c r="M26" s="115">
        <v>28679</v>
      </c>
      <c r="N26" s="27">
        <f t="shared" si="5"/>
        <v>0.21786262325468331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7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7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63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75" x14ac:dyDescent="0.25">
      <c r="A3" s="179" t="str">
        <f>'1. Plan vs Actual'!A3</f>
        <v>FY25 Quarter Ending June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75" x14ac:dyDescent="0.3">
      <c r="A5" s="163" t="s">
        <v>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4194</v>
      </c>
      <c r="C9" s="20">
        <v>332</v>
      </c>
      <c r="D9" s="21">
        <f>C9/B9</f>
        <v>7.9160705770147832E-2</v>
      </c>
      <c r="E9" s="20">
        <v>1336</v>
      </c>
      <c r="F9" s="21">
        <f>E9/B9</f>
        <v>0.31855030996661898</v>
      </c>
      <c r="G9" s="20">
        <v>455</v>
      </c>
      <c r="H9" s="21">
        <f>G9/B9</f>
        <v>0.10848831664282307</v>
      </c>
      <c r="I9" s="20">
        <v>286</v>
      </c>
      <c r="J9" s="21">
        <f>I9/B9</f>
        <v>6.8192656175488794E-2</v>
      </c>
      <c r="K9" s="20">
        <v>813</v>
      </c>
      <c r="L9" s="21">
        <f>K9/B9</f>
        <v>0.1938483547925608</v>
      </c>
      <c r="M9" s="20">
        <v>493</v>
      </c>
      <c r="N9" s="21">
        <f>M9/B9</f>
        <v>0.11754887935145446</v>
      </c>
      <c r="O9" s="20">
        <v>479</v>
      </c>
      <c r="P9" s="23">
        <f>O9/B9</f>
        <v>0.11421077730090605</v>
      </c>
    </row>
    <row r="10" spans="1:16" ht="14.1" customHeight="1" x14ac:dyDescent="0.2">
      <c r="A10" s="61" t="s">
        <v>31</v>
      </c>
      <c r="B10" s="30">
        <f>'1. Plan vs Actual'!C11</f>
        <v>15982</v>
      </c>
      <c r="C10" s="20">
        <v>1002</v>
      </c>
      <c r="D10" s="21">
        <f t="shared" ref="D10:D26" si="0">C10/B10</f>
        <v>6.2695532474033283E-2</v>
      </c>
      <c r="E10" s="20">
        <v>4049</v>
      </c>
      <c r="F10" s="21">
        <f t="shared" ref="F10:F26" si="1">E10/B10</f>
        <v>0.25334751595544985</v>
      </c>
      <c r="G10" s="20">
        <v>1915</v>
      </c>
      <c r="H10" s="21">
        <f t="shared" ref="H10:H26" si="2">G10/B10</f>
        <v>0.11982230008759855</v>
      </c>
      <c r="I10" s="20">
        <v>891</v>
      </c>
      <c r="J10" s="21">
        <f t="shared" ref="J10:J26" si="3">I10/B10</f>
        <v>5.575021899637092E-2</v>
      </c>
      <c r="K10" s="20">
        <v>4357</v>
      </c>
      <c r="L10" s="21">
        <f t="shared" ref="L10:L26" si="4">K10/B10</f>
        <v>0.27261919659617068</v>
      </c>
      <c r="M10" s="20">
        <v>2738</v>
      </c>
      <c r="N10" s="21">
        <f t="shared" ref="N10:N26" si="5">M10/B10</f>
        <v>0.17131773244900514</v>
      </c>
      <c r="O10" s="20">
        <v>1030</v>
      </c>
      <c r="P10" s="23">
        <f t="shared" ref="P10:P26" si="6">O10/B10</f>
        <v>6.444750344137154E-2</v>
      </c>
    </row>
    <row r="11" spans="1:16" ht="14.1" customHeight="1" x14ac:dyDescent="0.2">
      <c r="A11" s="61" t="s">
        <v>32</v>
      </c>
      <c r="B11" s="30">
        <f>'1. Plan vs Actual'!C12</f>
        <v>9120</v>
      </c>
      <c r="C11" s="20">
        <v>1377</v>
      </c>
      <c r="D11" s="21">
        <f t="shared" si="0"/>
        <v>0.15098684210526317</v>
      </c>
      <c r="E11" s="20">
        <v>3007</v>
      </c>
      <c r="F11" s="21">
        <f t="shared" si="1"/>
        <v>0.32971491228070177</v>
      </c>
      <c r="G11" s="20">
        <v>1163</v>
      </c>
      <c r="H11" s="21">
        <f t="shared" si="2"/>
        <v>0.1275219298245614</v>
      </c>
      <c r="I11" s="20">
        <v>703</v>
      </c>
      <c r="J11" s="21">
        <f t="shared" si="3"/>
        <v>7.7083333333333337E-2</v>
      </c>
      <c r="K11" s="20">
        <v>1705</v>
      </c>
      <c r="L11" s="21">
        <f t="shared" si="4"/>
        <v>0.18695175438596492</v>
      </c>
      <c r="M11" s="20">
        <v>821</v>
      </c>
      <c r="N11" s="21">
        <f t="shared" si="5"/>
        <v>9.0021929824561406E-2</v>
      </c>
      <c r="O11" s="20">
        <v>344</v>
      </c>
      <c r="P11" s="23">
        <f t="shared" si="6"/>
        <v>3.7719298245614034E-2</v>
      </c>
    </row>
    <row r="12" spans="1:16" ht="14.1" customHeight="1" x14ac:dyDescent="0.2">
      <c r="A12" s="61" t="s">
        <v>33</v>
      </c>
      <c r="B12" s="30">
        <f>'1. Plan vs Actual'!C13</f>
        <v>8693</v>
      </c>
      <c r="C12" s="20">
        <v>728</v>
      </c>
      <c r="D12" s="21">
        <f t="shared" si="0"/>
        <v>8.3745542390429084E-2</v>
      </c>
      <c r="E12" s="20">
        <v>2656</v>
      </c>
      <c r="F12" s="21">
        <f t="shared" si="1"/>
        <v>0.30553318762222476</v>
      </c>
      <c r="G12" s="20">
        <v>1203</v>
      </c>
      <c r="H12" s="21">
        <f t="shared" si="2"/>
        <v>0.13838720809847002</v>
      </c>
      <c r="I12" s="20">
        <v>636</v>
      </c>
      <c r="J12" s="21">
        <f t="shared" si="3"/>
        <v>7.3162314505924309E-2</v>
      </c>
      <c r="K12" s="20">
        <v>2245</v>
      </c>
      <c r="L12" s="21">
        <f t="shared" si="4"/>
        <v>0.2582537673990567</v>
      </c>
      <c r="M12" s="20">
        <v>1150</v>
      </c>
      <c r="N12" s="21">
        <f t="shared" si="5"/>
        <v>0.13229034855630967</v>
      </c>
      <c r="O12" s="20">
        <v>75</v>
      </c>
      <c r="P12" s="23">
        <f t="shared" si="6"/>
        <v>8.6276314275854134E-3</v>
      </c>
    </row>
    <row r="13" spans="1:16" ht="14.1" customHeight="1" x14ac:dyDescent="0.2">
      <c r="A13" s="61" t="s">
        <v>34</v>
      </c>
      <c r="B13" s="30">
        <f>'1. Plan vs Actual'!C14</f>
        <v>3057</v>
      </c>
      <c r="C13" s="20">
        <v>259</v>
      </c>
      <c r="D13" s="21">
        <f t="shared" si="0"/>
        <v>8.4723585214262348E-2</v>
      </c>
      <c r="E13" s="20">
        <v>783</v>
      </c>
      <c r="F13" s="21">
        <f t="shared" si="1"/>
        <v>0.2561334641805692</v>
      </c>
      <c r="G13" s="20">
        <v>418</v>
      </c>
      <c r="H13" s="21">
        <f t="shared" si="2"/>
        <v>0.13673536146548904</v>
      </c>
      <c r="I13" s="20">
        <v>270</v>
      </c>
      <c r="J13" s="21">
        <f t="shared" si="3"/>
        <v>8.8321884200196266E-2</v>
      </c>
      <c r="K13" s="20">
        <v>803</v>
      </c>
      <c r="L13" s="21">
        <f t="shared" si="4"/>
        <v>0.26267582597317629</v>
      </c>
      <c r="M13" s="20">
        <v>425</v>
      </c>
      <c r="N13" s="21">
        <f t="shared" si="5"/>
        <v>0.13902518809290154</v>
      </c>
      <c r="O13" s="20">
        <v>99</v>
      </c>
      <c r="P13" s="23">
        <f t="shared" si="6"/>
        <v>3.23846908734053E-2</v>
      </c>
    </row>
    <row r="14" spans="1:16" ht="14.1" customHeight="1" x14ac:dyDescent="0.2">
      <c r="A14" s="61" t="s">
        <v>35</v>
      </c>
      <c r="B14" s="30">
        <f>'1. Plan vs Actual'!C15</f>
        <v>10949</v>
      </c>
      <c r="C14" s="20">
        <v>563</v>
      </c>
      <c r="D14" s="21">
        <f t="shared" si="0"/>
        <v>5.142022102475112E-2</v>
      </c>
      <c r="E14" s="20">
        <v>3095</v>
      </c>
      <c r="F14" s="21">
        <f t="shared" si="1"/>
        <v>0.28267421682345417</v>
      </c>
      <c r="G14" s="20">
        <v>1448</v>
      </c>
      <c r="H14" s="21">
        <f t="shared" si="2"/>
        <v>0.13224952050415564</v>
      </c>
      <c r="I14" s="20">
        <v>853</v>
      </c>
      <c r="J14" s="21">
        <f t="shared" si="3"/>
        <v>7.7906658142296095E-2</v>
      </c>
      <c r="K14" s="20">
        <v>2938</v>
      </c>
      <c r="L14" s="21">
        <f t="shared" si="4"/>
        <v>0.26833500776326608</v>
      </c>
      <c r="M14" s="20">
        <v>1788</v>
      </c>
      <c r="N14" s="21">
        <f t="shared" si="5"/>
        <v>0.16330258471093251</v>
      </c>
      <c r="O14" s="20">
        <v>264</v>
      </c>
      <c r="P14" s="23">
        <f t="shared" si="6"/>
        <v>2.4111791031144397E-2</v>
      </c>
    </row>
    <row r="15" spans="1:16" ht="14.1" customHeight="1" x14ac:dyDescent="0.2">
      <c r="A15" s="61" t="s">
        <v>36</v>
      </c>
      <c r="B15" s="30">
        <f>'1. Plan vs Actual'!C16</f>
        <v>3429</v>
      </c>
      <c r="C15" s="20">
        <v>149</v>
      </c>
      <c r="D15" s="21">
        <f t="shared" si="0"/>
        <v>4.3452901720618255E-2</v>
      </c>
      <c r="E15" s="20">
        <v>927</v>
      </c>
      <c r="F15" s="21">
        <f t="shared" si="1"/>
        <v>0.27034120734908135</v>
      </c>
      <c r="G15" s="20">
        <v>473</v>
      </c>
      <c r="H15" s="21">
        <f t="shared" si="2"/>
        <v>0.1379410906969962</v>
      </c>
      <c r="I15" s="20">
        <v>243</v>
      </c>
      <c r="J15" s="21">
        <f t="shared" si="3"/>
        <v>7.0866141732283464E-2</v>
      </c>
      <c r="K15" s="20">
        <v>855</v>
      </c>
      <c r="L15" s="21">
        <f t="shared" si="4"/>
        <v>0.24934383202099739</v>
      </c>
      <c r="M15" s="20">
        <v>475</v>
      </c>
      <c r="N15" s="21">
        <f t="shared" si="5"/>
        <v>0.13852435112277631</v>
      </c>
      <c r="O15" s="20">
        <v>307</v>
      </c>
      <c r="P15" s="23">
        <f t="shared" si="6"/>
        <v>8.9530475357247008E-2</v>
      </c>
    </row>
    <row r="16" spans="1:16" ht="14.1" customHeight="1" x14ac:dyDescent="0.2">
      <c r="A16" s="61" t="s">
        <v>37</v>
      </c>
      <c r="B16" s="30">
        <f>'1. Plan vs Actual'!C17</f>
        <v>10892</v>
      </c>
      <c r="C16" s="20">
        <v>1215</v>
      </c>
      <c r="D16" s="21">
        <f t="shared" si="0"/>
        <v>0.11154976129269188</v>
      </c>
      <c r="E16" s="20">
        <v>3240</v>
      </c>
      <c r="F16" s="21">
        <f t="shared" si="1"/>
        <v>0.29746603011384504</v>
      </c>
      <c r="G16" s="20">
        <v>1147</v>
      </c>
      <c r="H16" s="21">
        <f t="shared" si="2"/>
        <v>0.105306647080426</v>
      </c>
      <c r="I16" s="20">
        <v>688</v>
      </c>
      <c r="J16" s="21">
        <f t="shared" si="3"/>
        <v>6.3165626147631285E-2</v>
      </c>
      <c r="K16" s="20">
        <v>2536</v>
      </c>
      <c r="L16" s="21">
        <f t="shared" si="4"/>
        <v>0.23283143591626881</v>
      </c>
      <c r="M16" s="20">
        <v>1484</v>
      </c>
      <c r="N16" s="21">
        <f t="shared" si="5"/>
        <v>0.13624678663239073</v>
      </c>
      <c r="O16" s="20">
        <v>582</v>
      </c>
      <c r="P16" s="23">
        <f t="shared" si="6"/>
        <v>5.3433712816746234E-2</v>
      </c>
    </row>
    <row r="17" spans="1:16" ht="14.1" customHeight="1" x14ac:dyDescent="0.2">
      <c r="A17" s="61" t="s">
        <v>38</v>
      </c>
      <c r="B17" s="30">
        <f>'1. Plan vs Actual'!C18</f>
        <v>4483</v>
      </c>
      <c r="C17" s="20">
        <v>629</v>
      </c>
      <c r="D17" s="21">
        <f t="shared" si="0"/>
        <v>0.14030782957840732</v>
      </c>
      <c r="E17" s="20">
        <v>1816</v>
      </c>
      <c r="F17" s="21">
        <f t="shared" si="1"/>
        <v>0.40508587999107742</v>
      </c>
      <c r="G17" s="20">
        <v>619</v>
      </c>
      <c r="H17" s="21">
        <f t="shared" si="2"/>
        <v>0.13807718045951373</v>
      </c>
      <c r="I17" s="20">
        <v>339</v>
      </c>
      <c r="J17" s="21">
        <f t="shared" si="3"/>
        <v>7.5619005130492967E-2</v>
      </c>
      <c r="K17" s="20">
        <v>706</v>
      </c>
      <c r="L17" s="21">
        <f t="shared" si="4"/>
        <v>0.15748382779388803</v>
      </c>
      <c r="M17" s="20">
        <v>313</v>
      </c>
      <c r="N17" s="21">
        <f t="shared" si="5"/>
        <v>6.9819317421369625E-2</v>
      </c>
      <c r="O17" s="20">
        <v>61</v>
      </c>
      <c r="P17" s="23">
        <f t="shared" si="6"/>
        <v>1.3606959625250948E-2</v>
      </c>
    </row>
    <row r="18" spans="1:16" ht="14.1" customHeight="1" x14ac:dyDescent="0.2">
      <c r="A18" s="61" t="s">
        <v>39</v>
      </c>
      <c r="B18" s="30">
        <f>'1. Plan vs Actual'!C19</f>
        <v>20116</v>
      </c>
      <c r="C18" s="20">
        <v>3139</v>
      </c>
      <c r="D18" s="21">
        <f t="shared" si="0"/>
        <v>0.15604493935175978</v>
      </c>
      <c r="E18" s="20">
        <v>6898</v>
      </c>
      <c r="F18" s="21">
        <f t="shared" si="1"/>
        <v>0.34291111552992642</v>
      </c>
      <c r="G18" s="20">
        <v>2459</v>
      </c>
      <c r="H18" s="21">
        <f t="shared" si="2"/>
        <v>0.12224100218731358</v>
      </c>
      <c r="I18" s="20">
        <v>1316</v>
      </c>
      <c r="J18" s="21">
        <f t="shared" si="3"/>
        <v>6.5420560747663545E-2</v>
      </c>
      <c r="K18" s="20">
        <v>2728</v>
      </c>
      <c r="L18" s="21">
        <f t="shared" si="4"/>
        <v>0.13561344203619011</v>
      </c>
      <c r="M18" s="20">
        <v>1531</v>
      </c>
      <c r="N18" s="21">
        <f t="shared" si="5"/>
        <v>7.6108570292304639E-2</v>
      </c>
      <c r="O18" s="20">
        <v>2045</v>
      </c>
      <c r="P18" s="23">
        <f t="shared" si="6"/>
        <v>0.10166036985484192</v>
      </c>
    </row>
    <row r="19" spans="1:16" ht="14.1" customHeight="1" x14ac:dyDescent="0.2">
      <c r="A19" s="61" t="s">
        <v>40</v>
      </c>
      <c r="B19" s="30">
        <f>'1. Plan vs Actual'!C20</f>
        <v>8125</v>
      </c>
      <c r="C19" s="20">
        <v>866</v>
      </c>
      <c r="D19" s="21">
        <f t="shared" si="0"/>
        <v>0.10658461538461539</v>
      </c>
      <c r="E19" s="20">
        <v>2675</v>
      </c>
      <c r="F19" s="21">
        <f t="shared" si="1"/>
        <v>0.32923076923076922</v>
      </c>
      <c r="G19" s="20">
        <v>878</v>
      </c>
      <c r="H19" s="21">
        <f t="shared" si="2"/>
        <v>0.10806153846153846</v>
      </c>
      <c r="I19" s="20">
        <v>547</v>
      </c>
      <c r="J19" s="21">
        <f t="shared" si="3"/>
        <v>6.732307692307693E-2</v>
      </c>
      <c r="K19" s="20">
        <v>1829</v>
      </c>
      <c r="L19" s="21">
        <f t="shared" si="4"/>
        <v>0.22510769230769231</v>
      </c>
      <c r="M19" s="20">
        <v>1022</v>
      </c>
      <c r="N19" s="21">
        <f t="shared" si="5"/>
        <v>0.12578461538461538</v>
      </c>
      <c r="O19" s="20">
        <v>308</v>
      </c>
      <c r="P19" s="23">
        <f t="shared" si="6"/>
        <v>3.7907692307692309E-2</v>
      </c>
    </row>
    <row r="20" spans="1:16" ht="14.1" customHeight="1" x14ac:dyDescent="0.2">
      <c r="A20" s="61" t="s">
        <v>41</v>
      </c>
      <c r="B20" s="30">
        <f>'1. Plan vs Actual'!C21</f>
        <v>12296</v>
      </c>
      <c r="C20" s="20">
        <v>509</v>
      </c>
      <c r="D20" s="21">
        <f t="shared" si="0"/>
        <v>4.1395575797007159E-2</v>
      </c>
      <c r="E20" s="20">
        <v>2261</v>
      </c>
      <c r="F20" s="21">
        <f t="shared" si="1"/>
        <v>0.18388093689004553</v>
      </c>
      <c r="G20" s="20">
        <v>1292</v>
      </c>
      <c r="H20" s="21">
        <f t="shared" si="2"/>
        <v>0.10507482108002603</v>
      </c>
      <c r="I20" s="20">
        <v>823</v>
      </c>
      <c r="J20" s="21">
        <f t="shared" si="3"/>
        <v>6.6932335718932992E-2</v>
      </c>
      <c r="K20" s="20">
        <v>4215</v>
      </c>
      <c r="L20" s="21">
        <f t="shared" si="4"/>
        <v>0.34279440468445022</v>
      </c>
      <c r="M20" s="20">
        <v>3112</v>
      </c>
      <c r="N20" s="21">
        <f t="shared" si="5"/>
        <v>0.25309043591411839</v>
      </c>
      <c r="O20" s="20">
        <v>84</v>
      </c>
      <c r="P20" s="23">
        <f t="shared" si="6"/>
        <v>6.8314899154196486E-3</v>
      </c>
    </row>
    <row r="21" spans="1:16" ht="14.1" customHeight="1" x14ac:dyDescent="0.2">
      <c r="A21" s="61" t="s">
        <v>42</v>
      </c>
      <c r="B21" s="30">
        <f>'1. Plan vs Actual'!C22</f>
        <v>11884</v>
      </c>
      <c r="C21" s="20">
        <v>426</v>
      </c>
      <c r="D21" s="21">
        <f t="shared" si="0"/>
        <v>3.5846516324469876E-2</v>
      </c>
      <c r="E21" s="20">
        <v>2153</v>
      </c>
      <c r="F21" s="21">
        <f t="shared" si="1"/>
        <v>0.18116795691686302</v>
      </c>
      <c r="G21" s="20">
        <v>1130</v>
      </c>
      <c r="H21" s="21">
        <f t="shared" si="2"/>
        <v>9.5085829686974085E-2</v>
      </c>
      <c r="I21" s="20">
        <v>725</v>
      </c>
      <c r="J21" s="21">
        <f t="shared" si="3"/>
        <v>6.100639515314709E-2</v>
      </c>
      <c r="K21" s="20">
        <v>4066</v>
      </c>
      <c r="L21" s="21">
        <f t="shared" si="4"/>
        <v>0.34214069336923597</v>
      </c>
      <c r="M21" s="20">
        <v>3235</v>
      </c>
      <c r="N21" s="21">
        <f t="shared" si="5"/>
        <v>0.27221474251093908</v>
      </c>
      <c r="O21" s="20">
        <v>149</v>
      </c>
      <c r="P21" s="23">
        <f t="shared" si="6"/>
        <v>1.2537866038370919E-2</v>
      </c>
    </row>
    <row r="22" spans="1:16" ht="14.1" customHeight="1" x14ac:dyDescent="0.2">
      <c r="A22" s="61" t="s">
        <v>43</v>
      </c>
      <c r="B22" s="30">
        <f>'1. Plan vs Actual'!C23</f>
        <v>4811</v>
      </c>
      <c r="C22" s="20">
        <v>246</v>
      </c>
      <c r="D22" s="21">
        <f t="shared" si="0"/>
        <v>5.1132820619413842E-2</v>
      </c>
      <c r="E22" s="20">
        <v>1501</v>
      </c>
      <c r="F22" s="21">
        <f t="shared" si="1"/>
        <v>0.31199334857617961</v>
      </c>
      <c r="G22" s="20">
        <v>722</v>
      </c>
      <c r="H22" s="21">
        <f t="shared" si="2"/>
        <v>0.15007274994803574</v>
      </c>
      <c r="I22" s="20">
        <v>409</v>
      </c>
      <c r="J22" s="21">
        <f t="shared" si="3"/>
        <v>8.5013510704635212E-2</v>
      </c>
      <c r="K22" s="20">
        <v>1222</v>
      </c>
      <c r="L22" s="21">
        <f t="shared" si="4"/>
        <v>0.25400124714196631</v>
      </c>
      <c r="M22" s="20">
        <v>644</v>
      </c>
      <c r="N22" s="21">
        <f t="shared" si="5"/>
        <v>0.13385990438578257</v>
      </c>
      <c r="O22" s="20">
        <v>67</v>
      </c>
      <c r="P22" s="23">
        <f t="shared" si="6"/>
        <v>1.3926418623986697E-2</v>
      </c>
    </row>
    <row r="23" spans="1:16" ht="14.1" customHeight="1" x14ac:dyDescent="0.2">
      <c r="A23" s="61" t="s">
        <v>44</v>
      </c>
      <c r="B23" s="30">
        <f>'1. Plan vs Actual'!C24</f>
        <v>7784</v>
      </c>
      <c r="C23" s="20">
        <v>529</v>
      </c>
      <c r="D23" s="21">
        <f t="shared" si="0"/>
        <v>6.7959917780061663E-2</v>
      </c>
      <c r="E23" s="20">
        <v>2187</v>
      </c>
      <c r="F23" s="21">
        <f t="shared" si="1"/>
        <v>0.28096094552929085</v>
      </c>
      <c r="G23" s="20">
        <v>885</v>
      </c>
      <c r="H23" s="21">
        <f t="shared" si="2"/>
        <v>0.11369475847893114</v>
      </c>
      <c r="I23" s="20">
        <v>586</v>
      </c>
      <c r="J23" s="21">
        <f t="shared" si="3"/>
        <v>7.5282631038026723E-2</v>
      </c>
      <c r="K23" s="20">
        <v>2245</v>
      </c>
      <c r="L23" s="21">
        <f t="shared" si="4"/>
        <v>0.28841212744090444</v>
      </c>
      <c r="M23" s="20">
        <v>1285</v>
      </c>
      <c r="N23" s="21">
        <f t="shared" si="5"/>
        <v>0.16508221993833505</v>
      </c>
      <c r="O23" s="20">
        <v>67</v>
      </c>
      <c r="P23" s="23">
        <f t="shared" si="6"/>
        <v>8.6073997944501549E-3</v>
      </c>
    </row>
    <row r="24" spans="1:16" ht="14.1" customHeight="1" x14ac:dyDescent="0.2">
      <c r="A24" s="61" t="s">
        <v>45</v>
      </c>
      <c r="B24" s="30">
        <f>'1. Plan vs Actual'!C25</f>
        <v>10676</v>
      </c>
      <c r="C24" s="20">
        <v>573</v>
      </c>
      <c r="D24" s="21">
        <f t="shared" si="0"/>
        <v>5.3671787186212065E-2</v>
      </c>
      <c r="E24" s="20">
        <v>2643</v>
      </c>
      <c r="F24" s="21">
        <f t="shared" si="1"/>
        <v>0.24756463094792058</v>
      </c>
      <c r="G24" s="20">
        <v>1243</v>
      </c>
      <c r="H24" s="21">
        <f t="shared" si="2"/>
        <v>0.1164293742974897</v>
      </c>
      <c r="I24" s="20">
        <v>811</v>
      </c>
      <c r="J24" s="21">
        <f t="shared" si="3"/>
        <v>7.5964780816785316E-2</v>
      </c>
      <c r="K24" s="20">
        <v>3454</v>
      </c>
      <c r="L24" s="21">
        <f t="shared" si="4"/>
        <v>0.3235294117647059</v>
      </c>
      <c r="M24" s="20">
        <v>1876</v>
      </c>
      <c r="N24" s="21">
        <f t="shared" si="5"/>
        <v>0.17572124391157737</v>
      </c>
      <c r="O24" s="20">
        <v>76</v>
      </c>
      <c r="P24" s="23">
        <f t="shared" si="6"/>
        <v>7.1187710753091047E-3</v>
      </c>
    </row>
    <row r="25" spans="1:16" x14ac:dyDescent="0.2">
      <c r="A25" s="61" t="s">
        <v>46</v>
      </c>
      <c r="B25" s="104">
        <f>'1. Plan vs Actual'!C26</f>
        <v>1857</v>
      </c>
      <c r="C25" s="104">
        <v>135</v>
      </c>
      <c r="D25" s="21">
        <f t="shared" si="0"/>
        <v>7.2697899838449112E-2</v>
      </c>
      <c r="E25" s="104">
        <v>664</v>
      </c>
      <c r="F25" s="21">
        <f t="shared" si="1"/>
        <v>0.35756596661281637</v>
      </c>
      <c r="G25" s="104">
        <v>189</v>
      </c>
      <c r="H25" s="21">
        <f t="shared" si="2"/>
        <v>0.10177705977382875</v>
      </c>
      <c r="I25" s="104">
        <v>195</v>
      </c>
      <c r="J25" s="21">
        <f t="shared" si="3"/>
        <v>0.1050080775444265</v>
      </c>
      <c r="K25" s="104">
        <v>360</v>
      </c>
      <c r="L25" s="21">
        <f t="shared" si="4"/>
        <v>0.1938610662358643</v>
      </c>
      <c r="M25" s="104">
        <v>158</v>
      </c>
      <c r="N25" s="21">
        <f t="shared" si="5"/>
        <v>8.5083467959073775E-2</v>
      </c>
      <c r="O25" s="104">
        <v>156</v>
      </c>
      <c r="P25" s="23">
        <f t="shared" si="6"/>
        <v>8.4006462035541199E-2</v>
      </c>
    </row>
    <row r="26" spans="1:16" ht="13.5" thickBot="1" x14ac:dyDescent="0.25">
      <c r="A26" s="62" t="s">
        <v>48</v>
      </c>
      <c r="B26" s="105">
        <f>'1. Plan vs Actual'!C27</f>
        <v>131638</v>
      </c>
      <c r="C26" s="105">
        <v>13215</v>
      </c>
      <c r="D26" s="25">
        <f t="shared" si="0"/>
        <v>0.10038894544128595</v>
      </c>
      <c r="E26" s="105">
        <v>41864</v>
      </c>
      <c r="F26" s="25">
        <f t="shared" si="1"/>
        <v>0.31802367097646578</v>
      </c>
      <c r="G26" s="105">
        <v>16501</v>
      </c>
      <c r="H26" s="25">
        <f t="shared" si="2"/>
        <v>0.12535134231756787</v>
      </c>
      <c r="I26" s="105">
        <v>9230</v>
      </c>
      <c r="J26" s="25">
        <f t="shared" si="3"/>
        <v>7.0116531700572776E-2</v>
      </c>
      <c r="K26" s="105">
        <v>28612</v>
      </c>
      <c r="L26" s="25">
        <f t="shared" si="4"/>
        <v>0.2173536516811255</v>
      </c>
      <c r="M26" s="105">
        <v>16079</v>
      </c>
      <c r="N26" s="25">
        <f t="shared" si="5"/>
        <v>0.12214558106321882</v>
      </c>
      <c r="O26" s="105">
        <v>6137</v>
      </c>
      <c r="P26" s="27">
        <f t="shared" si="6"/>
        <v>4.6620276819763287E-2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s="11" customFormat="1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s="11" customFormat="1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63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75" x14ac:dyDescent="0.25">
      <c r="A3" s="153" t="str">
        <f>'1. Plan vs Actual'!A3</f>
        <v>FY25 Quarter Ending June 30,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63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5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2">
      <c r="A10" s="70" t="s">
        <v>116</v>
      </c>
      <c r="B10" s="104">
        <v>22124</v>
      </c>
      <c r="C10" s="104">
        <v>35090</v>
      </c>
      <c r="D10" s="104">
        <v>46701</v>
      </c>
      <c r="E10" s="104">
        <v>58353</v>
      </c>
      <c r="F10" s="104">
        <v>67432</v>
      </c>
      <c r="G10" s="104">
        <v>76793</v>
      </c>
      <c r="H10" s="104">
        <v>87413</v>
      </c>
      <c r="I10" s="104">
        <v>96743</v>
      </c>
      <c r="J10" s="104">
        <v>107425</v>
      </c>
      <c r="K10" s="104">
        <v>117190</v>
      </c>
      <c r="L10" s="104">
        <v>124632</v>
      </c>
      <c r="M10" s="147">
        <v>131638</v>
      </c>
    </row>
    <row r="11" spans="1:15" x14ac:dyDescent="0.2">
      <c r="A11" s="70" t="s">
        <v>117</v>
      </c>
      <c r="B11" s="104">
        <v>22124</v>
      </c>
      <c r="C11" s="104">
        <v>22629</v>
      </c>
      <c r="D11" s="104">
        <v>23149</v>
      </c>
      <c r="E11" s="104">
        <v>24461</v>
      </c>
      <c r="F11" s="104">
        <v>21666</v>
      </c>
      <c r="G11" s="104">
        <v>22182</v>
      </c>
      <c r="H11" s="104">
        <v>24062</v>
      </c>
      <c r="I11" s="104">
        <v>22565</v>
      </c>
      <c r="J11" s="104">
        <v>25226</v>
      </c>
      <c r="K11" s="71">
        <v>24298</v>
      </c>
      <c r="L11" s="104">
        <v>22210</v>
      </c>
      <c r="M11" s="147">
        <v>19955</v>
      </c>
      <c r="O11" s="72"/>
    </row>
    <row r="12" spans="1:15" x14ac:dyDescent="0.2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15" customHeight="1" x14ac:dyDescent="0.2">
      <c r="A13" s="70" t="s">
        <v>118</v>
      </c>
      <c r="B13" s="104">
        <v>19888</v>
      </c>
      <c r="C13" s="104">
        <v>31477</v>
      </c>
      <c r="D13" s="104">
        <v>41946</v>
      </c>
      <c r="E13" s="104">
        <v>52563</v>
      </c>
      <c r="F13" s="104">
        <v>60849</v>
      </c>
      <c r="G13" s="104">
        <v>69420</v>
      </c>
      <c r="H13" s="104">
        <v>78928</v>
      </c>
      <c r="I13" s="104">
        <v>87427</v>
      </c>
      <c r="J13" s="104">
        <v>97049</v>
      </c>
      <c r="K13" s="104">
        <v>105943</v>
      </c>
      <c r="L13" s="104">
        <v>112496</v>
      </c>
      <c r="M13" s="147">
        <v>118732</v>
      </c>
    </row>
    <row r="14" spans="1:15" x14ac:dyDescent="0.2">
      <c r="A14" s="70" t="s">
        <v>119</v>
      </c>
      <c r="B14" s="110">
        <f t="shared" ref="B14:M14" si="0">B13/B10</f>
        <v>0.89893328512023141</v>
      </c>
      <c r="C14" s="110">
        <f t="shared" si="0"/>
        <v>0.89703619264747791</v>
      </c>
      <c r="D14" s="110">
        <f t="shared" si="0"/>
        <v>0.89818205177619326</v>
      </c>
      <c r="E14" s="110">
        <f t="shared" si="0"/>
        <v>0.90077630970130074</v>
      </c>
      <c r="F14" s="110">
        <f t="shared" si="0"/>
        <v>0.9023757266579665</v>
      </c>
      <c r="G14" s="110">
        <f t="shared" si="0"/>
        <v>0.90398864479835406</v>
      </c>
      <c r="H14" s="110">
        <f t="shared" si="0"/>
        <v>0.90293205816068545</v>
      </c>
      <c r="I14" s="110">
        <f t="shared" si="0"/>
        <v>0.90370362713581343</v>
      </c>
      <c r="J14" s="110">
        <f t="shared" si="0"/>
        <v>0.90341168256923432</v>
      </c>
      <c r="K14" s="110">
        <f t="shared" si="0"/>
        <v>0.9040276474101886</v>
      </c>
      <c r="L14" s="110">
        <f t="shared" si="0"/>
        <v>0.90262532896848324</v>
      </c>
      <c r="M14" s="148">
        <f t="shared" si="0"/>
        <v>0.90195840106960001</v>
      </c>
      <c r="N14" s="67"/>
    </row>
    <row r="15" spans="1:15" x14ac:dyDescent="0.2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2">
      <c r="A16" s="70" t="s">
        <v>120</v>
      </c>
      <c r="B16" s="104">
        <v>2100</v>
      </c>
      <c r="C16" s="104">
        <v>3088</v>
      </c>
      <c r="D16" s="104">
        <v>4002</v>
      </c>
      <c r="E16" s="104">
        <v>4852</v>
      </c>
      <c r="F16" s="104">
        <v>5544</v>
      </c>
      <c r="G16" s="104">
        <v>6233</v>
      </c>
      <c r="H16" s="104">
        <v>7032</v>
      </c>
      <c r="I16" s="104">
        <v>7752</v>
      </c>
      <c r="J16" s="104">
        <v>8556</v>
      </c>
      <c r="K16" s="104">
        <v>9260</v>
      </c>
      <c r="L16" s="104">
        <v>10034</v>
      </c>
      <c r="M16" s="147">
        <v>10864</v>
      </c>
    </row>
    <row r="17" spans="1:13" x14ac:dyDescent="0.2">
      <c r="A17" s="70" t="s">
        <v>119</v>
      </c>
      <c r="B17" s="110">
        <f t="shared" ref="B17:M17" si="1">B16/B10</f>
        <v>9.4919544386186952E-2</v>
      </c>
      <c r="C17" s="110">
        <f t="shared" si="1"/>
        <v>8.8002279851809626E-2</v>
      </c>
      <c r="D17" s="110">
        <f t="shared" si="1"/>
        <v>8.5694096486156612E-2</v>
      </c>
      <c r="E17" s="110">
        <f t="shared" si="1"/>
        <v>8.3149109728720028E-2</v>
      </c>
      <c r="F17" s="110">
        <f t="shared" si="1"/>
        <v>8.2216158500415235E-2</v>
      </c>
      <c r="G17" s="110">
        <f t="shared" si="1"/>
        <v>8.1166252132355815E-2</v>
      </c>
      <c r="H17" s="110">
        <f t="shared" si="1"/>
        <v>8.0445700296294595E-2</v>
      </c>
      <c r="I17" s="110">
        <f t="shared" si="1"/>
        <v>8.0129828514724583E-2</v>
      </c>
      <c r="J17" s="110">
        <f t="shared" si="1"/>
        <v>7.964626483593204E-2</v>
      </c>
      <c r="K17" s="110">
        <f t="shared" si="1"/>
        <v>7.9016980971072612E-2</v>
      </c>
      <c r="L17" s="110">
        <f t="shared" si="1"/>
        <v>8.0509018550613001E-2</v>
      </c>
      <c r="M17" s="148">
        <f t="shared" si="1"/>
        <v>8.2529360822862705E-2</v>
      </c>
    </row>
    <row r="18" spans="1:13" x14ac:dyDescent="0.2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2">
      <c r="A19" s="70" t="s">
        <v>121</v>
      </c>
      <c r="B19" s="104">
        <v>11515</v>
      </c>
      <c r="C19" s="104">
        <v>18750</v>
      </c>
      <c r="D19" s="104">
        <v>25649</v>
      </c>
      <c r="E19" s="104">
        <v>32166</v>
      </c>
      <c r="F19" s="104">
        <v>38004</v>
      </c>
      <c r="G19" s="104">
        <v>44060</v>
      </c>
      <c r="H19" s="104">
        <v>50882</v>
      </c>
      <c r="I19" s="104">
        <v>57229</v>
      </c>
      <c r="J19" s="104">
        <v>64423</v>
      </c>
      <c r="K19" s="104">
        <v>70763</v>
      </c>
      <c r="L19" s="104">
        <v>74450</v>
      </c>
      <c r="M19" s="147">
        <v>77580</v>
      </c>
    </row>
    <row r="20" spans="1:13" x14ac:dyDescent="0.2">
      <c r="A20" s="70" t="s">
        <v>119</v>
      </c>
      <c r="B20" s="110">
        <f t="shared" ref="B20:M20" si="2">B19/B10</f>
        <v>0.52047550171759172</v>
      </c>
      <c r="C20" s="110">
        <f t="shared" si="2"/>
        <v>0.53434026788258759</v>
      </c>
      <c r="D20" s="110">
        <f t="shared" si="2"/>
        <v>0.54921736151260148</v>
      </c>
      <c r="E20" s="110">
        <f t="shared" si="2"/>
        <v>0.55123129916199676</v>
      </c>
      <c r="F20" s="110">
        <f t="shared" si="2"/>
        <v>0.5635899869498161</v>
      </c>
      <c r="G20" s="110">
        <f t="shared" si="2"/>
        <v>0.5737502116078288</v>
      </c>
      <c r="H20" s="110">
        <f t="shared" si="2"/>
        <v>0.58208733254779033</v>
      </c>
      <c r="I20" s="110">
        <f t="shared" si="2"/>
        <v>0.5915570118768283</v>
      </c>
      <c r="J20" s="110">
        <f t="shared" si="2"/>
        <v>0.59970211775657434</v>
      </c>
      <c r="K20" s="110">
        <f t="shared" si="2"/>
        <v>0.60383138493045485</v>
      </c>
      <c r="L20" s="110">
        <f t="shared" si="2"/>
        <v>0.59735862378843319</v>
      </c>
      <c r="M20" s="148">
        <f t="shared" si="2"/>
        <v>0.58934350263601698</v>
      </c>
    </row>
    <row r="21" spans="1:13" x14ac:dyDescent="0.2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2">
      <c r="A22" s="70" t="s">
        <v>122</v>
      </c>
      <c r="B22" s="104">
        <v>692</v>
      </c>
      <c r="C22" s="104">
        <v>1008</v>
      </c>
      <c r="D22" s="104">
        <v>1342</v>
      </c>
      <c r="E22" s="104">
        <v>1676</v>
      </c>
      <c r="F22" s="104">
        <v>1957</v>
      </c>
      <c r="G22" s="104">
        <v>2236</v>
      </c>
      <c r="H22" s="104">
        <v>2547</v>
      </c>
      <c r="I22" s="104">
        <v>2823</v>
      </c>
      <c r="J22" s="104">
        <v>3135</v>
      </c>
      <c r="K22" s="104">
        <v>3405</v>
      </c>
      <c r="L22" s="104">
        <v>3615</v>
      </c>
      <c r="M22" s="147">
        <v>3860</v>
      </c>
    </row>
    <row r="23" spans="1:13" x14ac:dyDescent="0.2">
      <c r="A23" s="70" t="s">
        <v>119</v>
      </c>
      <c r="B23" s="110">
        <f t="shared" ref="B23:M23" si="3">B22/B10</f>
        <v>3.1278249864400649E-2</v>
      </c>
      <c r="C23" s="110">
        <f t="shared" si="3"/>
        <v>2.8726132801367911E-2</v>
      </c>
      <c r="D23" s="110">
        <f t="shared" si="3"/>
        <v>2.8736001370420334E-2</v>
      </c>
      <c r="E23" s="110">
        <f t="shared" si="3"/>
        <v>2.8721745240176171E-2</v>
      </c>
      <c r="F23" s="110">
        <f t="shared" si="3"/>
        <v>2.9021829398505162E-2</v>
      </c>
      <c r="G23" s="110">
        <f t="shared" si="3"/>
        <v>2.9117237248186684E-2</v>
      </c>
      <c r="H23" s="110">
        <f t="shared" si="3"/>
        <v>2.9137542470799537E-2</v>
      </c>
      <c r="I23" s="110">
        <f t="shared" si="3"/>
        <v>2.9180405817475167E-2</v>
      </c>
      <c r="J23" s="110">
        <f t="shared" si="3"/>
        <v>2.9183151035606238E-2</v>
      </c>
      <c r="K23" s="110">
        <f t="shared" si="3"/>
        <v>2.9055380151890093E-2</v>
      </c>
      <c r="L23" s="110">
        <f t="shared" si="3"/>
        <v>2.9005391873676102E-2</v>
      </c>
      <c r="M23" s="148">
        <f t="shared" si="3"/>
        <v>2.9322839909448638E-2</v>
      </c>
    </row>
    <row r="24" spans="1:13" x14ac:dyDescent="0.2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2">
      <c r="A25" s="73" t="s">
        <v>123</v>
      </c>
      <c r="B25" s="104">
        <v>227</v>
      </c>
      <c r="C25" s="104">
        <v>544</v>
      </c>
      <c r="D25" s="104">
        <v>690</v>
      </c>
      <c r="E25" s="104">
        <v>879</v>
      </c>
      <c r="F25" s="104">
        <v>929</v>
      </c>
      <c r="G25" s="104">
        <v>1003</v>
      </c>
      <c r="H25" s="104">
        <v>1101</v>
      </c>
      <c r="I25" s="104">
        <v>1225</v>
      </c>
      <c r="J25" s="104">
        <v>1317</v>
      </c>
      <c r="K25" s="104">
        <v>1575</v>
      </c>
      <c r="L25" s="104">
        <v>1734</v>
      </c>
      <c r="M25" s="147">
        <v>1857</v>
      </c>
    </row>
    <row r="26" spans="1:13" x14ac:dyDescent="0.2">
      <c r="A26" s="70" t="s">
        <v>119</v>
      </c>
      <c r="B26" s="110">
        <f t="shared" ref="B26:M26" si="4">B25/B10</f>
        <v>1.0260350750316399E-2</v>
      </c>
      <c r="C26" s="110">
        <f t="shared" si="4"/>
        <v>1.5502992305500143E-2</v>
      </c>
      <c r="D26" s="110">
        <f t="shared" si="4"/>
        <v>1.4774844221751141E-2</v>
      </c>
      <c r="E26" s="110">
        <f t="shared" si="4"/>
        <v>1.5063492879543469E-2</v>
      </c>
      <c r="F26" s="110">
        <f t="shared" si="4"/>
        <v>1.3776841855498873E-2</v>
      </c>
      <c r="G26" s="110">
        <f t="shared" si="4"/>
        <v>1.3061086296928105E-2</v>
      </c>
      <c r="H26" s="110">
        <f t="shared" si="4"/>
        <v>1.2595380549803805E-2</v>
      </c>
      <c r="I26" s="110">
        <f t="shared" si="4"/>
        <v>1.2662414851720538E-2</v>
      </c>
      <c r="J26" s="110">
        <f t="shared" si="4"/>
        <v>1.2259716080986735E-2</v>
      </c>
      <c r="K26" s="110">
        <f t="shared" si="4"/>
        <v>1.3439713286116563E-2</v>
      </c>
      <c r="L26" s="110">
        <f t="shared" si="4"/>
        <v>1.3912959753514345E-2</v>
      </c>
      <c r="M26" s="148">
        <f t="shared" si="4"/>
        <v>1.4106868837265835E-2</v>
      </c>
    </row>
    <row r="27" spans="1:13" ht="13.5" thickBot="1" x14ac:dyDescent="0.2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2"/>
    <row r="29" spans="1:13" x14ac:dyDescent="0.2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abSelected="1" topLeftCell="A9" workbookViewId="0">
      <selection activeCell="A40" sqref="A40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63" t="s">
        <v>0</v>
      </c>
      <c r="B2" s="182"/>
      <c r="C2" s="182"/>
      <c r="D2" s="182"/>
      <c r="E2" s="182"/>
      <c r="F2" s="182"/>
      <c r="G2" s="182"/>
    </row>
    <row r="3" spans="1:16" ht="15.75" customHeight="1" x14ac:dyDescent="0.2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25">
      <c r="A4" s="179" t="str">
        <f>'1. Plan vs Actual'!A3</f>
        <v>FY25 Quarter Ending June 30, 2025</v>
      </c>
      <c r="B4" s="179"/>
      <c r="C4" s="179"/>
      <c r="D4" s="179"/>
      <c r="E4" s="179"/>
      <c r="F4" s="179"/>
      <c r="G4" s="17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63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2">
      <c r="A9" s="186"/>
      <c r="B9" s="185" t="s">
        <v>148</v>
      </c>
      <c r="C9" s="162"/>
      <c r="D9" s="188" t="s">
        <v>150</v>
      </c>
      <c r="E9" s="189"/>
      <c r="F9" s="185" t="s">
        <v>126</v>
      </c>
      <c r="G9" s="162"/>
    </row>
    <row r="10" spans="1:16" ht="30.75" customHeight="1" thickBot="1" x14ac:dyDescent="0.25">
      <c r="A10" s="187"/>
      <c r="B10" s="77" t="s">
        <v>149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25">
      <c r="A11" s="81" t="s">
        <v>129</v>
      </c>
      <c r="B11" s="120">
        <v>126284</v>
      </c>
      <c r="C11" s="82">
        <f t="shared" ref="C11:C18" si="0">B11/$B$11</f>
        <v>1</v>
      </c>
      <c r="D11" s="117">
        <f>'1. Plan vs Actual'!C27</f>
        <v>131638</v>
      </c>
      <c r="E11" s="83">
        <f>D11/$D$11</f>
        <v>1</v>
      </c>
      <c r="F11" s="84">
        <f t="shared" ref="F11:F18" si="1">D11-B11</f>
        <v>5354</v>
      </c>
      <c r="G11" s="82">
        <f t="shared" ref="G11:G18" si="2">F11/B11</f>
        <v>4.2396503119951856E-2</v>
      </c>
    </row>
    <row r="12" spans="1:16" ht="14.25" x14ac:dyDescent="0.25">
      <c r="A12" s="85" t="s">
        <v>130</v>
      </c>
      <c r="B12" s="121">
        <v>9279</v>
      </c>
      <c r="C12" s="86">
        <f t="shared" si="0"/>
        <v>7.3477241772512747E-2</v>
      </c>
      <c r="D12" s="118">
        <f>'1. Plan vs Actual'!I27</f>
        <v>10864</v>
      </c>
      <c r="E12" s="87">
        <f>D12/$D$11</f>
        <v>8.2529360822862705E-2</v>
      </c>
      <c r="F12" s="88">
        <f t="shared" si="1"/>
        <v>1585</v>
      </c>
      <c r="G12" s="86">
        <f t="shared" si="2"/>
        <v>0.17081582067033085</v>
      </c>
    </row>
    <row r="13" spans="1:16" ht="14.25" x14ac:dyDescent="0.25">
      <c r="A13" s="85" t="s">
        <v>60</v>
      </c>
      <c r="B13" s="121">
        <v>78665</v>
      </c>
      <c r="C13" s="86">
        <f t="shared" si="0"/>
        <v>0.6229213518735548</v>
      </c>
      <c r="D13" s="118">
        <f>'1. Plan vs Actual'!L27</f>
        <v>77580</v>
      </c>
      <c r="E13" s="87">
        <f>D13/$D$11</f>
        <v>0.58934350263601698</v>
      </c>
      <c r="F13" s="88">
        <f t="shared" si="1"/>
        <v>-1085</v>
      </c>
      <c r="G13" s="86">
        <f t="shared" si="2"/>
        <v>-1.3792665098836841E-2</v>
      </c>
    </row>
    <row r="14" spans="1:16" ht="14.25" x14ac:dyDescent="0.25">
      <c r="A14" s="85" t="s">
        <v>26</v>
      </c>
      <c r="B14" s="121">
        <v>3826</v>
      </c>
      <c r="C14" s="86">
        <f t="shared" si="0"/>
        <v>3.029679135915872E-2</v>
      </c>
      <c r="D14" s="118">
        <f>'1. Plan vs Actual'!O27</f>
        <v>3860</v>
      </c>
      <c r="E14" s="87">
        <f>D14/$D$11</f>
        <v>2.9322839909448638E-2</v>
      </c>
      <c r="F14" s="88">
        <f t="shared" si="1"/>
        <v>34</v>
      </c>
      <c r="G14" s="86">
        <f t="shared" si="2"/>
        <v>8.8865656037637221E-3</v>
      </c>
    </row>
    <row r="15" spans="1:16" ht="14.25" x14ac:dyDescent="0.25">
      <c r="A15" s="85" t="s">
        <v>23</v>
      </c>
      <c r="B15" s="121">
        <v>115480</v>
      </c>
      <c r="C15" s="86">
        <f t="shared" si="0"/>
        <v>0.91444680244528209</v>
      </c>
      <c r="D15" s="118">
        <f>'1. Plan vs Actual'!F27</f>
        <v>118732</v>
      </c>
      <c r="E15" s="87">
        <f>D15/$D$11</f>
        <v>0.90195840106960001</v>
      </c>
      <c r="F15" s="88">
        <f t="shared" si="1"/>
        <v>3252</v>
      </c>
      <c r="G15" s="86">
        <f t="shared" si="2"/>
        <v>2.8160720471077243E-2</v>
      </c>
    </row>
    <row r="16" spans="1:16" ht="14.25" x14ac:dyDescent="0.2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.25" x14ac:dyDescent="0.25">
      <c r="A17" s="85" t="s">
        <v>132</v>
      </c>
      <c r="B17" s="121">
        <v>65870</v>
      </c>
      <c r="C17" s="86">
        <f t="shared" si="0"/>
        <v>0.521602103195971</v>
      </c>
      <c r="D17" s="118">
        <v>68731</v>
      </c>
      <c r="E17" s="87">
        <f>D17/$D$11</f>
        <v>0.5221212719731384</v>
      </c>
      <c r="F17" s="88">
        <f t="shared" si="1"/>
        <v>2861</v>
      </c>
      <c r="G17" s="86">
        <f t="shared" si="2"/>
        <v>4.3434036739031429E-2</v>
      </c>
      <c r="H17" s="72"/>
    </row>
    <row r="18" spans="1:8" ht="14.25" x14ac:dyDescent="0.25">
      <c r="A18" s="85" t="s">
        <v>89</v>
      </c>
      <c r="B18" s="121">
        <v>59217</v>
      </c>
      <c r="C18" s="86">
        <f t="shared" si="0"/>
        <v>0.46891926134743911</v>
      </c>
      <c r="D18" s="118">
        <f>'5.Gender&amp;Age'!C26</f>
        <v>61462</v>
      </c>
      <c r="E18" s="87">
        <f>D18/$D$11</f>
        <v>0.46690165453744359</v>
      </c>
      <c r="F18" s="88">
        <f t="shared" si="1"/>
        <v>2245</v>
      </c>
      <c r="G18" s="86">
        <f t="shared" si="2"/>
        <v>3.7911410574666057E-2</v>
      </c>
      <c r="H18" s="72"/>
    </row>
    <row r="19" spans="1:8" ht="14.25" x14ac:dyDescent="0.25">
      <c r="A19" s="89" t="s">
        <v>133</v>
      </c>
      <c r="B19" s="122"/>
      <c r="C19" s="90"/>
      <c r="D19" s="91"/>
      <c r="E19" s="92"/>
      <c r="F19" s="95"/>
      <c r="G19" s="96"/>
    </row>
    <row r="20" spans="1:8" ht="14.25" x14ac:dyDescent="0.25">
      <c r="A20" s="85" t="s">
        <v>79</v>
      </c>
      <c r="B20" s="121">
        <v>71987</v>
      </c>
      <c r="C20" s="86">
        <f t="shared" ref="C20:C27" si="3">B20/$B$11</f>
        <v>0.57004054353679012</v>
      </c>
      <c r="D20" s="118">
        <f>'4. Ethnicity'!C26</f>
        <v>73773</v>
      </c>
      <c r="E20" s="87">
        <f t="shared" ref="E20:E27" si="4">D20/$D$11</f>
        <v>0.56042328203102443</v>
      </c>
      <c r="F20" s="88">
        <f t="shared" ref="F20:F35" si="5">D20-B20</f>
        <v>1786</v>
      </c>
      <c r="G20" s="86">
        <f t="shared" ref="G20:G27" si="6">F20/B20</f>
        <v>2.4810035145234555E-2</v>
      </c>
    </row>
    <row r="21" spans="1:8" ht="14.25" x14ac:dyDescent="0.25">
      <c r="A21" s="85" t="s">
        <v>134</v>
      </c>
      <c r="B21" s="121">
        <v>26838</v>
      </c>
      <c r="C21" s="86">
        <f t="shared" si="3"/>
        <v>0.21252098444775269</v>
      </c>
      <c r="D21" s="118">
        <f>'4. Ethnicity'!E26</f>
        <v>29767</v>
      </c>
      <c r="E21" s="87">
        <f t="shared" si="4"/>
        <v>0.22612771388200975</v>
      </c>
      <c r="F21" s="88">
        <f t="shared" si="5"/>
        <v>2929</v>
      </c>
      <c r="G21" s="86">
        <f t="shared" si="6"/>
        <v>0.10913629927714434</v>
      </c>
    </row>
    <row r="22" spans="1:8" ht="14.25" x14ac:dyDescent="0.25">
      <c r="A22" s="85" t="s">
        <v>135</v>
      </c>
      <c r="B22" s="121">
        <v>27135</v>
      </c>
      <c r="C22" s="86">
        <f t="shared" si="3"/>
        <v>0.2148728263279592</v>
      </c>
      <c r="D22" s="118">
        <f>'4. Ethnicity'!G26</f>
        <v>28447</v>
      </c>
      <c r="E22" s="87">
        <f t="shared" si="4"/>
        <v>0.21610021422385634</v>
      </c>
      <c r="F22" s="88">
        <f t="shared" si="5"/>
        <v>1312</v>
      </c>
      <c r="G22" s="86">
        <f t="shared" si="6"/>
        <v>4.8350838400589645E-2</v>
      </c>
    </row>
    <row r="23" spans="1:8" ht="14.25" x14ac:dyDescent="0.25">
      <c r="A23" s="85" t="s">
        <v>136</v>
      </c>
      <c r="B23" s="121">
        <v>1831</v>
      </c>
      <c r="C23" s="86">
        <f t="shared" si="3"/>
        <v>1.4499065598175541E-2</v>
      </c>
      <c r="D23" s="118">
        <f>'4. Ethnicity'!I26</f>
        <v>1807</v>
      </c>
      <c r="E23" s="87">
        <f t="shared" si="4"/>
        <v>1.3727039304760024E-2</v>
      </c>
      <c r="F23" s="88">
        <f t="shared" si="5"/>
        <v>-24</v>
      </c>
      <c r="G23" s="86">
        <f t="shared" si="6"/>
        <v>-1.3107591480065538E-2</v>
      </c>
    </row>
    <row r="24" spans="1:8" ht="14.25" x14ac:dyDescent="0.25">
      <c r="A24" s="85" t="s">
        <v>84</v>
      </c>
      <c r="B24" s="121">
        <v>7761</v>
      </c>
      <c r="C24" s="86">
        <f t="shared" si="3"/>
        <v>6.1456716607012768E-2</v>
      </c>
      <c r="D24" s="118">
        <f>'4. Ethnicity'!K26</f>
        <v>8505</v>
      </c>
      <c r="E24" s="87">
        <f t="shared" si="4"/>
        <v>6.4609003479238522E-2</v>
      </c>
      <c r="F24" s="88">
        <f t="shared" si="5"/>
        <v>744</v>
      </c>
      <c r="G24" s="86">
        <f t="shared" si="6"/>
        <v>9.5863935059914959E-2</v>
      </c>
    </row>
    <row r="25" spans="1:8" ht="14.25" x14ac:dyDescent="0.25">
      <c r="A25" s="85" t="s">
        <v>137</v>
      </c>
      <c r="B25" s="121">
        <v>556</v>
      </c>
      <c r="C25" s="86">
        <f t="shared" si="3"/>
        <v>4.4027746982990721E-3</v>
      </c>
      <c r="D25" s="118">
        <f>'4. Ethnicity'!M26</f>
        <v>575</v>
      </c>
      <c r="E25" s="87">
        <f t="shared" si="4"/>
        <v>4.3680396238168313E-3</v>
      </c>
      <c r="F25" s="88">
        <f t="shared" si="5"/>
        <v>19</v>
      </c>
      <c r="G25" s="86">
        <f t="shared" si="6"/>
        <v>3.41726618705036E-2</v>
      </c>
      <c r="H25" s="103"/>
    </row>
    <row r="26" spans="1:8" ht="14.25" x14ac:dyDescent="0.25">
      <c r="A26" s="85" t="s">
        <v>86</v>
      </c>
      <c r="B26" s="121">
        <v>14248</v>
      </c>
      <c r="C26" s="86">
        <f t="shared" si="3"/>
        <v>0.11282506097367838</v>
      </c>
      <c r="D26" s="118">
        <f>'4. Ethnicity'!O26</f>
        <v>15644</v>
      </c>
      <c r="E26" s="87">
        <f t="shared" si="4"/>
        <v>0.11884106413041827</v>
      </c>
      <c r="F26" s="88">
        <f t="shared" si="5"/>
        <v>1396</v>
      </c>
      <c r="G26" s="86">
        <f t="shared" si="6"/>
        <v>9.7978663672094332E-2</v>
      </c>
    </row>
    <row r="27" spans="1:8" ht="14.25" x14ac:dyDescent="0.25">
      <c r="A27" s="85" t="s">
        <v>138</v>
      </c>
      <c r="B27" s="121">
        <v>8425</v>
      </c>
      <c r="C27" s="86">
        <f t="shared" si="3"/>
        <v>6.6714706534477849E-2</v>
      </c>
      <c r="D27" s="118">
        <v>6137</v>
      </c>
      <c r="E27" s="87">
        <f t="shared" si="4"/>
        <v>4.6620276819763287E-2</v>
      </c>
      <c r="F27" s="88">
        <f t="shared" si="5"/>
        <v>-2288</v>
      </c>
      <c r="G27" s="86">
        <f t="shared" si="6"/>
        <v>-0.27157270029673591</v>
      </c>
    </row>
    <row r="28" spans="1:8" ht="14.25" x14ac:dyDescent="0.25">
      <c r="A28" s="89" t="s">
        <v>139</v>
      </c>
      <c r="B28" s="122"/>
      <c r="C28" s="90"/>
      <c r="D28" s="91"/>
      <c r="E28" s="92"/>
      <c r="F28" s="95"/>
      <c r="G28" s="96"/>
    </row>
    <row r="29" spans="1:8" ht="14.25" x14ac:dyDescent="0.25">
      <c r="A29" s="85" t="s">
        <v>140</v>
      </c>
      <c r="B29" s="121">
        <v>12196</v>
      </c>
      <c r="C29" s="86">
        <f t="shared" ref="C29:C35" si="7">B29/$B$11</f>
        <v>9.6575971619524248E-2</v>
      </c>
      <c r="D29" s="118">
        <f>'6. Education'!C26</f>
        <v>13215</v>
      </c>
      <c r="E29" s="87">
        <f t="shared" ref="E29:E35" si="8">D29/$D$11</f>
        <v>0.10038894544128595</v>
      </c>
      <c r="F29" s="88">
        <f t="shared" si="5"/>
        <v>1019</v>
      </c>
      <c r="G29" s="86">
        <f t="shared" ref="G29:G35" si="9">F29/B29</f>
        <v>8.3551984257133491E-2</v>
      </c>
    </row>
    <row r="30" spans="1:8" ht="14.25" x14ac:dyDescent="0.25">
      <c r="A30" s="85" t="s">
        <v>141</v>
      </c>
      <c r="B30" s="121">
        <v>39195</v>
      </c>
      <c r="C30" s="86">
        <f t="shared" si="7"/>
        <v>0.3103718602514966</v>
      </c>
      <c r="D30" s="118">
        <f>'6. Education'!E26</f>
        <v>41864</v>
      </c>
      <c r="E30" s="87">
        <f t="shared" si="8"/>
        <v>0.31802367097646578</v>
      </c>
      <c r="F30" s="88">
        <f t="shared" si="5"/>
        <v>2669</v>
      </c>
      <c r="G30" s="86">
        <f t="shared" si="9"/>
        <v>6.8095420334226303E-2</v>
      </c>
    </row>
    <row r="31" spans="1:8" ht="14.25" x14ac:dyDescent="0.25">
      <c r="A31" s="85" t="s">
        <v>142</v>
      </c>
      <c r="B31" s="121">
        <v>16252</v>
      </c>
      <c r="C31" s="86">
        <f t="shared" si="7"/>
        <v>0.12869405467042538</v>
      </c>
      <c r="D31" s="118">
        <f>'6. Education'!G26</f>
        <v>16501</v>
      </c>
      <c r="E31" s="87">
        <f t="shared" si="8"/>
        <v>0.12535134231756787</v>
      </c>
      <c r="F31" s="88">
        <f t="shared" si="5"/>
        <v>249</v>
      </c>
      <c r="G31" s="86">
        <f t="shared" si="9"/>
        <v>1.5321191238001478E-2</v>
      </c>
    </row>
    <row r="32" spans="1:8" ht="14.25" x14ac:dyDescent="0.25">
      <c r="A32" s="85" t="s">
        <v>143</v>
      </c>
      <c r="B32" s="121">
        <v>8825</v>
      </c>
      <c r="C32" s="86">
        <f t="shared" si="7"/>
        <v>6.9882170346203795E-2</v>
      </c>
      <c r="D32" s="118">
        <f>'6. Education'!I26</f>
        <v>9230</v>
      </c>
      <c r="E32" s="87">
        <f t="shared" si="8"/>
        <v>7.0116531700572776E-2</v>
      </c>
      <c r="F32" s="88">
        <f t="shared" si="5"/>
        <v>405</v>
      </c>
      <c r="G32" s="86">
        <f t="shared" si="9"/>
        <v>4.5892351274787538E-2</v>
      </c>
    </row>
    <row r="33" spans="1:7" ht="14.25" x14ac:dyDescent="0.25">
      <c r="A33" s="85" t="s">
        <v>144</v>
      </c>
      <c r="B33" s="121">
        <v>28517</v>
      </c>
      <c r="C33" s="86">
        <f t="shared" si="7"/>
        <v>0.22581641379747236</v>
      </c>
      <c r="D33" s="118">
        <f>'6. Education'!K26</f>
        <v>28612</v>
      </c>
      <c r="E33" s="87">
        <f t="shared" si="8"/>
        <v>0.2173536516811255</v>
      </c>
      <c r="F33" s="88">
        <f t="shared" si="5"/>
        <v>95</v>
      </c>
      <c r="G33" s="86">
        <f t="shared" si="9"/>
        <v>3.3313462145386961E-3</v>
      </c>
    </row>
    <row r="34" spans="1:7" ht="14.25" x14ac:dyDescent="0.25">
      <c r="A34" s="85" t="s">
        <v>145</v>
      </c>
      <c r="B34" s="121">
        <v>15181</v>
      </c>
      <c r="C34" s="86">
        <f t="shared" si="7"/>
        <v>0.12021317031452916</v>
      </c>
      <c r="D34" s="118">
        <f>'6. Education'!M26</f>
        <v>16079</v>
      </c>
      <c r="E34" s="87">
        <f t="shared" si="8"/>
        <v>0.12214558106321882</v>
      </c>
      <c r="F34" s="88">
        <f t="shared" si="5"/>
        <v>898</v>
      </c>
      <c r="G34" s="86">
        <f t="shared" si="9"/>
        <v>5.9152888479019824E-2</v>
      </c>
    </row>
    <row r="35" spans="1:7" ht="14.25" x14ac:dyDescent="0.25">
      <c r="A35" s="97" t="s">
        <v>138</v>
      </c>
      <c r="B35" s="121">
        <v>6118</v>
      </c>
      <c r="C35" s="86">
        <f t="shared" si="7"/>
        <v>4.8446359000348424E-2</v>
      </c>
      <c r="D35" s="118">
        <f>'6. Education'!O26</f>
        <v>6137</v>
      </c>
      <c r="E35" s="87">
        <f t="shared" si="8"/>
        <v>4.6620276819763287E-2</v>
      </c>
      <c r="F35" s="88">
        <f t="shared" si="5"/>
        <v>19</v>
      </c>
      <c r="G35" s="86">
        <f t="shared" si="9"/>
        <v>3.105590062111801E-3</v>
      </c>
    </row>
    <row r="36" spans="1:7" ht="14.25" x14ac:dyDescent="0.25">
      <c r="A36" s="98" t="s">
        <v>46</v>
      </c>
      <c r="B36" s="122"/>
      <c r="C36" s="90"/>
      <c r="D36" s="91"/>
      <c r="E36" s="92"/>
      <c r="F36" s="95"/>
      <c r="G36" s="96"/>
    </row>
    <row r="37" spans="1:7" ht="15" thickBot="1" x14ac:dyDescent="0.3">
      <c r="A37" s="62"/>
      <c r="B37" s="123">
        <v>1431</v>
      </c>
      <c r="C37" s="99">
        <f>B37/$B$11</f>
        <v>1.133160178644959E-2</v>
      </c>
      <c r="D37" s="119">
        <f>'1. Plan vs Actual'!C26</f>
        <v>1857</v>
      </c>
      <c r="E37" s="100">
        <f>D37/$D$11</f>
        <v>1.4106868837265835E-2</v>
      </c>
      <c r="F37" s="101">
        <f>D37-B37</f>
        <v>426</v>
      </c>
      <c r="G37" s="102">
        <f>F37/B37</f>
        <v>0.2976939203354298</v>
      </c>
    </row>
    <row r="38" spans="1:7" ht="15.75" customHeight="1" thickTop="1" x14ac:dyDescent="0.2">
      <c r="A38" s="183"/>
      <c r="B38" s="184"/>
      <c r="C38" s="184"/>
      <c r="D38" s="184"/>
      <c r="E38" s="184"/>
      <c r="F38" s="184"/>
      <c r="G38" s="184"/>
    </row>
    <row r="39" spans="1:7" x14ac:dyDescent="0.2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95D54F-05C7-4BF0-9399-BB6418B8478A}"/>
</file>

<file path=customXml/itemProps2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F8487D-1C91-48B5-984D-D609F756A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2025-07-08T14:37:09Z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</Properties>
</file>