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5 Reports/FY25 Q4 06302025/"/>
    </mc:Choice>
  </mc:AlternateContent>
  <xr:revisionPtr revIDLastSave="148" documentId="11_BE5FC5772CEDE45E93A3BF2CAA6238AC00A2528F" xr6:coauthVersionLast="47" xr6:coauthVersionMax="47" xr10:uidLastSave="{C63F503C-45A5-42AF-8092-6C3746470B99}"/>
  <bookViews>
    <workbookView xWindow="-120" yWindow="-120" windowWidth="19440" windowHeight="9705" tabRatio="682" activeTab="3" xr2:uid="{00000000-000D-0000-FFFF-FFFF00000000}"/>
  </bookViews>
  <sheets>
    <sheet name="Cover Sheet " sheetId="52" r:id="rId1"/>
    <sheet name="1PartandTrng" sheetId="53" r:id="rId2"/>
    <sheet name="2ExitsOutcomes" sheetId="41" r:id="rId3"/>
    <sheet name="3Characteristics" sheetId="47" r:id="rId4"/>
  </sheets>
  <definedNames>
    <definedName name="_xlnm.Print_Area" localSheetId="1">'1PartandTrng'!$A$1:$L$8</definedName>
    <definedName name="_xlnm.Print_Area" localSheetId="2">'2ExitsOutcomes'!$A$1:$M$8</definedName>
    <definedName name="_xlnm.Print_Area" localSheetId="3">'3Characteristics'!$A$1:$N$6</definedName>
    <definedName name="_xlnm.Print_Area" localSheetId="0">'Cover Sheet '!$A$1:$C$29</definedName>
    <definedName name="_xlnm.Print_Titles" localSheetId="1">'1PartandTrng'!$1:$5</definedName>
    <definedName name="_xlnm.Print_Titles" localSheetId="2">'2ExitsOutcomes'!$1:$5</definedName>
    <definedName name="_xlnm.Print_Titles" localSheetId="3">'3Characteristics'!$1:$5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53" l="1"/>
  <c r="C7" i="53"/>
  <c r="B7" i="41" l="1"/>
  <c r="L7" i="53"/>
  <c r="K7" i="53"/>
  <c r="J7" i="53"/>
  <c r="I7" i="53"/>
  <c r="H7" i="53"/>
  <c r="F7" i="53"/>
  <c r="G7" i="53" s="1"/>
  <c r="B7" i="53"/>
  <c r="G7" i="41"/>
  <c r="I7" i="41"/>
  <c r="D7" i="41"/>
  <c r="A6" i="47"/>
  <c r="K6" i="41"/>
  <c r="C6" i="41"/>
  <c r="F6" i="41" s="1"/>
  <c r="B6" i="41"/>
  <c r="A6" i="41"/>
  <c r="G6" i="53"/>
  <c r="D6" i="53"/>
  <c r="A2" i="47"/>
  <c r="A2" i="41"/>
  <c r="A1" i="41"/>
  <c r="A1" i="47"/>
  <c r="C7" i="41" l="1"/>
  <c r="E7" i="41" s="1"/>
  <c r="D7" i="53"/>
  <c r="K7" i="41"/>
  <c r="H6" i="41"/>
  <c r="E6" i="41"/>
  <c r="J6" i="41"/>
  <c r="F7" i="41" l="1"/>
  <c r="H7" i="41"/>
  <c r="J7" i="41"/>
</calcChain>
</file>

<file path=xl/sharedStrings.xml><?xml version="1.0" encoding="utf-8"?>
<sst xmlns="http://schemas.openxmlformats.org/spreadsheetml/2006/main" count="67" uniqueCount="49">
  <si>
    <t>TAB 8 - NATIONAL DISLOCATED WORKER GRANTS</t>
  </si>
  <si>
    <t>PARTICIPANT SUMMARIES BY AREA</t>
  </si>
  <si>
    <t>Table 1 - Participation and Training Activity</t>
  </si>
  <si>
    <t xml:space="preserve">Table 2 - Exits and Outcomes </t>
  </si>
  <si>
    <t>Table 3 - Participant Characteristics</t>
  </si>
  <si>
    <t>Data Source:  Crystal Reports/MOSES Database</t>
  </si>
  <si>
    <t>Compiled by MassHire Department of Career Services</t>
  </si>
  <si>
    <t xml:space="preserve">TABLE 1 - PARTICIPATION AND TRAINING ACTIVITY </t>
  </si>
  <si>
    <t>WORKFORCE AREA</t>
  </si>
  <si>
    <t>TOTAL PARTICIPANTS</t>
  </si>
  <si>
    <t>TRAINING ENROLLMENTS</t>
  </si>
  <si>
    <t>ENROLLMENTS BY ACTIVITY (Multiple Counts)</t>
  </si>
  <si>
    <t>Total
Plan</t>
  </si>
  <si>
    <t>YTD
Actual</t>
  </si>
  <si>
    <t>Pct.</t>
  </si>
  <si>
    <t>ABE /
GED</t>
  </si>
  <si>
    <t>ESL</t>
  </si>
  <si>
    <t>Occup
Skills*</t>
  </si>
  <si>
    <t>OJT/ Apprentice</t>
  </si>
  <si>
    <t>Other</t>
  </si>
  <si>
    <t>STATE TOTALS</t>
  </si>
  <si>
    <t xml:space="preserve">*Occupational Training includes workplace training, private sector training programs, skill upgrading &amp; retraining, entrepreneurial training, job readiness training and customized training.                                    </t>
  </si>
  <si>
    <t xml:space="preserve">TABLE 2 - EXIT AND OUTCOMES </t>
  </si>
  <si>
    <t>YTD 
Actual Enrollments</t>
  </si>
  <si>
    <t>Total Exits</t>
  </si>
  <si>
    <t>Entered Employments</t>
  </si>
  <si>
    <t>Exclusions</t>
  </si>
  <si>
    <t>EE Rate at Exit</t>
  </si>
  <si>
    <t>Average
Placement
Wage</t>
  </si>
  <si>
    <t>Wage
Retention                   Rate</t>
  </si>
  <si>
    <t>%
of Plan</t>
  </si>
  <si>
    <t>Entered Employments include:  unsubsidized employment; military; and apprenticeship.   Exclusions: Exiters who leave the program for medical reasons, who are institutionalized are not counted in EE rate</t>
  </si>
  <si>
    <t>TABLE 3 - PARTICPANT CHARACTERISTICS</t>
  </si>
  <si>
    <t>PERCENTAGE OF TOTAL PARTICIPANTS</t>
  </si>
  <si>
    <t>Female</t>
  </si>
  <si>
    <t>Age               22-44</t>
  </si>
  <si>
    <t>Age 45
or Older</t>
  </si>
  <si>
    <t>Hispanic
or Latino</t>
  </si>
  <si>
    <t>Black or Afr Amer</t>
  </si>
  <si>
    <t>Asian or
Pacific            Islander</t>
  </si>
  <si>
    <t>Disabled</t>
  </si>
  <si>
    <t>Less
Than                   H.S.</t>
  </si>
  <si>
    <t>High                         Sch
Grad</t>
  </si>
  <si>
    <t>College
&lt; 16</t>
  </si>
  <si>
    <t>U.I.
Claimant</t>
  </si>
  <si>
    <t>Limited
English</t>
  </si>
  <si>
    <t>Math or
Reading 
Level &lt; 9.0</t>
  </si>
  <si>
    <t>Berkshire: Opioid
09/19/2023 - 09/30/2025</t>
  </si>
  <si>
    <t>FY25 QUARTER ENDING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</si>
</sst>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/>
    <xf numFmtId="0" fontId="4" fillId="0" borderId="0" xfId="1" applyFont="1"/>
    <xf numFmtId="0" fontId="9" fillId="0" borderId="1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4" xfId="1" applyFont="1" applyBorder="1" applyAlignment="1">
      <alignment horizontal="center" wrapText="1"/>
    </xf>
    <xf numFmtId="0" fontId="9" fillId="0" borderId="5" xfId="1" applyFont="1" applyBorder="1" applyAlignment="1">
      <alignment horizontal="center" wrapText="1"/>
    </xf>
    <xf numFmtId="0" fontId="4" fillId="0" borderId="0" xfId="1" applyFont="1" applyAlignment="1">
      <alignment wrapText="1"/>
    </xf>
    <xf numFmtId="0" fontId="9" fillId="0" borderId="6" xfId="1" applyFont="1" applyBorder="1" applyAlignment="1">
      <alignment vertical="center" wrapText="1"/>
    </xf>
    <xf numFmtId="1" fontId="9" fillId="0" borderId="7" xfId="1" applyNumberFormat="1" applyFont="1" applyBorder="1" applyAlignment="1">
      <alignment horizontal="center" vertical="center"/>
    </xf>
    <xf numFmtId="1" fontId="9" fillId="0" borderId="8" xfId="1" applyNumberFormat="1" applyFont="1" applyBorder="1" applyAlignment="1">
      <alignment horizontal="center" vertical="center"/>
    </xf>
    <xf numFmtId="9" fontId="9" fillId="0" borderId="9" xfId="1" applyNumberFormat="1" applyFont="1" applyBorder="1" applyAlignment="1">
      <alignment horizontal="center" vertical="center"/>
    </xf>
    <xf numFmtId="3" fontId="9" fillId="0" borderId="8" xfId="1" applyNumberFormat="1" applyFont="1" applyBorder="1" applyAlignment="1">
      <alignment horizontal="center" vertical="center"/>
    </xf>
    <xf numFmtId="1" fontId="9" fillId="0" borderId="10" xfId="1" applyNumberFormat="1" applyFont="1" applyBorder="1" applyAlignment="1">
      <alignment horizontal="center" vertical="center"/>
    </xf>
    <xf numFmtId="1" fontId="9" fillId="0" borderId="11" xfId="1" applyNumberFormat="1" applyFont="1" applyBorder="1" applyAlignment="1">
      <alignment horizontal="center" vertical="center"/>
    </xf>
    <xf numFmtId="1" fontId="9" fillId="0" borderId="9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10" fillId="0" borderId="14" xfId="1" applyFont="1" applyBorder="1" applyAlignment="1">
      <alignment vertical="center"/>
    </xf>
    <xf numFmtId="3" fontId="10" fillId="0" borderId="15" xfId="1" applyNumberFormat="1" applyFont="1" applyBorder="1" applyAlignment="1">
      <alignment horizontal="center" vertical="center"/>
    </xf>
    <xf numFmtId="3" fontId="10" fillId="0" borderId="16" xfId="1" applyNumberFormat="1" applyFont="1" applyBorder="1" applyAlignment="1">
      <alignment horizontal="center" vertical="center"/>
    </xf>
    <xf numFmtId="9" fontId="10" fillId="0" borderId="17" xfId="1" applyNumberFormat="1" applyFont="1" applyBorder="1" applyAlignment="1">
      <alignment horizontal="center" vertical="center"/>
    </xf>
    <xf numFmtId="3" fontId="10" fillId="0" borderId="18" xfId="1" applyNumberFormat="1" applyFont="1" applyBorder="1" applyAlignment="1">
      <alignment horizontal="center" vertical="center"/>
    </xf>
    <xf numFmtId="3" fontId="10" fillId="0" borderId="19" xfId="1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/>
    </xf>
    <xf numFmtId="165" fontId="9" fillId="0" borderId="21" xfId="0" applyNumberFormat="1" applyFont="1" applyBorder="1" applyAlignment="1">
      <alignment horizontal="center" wrapText="1"/>
    </xf>
    <xf numFmtId="164" fontId="9" fillId="0" borderId="20" xfId="0" applyNumberFormat="1" applyFont="1" applyBorder="1" applyAlignment="1">
      <alignment horizontal="center" wrapText="1"/>
    </xf>
    <xf numFmtId="1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9" fontId="9" fillId="0" borderId="22" xfId="0" applyNumberFormat="1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165" fontId="9" fillId="0" borderId="22" xfId="0" applyNumberFormat="1" applyFont="1" applyBorder="1" applyAlignment="1">
      <alignment horizontal="center" wrapText="1"/>
    </xf>
    <xf numFmtId="164" fontId="9" fillId="0" borderId="23" xfId="0" applyNumberFormat="1" applyFont="1" applyBorder="1" applyAlignment="1">
      <alignment horizontal="center" wrapText="1"/>
    </xf>
    <xf numFmtId="0" fontId="9" fillId="0" borderId="6" xfId="0" applyFont="1" applyBorder="1" applyAlignment="1">
      <alignment vertical="center" wrapText="1"/>
    </xf>
    <xf numFmtId="3" fontId="9" fillId="0" borderId="24" xfId="0" applyNumberFormat="1" applyFont="1" applyBorder="1" applyAlignment="1">
      <alignment horizontal="right" vertical="center" wrapText="1" indent="2"/>
    </xf>
    <xf numFmtId="1" fontId="9" fillId="0" borderId="7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9" fontId="9" fillId="0" borderId="9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6" fontId="9" fillId="0" borderId="2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3" fontId="10" fillId="0" borderId="14" xfId="0" applyNumberFormat="1" applyFont="1" applyBorder="1" applyAlignment="1">
      <alignment horizontal="right" vertical="center" wrapText="1" indent="2"/>
    </xf>
    <xf numFmtId="3" fontId="10" fillId="0" borderId="15" xfId="0" applyNumberFormat="1" applyFont="1" applyBorder="1" applyAlignment="1">
      <alignment horizontal="center" vertical="center"/>
    </xf>
    <xf numFmtId="9" fontId="10" fillId="0" borderId="17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9" fontId="9" fillId="0" borderId="15" xfId="0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166" fontId="10" fillId="0" borderId="17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9" fontId="4" fillId="0" borderId="0" xfId="0" applyNumberFormat="1" applyFont="1"/>
    <xf numFmtId="1" fontId="4" fillId="0" borderId="0" xfId="0" applyNumberFormat="1" applyFont="1"/>
    <xf numFmtId="165" fontId="4" fillId="0" borderId="0" xfId="0" applyNumberFormat="1" applyFont="1"/>
    <xf numFmtId="0" fontId="8" fillId="0" borderId="0" xfId="0" applyFont="1"/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41" xfId="0" applyFont="1" applyBorder="1" applyAlignment="1">
      <alignment vertical="center" wrapText="1"/>
    </xf>
    <xf numFmtId="166" fontId="4" fillId="2" borderId="42" xfId="2" applyNumberFormat="1" applyFont="1" applyFill="1" applyBorder="1" applyAlignment="1">
      <alignment horizontal="center" vertical="center"/>
    </xf>
    <xf numFmtId="166" fontId="4" fillId="0" borderId="37" xfId="2" applyNumberFormat="1" applyFont="1" applyFill="1" applyBorder="1" applyAlignment="1">
      <alignment horizontal="center" vertical="center"/>
    </xf>
    <xf numFmtId="166" fontId="4" fillId="0" borderId="38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28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wrapText="1"/>
    </xf>
    <xf numFmtId="0" fontId="9" fillId="0" borderId="31" xfId="1" applyFont="1" applyBorder="1" applyAlignment="1">
      <alignment horizontal="center" wrapText="1"/>
    </xf>
    <xf numFmtId="0" fontId="9" fillId="0" borderId="32" xfId="1" applyFont="1" applyBorder="1" applyAlignment="1">
      <alignment horizontal="center" wrapText="1"/>
    </xf>
    <xf numFmtId="0" fontId="11" fillId="0" borderId="33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/>
    </xf>
    <xf numFmtId="165" fontId="11" fillId="0" borderId="29" xfId="0" applyNumberFormat="1" applyFont="1" applyBorder="1" applyAlignment="1">
      <alignment horizontal="center" vertical="center" wrapText="1"/>
    </xf>
    <xf numFmtId="165" fontId="11" fillId="0" borderId="28" xfId="0" applyNumberFormat="1" applyFont="1" applyBorder="1" applyAlignment="1">
      <alignment horizontal="center" vertical="center" wrapText="1"/>
    </xf>
    <xf numFmtId="165" fontId="11" fillId="0" borderId="30" xfId="0" applyNumberFormat="1" applyFont="1" applyBorder="1" applyAlignment="1">
      <alignment horizontal="center" vertical="center" wrapText="1"/>
    </xf>
    <xf numFmtId="165" fontId="11" fillId="0" borderId="33" xfId="0" applyNumberFormat="1" applyFont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5" fontId="11" fillId="0" borderId="22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28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9" fillId="0" borderId="2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1" fontId="9" fillId="0" borderId="32" xfId="0" applyNumberFormat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10" fillId="0" borderId="3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1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1218" name="Rectangle 1">
          <a:extLst>
            <a:ext uri="{FF2B5EF4-FFF2-40B4-BE49-F238E27FC236}">
              <a16:creationId xmlns:a16="http://schemas.microsoft.com/office/drawing/2014/main" id="{7A12A1A0-EA82-4DCC-8F46-33C0E3024BFD}"/>
            </a:ext>
          </a:extLst>
        </xdr:cNvPr>
        <xdr:cNvSpPr>
          <a:spLocks noChangeArrowheads="1"/>
        </xdr:cNvSpPr>
      </xdr:nvSpPr>
      <xdr:spPr bwMode="auto">
        <a:xfrm>
          <a:off x="9525" y="0"/>
          <a:ext cx="8229600" cy="58959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zoomScaleNormal="100" workbookViewId="0">
      <selection activeCell="A5" sqref="A5:C5"/>
    </sheetView>
  </sheetViews>
  <sheetFormatPr defaultRowHeight="12.75" x14ac:dyDescent="0.2"/>
  <cols>
    <col min="1" max="1" width="32.7109375" style="3" customWidth="1"/>
    <col min="2" max="2" width="64.140625" style="3" customWidth="1"/>
    <col min="3" max="3" width="26.7109375" style="3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41.25" customHeight="1" x14ac:dyDescent="0.25">
      <c r="A1" s="80"/>
      <c r="B1" s="80"/>
      <c r="C1" s="80"/>
    </row>
    <row r="2" spans="1:15" ht="18.75" customHeight="1" x14ac:dyDescent="0.3">
      <c r="A2" s="81"/>
      <c r="B2" s="81"/>
      <c r="C2" s="81"/>
    </row>
    <row r="3" spans="1:15" ht="18.75" customHeight="1" x14ac:dyDescent="0.3">
      <c r="A3" s="81" t="s">
        <v>0</v>
      </c>
      <c r="B3" s="81"/>
      <c r="C3" s="81"/>
    </row>
    <row r="4" spans="1:15" ht="9" customHeight="1" x14ac:dyDescent="0.3">
      <c r="A4" s="81"/>
      <c r="B4" s="81"/>
      <c r="C4" s="81"/>
    </row>
    <row r="5" spans="1:15" ht="15.75" customHeight="1" x14ac:dyDescent="0.3">
      <c r="A5" s="81" t="s">
        <v>48</v>
      </c>
      <c r="B5" s="81"/>
      <c r="C5" s="81"/>
    </row>
    <row r="6" spans="1:15" ht="15.75" customHeight="1" x14ac:dyDescent="0.3">
      <c r="A6" s="74"/>
      <c r="B6" s="74"/>
      <c r="C6" s="74"/>
    </row>
    <row r="7" spans="1:15" ht="18.75" x14ac:dyDescent="0.3">
      <c r="A7" s="82"/>
      <c r="B7" s="82"/>
      <c r="C7" s="82"/>
    </row>
    <row r="8" spans="1:15" ht="18.75" x14ac:dyDescent="0.3">
      <c r="A8" s="2"/>
      <c r="B8" s="2"/>
      <c r="C8" s="2"/>
    </row>
    <row r="9" spans="1:15" ht="18.75" x14ac:dyDescent="0.3">
      <c r="A9" s="81" t="s">
        <v>1</v>
      </c>
      <c r="B9" s="81"/>
      <c r="C9" s="81"/>
      <c r="N9" s="72"/>
      <c r="O9" s="72"/>
    </row>
    <row r="10" spans="1:15" ht="18.75" x14ac:dyDescent="0.3">
      <c r="A10" s="2"/>
      <c r="B10" s="2"/>
      <c r="C10" s="2"/>
    </row>
    <row r="11" spans="1:15" ht="18.75" x14ac:dyDescent="0.3">
      <c r="B11" s="4" t="s">
        <v>2</v>
      </c>
      <c r="C11" s="5"/>
    </row>
    <row r="12" spans="1:15" ht="18.75" x14ac:dyDescent="0.3">
      <c r="A12" s="2"/>
      <c r="B12" s="5"/>
      <c r="C12" s="2"/>
    </row>
    <row r="13" spans="1:15" ht="18.75" x14ac:dyDescent="0.3">
      <c r="B13" s="4"/>
      <c r="C13" s="4"/>
    </row>
    <row r="14" spans="1:15" ht="18.75" x14ac:dyDescent="0.3">
      <c r="A14" s="75"/>
      <c r="B14" s="4" t="s">
        <v>3</v>
      </c>
      <c r="C14" s="2"/>
    </row>
    <row r="15" spans="1:15" ht="18.75" x14ac:dyDescent="0.3">
      <c r="C15" s="4"/>
    </row>
    <row r="16" spans="1:15" ht="18.75" x14ac:dyDescent="0.3">
      <c r="A16" s="74"/>
      <c r="C16" s="2"/>
    </row>
    <row r="17" spans="1:4" ht="18.75" x14ac:dyDescent="0.3">
      <c r="B17" s="4" t="s">
        <v>4</v>
      </c>
      <c r="C17" s="4"/>
    </row>
    <row r="18" spans="1:4" ht="18.75" x14ac:dyDescent="0.3">
      <c r="A18" s="74"/>
      <c r="C18" s="2"/>
    </row>
    <row r="19" spans="1:4" ht="18.75" x14ac:dyDescent="0.3">
      <c r="C19" s="4"/>
    </row>
    <row r="20" spans="1:4" ht="15.75" x14ac:dyDescent="0.25">
      <c r="A20" s="6"/>
      <c r="B20" s="6"/>
      <c r="C20" s="6"/>
    </row>
    <row r="21" spans="1:4" ht="15.75" x14ac:dyDescent="0.25">
      <c r="A21" s="6"/>
      <c r="B21" s="6"/>
      <c r="C21" s="6"/>
    </row>
    <row r="22" spans="1:4" ht="15.75" x14ac:dyDescent="0.25">
      <c r="A22" s="6"/>
      <c r="B22" s="6"/>
      <c r="C22" s="6"/>
    </row>
    <row r="23" spans="1:4" ht="15.75" x14ac:dyDescent="0.25">
      <c r="A23" s="6"/>
      <c r="B23" s="6"/>
      <c r="C23" s="6"/>
    </row>
    <row r="26" spans="1:4" ht="12.75" customHeight="1" x14ac:dyDescent="0.2">
      <c r="A26" s="7"/>
    </row>
    <row r="27" spans="1:4" ht="21.75" customHeight="1" x14ac:dyDescent="0.2">
      <c r="A27" s="3" t="s">
        <v>5</v>
      </c>
    </row>
    <row r="28" spans="1:4" ht="12.75" customHeight="1" x14ac:dyDescent="0.2">
      <c r="A28" s="3" t="s">
        <v>6</v>
      </c>
      <c r="C28" s="8"/>
      <c r="D28" s="3"/>
    </row>
    <row r="30" spans="1:4" x14ac:dyDescent="0.2">
      <c r="A30" s="1"/>
      <c r="B30" s="1"/>
      <c r="C30" s="1"/>
    </row>
  </sheetData>
  <mergeCells count="7">
    <mergeCell ref="A1:C1"/>
    <mergeCell ref="A2:C2"/>
    <mergeCell ref="A7:C7"/>
    <mergeCell ref="A9:C9"/>
    <mergeCell ref="A3:C3"/>
    <mergeCell ref="A4:C4"/>
    <mergeCell ref="A5:C5"/>
  </mergeCells>
  <phoneticPr fontId="0" type="noConversion"/>
  <printOptions horizontalCentered="1" verticalCentered="1"/>
  <pageMargins left="0.7" right="0.7" top="0.82" bottom="0.37" header="0.28999999999999998" footer="0.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"/>
  <sheetViews>
    <sheetView zoomScale="90" zoomScaleNormal="90" workbookViewId="0">
      <selection activeCell="A9" sqref="A9"/>
    </sheetView>
  </sheetViews>
  <sheetFormatPr defaultRowHeight="12.75" x14ac:dyDescent="0.2"/>
  <cols>
    <col min="1" max="1" width="27.140625" style="11" customWidth="1"/>
    <col min="2" max="5" width="8.140625" style="11" customWidth="1"/>
    <col min="6" max="7" width="9.140625" style="11"/>
    <col min="8" max="8" width="8.5703125" style="11" customWidth="1"/>
    <col min="9" max="9" width="8.28515625" style="11" customWidth="1"/>
    <col min="10" max="10" width="7.7109375" style="11" customWidth="1"/>
    <col min="11" max="11" width="11.42578125" style="11" customWidth="1"/>
    <col min="12" max="12" width="8" style="11" customWidth="1"/>
    <col min="13" max="13" width="9.85546875" style="11" customWidth="1"/>
    <col min="14" max="16384" width="9.140625" style="11"/>
  </cols>
  <sheetData>
    <row r="1" spans="1:13" s="10" customFormat="1" ht="18.75" customHeight="1" x14ac:dyDescent="0.2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  <c r="M1" s="9"/>
    </row>
    <row r="2" spans="1:13" s="10" customFormat="1" ht="15.75" x14ac:dyDescent="0.25">
      <c r="A2" s="94" t="s">
        <v>48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  <c r="M2" s="9"/>
    </row>
    <row r="3" spans="1:13" s="10" customFormat="1" ht="35.25" customHeight="1" thickBot="1" x14ac:dyDescent="0.3">
      <c r="A3" s="88" t="s">
        <v>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  <c r="M3" s="9"/>
    </row>
    <row r="4" spans="1:13" ht="15" x14ac:dyDescent="0.25">
      <c r="A4" s="97" t="s">
        <v>8</v>
      </c>
      <c r="B4" s="91" t="s">
        <v>9</v>
      </c>
      <c r="C4" s="92"/>
      <c r="D4" s="93"/>
      <c r="E4" s="91" t="s">
        <v>10</v>
      </c>
      <c r="F4" s="92"/>
      <c r="G4" s="93"/>
      <c r="H4" s="91" t="s">
        <v>11</v>
      </c>
      <c r="I4" s="92"/>
      <c r="J4" s="92"/>
      <c r="K4" s="92"/>
      <c r="L4" s="93"/>
    </row>
    <row r="5" spans="1:13" ht="30.75" thickBot="1" x14ac:dyDescent="0.3">
      <c r="A5" s="98"/>
      <c r="B5" s="12" t="s">
        <v>12</v>
      </c>
      <c r="C5" s="13" t="s">
        <v>13</v>
      </c>
      <c r="D5" s="14" t="s">
        <v>14</v>
      </c>
      <c r="E5" s="13" t="s">
        <v>12</v>
      </c>
      <c r="F5" s="13" t="s">
        <v>13</v>
      </c>
      <c r="G5" s="14" t="s">
        <v>14</v>
      </c>
      <c r="H5" s="13" t="s">
        <v>15</v>
      </c>
      <c r="I5" s="15" t="s">
        <v>16</v>
      </c>
      <c r="J5" s="13" t="s">
        <v>17</v>
      </c>
      <c r="K5" s="13" t="s">
        <v>18</v>
      </c>
      <c r="L5" s="16" t="s">
        <v>19</v>
      </c>
      <c r="M5" s="17"/>
    </row>
    <row r="6" spans="1:13" s="27" customFormat="1" ht="31.5" customHeight="1" thickBot="1" x14ac:dyDescent="0.25">
      <c r="A6" s="18" t="s">
        <v>47</v>
      </c>
      <c r="B6" s="19">
        <v>50</v>
      </c>
      <c r="C6" s="20">
        <v>60</v>
      </c>
      <c r="D6" s="21">
        <f t="shared" ref="D6:D7" si="0">(C6/B6)</f>
        <v>1.2</v>
      </c>
      <c r="E6" s="20">
        <v>40</v>
      </c>
      <c r="F6" s="22">
        <v>45</v>
      </c>
      <c r="G6" s="21">
        <f>+F6/E6</f>
        <v>1.125</v>
      </c>
      <c r="H6" s="19">
        <v>0</v>
      </c>
      <c r="I6" s="23">
        <v>0</v>
      </c>
      <c r="J6" s="20">
        <v>45</v>
      </c>
      <c r="K6" s="24">
        <v>30</v>
      </c>
      <c r="L6" s="25">
        <v>0</v>
      </c>
      <c r="M6" s="26"/>
    </row>
    <row r="7" spans="1:13" s="27" customFormat="1" ht="15.75" thickBot="1" x14ac:dyDescent="0.25">
      <c r="A7" s="28" t="s">
        <v>20</v>
      </c>
      <c r="B7" s="29">
        <f>SUM(B6:B6)</f>
        <v>50</v>
      </c>
      <c r="C7" s="30">
        <f>SUM(C6:C6)</f>
        <v>60</v>
      </c>
      <c r="D7" s="31">
        <f t="shared" si="0"/>
        <v>1.2</v>
      </c>
      <c r="E7" s="29">
        <f>SUM(E6:E6)</f>
        <v>40</v>
      </c>
      <c r="F7" s="30">
        <f>SUM(F6:F6)</f>
        <v>45</v>
      </c>
      <c r="G7" s="31">
        <f>+F7/E7</f>
        <v>1.125</v>
      </c>
      <c r="H7" s="29">
        <f>SUM(H6:H6)</f>
        <v>0</v>
      </c>
      <c r="I7" s="32">
        <f>SUM(I6:I6)</f>
        <v>0</v>
      </c>
      <c r="J7" s="30">
        <f>SUM(J6:J6)</f>
        <v>45</v>
      </c>
      <c r="K7" s="32">
        <f>SUM(K6:K6)</f>
        <v>30</v>
      </c>
      <c r="L7" s="33">
        <f>SUM(L6:L6)</f>
        <v>0</v>
      </c>
      <c r="M7" s="26"/>
    </row>
    <row r="8" spans="1:13" s="27" customFormat="1" ht="15" x14ac:dyDescent="0.2">
      <c r="A8" s="83" t="s">
        <v>21</v>
      </c>
      <c r="B8" s="83"/>
      <c r="C8" s="83"/>
      <c r="D8" s="83"/>
      <c r="E8" s="83"/>
      <c r="F8" s="83"/>
      <c r="G8" s="83"/>
      <c r="H8" s="83"/>
      <c r="I8" s="84"/>
      <c r="J8" s="83"/>
      <c r="K8" s="83"/>
      <c r="L8" s="83"/>
      <c r="M8" s="26"/>
    </row>
    <row r="9" spans="1:13" x14ac:dyDescent="0.2">
      <c r="M9" s="26"/>
    </row>
    <row r="12" spans="1:13" ht="15.75" customHeight="1" x14ac:dyDescent="0.2"/>
  </sheetData>
  <mergeCells count="8">
    <mergeCell ref="A8:L8"/>
    <mergeCell ref="A1:L1"/>
    <mergeCell ref="A3:L3"/>
    <mergeCell ref="B4:D4"/>
    <mergeCell ref="E4:G4"/>
    <mergeCell ref="H4:L4"/>
    <mergeCell ref="A2:L2"/>
    <mergeCell ref="A4:A5"/>
  </mergeCells>
  <printOptions horizontalCentered="1" verticalCentered="1"/>
  <pageMargins left="0.5" right="0.5" top="0.5" bottom="0.5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zoomScale="90" zoomScaleNormal="90" workbookViewId="0">
      <selection activeCell="A10" sqref="A10"/>
    </sheetView>
  </sheetViews>
  <sheetFormatPr defaultRowHeight="12.75" x14ac:dyDescent="0.2"/>
  <cols>
    <col min="1" max="1" width="26.7109375" style="1" customWidth="1"/>
    <col min="2" max="2" width="11" style="1" customWidth="1"/>
    <col min="3" max="3" width="7.42578125" style="64" customWidth="1"/>
    <col min="4" max="4" width="7.28515625" style="1" customWidth="1"/>
    <col min="5" max="5" width="8.5703125" style="65" bestFit="1" customWidth="1"/>
    <col min="6" max="6" width="7.5703125" style="66" customWidth="1"/>
    <col min="7" max="7" width="7.85546875" style="66" customWidth="1"/>
    <col min="8" max="8" width="8.5703125" style="1" bestFit="1" customWidth="1"/>
    <col min="9" max="9" width="10.7109375" style="1" customWidth="1"/>
    <col min="10" max="10" width="8.42578125" style="1" customWidth="1"/>
    <col min="11" max="11" width="9.28515625" style="1" customWidth="1"/>
    <col min="12" max="12" width="11.42578125" style="1" customWidth="1"/>
    <col min="13" max="13" width="11.7109375" style="67" customWidth="1"/>
    <col min="14" max="14" width="8.5703125" style="1" customWidth="1"/>
    <col min="15" max="15" width="9.7109375" style="1" customWidth="1"/>
    <col min="16" max="16384" width="9.140625" style="1"/>
  </cols>
  <sheetData>
    <row r="1" spans="1:14" ht="15.75" x14ac:dyDescent="0.2">
      <c r="A1" s="99" t="str">
        <f>+'1PartandTrng'!A1</f>
        <v>TAB 8 - NATIONAL DISLOCATED WORKER GRANTS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15.75" x14ac:dyDescent="0.2">
      <c r="A2" s="102" t="str">
        <f>'1PartandTrng'!$A$2</f>
        <v>FY25 QUARTER ENDING JUNE 30, 2025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</row>
    <row r="3" spans="1:14" ht="24.75" customHeight="1" thickBot="1" x14ac:dyDescent="0.25">
      <c r="A3" s="105" t="s">
        <v>22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/>
    </row>
    <row r="4" spans="1:14" ht="45" x14ac:dyDescent="0.25">
      <c r="A4" s="118" t="s">
        <v>8</v>
      </c>
      <c r="B4" s="120" t="s">
        <v>23</v>
      </c>
      <c r="C4" s="117" t="s">
        <v>24</v>
      </c>
      <c r="D4" s="117"/>
      <c r="E4" s="113"/>
      <c r="F4" s="114" t="s">
        <v>25</v>
      </c>
      <c r="G4" s="115"/>
      <c r="H4" s="116"/>
      <c r="I4" s="34" t="s">
        <v>26</v>
      </c>
      <c r="J4" s="112" t="s">
        <v>27</v>
      </c>
      <c r="K4" s="113"/>
      <c r="L4" s="35" t="s">
        <v>28</v>
      </c>
      <c r="M4" s="36" t="s">
        <v>29</v>
      </c>
    </row>
    <row r="5" spans="1:14" ht="30" x14ac:dyDescent="0.25">
      <c r="A5" s="119"/>
      <c r="B5" s="121"/>
      <c r="C5" s="37" t="s">
        <v>12</v>
      </c>
      <c r="D5" s="38" t="s">
        <v>13</v>
      </c>
      <c r="E5" s="39" t="s">
        <v>30</v>
      </c>
      <c r="F5" s="38" t="s">
        <v>12</v>
      </c>
      <c r="G5" s="37" t="s">
        <v>13</v>
      </c>
      <c r="H5" s="39" t="s">
        <v>30</v>
      </c>
      <c r="I5" s="40" t="s">
        <v>13</v>
      </c>
      <c r="J5" s="38" t="s">
        <v>12</v>
      </c>
      <c r="K5" s="40" t="s">
        <v>13</v>
      </c>
      <c r="L5" s="41" t="s">
        <v>13</v>
      </c>
      <c r="M5" s="42" t="s">
        <v>13</v>
      </c>
    </row>
    <row r="6" spans="1:14" s="54" customFormat="1" ht="30" customHeight="1" thickBot="1" x14ac:dyDescent="0.25">
      <c r="A6" s="43" t="str">
        <f>+'1PartandTrng'!A6</f>
        <v>Berkshire: Opioid
09/19/2023 - 09/30/2025</v>
      </c>
      <c r="B6" s="44">
        <f>+'1PartandTrng'!C6</f>
        <v>60</v>
      </c>
      <c r="C6" s="45">
        <f>+'1PartandTrng'!B6</f>
        <v>50</v>
      </c>
      <c r="D6" s="46">
        <v>31</v>
      </c>
      <c r="E6" s="47">
        <f t="shared" ref="E6" si="0">IF(C6&gt;0,D6/C6,0)</f>
        <v>0.62</v>
      </c>
      <c r="F6" s="48">
        <f>+C6*0.88</f>
        <v>44</v>
      </c>
      <c r="G6" s="49">
        <v>10</v>
      </c>
      <c r="H6" s="47">
        <f t="shared" ref="H6:H7" si="1">IF(F6&gt;0,G6/F6,0)</f>
        <v>0.22727272727272727</v>
      </c>
      <c r="I6" s="50">
        <v>1</v>
      </c>
      <c r="J6" s="51">
        <f t="shared" ref="J6:J7" si="2">IF(C6&gt;0,F6/C6,0)</f>
        <v>0.88</v>
      </c>
      <c r="K6" s="47">
        <f t="shared" ref="K6:K7" si="3">IF(G6&gt;0,G6/(D6-I6),0)</f>
        <v>0.33333333333333331</v>
      </c>
      <c r="L6" s="52">
        <v>24.04</v>
      </c>
      <c r="M6" s="53">
        <v>121</v>
      </c>
    </row>
    <row r="7" spans="1:14" s="54" customFormat="1" ht="15.75" thickBot="1" x14ac:dyDescent="0.25">
      <c r="A7" s="56" t="s">
        <v>20</v>
      </c>
      <c r="B7" s="57">
        <f>+'1PartandTrng'!C7</f>
        <v>60</v>
      </c>
      <c r="C7" s="58">
        <f>SUM(C6:C6)</f>
        <v>50</v>
      </c>
      <c r="D7" s="58">
        <f>SUM(D6:D6)</f>
        <v>31</v>
      </c>
      <c r="E7" s="59">
        <f>D7/C7</f>
        <v>0.62</v>
      </c>
      <c r="F7" s="58">
        <f>SUM(F6:F6)</f>
        <v>44</v>
      </c>
      <c r="G7" s="58">
        <f>SUM(G6:G6)</f>
        <v>10</v>
      </c>
      <c r="H7" s="59">
        <f t="shared" si="1"/>
        <v>0.22727272727272727</v>
      </c>
      <c r="I7" s="60">
        <f>SUM(I6:I6)</f>
        <v>1</v>
      </c>
      <c r="J7" s="61">
        <f t="shared" si="2"/>
        <v>0.88</v>
      </c>
      <c r="K7" s="59">
        <f t="shared" si="3"/>
        <v>0.33333333333333331</v>
      </c>
      <c r="L7" s="62">
        <v>24.04</v>
      </c>
      <c r="M7" s="63">
        <v>121</v>
      </c>
      <c r="N7" s="55"/>
    </row>
    <row r="8" spans="1:14" s="54" customFormat="1" ht="28.5" customHeight="1" x14ac:dyDescent="0.25">
      <c r="A8" s="110" t="s">
        <v>31</v>
      </c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</row>
    <row r="9" spans="1:14" s="54" customFormat="1" ht="15" x14ac:dyDescent="0.25">
      <c r="A9" s="108"/>
      <c r="B9" s="108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</row>
    <row r="10" spans="1:14" s="54" customFormat="1" x14ac:dyDescent="0.2">
      <c r="A10" s="1"/>
      <c r="B10" s="1"/>
      <c r="C10" s="64"/>
      <c r="D10" s="1"/>
      <c r="E10" s="65"/>
      <c r="F10" s="66"/>
      <c r="G10" s="66"/>
      <c r="H10" s="1"/>
      <c r="I10" s="1"/>
      <c r="J10" s="1"/>
      <c r="K10" s="1"/>
      <c r="L10" s="1"/>
      <c r="M10" s="67"/>
    </row>
    <row r="11" spans="1:14" s="54" customFormat="1" x14ac:dyDescent="0.2">
      <c r="A11" s="1"/>
      <c r="B11" s="1"/>
      <c r="C11" s="64"/>
      <c r="D11" s="1"/>
      <c r="E11" s="65"/>
      <c r="F11" s="66"/>
      <c r="G11" s="66"/>
      <c r="H11" s="1"/>
      <c r="I11" s="1"/>
      <c r="J11" s="1"/>
      <c r="K11" s="1"/>
      <c r="L11" s="1"/>
      <c r="M11" s="67"/>
    </row>
    <row r="12" spans="1:14" s="54" customFormat="1" x14ac:dyDescent="0.2">
      <c r="A12" s="1"/>
      <c r="B12" s="1"/>
      <c r="C12" s="64"/>
      <c r="D12" s="1"/>
      <c r="E12" s="65"/>
      <c r="F12" s="66"/>
      <c r="G12" s="66"/>
      <c r="H12" s="1"/>
      <c r="I12" s="1"/>
      <c r="J12" s="1"/>
      <c r="K12" s="1"/>
      <c r="L12" s="1"/>
      <c r="M12" s="67"/>
    </row>
    <row r="13" spans="1:14" ht="24" customHeight="1" x14ac:dyDescent="0.2"/>
    <row r="14" spans="1:14" ht="18" customHeight="1" x14ac:dyDescent="0.2"/>
    <row r="15" spans="1:14" ht="15.75" customHeight="1" x14ac:dyDescent="0.2">
      <c r="N15" s="68"/>
    </row>
  </sheetData>
  <mergeCells count="10">
    <mergeCell ref="A1:M1"/>
    <mergeCell ref="A2:M2"/>
    <mergeCell ref="A3:M3"/>
    <mergeCell ref="A9:M9"/>
    <mergeCell ref="A8:M8"/>
    <mergeCell ref="J4:K4"/>
    <mergeCell ref="F4:H4"/>
    <mergeCell ref="C4:E4"/>
    <mergeCell ref="A4:A5"/>
    <mergeCell ref="B4:B5"/>
  </mergeCells>
  <phoneticPr fontId="2" type="noConversion"/>
  <printOptions horizontalCentered="1" verticalCentered="1"/>
  <pageMargins left="0.25" right="0.25" top="0.51" bottom="0.31" header="0.17" footer="0.13"/>
  <pageSetup fitToHeight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1"/>
  <sheetViews>
    <sheetView tabSelected="1" zoomScale="90" zoomScaleNormal="90" workbookViewId="0">
      <selection activeCell="A8" sqref="A8"/>
    </sheetView>
  </sheetViews>
  <sheetFormatPr defaultRowHeight="12.75" x14ac:dyDescent="0.2"/>
  <cols>
    <col min="1" max="1" width="27.7109375" style="1" customWidth="1"/>
    <col min="2" max="2" width="8.140625" style="1" customWidth="1"/>
    <col min="3" max="3" width="7.28515625" style="1" customWidth="1"/>
    <col min="4" max="4" width="8.140625" style="1" customWidth="1"/>
    <col min="5" max="5" width="9.140625" style="1"/>
    <col min="6" max="6" width="7" style="1" customWidth="1"/>
    <col min="7" max="7" width="7.7109375" style="1" customWidth="1"/>
    <col min="8" max="8" width="9" style="1" customWidth="1"/>
    <col min="9" max="9" width="7.140625" style="1" customWidth="1"/>
    <col min="10" max="10" width="7.42578125" style="1" customWidth="1"/>
    <col min="11" max="11" width="7.7109375" style="1" customWidth="1"/>
    <col min="12" max="13" width="8.5703125" style="1" customWidth="1"/>
    <col min="14" max="14" width="9.140625" style="73"/>
    <col min="15" max="16" width="9.140625" style="1"/>
    <col min="17" max="17" width="8.85546875" style="1" customWidth="1"/>
    <col min="18" max="16384" width="9.140625" style="1"/>
  </cols>
  <sheetData>
    <row r="1" spans="1:18" ht="21.75" customHeight="1" x14ac:dyDescent="0.2">
      <c r="A1" s="127" t="str">
        <f>'1PartandTrng'!A1</f>
        <v>TAB 8 - NATIONAL DISLOCATED WORKER GRANTS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9"/>
    </row>
    <row r="2" spans="1:18" ht="21.75" customHeight="1" x14ac:dyDescent="0.2">
      <c r="A2" s="124" t="str">
        <f>'1PartandTrng'!$A$2</f>
        <v>FY25 QUARTER ENDING JUNE 30, 2025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8" ht="21.75" customHeight="1" thickBot="1" x14ac:dyDescent="0.25">
      <c r="A3" s="124" t="s">
        <v>32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</row>
    <row r="4" spans="1:18" x14ac:dyDescent="0.2">
      <c r="A4" s="130" t="s">
        <v>8</v>
      </c>
      <c r="B4" s="122" t="s">
        <v>33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3"/>
    </row>
    <row r="5" spans="1:18" ht="39" thickBot="1" x14ac:dyDescent="0.25">
      <c r="A5" s="131"/>
      <c r="B5" s="69" t="s">
        <v>34</v>
      </c>
      <c r="C5" s="70" t="s">
        <v>35</v>
      </c>
      <c r="D5" s="70" t="s">
        <v>36</v>
      </c>
      <c r="E5" s="70" t="s">
        <v>37</v>
      </c>
      <c r="F5" s="70" t="s">
        <v>38</v>
      </c>
      <c r="G5" s="70" t="s">
        <v>39</v>
      </c>
      <c r="H5" s="70" t="s">
        <v>40</v>
      </c>
      <c r="I5" s="70" t="s">
        <v>41</v>
      </c>
      <c r="J5" s="70" t="s">
        <v>42</v>
      </c>
      <c r="K5" s="70" t="s">
        <v>43</v>
      </c>
      <c r="L5" s="70" t="s">
        <v>44</v>
      </c>
      <c r="M5" s="70" t="s">
        <v>45</v>
      </c>
      <c r="N5" s="71" t="s">
        <v>46</v>
      </c>
      <c r="Q5" s="72"/>
      <c r="R5" s="72"/>
    </row>
    <row r="6" spans="1:18" s="54" customFormat="1" ht="29.25" customHeight="1" x14ac:dyDescent="0.2">
      <c r="A6" s="76" t="str">
        <f>+'1PartandTrng'!A6</f>
        <v>Berkshire: Opioid
09/19/2023 - 09/30/2025</v>
      </c>
      <c r="B6" s="77">
        <v>35</v>
      </c>
      <c r="C6" s="78">
        <v>48.3333333333333</v>
      </c>
      <c r="D6" s="78">
        <v>51.6666666666667</v>
      </c>
      <c r="E6" s="78">
        <v>8.3333333333333304</v>
      </c>
      <c r="F6" s="78">
        <v>10</v>
      </c>
      <c r="G6" s="78">
        <v>0</v>
      </c>
      <c r="H6" s="78">
        <v>25</v>
      </c>
      <c r="I6" s="78">
        <v>8.3333333333333304</v>
      </c>
      <c r="J6" s="78">
        <v>40</v>
      </c>
      <c r="K6" s="78">
        <v>30</v>
      </c>
      <c r="L6" s="78">
        <v>31.6666666666667</v>
      </c>
      <c r="M6" s="78">
        <v>0</v>
      </c>
      <c r="N6" s="79">
        <v>1.6666666666666701</v>
      </c>
    </row>
    <row r="7" spans="1:18" s="54" customFormat="1" ht="29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3"/>
      <c r="O7" s="55"/>
    </row>
    <row r="8" spans="1:18" s="54" customFormat="1" ht="29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3"/>
      <c r="O8" s="55"/>
    </row>
    <row r="9" spans="1:18" s="54" customFormat="1" ht="29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3"/>
      <c r="O9" s="55"/>
    </row>
    <row r="10" spans="1:18" s="54" customFormat="1" ht="29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3"/>
      <c r="O10" s="55"/>
    </row>
    <row r="11" spans="1:18" s="54" customFormat="1" ht="29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3"/>
      <c r="O11" s="55"/>
    </row>
  </sheetData>
  <mergeCells count="5">
    <mergeCell ref="B4:N4"/>
    <mergeCell ref="A3:N3"/>
    <mergeCell ref="A1:N1"/>
    <mergeCell ref="A2:N2"/>
    <mergeCell ref="A4:A5"/>
  </mergeCells>
  <phoneticPr fontId="2" type="noConversion"/>
  <printOptions horizontalCentered="1" verticalCentered="1"/>
  <pageMargins left="0.3" right="0.3" top="0.3" bottom="0.3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5665E61-D6EB-4A4D-A6DB-CA511AB55D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1B9F76-4E5D-44BF-A19D-2492124F2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C6FC03-FD0A-4C46-81F8-A88DEA553C76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4.xml><?xml version="1.0" encoding="utf-8"?>
<ds:datastoreItem xmlns:ds="http://schemas.openxmlformats.org/officeDocument/2006/customXml" ds:itemID="{7090F2B4-54CF-474B-A765-3EFB145E870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Cover Sheet </vt:lpstr>
      <vt:lpstr>1PartandTrng</vt:lpstr>
      <vt:lpstr>2ExitsOutcomes</vt:lpstr>
      <vt:lpstr>3Characteristics</vt:lpstr>
      <vt:lpstr>'1PartandTrng'!Print_Area</vt:lpstr>
      <vt:lpstr>'2ExitsOutcomes'!Print_Area</vt:lpstr>
      <vt:lpstr>'3Characteristics'!Print_Area</vt:lpstr>
      <vt:lpstr>'Cover Sheet '!Print_Area</vt:lpstr>
      <vt:lpstr>'1PartandTrng'!Print_Titles</vt:lpstr>
      <vt:lpstr>'2ExitsOutcomes'!Print_Titles</vt:lpstr>
      <vt:lpstr>'3Characteristics'!Print_Titles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NEG Summary by Area</dc:title>
  <dc:subject/>
  <dc:creator>Joan Boucher</dc:creator>
  <cp:keywords/>
  <dc:description/>
  <cp:lastModifiedBy>Boucher, Joan (DCS)</cp:lastModifiedBy>
  <cp:revision/>
  <dcterms:created xsi:type="dcterms:W3CDTF">1998-10-15T18:42:20Z</dcterms:created>
  <dcterms:modified xsi:type="dcterms:W3CDTF">2025-09-30T16:09:58Z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18857800.0000000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display_urn:schemas-microsoft-com:office:office#SharedWithUsers">
    <vt:lpwstr>Mazza, Carrie (EOL)</vt:lpwstr>
  </property>
  <property fmtid="{D5CDD505-2E9C-101B-9397-08002B2CF9AE}" pid="6" name="SharedWithUsers">
    <vt:lpwstr>74;#Mazza, Carrie (EOL)</vt:lpwstr>
  </property>
  <property fmtid="{D5CDD505-2E9C-101B-9397-08002B2CF9AE}" pid="7" name="ContentTypeId">
    <vt:lpwstr>0x010100A95036446F218841831E389EE0ED1EE2</vt:lpwstr>
  </property>
  <property fmtid="{D5CDD505-2E9C-101B-9397-08002B2CF9AE}" pid="8" name="MediaServiceImageTags">
    <vt:lpwstr/>
  </property>
</Properties>
</file>