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65" documentId="8_{BAAB3191-9A68-4FAA-B6F0-565C762962F0}" xr6:coauthVersionLast="47" xr6:coauthVersionMax="47" xr10:uidLastSave="{5E6A4FE7-56EC-4D92-80A6-580D1D644ACD}"/>
  <bookViews>
    <workbookView xWindow="-120" yWindow="-120" windowWidth="29040" windowHeight="15720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<sst xmlns="http://schemas.openxmlformats.org/spreadsheetml/2006/main" count="150" uniqueCount="95">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</sst>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3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64" fontId="7" fillId="0" borderId="0" xfId="6" applyNumberFormat="1" applyFont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" xfId="6" builtinId="5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30" t="s">
        <v>0</v>
      </c>
      <c r="D7" s="131"/>
      <c r="E7" s="131"/>
      <c r="F7" s="132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30" t="s">
        <v>1</v>
      </c>
      <c r="D9" s="133"/>
      <c r="E9" s="133"/>
      <c r="F9" s="134"/>
      <c r="G9" s="34"/>
    </row>
    <row r="10" spans="2:20" ht="16.5" customHeight="1" thickTop="1" thickBot="1" x14ac:dyDescent="0.25">
      <c r="B10" s="33"/>
      <c r="C10" s="130" t="s">
        <v>94</v>
      </c>
      <c r="D10" s="133"/>
      <c r="E10" s="133"/>
      <c r="F10" s="134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9" t="s">
        <v>9</v>
      </c>
      <c r="D29" s="129"/>
      <c r="E29" s="129"/>
      <c r="F29" s="129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3" zoomScale="150" zoomScaleNormal="150" workbookViewId="0">
      <selection activeCell="M25" sqref="M25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1" t="s">
        <v>10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15.75" x14ac:dyDescent="0.25">
      <c r="A2" s="122" t="s">
        <v>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ht="15.75" x14ac:dyDescent="0.25">
      <c r="A3" s="122" t="s">
        <v>94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ht="18.75" x14ac:dyDescent="0.3">
      <c r="A4" s="121" t="s">
        <v>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ht="6" customHeight="1" thickBot="1" x14ac:dyDescent="0.25"/>
    <row r="6" spans="1:14" ht="39" thickTop="1" x14ac:dyDescent="0.2">
      <c r="A6" s="65" t="s">
        <v>12</v>
      </c>
      <c r="B6" s="135" t="s">
        <v>13</v>
      </c>
      <c r="C6" s="136"/>
      <c r="D6" s="137"/>
      <c r="E6" s="135" t="s">
        <v>14</v>
      </c>
      <c r="F6" s="136"/>
      <c r="G6" s="137"/>
      <c r="H6" s="64" t="s">
        <v>15</v>
      </c>
      <c r="I6" s="140" t="s">
        <v>16</v>
      </c>
      <c r="J6" s="140"/>
      <c r="K6" s="141"/>
      <c r="L6" s="142" t="s">
        <v>17</v>
      </c>
      <c r="M6" s="140"/>
      <c r="N6" s="143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685</v>
      </c>
      <c r="C9" s="21">
        <v>907</v>
      </c>
      <c r="D9" s="22">
        <f>C9/B9</f>
        <v>1.3240875912408758</v>
      </c>
      <c r="E9" s="115">
        <v>460</v>
      </c>
      <c r="F9" s="23">
        <v>661</v>
      </c>
      <c r="G9" s="22">
        <f>F9/E9</f>
        <v>1.4369565217391305</v>
      </c>
      <c r="H9" s="62">
        <v>310</v>
      </c>
      <c r="I9" s="59">
        <v>180</v>
      </c>
      <c r="J9" s="24">
        <v>142</v>
      </c>
      <c r="K9" s="22">
        <f>J9/I9</f>
        <v>0.78888888888888886</v>
      </c>
      <c r="L9" s="115">
        <v>50</v>
      </c>
      <c r="M9" s="21">
        <v>33</v>
      </c>
      <c r="N9" s="25">
        <f t="shared" ref="N9:N24" si="0">M9/L9</f>
        <v>0.66</v>
      </c>
    </row>
    <row r="10" spans="1:14" x14ac:dyDescent="0.2">
      <c r="A10" s="67" t="s">
        <v>37</v>
      </c>
      <c r="B10" s="115">
        <v>630</v>
      </c>
      <c r="C10" s="21">
        <v>350</v>
      </c>
      <c r="D10" s="22">
        <f t="shared" ref="D10:D24" si="1">C10/B10</f>
        <v>0.55555555555555558</v>
      </c>
      <c r="E10" s="115">
        <v>270</v>
      </c>
      <c r="F10" s="23">
        <v>188</v>
      </c>
      <c r="G10" s="22">
        <f t="shared" ref="G10:G24" si="2">F10/E10</f>
        <v>0.6962962962962963</v>
      </c>
      <c r="H10" s="62">
        <v>241</v>
      </c>
      <c r="I10" s="59">
        <v>200</v>
      </c>
      <c r="J10" s="24">
        <v>97</v>
      </c>
      <c r="K10" s="22">
        <f t="shared" ref="K10:K24" si="3">J10/I10</f>
        <v>0.48499999999999999</v>
      </c>
      <c r="L10" s="115">
        <v>20</v>
      </c>
      <c r="M10" s="21">
        <v>4</v>
      </c>
      <c r="N10" s="25">
        <f t="shared" si="0"/>
        <v>0.2</v>
      </c>
    </row>
    <row r="11" spans="1:14" x14ac:dyDescent="0.2">
      <c r="A11" s="67" t="s">
        <v>38</v>
      </c>
      <c r="B11" s="115">
        <v>1005</v>
      </c>
      <c r="C11" s="21">
        <v>633</v>
      </c>
      <c r="D11" s="22">
        <f t="shared" si="1"/>
        <v>0.62985074626865667</v>
      </c>
      <c r="E11" s="115">
        <v>475</v>
      </c>
      <c r="F11" s="23">
        <v>355</v>
      </c>
      <c r="G11" s="22">
        <f t="shared" si="2"/>
        <v>0.74736842105263157</v>
      </c>
      <c r="H11" s="62">
        <v>394</v>
      </c>
      <c r="I11" s="59">
        <v>704</v>
      </c>
      <c r="J11" s="24">
        <v>294</v>
      </c>
      <c r="K11" s="22">
        <f t="shared" si="3"/>
        <v>0.41761363636363635</v>
      </c>
      <c r="L11" s="115">
        <v>25</v>
      </c>
      <c r="M11" s="21">
        <v>12</v>
      </c>
      <c r="N11" s="25">
        <f t="shared" si="0"/>
        <v>0.48</v>
      </c>
    </row>
    <row r="12" spans="1:14" x14ac:dyDescent="0.2">
      <c r="A12" s="67" t="s">
        <v>39</v>
      </c>
      <c r="B12" s="115">
        <v>675</v>
      </c>
      <c r="C12" s="21">
        <v>365</v>
      </c>
      <c r="D12" s="22">
        <f t="shared" si="1"/>
        <v>0.54074074074074074</v>
      </c>
      <c r="E12" s="115">
        <v>385</v>
      </c>
      <c r="F12" s="23">
        <v>202</v>
      </c>
      <c r="G12" s="22">
        <f t="shared" si="2"/>
        <v>0.52467532467532463</v>
      </c>
      <c r="H12" s="62">
        <v>359</v>
      </c>
      <c r="I12" s="59">
        <v>180</v>
      </c>
      <c r="J12" s="24">
        <v>54</v>
      </c>
      <c r="K12" s="22">
        <f t="shared" si="3"/>
        <v>0.3</v>
      </c>
      <c r="L12" s="115">
        <v>85</v>
      </c>
      <c r="M12" s="21">
        <v>42</v>
      </c>
      <c r="N12" s="25">
        <f t="shared" si="0"/>
        <v>0.49411764705882355</v>
      </c>
    </row>
    <row r="13" spans="1:14" x14ac:dyDescent="0.2">
      <c r="A13" s="67" t="s">
        <v>40</v>
      </c>
      <c r="B13" s="115">
        <v>522</v>
      </c>
      <c r="C13" s="21">
        <v>357</v>
      </c>
      <c r="D13" s="22">
        <f t="shared" si="1"/>
        <v>0.68390804597701149</v>
      </c>
      <c r="E13" s="115">
        <v>310</v>
      </c>
      <c r="F13" s="23">
        <v>247</v>
      </c>
      <c r="G13" s="22">
        <f t="shared" si="2"/>
        <v>0.79677419354838708</v>
      </c>
      <c r="H13" s="62">
        <v>308</v>
      </c>
      <c r="I13" s="59">
        <v>72</v>
      </c>
      <c r="J13" s="24">
        <v>41</v>
      </c>
      <c r="K13" s="22">
        <f t="shared" si="3"/>
        <v>0.56944444444444442</v>
      </c>
      <c r="L13" s="115">
        <v>17</v>
      </c>
      <c r="M13" s="21">
        <v>10</v>
      </c>
      <c r="N13" s="25">
        <f t="shared" si="0"/>
        <v>0.58823529411764708</v>
      </c>
    </row>
    <row r="14" spans="1:14" x14ac:dyDescent="0.2">
      <c r="A14" s="67" t="s">
        <v>41</v>
      </c>
      <c r="B14" s="115">
        <v>800</v>
      </c>
      <c r="C14" s="21">
        <v>895</v>
      </c>
      <c r="D14" s="22">
        <f t="shared" si="1"/>
        <v>1.1187499999999999</v>
      </c>
      <c r="E14" s="115">
        <v>575</v>
      </c>
      <c r="F14" s="23">
        <v>765</v>
      </c>
      <c r="G14" s="22">
        <f t="shared" si="2"/>
        <v>1.3304347826086957</v>
      </c>
      <c r="H14" s="62">
        <v>894</v>
      </c>
      <c r="I14" s="59">
        <v>175</v>
      </c>
      <c r="J14" s="24">
        <v>120</v>
      </c>
      <c r="K14" s="22">
        <f t="shared" si="3"/>
        <v>0.68571428571428572</v>
      </c>
      <c r="L14" s="115">
        <v>25</v>
      </c>
      <c r="M14" s="21">
        <v>7</v>
      </c>
      <c r="N14" s="25">
        <f t="shared" si="0"/>
        <v>0.28000000000000003</v>
      </c>
    </row>
    <row r="15" spans="1:14" x14ac:dyDescent="0.2">
      <c r="A15" s="67" t="s">
        <v>42</v>
      </c>
      <c r="B15" s="115">
        <v>500</v>
      </c>
      <c r="C15" s="21">
        <v>307</v>
      </c>
      <c r="D15" s="22">
        <f t="shared" si="1"/>
        <v>0.61399999999999999</v>
      </c>
      <c r="E15" s="115">
        <v>325</v>
      </c>
      <c r="F15" s="23">
        <v>196</v>
      </c>
      <c r="G15" s="22">
        <f t="shared" si="2"/>
        <v>0.60307692307692307</v>
      </c>
      <c r="H15" s="62">
        <v>266</v>
      </c>
      <c r="I15" s="59">
        <v>185</v>
      </c>
      <c r="J15" s="24">
        <v>83</v>
      </c>
      <c r="K15" s="22">
        <f t="shared" si="3"/>
        <v>0.44864864864864867</v>
      </c>
      <c r="L15" s="115">
        <v>50</v>
      </c>
      <c r="M15" s="21">
        <v>16</v>
      </c>
      <c r="N15" s="25">
        <f t="shared" si="0"/>
        <v>0.32</v>
      </c>
    </row>
    <row r="16" spans="1:14" x14ac:dyDescent="0.2">
      <c r="A16" s="67" t="s">
        <v>43</v>
      </c>
      <c r="B16" s="115">
        <v>1000</v>
      </c>
      <c r="C16" s="21">
        <v>656</v>
      </c>
      <c r="D16" s="22">
        <f t="shared" si="1"/>
        <v>0.65600000000000003</v>
      </c>
      <c r="E16" s="115">
        <v>800</v>
      </c>
      <c r="F16" s="23">
        <v>516</v>
      </c>
      <c r="G16" s="22">
        <f t="shared" si="2"/>
        <v>0.64500000000000002</v>
      </c>
      <c r="H16" s="62">
        <v>193</v>
      </c>
      <c r="I16" s="59">
        <v>175</v>
      </c>
      <c r="J16" s="24">
        <v>101</v>
      </c>
      <c r="K16" s="22">
        <f t="shared" si="3"/>
        <v>0.57714285714285718</v>
      </c>
      <c r="L16" s="115">
        <v>80</v>
      </c>
      <c r="M16" s="21">
        <v>36</v>
      </c>
      <c r="N16" s="25">
        <f t="shared" si="0"/>
        <v>0.45</v>
      </c>
    </row>
    <row r="17" spans="1:15" x14ac:dyDescent="0.2">
      <c r="A17" s="67" t="s">
        <v>44</v>
      </c>
      <c r="B17" s="115">
        <v>533</v>
      </c>
      <c r="C17" s="21">
        <v>531</v>
      </c>
      <c r="D17" s="22">
        <f t="shared" si="1"/>
        <v>0.99624765478424016</v>
      </c>
      <c r="E17" s="115">
        <v>273</v>
      </c>
      <c r="F17" s="23">
        <v>345</v>
      </c>
      <c r="G17" s="22">
        <f t="shared" si="2"/>
        <v>1.2637362637362637</v>
      </c>
      <c r="H17" s="62">
        <v>226</v>
      </c>
      <c r="I17" s="59">
        <v>90</v>
      </c>
      <c r="J17" s="24">
        <v>60</v>
      </c>
      <c r="K17" s="22">
        <f t="shared" si="3"/>
        <v>0.66666666666666663</v>
      </c>
      <c r="L17" s="115">
        <v>22</v>
      </c>
      <c r="M17" s="21">
        <v>13</v>
      </c>
      <c r="N17" s="25">
        <f t="shared" si="0"/>
        <v>0.59090909090909094</v>
      </c>
    </row>
    <row r="18" spans="1:15" x14ac:dyDescent="0.2">
      <c r="A18" s="67" t="s">
        <v>45</v>
      </c>
      <c r="B18" s="115">
        <v>1500</v>
      </c>
      <c r="C18" s="21">
        <v>732</v>
      </c>
      <c r="D18" s="22">
        <f t="shared" si="1"/>
        <v>0.48799999999999999</v>
      </c>
      <c r="E18" s="115">
        <v>1100</v>
      </c>
      <c r="F18" s="23">
        <v>502</v>
      </c>
      <c r="G18" s="22">
        <f t="shared" si="2"/>
        <v>0.45636363636363636</v>
      </c>
      <c r="H18" s="62">
        <v>645</v>
      </c>
      <c r="I18" s="59">
        <v>325</v>
      </c>
      <c r="J18" s="24">
        <v>193</v>
      </c>
      <c r="K18" s="22">
        <f t="shared" si="3"/>
        <v>0.5938461538461538</v>
      </c>
      <c r="L18" s="115">
        <v>100</v>
      </c>
      <c r="M18" s="21">
        <v>42</v>
      </c>
      <c r="N18" s="25">
        <f t="shared" si="0"/>
        <v>0.42</v>
      </c>
    </row>
    <row r="19" spans="1:15" x14ac:dyDescent="0.2">
      <c r="A19" s="67" t="s">
        <v>46</v>
      </c>
      <c r="B19" s="115">
        <v>1309</v>
      </c>
      <c r="C19" s="21">
        <v>825</v>
      </c>
      <c r="D19" s="22">
        <f t="shared" si="1"/>
        <v>0.63025210084033612</v>
      </c>
      <c r="E19" s="115">
        <v>790</v>
      </c>
      <c r="F19" s="23">
        <v>623</v>
      </c>
      <c r="G19" s="22">
        <f t="shared" si="2"/>
        <v>0.78860759493670884</v>
      </c>
      <c r="H19" s="62">
        <v>163</v>
      </c>
      <c r="I19" s="59">
        <v>69</v>
      </c>
      <c r="J19" s="24">
        <v>49</v>
      </c>
      <c r="K19" s="22">
        <f t="shared" si="3"/>
        <v>0.71014492753623193</v>
      </c>
      <c r="L19" s="115">
        <v>19</v>
      </c>
      <c r="M19" s="21">
        <v>8</v>
      </c>
      <c r="N19" s="25">
        <f t="shared" si="0"/>
        <v>0.42105263157894735</v>
      </c>
    </row>
    <row r="20" spans="1:15" x14ac:dyDescent="0.2">
      <c r="A20" s="67" t="s">
        <v>47</v>
      </c>
      <c r="B20" s="115">
        <v>575</v>
      </c>
      <c r="C20" s="21">
        <v>166</v>
      </c>
      <c r="D20" s="22">
        <f t="shared" si="1"/>
        <v>0.28869565217391302</v>
      </c>
      <c r="E20" s="115">
        <v>300</v>
      </c>
      <c r="F20" s="23">
        <v>97</v>
      </c>
      <c r="G20" s="22">
        <f t="shared" si="2"/>
        <v>0.32333333333333331</v>
      </c>
      <c r="H20" s="62">
        <v>90</v>
      </c>
      <c r="I20" s="59">
        <v>125</v>
      </c>
      <c r="J20" s="24">
        <v>39</v>
      </c>
      <c r="K20" s="22">
        <f t="shared" si="3"/>
        <v>0.312</v>
      </c>
      <c r="L20" s="115">
        <v>30</v>
      </c>
      <c r="M20" s="21">
        <v>6</v>
      </c>
      <c r="N20" s="25">
        <f t="shared" si="0"/>
        <v>0.2</v>
      </c>
    </row>
    <row r="21" spans="1:15" x14ac:dyDescent="0.2">
      <c r="A21" s="67" t="s">
        <v>48</v>
      </c>
      <c r="B21" s="115">
        <v>750</v>
      </c>
      <c r="C21" s="21">
        <v>488</v>
      </c>
      <c r="D21" s="22">
        <f t="shared" si="1"/>
        <v>0.65066666666666662</v>
      </c>
      <c r="E21" s="115">
        <v>325</v>
      </c>
      <c r="F21" s="23">
        <v>247</v>
      </c>
      <c r="G21" s="22">
        <f t="shared" si="2"/>
        <v>0.76</v>
      </c>
      <c r="H21" s="62">
        <v>223</v>
      </c>
      <c r="I21" s="59">
        <v>200</v>
      </c>
      <c r="J21" s="24">
        <v>99</v>
      </c>
      <c r="K21" s="22">
        <f t="shared" si="3"/>
        <v>0.495</v>
      </c>
      <c r="L21" s="115">
        <v>35</v>
      </c>
      <c r="M21" s="21">
        <v>12</v>
      </c>
      <c r="N21" s="25">
        <f t="shared" si="0"/>
        <v>0.34285714285714286</v>
      </c>
    </row>
    <row r="22" spans="1:15" x14ac:dyDescent="0.2">
      <c r="A22" s="67" t="s">
        <v>49</v>
      </c>
      <c r="B22" s="115">
        <v>255</v>
      </c>
      <c r="C22" s="21">
        <v>111</v>
      </c>
      <c r="D22" s="22">
        <f t="shared" si="1"/>
        <v>0.43529411764705883</v>
      </c>
      <c r="E22" s="115">
        <v>135</v>
      </c>
      <c r="F22" s="23">
        <v>71</v>
      </c>
      <c r="G22" s="22">
        <f t="shared" si="2"/>
        <v>0.52592592592592591</v>
      </c>
      <c r="H22" s="62">
        <v>99</v>
      </c>
      <c r="I22" s="59">
        <v>70</v>
      </c>
      <c r="J22" s="24">
        <v>28</v>
      </c>
      <c r="K22" s="22">
        <f t="shared" si="3"/>
        <v>0.4</v>
      </c>
      <c r="L22" s="115">
        <v>25</v>
      </c>
      <c r="M22" s="21">
        <v>6</v>
      </c>
      <c r="N22" s="25">
        <f t="shared" si="0"/>
        <v>0.24</v>
      </c>
    </row>
    <row r="23" spans="1:15" x14ac:dyDescent="0.2">
      <c r="A23" s="67" t="s">
        <v>50</v>
      </c>
      <c r="B23" s="115">
        <v>1000</v>
      </c>
      <c r="C23" s="21">
        <v>214</v>
      </c>
      <c r="D23" s="22">
        <f t="shared" si="1"/>
        <v>0.214</v>
      </c>
      <c r="E23" s="115">
        <v>600</v>
      </c>
      <c r="F23" s="23">
        <v>103</v>
      </c>
      <c r="G23" s="22">
        <f t="shared" si="2"/>
        <v>0.17166666666666666</v>
      </c>
      <c r="H23" s="62">
        <v>205</v>
      </c>
      <c r="I23" s="59">
        <v>175</v>
      </c>
      <c r="J23" s="24">
        <v>111</v>
      </c>
      <c r="K23" s="22">
        <f t="shared" si="3"/>
        <v>0.63428571428571423</v>
      </c>
      <c r="L23" s="115">
        <v>150</v>
      </c>
      <c r="M23" s="21">
        <v>88</v>
      </c>
      <c r="N23" s="25">
        <f t="shared" si="0"/>
        <v>0.58666666666666667</v>
      </c>
    </row>
    <row r="24" spans="1:15" x14ac:dyDescent="0.2">
      <c r="A24" s="67" t="s">
        <v>51</v>
      </c>
      <c r="B24" s="115">
        <v>530</v>
      </c>
      <c r="C24" s="21">
        <v>161</v>
      </c>
      <c r="D24" s="22">
        <f t="shared" si="1"/>
        <v>0.30377358490566037</v>
      </c>
      <c r="E24" s="115">
        <v>250</v>
      </c>
      <c r="F24" s="23">
        <v>103</v>
      </c>
      <c r="G24" s="22">
        <f t="shared" si="2"/>
        <v>0.41199999999999998</v>
      </c>
      <c r="H24" s="62">
        <v>101</v>
      </c>
      <c r="I24" s="59">
        <v>100</v>
      </c>
      <c r="J24" s="24">
        <v>46</v>
      </c>
      <c r="K24" s="22">
        <f t="shared" si="3"/>
        <v>0.46</v>
      </c>
      <c r="L24" s="115">
        <v>40</v>
      </c>
      <c r="M24" s="21">
        <v>8</v>
      </c>
      <c r="N24" s="25">
        <f t="shared" si="0"/>
        <v>0.2</v>
      </c>
    </row>
    <row r="25" spans="1:15" x14ac:dyDescent="0.2">
      <c r="A25" s="67" t="s">
        <v>52</v>
      </c>
      <c r="B25" s="115" t="s">
        <v>53</v>
      </c>
      <c r="C25" s="26">
        <v>793</v>
      </c>
      <c r="D25" s="22" t="s">
        <v>53</v>
      </c>
      <c r="E25" s="115" t="s">
        <v>53</v>
      </c>
      <c r="F25" s="26">
        <v>441</v>
      </c>
      <c r="G25" s="22" t="s">
        <v>53</v>
      </c>
      <c r="H25" s="62">
        <v>121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  <c r="O25" s="120"/>
    </row>
    <row r="26" spans="1:15" ht="13.5" thickBot="1" x14ac:dyDescent="0.25">
      <c r="A26" s="68" t="s">
        <v>54</v>
      </c>
      <c r="B26" s="116">
        <f>SUM(B9:B25)</f>
        <v>12269</v>
      </c>
      <c r="C26" s="29">
        <v>7725</v>
      </c>
      <c r="D26" s="22">
        <f>C26/B26</f>
        <v>0.62963566712853536</v>
      </c>
      <c r="E26" s="116">
        <f>SUM(E9:E25)</f>
        <v>7373</v>
      </c>
      <c r="F26" s="29">
        <v>5622</v>
      </c>
      <c r="G26" s="30">
        <f>F26/E26</f>
        <v>0.76251186762511869</v>
      </c>
      <c r="H26" s="63">
        <v>4429</v>
      </c>
      <c r="I26" s="116">
        <f>SUM(I9:I25)</f>
        <v>3025</v>
      </c>
      <c r="J26" s="31">
        <v>1471</v>
      </c>
      <c r="K26" s="32">
        <f>J26/I26</f>
        <v>0.48628099173553718</v>
      </c>
      <c r="L26" s="116">
        <f>SUM(L9:L24)</f>
        <v>773</v>
      </c>
      <c r="M26" s="29">
        <v>341</v>
      </c>
      <c r="N26" s="32">
        <f>M26/L26</f>
        <v>0.44113842173350581</v>
      </c>
    </row>
    <row r="27" spans="1:15" ht="13.5" thickTop="1" x14ac:dyDescent="0.2">
      <c r="A27" s="138" t="s">
        <v>55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</row>
    <row r="28" spans="1:15" x14ac:dyDescent="0.2">
      <c r="A28" s="1" t="s">
        <v>56</v>
      </c>
    </row>
    <row r="29" spans="1:15" x14ac:dyDescent="0.2">
      <c r="A29" s="139" t="s">
        <v>57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3"/>
      <c r="L29" s="133"/>
      <c r="M29" s="133"/>
    </row>
    <row r="30" spans="1:15" x14ac:dyDescent="0.2">
      <c r="A30" s="133" t="s">
        <v>58</v>
      </c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15" x14ac:dyDescent="0.2">
      <c r="A31" s="133" t="s">
        <v>59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15" x14ac:dyDescent="0.2">
      <c r="A32" s="133"/>
      <c r="B32" s="133"/>
      <c r="C32" s="133"/>
      <c r="D32" s="133"/>
      <c r="E32" s="133"/>
      <c r="F32" s="133"/>
      <c r="G32" s="133"/>
      <c r="H32" s="133"/>
      <c r="I32" s="133"/>
      <c r="J32" s="133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topLeftCell="A5" zoomScale="150" zoomScaleNormal="150" workbookViewId="0">
      <selection activeCell="L24" sqref="L24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1" t="s">
        <v>10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6.5" customHeight="1" x14ac:dyDescent="0.25">
      <c r="A2" s="122" t="str">
        <f>'Plan vs Actual'!A2</f>
        <v>OSCCAR Summary by Workforce Area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15.75" x14ac:dyDescent="0.25">
      <c r="A3" s="122" t="str">
        <f>'Plan vs Actual'!A3</f>
        <v>FY26 Quarter Ending December 31, 2025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24" customHeight="1" x14ac:dyDescent="0.3">
      <c r="A4" s="121" t="s">
        <v>4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310</v>
      </c>
      <c r="C8" s="26">
        <v>246</v>
      </c>
      <c r="D8" s="89">
        <f>C8/B8</f>
        <v>0.79354838709677422</v>
      </c>
      <c r="E8" s="86">
        <f>'Plan vs Actual'!J9</f>
        <v>142</v>
      </c>
      <c r="F8" s="89">
        <f>E8/B8</f>
        <v>0.45806451612903226</v>
      </c>
      <c r="G8" s="59">
        <f>'Plan vs Actual'!M9</f>
        <v>33</v>
      </c>
      <c r="H8" s="89">
        <f>G8/E8</f>
        <v>0.23239436619718309</v>
      </c>
      <c r="I8" s="59">
        <v>57</v>
      </c>
      <c r="J8" s="21">
        <v>36</v>
      </c>
      <c r="K8" s="21">
        <v>75</v>
      </c>
      <c r="L8" s="76">
        <v>27</v>
      </c>
    </row>
    <row r="9" spans="1:12" x14ac:dyDescent="0.2">
      <c r="A9" s="75" t="s">
        <v>37</v>
      </c>
      <c r="B9" s="111">
        <f>'Plan vs Actual'!H10</f>
        <v>241</v>
      </c>
      <c r="C9" s="26">
        <v>113</v>
      </c>
      <c r="D9" s="89">
        <f t="shared" ref="D9:D24" si="0">C9/B9</f>
        <v>0.46887966804979253</v>
      </c>
      <c r="E9" s="86">
        <f>'Plan vs Actual'!J10</f>
        <v>97</v>
      </c>
      <c r="F9" s="89">
        <f t="shared" ref="F9:F25" si="1">E9/B9</f>
        <v>0.40248962655601661</v>
      </c>
      <c r="G9" s="59">
        <f>'Plan vs Actual'!M10</f>
        <v>4</v>
      </c>
      <c r="H9" s="89">
        <f t="shared" ref="H9:H25" si="2">G9/E9</f>
        <v>4.1237113402061855E-2</v>
      </c>
      <c r="I9" s="59">
        <v>2</v>
      </c>
      <c r="J9" s="21">
        <v>24</v>
      </c>
      <c r="K9" s="21">
        <v>98</v>
      </c>
      <c r="L9" s="76">
        <v>0</v>
      </c>
    </row>
    <row r="10" spans="1:12" x14ac:dyDescent="0.2">
      <c r="A10" s="75" t="s">
        <v>38</v>
      </c>
      <c r="B10" s="111">
        <f>'Plan vs Actual'!H11</f>
        <v>394</v>
      </c>
      <c r="C10" s="26">
        <v>175</v>
      </c>
      <c r="D10" s="89">
        <f t="shared" si="0"/>
        <v>0.44416243654822335</v>
      </c>
      <c r="E10" s="86">
        <f>'Plan vs Actual'!J11</f>
        <v>294</v>
      </c>
      <c r="F10" s="89">
        <f t="shared" si="1"/>
        <v>0.74619289340101524</v>
      </c>
      <c r="G10" s="59">
        <f>'Plan vs Actual'!M11</f>
        <v>12</v>
      </c>
      <c r="H10" s="89">
        <f t="shared" si="2"/>
        <v>4.0816326530612242E-2</v>
      </c>
      <c r="I10" s="59">
        <v>1</v>
      </c>
      <c r="J10" s="21">
        <v>25</v>
      </c>
      <c r="K10" s="21">
        <v>50</v>
      </c>
      <c r="L10" s="76">
        <v>11</v>
      </c>
    </row>
    <row r="11" spans="1:12" x14ac:dyDescent="0.2">
      <c r="A11" s="75" t="s">
        <v>39</v>
      </c>
      <c r="B11" s="111">
        <f>'Plan vs Actual'!H12</f>
        <v>359</v>
      </c>
      <c r="C11" s="26">
        <v>180</v>
      </c>
      <c r="D11" s="89">
        <f t="shared" si="0"/>
        <v>0.50139275766016711</v>
      </c>
      <c r="E11" s="86">
        <f>'Plan vs Actual'!J12</f>
        <v>54</v>
      </c>
      <c r="F11" s="89">
        <f t="shared" si="1"/>
        <v>0.15041782729805014</v>
      </c>
      <c r="G11" s="59">
        <f>'Plan vs Actual'!M12</f>
        <v>42</v>
      </c>
      <c r="H11" s="89">
        <f t="shared" si="2"/>
        <v>0.77777777777777779</v>
      </c>
      <c r="I11" s="59">
        <v>292</v>
      </c>
      <c r="J11" s="21">
        <v>1</v>
      </c>
      <c r="K11" s="21">
        <v>44</v>
      </c>
      <c r="L11" s="76">
        <v>2</v>
      </c>
    </row>
    <row r="12" spans="1:12" x14ac:dyDescent="0.2">
      <c r="A12" s="75" t="s">
        <v>40</v>
      </c>
      <c r="B12" s="111">
        <f>'Plan vs Actual'!H13</f>
        <v>308</v>
      </c>
      <c r="C12" s="26">
        <v>218</v>
      </c>
      <c r="D12" s="89">
        <f t="shared" si="0"/>
        <v>0.70779220779220775</v>
      </c>
      <c r="E12" s="86">
        <f>'Plan vs Actual'!J13</f>
        <v>41</v>
      </c>
      <c r="F12" s="89">
        <f t="shared" si="1"/>
        <v>0.13311688311688311</v>
      </c>
      <c r="G12" s="59">
        <f>'Plan vs Actual'!M13</f>
        <v>10</v>
      </c>
      <c r="H12" s="89">
        <f t="shared" si="2"/>
        <v>0.24390243902439024</v>
      </c>
      <c r="I12" s="59">
        <v>12</v>
      </c>
      <c r="J12" s="21">
        <v>22</v>
      </c>
      <c r="K12" s="21">
        <v>69</v>
      </c>
      <c r="L12" s="76">
        <v>129</v>
      </c>
    </row>
    <row r="13" spans="1:12" x14ac:dyDescent="0.2">
      <c r="A13" s="75" t="s">
        <v>41</v>
      </c>
      <c r="B13" s="111">
        <f>'Plan vs Actual'!H14</f>
        <v>894</v>
      </c>
      <c r="C13" s="26">
        <v>756</v>
      </c>
      <c r="D13" s="89">
        <f t="shared" si="0"/>
        <v>0.84563758389261745</v>
      </c>
      <c r="E13" s="86">
        <f>'Plan vs Actual'!J14</f>
        <v>120</v>
      </c>
      <c r="F13" s="89">
        <f t="shared" si="1"/>
        <v>0.13422818791946309</v>
      </c>
      <c r="G13" s="59">
        <f>'Plan vs Actual'!M14</f>
        <v>7</v>
      </c>
      <c r="H13" s="89">
        <f t="shared" si="2"/>
        <v>5.8333333333333334E-2</v>
      </c>
      <c r="I13" s="59">
        <v>8</v>
      </c>
      <c r="J13" s="21">
        <v>0</v>
      </c>
      <c r="K13" s="21">
        <v>153</v>
      </c>
      <c r="L13" s="76">
        <v>781</v>
      </c>
    </row>
    <row r="14" spans="1:12" x14ac:dyDescent="0.2">
      <c r="A14" s="75" t="s">
        <v>42</v>
      </c>
      <c r="B14" s="111">
        <f>'Plan vs Actual'!H15</f>
        <v>266</v>
      </c>
      <c r="C14" s="26">
        <v>150</v>
      </c>
      <c r="D14" s="89">
        <f t="shared" si="0"/>
        <v>0.56390977443609025</v>
      </c>
      <c r="E14" s="86">
        <f>'Plan vs Actual'!J15</f>
        <v>83</v>
      </c>
      <c r="F14" s="89">
        <f t="shared" si="1"/>
        <v>0.31203007518796994</v>
      </c>
      <c r="G14" s="59">
        <f>'Plan vs Actual'!M15</f>
        <v>16</v>
      </c>
      <c r="H14" s="89">
        <f t="shared" si="2"/>
        <v>0.19277108433734941</v>
      </c>
      <c r="I14" s="59">
        <v>12</v>
      </c>
      <c r="J14" s="21">
        <v>3</v>
      </c>
      <c r="K14" s="21">
        <v>55</v>
      </c>
      <c r="L14" s="76">
        <v>10</v>
      </c>
    </row>
    <row r="15" spans="1:12" x14ac:dyDescent="0.2">
      <c r="A15" s="75" t="s">
        <v>43</v>
      </c>
      <c r="B15" s="111">
        <f>'Plan vs Actual'!H16</f>
        <v>193</v>
      </c>
      <c r="C15" s="26">
        <v>121</v>
      </c>
      <c r="D15" s="89">
        <f t="shared" si="0"/>
        <v>0.62694300518134716</v>
      </c>
      <c r="E15" s="86">
        <f>'Plan vs Actual'!J16</f>
        <v>101</v>
      </c>
      <c r="F15" s="89">
        <f t="shared" si="1"/>
        <v>0.52331606217616577</v>
      </c>
      <c r="G15" s="59">
        <f>'Plan vs Actual'!M16</f>
        <v>36</v>
      </c>
      <c r="H15" s="89">
        <f t="shared" si="2"/>
        <v>0.35643564356435642</v>
      </c>
      <c r="I15" s="59">
        <v>46</v>
      </c>
      <c r="J15" s="21">
        <v>13</v>
      </c>
      <c r="K15" s="21">
        <v>56</v>
      </c>
      <c r="L15" s="76">
        <v>15</v>
      </c>
    </row>
    <row r="16" spans="1:12" x14ac:dyDescent="0.2">
      <c r="A16" s="75" t="s">
        <v>44</v>
      </c>
      <c r="B16" s="111">
        <f>'Plan vs Actual'!H17</f>
        <v>226</v>
      </c>
      <c r="C16" s="26">
        <v>123</v>
      </c>
      <c r="D16" s="89">
        <f t="shared" si="0"/>
        <v>0.54424778761061943</v>
      </c>
      <c r="E16" s="86">
        <f>'Plan vs Actual'!J17</f>
        <v>60</v>
      </c>
      <c r="F16" s="89">
        <f t="shared" si="1"/>
        <v>0.26548672566371684</v>
      </c>
      <c r="G16" s="59">
        <f>'Plan vs Actual'!M17</f>
        <v>13</v>
      </c>
      <c r="H16" s="89">
        <f t="shared" si="2"/>
        <v>0.21666666666666667</v>
      </c>
      <c r="I16" s="59">
        <v>32</v>
      </c>
      <c r="J16" s="21">
        <v>0</v>
      </c>
      <c r="K16" s="21">
        <v>86</v>
      </c>
      <c r="L16" s="76">
        <v>11</v>
      </c>
    </row>
    <row r="17" spans="1:12" x14ac:dyDescent="0.2">
      <c r="A17" s="75" t="s">
        <v>45</v>
      </c>
      <c r="B17" s="111">
        <f>'Plan vs Actual'!H18</f>
        <v>645</v>
      </c>
      <c r="C17" s="26">
        <v>392</v>
      </c>
      <c r="D17" s="89">
        <f t="shared" si="0"/>
        <v>0.60775193798449612</v>
      </c>
      <c r="E17" s="86">
        <f>'Plan vs Actual'!J18</f>
        <v>193</v>
      </c>
      <c r="F17" s="89">
        <f t="shared" si="1"/>
        <v>0.2992248062015504</v>
      </c>
      <c r="G17" s="59">
        <f>'Plan vs Actual'!M18</f>
        <v>42</v>
      </c>
      <c r="H17" s="89">
        <f t="shared" si="2"/>
        <v>0.21761658031088082</v>
      </c>
      <c r="I17" s="59">
        <v>495</v>
      </c>
      <c r="J17" s="21">
        <v>20</v>
      </c>
      <c r="K17" s="21">
        <v>110</v>
      </c>
      <c r="L17" s="76">
        <v>71</v>
      </c>
    </row>
    <row r="18" spans="1:12" x14ac:dyDescent="0.2">
      <c r="A18" s="75" t="s">
        <v>46</v>
      </c>
      <c r="B18" s="111">
        <f>'Plan vs Actual'!H19</f>
        <v>163</v>
      </c>
      <c r="C18" s="26">
        <v>80</v>
      </c>
      <c r="D18" s="89">
        <f t="shared" si="0"/>
        <v>0.49079754601226994</v>
      </c>
      <c r="E18" s="86">
        <f>'Plan vs Actual'!J19</f>
        <v>49</v>
      </c>
      <c r="F18" s="89">
        <f t="shared" si="1"/>
        <v>0.30061349693251532</v>
      </c>
      <c r="G18" s="59">
        <f>'Plan vs Actual'!M19</f>
        <v>8</v>
      </c>
      <c r="H18" s="89">
        <f t="shared" si="2"/>
        <v>0.16326530612244897</v>
      </c>
      <c r="I18" s="59">
        <v>43</v>
      </c>
      <c r="J18" s="21">
        <v>9</v>
      </c>
      <c r="K18" s="21">
        <v>51</v>
      </c>
      <c r="L18" s="76">
        <v>0</v>
      </c>
    </row>
    <row r="19" spans="1:12" x14ac:dyDescent="0.2">
      <c r="A19" s="75" t="s">
        <v>47</v>
      </c>
      <c r="B19" s="111">
        <f>'Plan vs Actual'!H20</f>
        <v>90</v>
      </c>
      <c r="C19" s="26">
        <v>39</v>
      </c>
      <c r="D19" s="89">
        <f t="shared" si="0"/>
        <v>0.43333333333333335</v>
      </c>
      <c r="E19" s="86">
        <f>'Plan vs Actual'!J20</f>
        <v>39</v>
      </c>
      <c r="F19" s="89">
        <f t="shared" si="1"/>
        <v>0.43333333333333335</v>
      </c>
      <c r="G19" s="59">
        <f>'Plan vs Actual'!M20</f>
        <v>6</v>
      </c>
      <c r="H19" s="89">
        <f t="shared" si="2"/>
        <v>0.15384615384615385</v>
      </c>
      <c r="I19" s="59">
        <v>1</v>
      </c>
      <c r="J19" s="21">
        <v>0</v>
      </c>
      <c r="K19" s="21">
        <v>20</v>
      </c>
      <c r="L19" s="76">
        <v>0</v>
      </c>
    </row>
    <row r="20" spans="1:12" x14ac:dyDescent="0.2">
      <c r="A20" s="75" t="s">
        <v>48</v>
      </c>
      <c r="B20" s="111">
        <f>'Plan vs Actual'!H21</f>
        <v>223</v>
      </c>
      <c r="C20" s="26">
        <v>103</v>
      </c>
      <c r="D20" s="89">
        <f t="shared" si="0"/>
        <v>0.46188340807174888</v>
      </c>
      <c r="E20" s="86">
        <f>'Plan vs Actual'!J21</f>
        <v>99</v>
      </c>
      <c r="F20" s="89">
        <f t="shared" si="1"/>
        <v>0.44394618834080718</v>
      </c>
      <c r="G20" s="59">
        <f>'Plan vs Actual'!M21</f>
        <v>12</v>
      </c>
      <c r="H20" s="89">
        <f t="shared" si="2"/>
        <v>0.12121212121212122</v>
      </c>
      <c r="I20" s="59">
        <v>26</v>
      </c>
      <c r="J20" s="21">
        <v>1</v>
      </c>
      <c r="K20" s="21">
        <v>124</v>
      </c>
      <c r="L20" s="76">
        <v>135</v>
      </c>
    </row>
    <row r="21" spans="1:12" x14ac:dyDescent="0.2">
      <c r="A21" s="75" t="s">
        <v>49</v>
      </c>
      <c r="B21" s="111">
        <f>'Plan vs Actual'!H22</f>
        <v>99</v>
      </c>
      <c r="C21" s="26">
        <v>59</v>
      </c>
      <c r="D21" s="89">
        <f t="shared" si="0"/>
        <v>0.59595959595959591</v>
      </c>
      <c r="E21" s="86">
        <f>'Plan vs Actual'!J22</f>
        <v>28</v>
      </c>
      <c r="F21" s="89">
        <f t="shared" si="1"/>
        <v>0.28282828282828282</v>
      </c>
      <c r="G21" s="59">
        <f>'Plan vs Actual'!M22</f>
        <v>6</v>
      </c>
      <c r="H21" s="89">
        <f t="shared" si="2"/>
        <v>0.21428571428571427</v>
      </c>
      <c r="I21" s="59">
        <v>36</v>
      </c>
      <c r="J21" s="21">
        <v>20</v>
      </c>
      <c r="K21" s="21">
        <v>39</v>
      </c>
      <c r="L21" s="76">
        <v>68</v>
      </c>
    </row>
    <row r="22" spans="1:12" x14ac:dyDescent="0.2">
      <c r="A22" s="75" t="s">
        <v>50</v>
      </c>
      <c r="B22" s="111">
        <f>'Plan vs Actual'!H23</f>
        <v>205</v>
      </c>
      <c r="C22" s="26">
        <v>100</v>
      </c>
      <c r="D22" s="89">
        <f t="shared" si="0"/>
        <v>0.48780487804878048</v>
      </c>
      <c r="E22" s="86">
        <f>'Plan vs Actual'!J23</f>
        <v>111</v>
      </c>
      <c r="F22" s="89">
        <f t="shared" si="1"/>
        <v>0.54146341463414638</v>
      </c>
      <c r="G22" s="59">
        <f>'Plan vs Actual'!M23</f>
        <v>88</v>
      </c>
      <c r="H22" s="89">
        <f t="shared" si="2"/>
        <v>0.7927927927927928</v>
      </c>
      <c r="I22" s="59">
        <v>43</v>
      </c>
      <c r="J22" s="21">
        <v>0</v>
      </c>
      <c r="K22" s="21">
        <v>4</v>
      </c>
      <c r="L22" s="76">
        <v>4</v>
      </c>
    </row>
    <row r="23" spans="1:12" x14ac:dyDescent="0.2">
      <c r="A23" s="75" t="s">
        <v>51</v>
      </c>
      <c r="B23" s="111">
        <f>'Plan vs Actual'!H24</f>
        <v>101</v>
      </c>
      <c r="C23" s="26">
        <v>56</v>
      </c>
      <c r="D23" s="89">
        <f t="shared" si="0"/>
        <v>0.5544554455445545</v>
      </c>
      <c r="E23" s="86">
        <f>'Plan vs Actual'!J24</f>
        <v>46</v>
      </c>
      <c r="F23" s="89">
        <f t="shared" si="1"/>
        <v>0.45544554455445546</v>
      </c>
      <c r="G23" s="59">
        <f>'Plan vs Actual'!M24</f>
        <v>8</v>
      </c>
      <c r="H23" s="89">
        <f t="shared" si="2"/>
        <v>0.17391304347826086</v>
      </c>
      <c r="I23" s="59">
        <v>0</v>
      </c>
      <c r="J23" s="21">
        <v>0</v>
      </c>
      <c r="K23" s="21">
        <v>25</v>
      </c>
      <c r="L23" s="76">
        <v>7</v>
      </c>
    </row>
    <row r="24" spans="1:12" ht="13.5" thickBot="1" x14ac:dyDescent="0.25">
      <c r="A24" s="99" t="s">
        <v>70</v>
      </c>
      <c r="B24" s="112">
        <f>'Plan vs Actual'!H25</f>
        <v>121</v>
      </c>
      <c r="C24" s="100">
        <v>69</v>
      </c>
      <c r="D24" s="101">
        <f t="shared" si="0"/>
        <v>0.57024793388429751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114</v>
      </c>
      <c r="J24" s="100">
        <v>15</v>
      </c>
      <c r="K24" s="100">
        <v>6</v>
      </c>
      <c r="L24" s="103">
        <v>0</v>
      </c>
    </row>
    <row r="25" spans="1:12" ht="13.5" thickBot="1" x14ac:dyDescent="0.25">
      <c r="A25" s="104" t="s">
        <v>54</v>
      </c>
      <c r="B25" s="113">
        <f>'Plan vs Actual'!H26</f>
        <v>4429</v>
      </c>
      <c r="C25" s="105">
        <v>3254</v>
      </c>
      <c r="D25" s="106">
        <f>C25/B25</f>
        <v>0.73470309324904037</v>
      </c>
      <c r="E25" s="118">
        <f>'Plan vs Actual'!J26</f>
        <v>1471</v>
      </c>
      <c r="F25" s="106">
        <f t="shared" si="1"/>
        <v>0.33212914879205241</v>
      </c>
      <c r="G25" s="119">
        <f>'Plan vs Actual'!M26</f>
        <v>341</v>
      </c>
      <c r="H25" s="106">
        <f t="shared" si="2"/>
        <v>0.23181509177430321</v>
      </c>
      <c r="I25" s="107">
        <v>1201</v>
      </c>
      <c r="J25" s="105">
        <v>189</v>
      </c>
      <c r="K25" s="105">
        <v>970</v>
      </c>
      <c r="L25" s="108">
        <v>1240</v>
      </c>
    </row>
    <row r="26" spans="1:12" ht="13.5" thickTop="1" x14ac:dyDescent="0.2">
      <c r="A26" s="127" t="str">
        <f>'Plan vs Actual'!A28</f>
        <v xml:space="preserve">**The Statewide All Offices total is not equal to the sum of the workforce area counts for the following reasons:  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</row>
    <row r="27" spans="1:12" x14ac:dyDescent="0.2">
      <c r="A27" s="125" t="s">
        <v>57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</row>
    <row r="28" spans="1:12" x14ac:dyDescent="0.2">
      <c r="A28" s="125" t="s">
        <v>58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</row>
    <row r="29" spans="1:12" x14ac:dyDescent="0.2">
      <c r="A29" s="125" t="s">
        <v>71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</row>
    <row r="30" spans="1:12" x14ac:dyDescent="0.2">
      <c r="A30" s="125" t="s">
        <v>72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="150" zoomScaleNormal="150" workbookViewId="0">
      <selection activeCell="G17" sqref="G17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1" t="s">
        <v>10</v>
      </c>
      <c r="B1" s="121"/>
      <c r="C1" s="121"/>
      <c r="D1" s="121"/>
      <c r="E1" s="121"/>
      <c r="F1" s="121"/>
      <c r="G1" s="121"/>
      <c r="H1" s="121"/>
      <c r="I1" s="121"/>
      <c r="J1" s="121"/>
      <c r="K1" s="124"/>
      <c r="L1" s="124"/>
      <c r="M1" s="124"/>
      <c r="N1" s="66"/>
      <c r="O1" s="66"/>
      <c r="P1" s="66"/>
      <c r="Q1" s="66"/>
    </row>
    <row r="2" spans="1:17" ht="18.75" customHeight="1" x14ac:dyDescent="0.25">
      <c r="A2" s="122" t="s">
        <v>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66"/>
      <c r="O2" s="66"/>
      <c r="P2" s="66"/>
      <c r="Q2" s="66"/>
    </row>
    <row r="3" spans="1:17" ht="18.75" customHeight="1" x14ac:dyDescent="0.25">
      <c r="A3" s="122" t="str">
        <f>'Plan vs Actual'!A3</f>
        <v>FY26 Quarter Ending December 31, 2025</v>
      </c>
      <c r="B3" s="123"/>
      <c r="C3" s="123"/>
      <c r="D3" s="123"/>
      <c r="E3" s="123"/>
      <c r="F3" s="123"/>
      <c r="G3" s="123"/>
      <c r="H3" s="123"/>
      <c r="I3" s="123"/>
      <c r="J3" s="123"/>
      <c r="K3" s="124"/>
      <c r="L3" s="124"/>
      <c r="M3" s="124"/>
      <c r="N3" s="66"/>
      <c r="O3" s="66"/>
      <c r="P3" s="66"/>
      <c r="Q3" s="66"/>
    </row>
    <row r="4" spans="1:17" ht="30" customHeight="1" x14ac:dyDescent="0.2">
      <c r="A4" s="146" t="s">
        <v>73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2001</v>
      </c>
      <c r="C7" s="91">
        <v>3561</v>
      </c>
      <c r="D7" s="91">
        <v>4867</v>
      </c>
      <c r="E7" s="91">
        <v>6434</v>
      </c>
      <c r="F7" s="91">
        <v>6997</v>
      </c>
      <c r="G7" s="91">
        <v>7725</v>
      </c>
      <c r="H7" s="91"/>
      <c r="I7" s="91"/>
      <c r="J7" s="91"/>
      <c r="K7" s="91"/>
      <c r="L7" s="91"/>
      <c r="M7" s="92"/>
    </row>
    <row r="8" spans="1:17" ht="18" customHeight="1" x14ac:dyDescent="0.2">
      <c r="A8" s="93" t="s">
        <v>87</v>
      </c>
      <c r="B8" s="91">
        <v>2001</v>
      </c>
      <c r="C8" s="91">
        <v>2433</v>
      </c>
      <c r="D8" s="91">
        <v>2149</v>
      </c>
      <c r="E8" s="91">
        <v>2580</v>
      </c>
      <c r="F8" s="91">
        <v>1841</v>
      </c>
      <c r="G8" s="91">
        <v>2793</v>
      </c>
      <c r="H8" s="91"/>
      <c r="I8" s="91"/>
      <c r="J8" s="91"/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1006</v>
      </c>
      <c r="C10" s="91">
        <v>1707</v>
      </c>
      <c r="D10" s="91">
        <v>2387</v>
      </c>
      <c r="E10" s="91">
        <v>3608</v>
      </c>
      <c r="F10" s="91">
        <v>4004</v>
      </c>
      <c r="G10" s="91">
        <v>4429</v>
      </c>
      <c r="H10" s="91"/>
      <c r="I10" s="91"/>
      <c r="J10" s="91"/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1006</v>
      </c>
      <c r="C11" s="91">
        <v>1044</v>
      </c>
      <c r="D11" s="91">
        <v>1172</v>
      </c>
      <c r="E11" s="91">
        <v>1862</v>
      </c>
      <c r="F11" s="91">
        <v>939</v>
      </c>
      <c r="G11" s="91">
        <v>1647</v>
      </c>
      <c r="H11" s="91"/>
      <c r="I11" s="91"/>
      <c r="J11" s="91"/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330</v>
      </c>
      <c r="C13" s="91">
        <v>659</v>
      </c>
      <c r="D13" s="91">
        <v>927</v>
      </c>
      <c r="E13" s="91">
        <v>1149</v>
      </c>
      <c r="F13" s="91">
        <v>1337</v>
      </c>
      <c r="G13" s="91">
        <v>1471</v>
      </c>
      <c r="H13" s="91"/>
      <c r="I13" s="91"/>
      <c r="J13" s="91"/>
      <c r="K13" s="91"/>
      <c r="L13" s="91"/>
      <c r="M13" s="92"/>
    </row>
    <row r="14" spans="1:17" ht="18" customHeight="1" x14ac:dyDescent="0.2">
      <c r="A14" s="93" t="s">
        <v>91</v>
      </c>
      <c r="B14" s="91">
        <v>330</v>
      </c>
      <c r="C14" s="91">
        <v>378</v>
      </c>
      <c r="D14" s="91">
        <v>329</v>
      </c>
      <c r="E14" s="91">
        <v>297</v>
      </c>
      <c r="F14" s="91">
        <v>290</v>
      </c>
      <c r="G14" s="91">
        <v>217</v>
      </c>
      <c r="H14" s="91"/>
      <c r="I14" s="91"/>
      <c r="J14" s="91"/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60</v>
      </c>
      <c r="C16" s="91">
        <v>133</v>
      </c>
      <c r="D16" s="91">
        <v>202</v>
      </c>
      <c r="E16" s="91">
        <v>257</v>
      </c>
      <c r="F16" s="91">
        <v>303</v>
      </c>
      <c r="G16" s="91">
        <v>341</v>
      </c>
      <c r="H16" s="91"/>
      <c r="I16" s="91"/>
      <c r="J16" s="91"/>
      <c r="K16" s="91"/>
      <c r="L16" s="91"/>
      <c r="M16" s="92"/>
    </row>
    <row r="17" spans="1:13" ht="18" customHeight="1" x14ac:dyDescent="0.2">
      <c r="A17" s="93" t="s">
        <v>93</v>
      </c>
      <c r="B17" s="91">
        <v>60</v>
      </c>
      <c r="C17" s="91">
        <v>76</v>
      </c>
      <c r="D17" s="91">
        <v>79</v>
      </c>
      <c r="E17" s="91">
        <v>65</v>
      </c>
      <c r="F17" s="91">
        <v>54</v>
      </c>
      <c r="G17" s="91">
        <v>49</v>
      </c>
      <c r="H17" s="91"/>
      <c r="I17" s="91"/>
      <c r="J17" s="91"/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BEB985A-0ABA-415E-BCCA-4903C069E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41974A-AF30-4CB4-B8AC-E08063B4973B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Burke, Matthew (DCS)</cp:lastModifiedBy>
  <cp:revision/>
  <dcterms:created xsi:type="dcterms:W3CDTF">2005-11-08T14:55:14Z</dcterms:created>
  <dcterms:modified xsi:type="dcterms:W3CDTF">2026-04-21T14:18:26Z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18856600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