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2772" documentId="8_{700455B2-A235-41B5-961D-499665C04612}" xr6:coauthVersionLast="47" xr6:coauthVersionMax="47" xr10:uidLastSave="{5BD6EF17-8FCB-406F-9C31-74D9104677DD}"/>
  <bookViews>
    <workbookView xWindow="12570" yWindow="615" windowWidth="15630" windowHeight="14775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H11" i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<sst xmlns="http://schemas.openxmlformats.org/spreadsheetml/2006/main" count="99" uniqueCount="80">
  <si>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</si>
  <si>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</si>
  <si>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</si>
  <si>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</si>
  <si>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</si>
  <si>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</si>
  <si>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</si>
  <si>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</si>
  <si>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</si>
  <si>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</si>
  <si>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</si>
  <si>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</si>
  <si>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</si>
  <si>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</si>
  <si>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</si>
  <si>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</si>
  <si>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</si>
  <si>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</si>
  <si>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</si>
  <si>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</si>
  <si>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</si>
  <si>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</si>
  <si>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</si>
  <si>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</si>
  <si>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</si>
  <si>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</si>
  <si>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</si>
  <si>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</si>
  <si>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</si>
  <si>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</si>
  <si>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</si>
  <si>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</si>
  <si>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</si>
  <si>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</si>
  <si>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</si>
  <si>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</si>
  <si>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</si>
  <si>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</si>
  <si>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</si>
  <si>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</si>
  <si>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</si>
  <si>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</si>
  <si>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</si>
  <si>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</si>
  <si>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</si>
  <si>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</si>
  <si>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</si>
  <si>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</si>
  <si>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</si>
  <si>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</si>
  <si>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</si>
  <si>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</si>
  <si>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</si>
  <si>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</si>
  <si>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</si>
  <si>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</si>
  <si>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</si>
  <si>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</si>
  <si>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</si>
  <si>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</si>
  <si>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</si>
  <si>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</si>
  <si>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</si>
  <si>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</si>
  <si>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</si>
  <si>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</si>
  <si>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</si>
  <si>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</si>
  <si>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</si>
  <si>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</si>
  <si>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</si>
  <si>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</si>
  <si>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</si>
  <si>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</si>
  <si>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</si>
  <si>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</si>
  <si>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</si>
  <si>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</si>
  <si>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FY26 Quarter Ending December 31, 2025</t>
  </si>
  <si>
    <t xml:space="preserve"> FY26 Quarter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</si>
</sst>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tabSelected="1" zoomScaleNormal="100" workbookViewId="0">
      <selection activeCell="L19" sqref="L19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95" t="s">
        <v>0</v>
      </c>
      <c r="D5" s="96"/>
      <c r="E5" s="96" t="s">
        <v>0</v>
      </c>
      <c r="F5" s="97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95" t="s">
        <v>1</v>
      </c>
      <c r="D7" s="96"/>
      <c r="E7" s="96"/>
      <c r="F7" s="97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8" t="s">
        <v>2</v>
      </c>
      <c r="D9" s="99"/>
      <c r="E9" s="99"/>
      <c r="F9" s="100"/>
    </row>
    <row r="10" spans="3:18" ht="27" customHeight="1" x14ac:dyDescent="0.3">
      <c r="C10" s="98" t="s">
        <v>78</v>
      </c>
      <c r="D10" s="99"/>
      <c r="E10" s="99"/>
      <c r="F10" s="100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opLeftCell="A7" zoomScaleNormal="100" workbookViewId="0">
      <selection activeCell="J27" sqref="J27"/>
    </sheetView>
  </sheetViews>
  <sheetFormatPr defaultColWidth="9.140625"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91" t="s">
        <v>12</v>
      </c>
      <c r="B2" s="91"/>
      <c r="C2" s="91"/>
      <c r="D2" s="91"/>
      <c r="E2" s="91"/>
      <c r="F2" s="91"/>
      <c r="G2" s="91"/>
      <c r="H2" s="91"/>
      <c r="I2" s="91"/>
      <c r="J2" s="91"/>
      <c r="K2" s="6"/>
    </row>
    <row r="3" spans="1:14" ht="18.75" customHeight="1" x14ac:dyDescent="0.25">
      <c r="A3" s="93" t="s">
        <v>13</v>
      </c>
      <c r="B3" s="93"/>
      <c r="C3" s="93"/>
      <c r="D3" s="93"/>
      <c r="E3" s="93"/>
      <c r="F3" s="93"/>
      <c r="G3" s="93"/>
      <c r="H3" s="93"/>
      <c r="I3" s="93"/>
      <c r="J3" s="93"/>
      <c r="K3" s="6"/>
    </row>
    <row r="4" spans="1:14" ht="18.75" customHeight="1" x14ac:dyDescent="0.25">
      <c r="A4" s="93" t="s">
        <v>79</v>
      </c>
      <c r="B4" s="93"/>
      <c r="C4" s="93"/>
      <c r="D4" s="93"/>
      <c r="E4" s="93"/>
      <c r="F4" s="93"/>
      <c r="G4" s="93"/>
      <c r="H4" s="93"/>
      <c r="I4" s="93"/>
      <c r="J4" s="93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91" t="s">
        <v>14</v>
      </c>
      <c r="B6" s="91"/>
      <c r="C6" s="91"/>
      <c r="D6" s="91"/>
      <c r="E6" s="91"/>
      <c r="F6" s="91"/>
      <c r="G6" s="91"/>
      <c r="H6" s="91"/>
      <c r="I6" s="91"/>
      <c r="J6" s="91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115" t="s">
        <v>15</v>
      </c>
      <c r="B8" s="107" t="s">
        <v>16</v>
      </c>
      <c r="C8" s="108"/>
      <c r="D8" s="109"/>
      <c r="E8" s="113" t="s">
        <v>17</v>
      </c>
      <c r="F8" s="108"/>
      <c r="G8" s="108"/>
      <c r="H8" s="109"/>
      <c r="I8" s="108" t="s">
        <v>18</v>
      </c>
      <c r="J8" s="114"/>
      <c r="K8" s="30"/>
      <c r="L8" s="30"/>
    </row>
    <row r="9" spans="1:14" ht="15.75" x14ac:dyDescent="0.25">
      <c r="A9" s="116"/>
      <c r="B9" s="104" t="s">
        <v>19</v>
      </c>
      <c r="C9" s="105"/>
      <c r="D9" s="106"/>
      <c r="E9" s="110" t="s">
        <v>20</v>
      </c>
      <c r="F9" s="111"/>
      <c r="G9" s="111"/>
      <c r="H9" s="112"/>
      <c r="I9" s="102" t="s">
        <v>21</v>
      </c>
      <c r="J9" s="103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26</v>
      </c>
      <c r="F11" s="73">
        <v>5</v>
      </c>
      <c r="G11" s="73">
        <v>21</v>
      </c>
      <c r="H11" s="75">
        <f>IF(G11&gt;0,G11/E11,0)</f>
        <v>0.80769230769230771</v>
      </c>
      <c r="I11" s="42">
        <v>8</v>
      </c>
      <c r="J11" s="43">
        <v>22.46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40</v>
      </c>
      <c r="F12" s="73">
        <v>9</v>
      </c>
      <c r="G12" s="73">
        <v>25</v>
      </c>
      <c r="H12" s="75">
        <f t="shared" ref="H12:H28" si="0">G12/E12</f>
        <v>0.625</v>
      </c>
      <c r="I12" s="42">
        <v>0</v>
      </c>
      <c r="J12" s="43"/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53</v>
      </c>
      <c r="F13" s="73">
        <v>11</v>
      </c>
      <c r="G13" s="73">
        <v>10</v>
      </c>
      <c r="H13" s="75">
        <f t="shared" si="0"/>
        <v>0.18867924528301888</v>
      </c>
      <c r="I13" s="42">
        <v>4</v>
      </c>
      <c r="J13" s="43">
        <v>33.43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15</v>
      </c>
      <c r="F14" s="73">
        <v>1</v>
      </c>
      <c r="G14" s="73">
        <v>13</v>
      </c>
      <c r="H14" s="75">
        <f t="shared" si="0"/>
        <v>0.8666666666666667</v>
      </c>
      <c r="I14" s="42">
        <v>1</v>
      </c>
      <c r="J14" s="43">
        <v>21.75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1</v>
      </c>
      <c r="F15" s="73">
        <v>0</v>
      </c>
      <c r="G15" s="73">
        <v>1</v>
      </c>
      <c r="H15" s="75">
        <f t="shared" si="0"/>
        <v>1</v>
      </c>
      <c r="I15" s="42">
        <v>1</v>
      </c>
      <c r="J15" s="43">
        <v>48.08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40</v>
      </c>
      <c r="F16" s="73">
        <v>11</v>
      </c>
      <c r="G16" s="73">
        <v>36</v>
      </c>
      <c r="H16" s="75">
        <f t="shared" si="0"/>
        <v>0.9</v>
      </c>
      <c r="I16" s="42">
        <v>14</v>
      </c>
      <c r="J16" s="43">
        <v>37.26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32</v>
      </c>
      <c r="F17" s="73">
        <v>8</v>
      </c>
      <c r="G17" s="73">
        <v>32</v>
      </c>
      <c r="H17" s="75">
        <f t="shared" si="0"/>
        <v>1</v>
      </c>
      <c r="I17" s="42">
        <v>4</v>
      </c>
      <c r="J17" s="43">
        <v>29.61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20</v>
      </c>
      <c r="F18" s="73">
        <v>3</v>
      </c>
      <c r="G18" s="73">
        <v>16</v>
      </c>
      <c r="H18" s="75">
        <f t="shared" si="0"/>
        <v>0.8</v>
      </c>
      <c r="I18" s="42">
        <v>2</v>
      </c>
      <c r="J18" s="43">
        <v>35.79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64</v>
      </c>
      <c r="F19" s="73">
        <v>10</v>
      </c>
      <c r="G19" s="73">
        <v>61</v>
      </c>
      <c r="H19" s="75">
        <f>IF(G19&gt;0,G19/E19,0)</f>
        <v>0.953125</v>
      </c>
      <c r="I19" s="42">
        <v>20</v>
      </c>
      <c r="J19" s="43">
        <v>25.35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33</v>
      </c>
      <c r="F20" s="73">
        <v>4</v>
      </c>
      <c r="G20" s="73">
        <v>20</v>
      </c>
      <c r="H20" s="75">
        <f t="shared" si="0"/>
        <v>0.60606060606060608</v>
      </c>
      <c r="I20" s="42">
        <v>3</v>
      </c>
      <c r="J20" s="43">
        <v>35.18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15</v>
      </c>
      <c r="F21" s="73">
        <v>0</v>
      </c>
      <c r="G21" s="73">
        <v>11</v>
      </c>
      <c r="H21" s="75">
        <f t="shared" si="0"/>
        <v>0.73333333333333328</v>
      </c>
      <c r="I21" s="42">
        <v>4</v>
      </c>
      <c r="J21" s="43">
        <v>36.75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46</v>
      </c>
      <c r="F22" s="73">
        <v>3</v>
      </c>
      <c r="G22" s="73">
        <v>44</v>
      </c>
      <c r="H22" s="75">
        <f t="shared" si="0"/>
        <v>0.95652173913043481</v>
      </c>
      <c r="I22" s="42">
        <v>15</v>
      </c>
      <c r="J22" s="43">
        <v>28.24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70</v>
      </c>
      <c r="F23" s="73">
        <v>11</v>
      </c>
      <c r="G23" s="73">
        <v>48</v>
      </c>
      <c r="H23" s="75">
        <f t="shared" si="0"/>
        <v>0.68571428571428572</v>
      </c>
      <c r="I23" s="42">
        <v>8</v>
      </c>
      <c r="J23" s="43">
        <v>65.47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1</v>
      </c>
      <c r="D24" s="40">
        <v>1</v>
      </c>
      <c r="E24" s="41">
        <v>32</v>
      </c>
      <c r="F24" s="73">
        <v>4</v>
      </c>
      <c r="G24" s="73">
        <v>28</v>
      </c>
      <c r="H24" s="75">
        <f t="shared" si="0"/>
        <v>0.875</v>
      </c>
      <c r="I24" s="42">
        <v>8</v>
      </c>
      <c r="J24" s="43">
        <v>41.97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23</v>
      </c>
      <c r="F25" s="73">
        <v>2</v>
      </c>
      <c r="G25" s="73">
        <v>18</v>
      </c>
      <c r="H25" s="75">
        <f t="shared" si="0"/>
        <v>0.78260869565217395</v>
      </c>
      <c r="I25" s="42">
        <v>4</v>
      </c>
      <c r="J25" s="43">
        <v>29.27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42</v>
      </c>
      <c r="F26" s="73">
        <v>6</v>
      </c>
      <c r="G26" s="73">
        <v>23</v>
      </c>
      <c r="H26" s="75">
        <f t="shared" si="0"/>
        <v>0.54761904761904767</v>
      </c>
      <c r="I26" s="42">
        <v>0</v>
      </c>
      <c r="J26" s="43"/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40">
        <f>SUM(C11:C27)</f>
        <v>25</v>
      </c>
      <c r="D28" s="40">
        <f>SUM(D11:D27)</f>
        <v>25</v>
      </c>
      <c r="E28" s="45">
        <v>542</v>
      </c>
      <c r="F28" s="77">
        <v>87</v>
      </c>
      <c r="G28" s="71">
        <v>403</v>
      </c>
      <c r="H28" s="75">
        <f t="shared" si="0"/>
        <v>0.74354243542435428</v>
      </c>
      <c r="I28" s="46">
        <v>96</v>
      </c>
      <c r="J28" s="43">
        <v>34.15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101" t="s">
        <v>53</v>
      </c>
      <c r="B34" s="101"/>
      <c r="C34" s="101"/>
      <c r="D34" s="101"/>
      <c r="E34" s="101"/>
      <c r="F34" s="101"/>
      <c r="G34" s="101"/>
      <c r="H34" s="101"/>
      <c r="I34" s="101"/>
      <c r="J34" s="101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topLeftCell="A2" zoomScaleNormal="100" workbookViewId="0">
      <selection activeCell="K21" sqref="K21"/>
    </sheetView>
  </sheetViews>
  <sheetFormatPr defaultColWidth="9.140625"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91" t="s">
        <v>55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21" customHeight="1" x14ac:dyDescent="0.25">
      <c r="A2" s="93" t="str">
        <f>'1.veterans &amp; employment'!A3</f>
        <v>LVER/DVOP Grants Summary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15.75" x14ac:dyDescent="0.25">
      <c r="A3" s="93" t="str">
        <f>'1.veterans &amp; employment'!A4</f>
        <v xml:space="preserve"> FY26 Quarter Ending December 31, 2025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91" t="s">
        <v>56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13</v>
      </c>
      <c r="C10" s="65">
        <v>0</v>
      </c>
      <c r="D10" s="65">
        <v>26</v>
      </c>
      <c r="E10" s="65">
        <v>1</v>
      </c>
      <c r="F10" s="65">
        <v>14</v>
      </c>
      <c r="G10" s="65">
        <v>1</v>
      </c>
      <c r="H10" s="65">
        <v>5</v>
      </c>
      <c r="I10" s="65">
        <v>0</v>
      </c>
      <c r="J10" s="66">
        <v>1</v>
      </c>
    </row>
    <row r="11" spans="1:10" ht="15.75" x14ac:dyDescent="0.25">
      <c r="A11" s="64" t="s">
        <v>33</v>
      </c>
      <c r="B11" s="65">
        <v>16</v>
      </c>
      <c r="C11" s="65">
        <v>17</v>
      </c>
      <c r="D11" s="65">
        <v>36</v>
      </c>
      <c r="E11" s="65">
        <v>0</v>
      </c>
      <c r="F11" s="65">
        <v>8</v>
      </c>
      <c r="G11" s="65">
        <v>3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5</v>
      </c>
      <c r="C12" s="65">
        <v>20</v>
      </c>
      <c r="D12" s="65">
        <v>52</v>
      </c>
      <c r="E12" s="65">
        <v>7</v>
      </c>
      <c r="F12" s="65">
        <v>11</v>
      </c>
      <c r="G12" s="65">
        <v>0</v>
      </c>
      <c r="H12" s="65">
        <v>9</v>
      </c>
      <c r="I12" s="65">
        <v>0</v>
      </c>
      <c r="J12" s="66">
        <v>1</v>
      </c>
    </row>
    <row r="13" spans="1:10" ht="15.75" x14ac:dyDescent="0.25">
      <c r="A13" s="64" t="s">
        <v>35</v>
      </c>
      <c r="B13" s="65">
        <v>3</v>
      </c>
      <c r="C13" s="65">
        <v>4</v>
      </c>
      <c r="D13" s="65">
        <v>15</v>
      </c>
      <c r="E13" s="65">
        <v>0</v>
      </c>
      <c r="F13" s="65">
        <v>13</v>
      </c>
      <c r="G13" s="65">
        <v>0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0</v>
      </c>
      <c r="C14" s="65">
        <v>0</v>
      </c>
      <c r="D14" s="65">
        <v>0</v>
      </c>
      <c r="E14" s="65">
        <v>0</v>
      </c>
      <c r="F14" s="65">
        <v>1</v>
      </c>
      <c r="G14" s="65">
        <v>0</v>
      </c>
      <c r="H14" s="65">
        <v>0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30</v>
      </c>
      <c r="C15" s="65">
        <v>18</v>
      </c>
      <c r="D15" s="65">
        <v>36</v>
      </c>
      <c r="E15" s="65">
        <v>0</v>
      </c>
      <c r="F15" s="65">
        <v>35</v>
      </c>
      <c r="G15" s="65">
        <v>0</v>
      </c>
      <c r="H15" s="65">
        <v>3</v>
      </c>
      <c r="I15" s="65">
        <v>0</v>
      </c>
      <c r="J15" s="66">
        <v>0</v>
      </c>
    </row>
    <row r="16" spans="1:10" ht="15.75" x14ac:dyDescent="0.25">
      <c r="A16" s="64" t="s">
        <v>38</v>
      </c>
      <c r="B16" s="65">
        <v>18</v>
      </c>
      <c r="C16" s="65">
        <v>11</v>
      </c>
      <c r="D16" s="65">
        <v>31</v>
      </c>
      <c r="E16" s="65">
        <v>0</v>
      </c>
      <c r="F16" s="65">
        <v>12</v>
      </c>
      <c r="G16" s="65">
        <v>0</v>
      </c>
      <c r="H16" s="65">
        <v>7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4</v>
      </c>
      <c r="C17" s="65">
        <v>6</v>
      </c>
      <c r="D17" s="65">
        <v>16</v>
      </c>
      <c r="E17" s="65">
        <v>1</v>
      </c>
      <c r="F17" s="65">
        <v>18</v>
      </c>
      <c r="G17" s="65">
        <v>0</v>
      </c>
      <c r="H17" s="65">
        <v>3</v>
      </c>
      <c r="I17" s="65">
        <v>0</v>
      </c>
      <c r="J17" s="66">
        <v>0</v>
      </c>
    </row>
    <row r="18" spans="1:14" ht="15.75" x14ac:dyDescent="0.25">
      <c r="A18" s="64" t="s">
        <v>40</v>
      </c>
      <c r="B18" s="65">
        <v>28</v>
      </c>
      <c r="C18" s="65">
        <v>14</v>
      </c>
      <c r="D18" s="65">
        <v>53</v>
      </c>
      <c r="E18" s="65">
        <v>0</v>
      </c>
      <c r="F18" s="65">
        <v>60</v>
      </c>
      <c r="G18" s="65">
        <v>0</v>
      </c>
      <c r="H18" s="65">
        <v>1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11</v>
      </c>
      <c r="C19" s="65">
        <v>0</v>
      </c>
      <c r="D19" s="65">
        <v>25</v>
      </c>
      <c r="E19" s="65">
        <v>0</v>
      </c>
      <c r="F19" s="65">
        <v>19</v>
      </c>
      <c r="G19" s="65">
        <v>0</v>
      </c>
      <c r="H19" s="65">
        <v>2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4</v>
      </c>
      <c r="C20" s="65">
        <v>4</v>
      </c>
      <c r="D20" s="65">
        <v>11</v>
      </c>
      <c r="E20" s="65">
        <v>0</v>
      </c>
      <c r="F20" s="65">
        <v>12</v>
      </c>
      <c r="G20" s="65">
        <v>1</v>
      </c>
      <c r="H20" s="65">
        <v>2</v>
      </c>
      <c r="I20" s="65">
        <v>0</v>
      </c>
      <c r="J20" s="66">
        <v>0</v>
      </c>
    </row>
    <row r="21" spans="1:14" ht="15.75" x14ac:dyDescent="0.25">
      <c r="A21" s="64" t="s">
        <v>43</v>
      </c>
      <c r="B21" s="65">
        <v>3</v>
      </c>
      <c r="C21" s="65">
        <v>3</v>
      </c>
      <c r="D21" s="65">
        <v>23</v>
      </c>
      <c r="E21" s="65">
        <v>0</v>
      </c>
      <c r="F21" s="65">
        <v>44</v>
      </c>
      <c r="G21" s="65">
        <v>0</v>
      </c>
      <c r="H21" s="65">
        <v>5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25</v>
      </c>
      <c r="C22" s="65">
        <v>37</v>
      </c>
      <c r="D22" s="65">
        <v>61</v>
      </c>
      <c r="E22" s="65">
        <v>1</v>
      </c>
      <c r="F22" s="65">
        <v>44</v>
      </c>
      <c r="G22" s="65">
        <v>1</v>
      </c>
      <c r="H22" s="65">
        <v>5</v>
      </c>
      <c r="I22" s="65">
        <v>0</v>
      </c>
      <c r="J22" s="66">
        <v>0</v>
      </c>
    </row>
    <row r="23" spans="1:14" ht="15.75" x14ac:dyDescent="0.25">
      <c r="A23" s="64" t="s">
        <v>45</v>
      </c>
      <c r="B23" s="65">
        <v>20</v>
      </c>
      <c r="C23" s="65">
        <v>21</v>
      </c>
      <c r="D23" s="65">
        <v>26</v>
      </c>
      <c r="E23" s="65">
        <v>0</v>
      </c>
      <c r="F23" s="65">
        <v>27</v>
      </c>
      <c r="G23" s="65">
        <v>0</v>
      </c>
      <c r="H23" s="65">
        <v>10</v>
      </c>
      <c r="I23" s="65">
        <v>0</v>
      </c>
      <c r="J23" s="66">
        <v>0</v>
      </c>
    </row>
    <row r="24" spans="1:14" ht="15.75" x14ac:dyDescent="0.25">
      <c r="A24" s="64" t="s">
        <v>46</v>
      </c>
      <c r="B24" s="65">
        <v>11</v>
      </c>
      <c r="C24" s="65">
        <v>13</v>
      </c>
      <c r="D24" s="65">
        <v>20</v>
      </c>
      <c r="E24" s="65">
        <v>0</v>
      </c>
      <c r="F24" s="65">
        <v>13</v>
      </c>
      <c r="G24" s="65">
        <v>3</v>
      </c>
      <c r="H24" s="65">
        <v>7</v>
      </c>
      <c r="I24" s="65">
        <v>0</v>
      </c>
      <c r="J24" s="66">
        <v>0</v>
      </c>
    </row>
    <row r="25" spans="1:14" ht="15.75" x14ac:dyDescent="0.25">
      <c r="A25" s="64" t="s">
        <v>47</v>
      </c>
      <c r="B25" s="65">
        <v>18</v>
      </c>
      <c r="C25" s="65">
        <v>27</v>
      </c>
      <c r="D25" s="65">
        <v>16</v>
      </c>
      <c r="E25" s="65">
        <v>0</v>
      </c>
      <c r="F25" s="65">
        <v>26</v>
      </c>
      <c r="G25" s="65">
        <v>0</v>
      </c>
      <c r="H25" s="65">
        <v>0</v>
      </c>
      <c r="I25" s="65">
        <v>0</v>
      </c>
      <c r="J25" s="66">
        <v>0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209</v>
      </c>
      <c r="C27" s="65">
        <v>194</v>
      </c>
      <c r="D27" s="65">
        <v>443</v>
      </c>
      <c r="E27" s="65">
        <v>10</v>
      </c>
      <c r="F27" s="65">
        <v>355</v>
      </c>
      <c r="G27" s="65">
        <v>7</v>
      </c>
      <c r="H27" s="65">
        <v>59</v>
      </c>
      <c r="I27" s="65">
        <v>0</v>
      </c>
      <c r="J27" s="66">
        <v>2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87" t="s">
        <v>77</v>
      </c>
      <c r="B29" s="88"/>
      <c r="C29" s="88"/>
      <c r="D29" s="88"/>
      <c r="E29" s="88"/>
      <c r="F29" s="88"/>
      <c r="G29" s="88"/>
      <c r="H29" s="88"/>
      <c r="I29" s="88"/>
      <c r="J29" s="88"/>
      <c r="K29" s="85"/>
      <c r="L29" s="85"/>
      <c r="M29" s="85"/>
      <c r="N29" s="85"/>
    </row>
    <row r="30" spans="1:14" x14ac:dyDescent="0.2">
      <c r="A30" s="89" t="s">
        <v>51</v>
      </c>
      <c r="B30" s="90"/>
      <c r="C30" s="90"/>
      <c r="D30" s="90"/>
      <c r="E30" s="90"/>
      <c r="F30" s="90"/>
      <c r="G30" s="90"/>
      <c r="H30" s="90"/>
      <c r="I30" s="90"/>
      <c r="J30" s="90"/>
      <c r="K30" s="85"/>
      <c r="L30" s="85"/>
      <c r="M30" s="85"/>
      <c r="N30" s="85"/>
    </row>
    <row r="31" spans="1:14" x14ac:dyDescent="0.2">
      <c r="A31" s="89"/>
      <c r="B31" s="90"/>
      <c r="C31" s="90"/>
      <c r="D31" s="90"/>
      <c r="E31" s="90"/>
      <c r="F31" s="90"/>
      <c r="G31" s="90"/>
      <c r="H31" s="90"/>
      <c r="I31" s="90"/>
      <c r="J31" s="90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6B1A3A-A4FB-49CE-8C34-0B67E0E50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(DCS)</cp:lastModifiedBy>
  <cp:revision/>
  <dcterms:created xsi:type="dcterms:W3CDTF">2003-12-23T17:32:18Z</dcterms:created>
  <dcterms:modified xsi:type="dcterms:W3CDTF">2026-04-21T15:44:08Z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18857000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SharedWithUsers">
    <vt:lpwstr>84;#Burke, Matthew (EOL)</vt:lpwstr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