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3 03312026/"/>
    </mc:Choice>
  </mc:AlternateContent>
  <xr:revisionPtr revIDLastSave="290" documentId="8_{7A42E6F2-F348-4DB7-86A6-D5A6D7F609C0}" xr6:coauthVersionLast="47" xr6:coauthVersionMax="47" xr10:uidLastSave="{DC1DDFD3-401A-4B1B-90AD-47FB675EF1B8}"/>
  <bookViews>
    <workbookView xWindow="-330" yWindow="540" windowWidth="17835" windowHeight="14940" tabRatio="938" activeTab="3" xr2:uid="{00000000-000D-0000-FFFF-FFFF00000000}"/>
  </bookViews>
  <sheets>
    <sheet name="Cover Sheet" sheetId="10" r:id="rId1"/>
    <sheet name="1. Plan vs Actual" sheetId="1" r:id="rId2"/>
    <sheet name="2.Populations" sheetId="2" r:id="rId3"/>
    <sheet name="3. Job Seeker Services" sheetId="3" r:id="rId4"/>
    <sheet name="4. Ethnicity" sheetId="4" r:id="rId5"/>
    <sheet name="5.Gender&amp;Age" sheetId="5" r:id="rId6"/>
    <sheet name="6. Education" sheetId="6" r:id="rId7"/>
    <sheet name="7. mnth to mnth" sheetId="7" r:id="rId8"/>
    <sheet name="8. yr to yr" sheetId="9" r:id="rId9"/>
  </sheets>
  <definedNames>
    <definedName name="_xlnm.Print_Area" localSheetId="1">'1. Plan vs Actual'!$A$1:$P$33</definedName>
    <definedName name="_xlnm.Print_Area" localSheetId="2">'2.Populations'!$A$1:$L$33</definedName>
    <definedName name="_xlnm.Print_Area" localSheetId="3">'3. Job Seeker Services'!$A$1:$J$32</definedName>
    <definedName name="_xlnm.Print_Area" localSheetId="4">'4. Ethnicity'!$A$1:$P$32</definedName>
    <definedName name="_xlnm.Print_Area" localSheetId="5">'5.Gender&amp;Age'!$A$1:$N$32</definedName>
    <definedName name="_xlnm.Print_Area" localSheetId="6">'6. Education'!$A$1:$P$31</definedName>
    <definedName name="_xlnm.Print_Area" localSheetId="7">'7. mnth to mnth'!$A$1:$M$29</definedName>
    <definedName name="_xlnm.Print_Area" localSheetId="8">'8. yr to yr'!$A$1:$G$39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9" l="1"/>
  <c r="J26" i="7" l="1"/>
  <c r="I26" i="7"/>
  <c r="H26" i="7"/>
  <c r="J23" i="7"/>
  <c r="I23" i="7"/>
  <c r="H23" i="7"/>
  <c r="J20" i="7"/>
  <c r="I20" i="7"/>
  <c r="H20" i="7"/>
  <c r="J17" i="7"/>
  <c r="I17" i="7"/>
  <c r="H17" i="7"/>
  <c r="J14" i="7"/>
  <c r="I14" i="7"/>
  <c r="H14" i="7"/>
  <c r="G26" i="7" l="1"/>
  <c r="F26" i="7"/>
  <c r="E26" i="7"/>
  <c r="G23" i="7"/>
  <c r="G20" i="7"/>
  <c r="G17" i="7"/>
  <c r="G14" i="7"/>
  <c r="F23" i="7"/>
  <c r="F20" i="7"/>
  <c r="F17" i="7"/>
  <c r="F14" i="7"/>
  <c r="E23" i="7"/>
  <c r="E20" i="7"/>
  <c r="E17" i="7"/>
  <c r="E14" i="7"/>
  <c r="D37" i="9" l="1"/>
  <c r="D35" i="9"/>
  <c r="D34" i="9"/>
  <c r="D33" i="9"/>
  <c r="D32" i="9"/>
  <c r="D31" i="9"/>
  <c r="D30" i="9"/>
  <c r="D29" i="9"/>
  <c r="D26" i="9"/>
  <c r="D25" i="9"/>
  <c r="D24" i="9"/>
  <c r="D23" i="9"/>
  <c r="D22" i="9"/>
  <c r="D21" i="9"/>
  <c r="D20" i="9"/>
  <c r="D18" i="9"/>
  <c r="D15" i="9"/>
  <c r="D14" i="9"/>
  <c r="D13" i="9"/>
  <c r="D12" i="9"/>
  <c r="K15" i="2" l="1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26" i="7"/>
  <c r="D26" i="7"/>
  <c r="C23" i="7"/>
  <c r="D23" i="7"/>
  <c r="C20" i="7"/>
  <c r="D20" i="7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29" i="9"/>
  <c r="G29" i="9" s="1"/>
  <c r="C17" i="7"/>
  <c r="D17" i="7"/>
  <c r="B17" i="7"/>
  <c r="A3" i="3"/>
  <c r="B26" i="7"/>
  <c r="D14" i="7"/>
  <c r="C14" i="7"/>
  <c r="B23" i="7"/>
  <c r="B20" i="7"/>
  <c r="B14" i="7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G11" i="1"/>
  <c r="G10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2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0" i="2"/>
  <c r="A3" i="2"/>
  <c r="B26" i="4"/>
  <c r="J26" i="4" s="1"/>
  <c r="G27" i="2"/>
  <c r="G26" i="2"/>
  <c r="A4" i="9"/>
  <c r="K27" i="2"/>
  <c r="I27" i="2"/>
  <c r="F16" i="9"/>
  <c r="B25" i="5"/>
  <c r="H25" i="5" s="1"/>
  <c r="A3" i="7"/>
  <c r="A3" i="6"/>
  <c r="A3" i="9"/>
  <c r="A2" i="7"/>
  <c r="A2" i="6"/>
  <c r="A2" i="5"/>
  <c r="A3" i="5"/>
  <c r="A2" i="4"/>
  <c r="A3" i="4"/>
  <c r="A2" i="3"/>
  <c r="A2" i="2"/>
  <c r="B9" i="6"/>
  <c r="P9" i="6" s="1"/>
  <c r="B10" i="6"/>
  <c r="F10" i="6" s="1"/>
  <c r="B11" i="6"/>
  <c r="N11" i="6" s="1"/>
  <c r="B12" i="6"/>
  <c r="F12" i="6" s="1"/>
  <c r="B13" i="6"/>
  <c r="N13" i="6" s="1"/>
  <c r="B14" i="6"/>
  <c r="L14" i="6" s="1"/>
  <c r="B15" i="6"/>
  <c r="J15" i="6" s="1"/>
  <c r="B16" i="6"/>
  <c r="H16" i="6" s="1"/>
  <c r="B17" i="6"/>
  <c r="L17" i="6" s="1"/>
  <c r="B18" i="6"/>
  <c r="L18" i="6" s="1"/>
  <c r="B19" i="6"/>
  <c r="L19" i="6" s="1"/>
  <c r="B20" i="6"/>
  <c r="H20" i="6" s="1"/>
  <c r="B21" i="6"/>
  <c r="F21" i="6" s="1"/>
  <c r="B22" i="6"/>
  <c r="J22" i="6" s="1"/>
  <c r="B23" i="6"/>
  <c r="D23" i="6" s="1"/>
  <c r="B24" i="6"/>
  <c r="L24" i="6" s="1"/>
  <c r="B25" i="6"/>
  <c r="D25" i="6" s="1"/>
  <c r="B26" i="6"/>
  <c r="F26" i="6" s="1"/>
  <c r="B9" i="5"/>
  <c r="H9" i="5" s="1"/>
  <c r="B10" i="5"/>
  <c r="H10" i="5" s="1"/>
  <c r="B11" i="5"/>
  <c r="H11" i="5" s="1"/>
  <c r="B12" i="5"/>
  <c r="F12" i="5" s="1"/>
  <c r="B13" i="5"/>
  <c r="L13" i="5" s="1"/>
  <c r="B14" i="5"/>
  <c r="N14" i="5" s="1"/>
  <c r="B15" i="5"/>
  <c r="H15" i="5" s="1"/>
  <c r="B16" i="5"/>
  <c r="F16" i="5" s="1"/>
  <c r="B17" i="5"/>
  <c r="J17" i="5" s="1"/>
  <c r="B18" i="5"/>
  <c r="N18" i="5" s="1"/>
  <c r="B19" i="5"/>
  <c r="H19" i="5" s="1"/>
  <c r="B20" i="5"/>
  <c r="N20" i="5" s="1"/>
  <c r="B21" i="5"/>
  <c r="H21" i="5" s="1"/>
  <c r="B22" i="5"/>
  <c r="H22" i="5" s="1"/>
  <c r="B23" i="5"/>
  <c r="D23" i="5" s="1"/>
  <c r="B24" i="5"/>
  <c r="J24" i="5" s="1"/>
  <c r="B26" i="5"/>
  <c r="D26" i="5" s="1"/>
  <c r="B9" i="4"/>
  <c r="J9" i="4" s="1"/>
  <c r="B10" i="4"/>
  <c r="N10" i="4" s="1"/>
  <c r="B11" i="4"/>
  <c r="D11" i="4" s="1"/>
  <c r="B12" i="4"/>
  <c r="L12" i="4" s="1"/>
  <c r="B13" i="4"/>
  <c r="P13" i="4" s="1"/>
  <c r="B14" i="4"/>
  <c r="D14" i="4" s="1"/>
  <c r="B15" i="4"/>
  <c r="F15" i="4" s="1"/>
  <c r="B16" i="4"/>
  <c r="N16" i="4" s="1"/>
  <c r="B17" i="4"/>
  <c r="P17" i="4" s="1"/>
  <c r="B18" i="4"/>
  <c r="N18" i="4" s="1"/>
  <c r="B19" i="4"/>
  <c r="J19" i="4" s="1"/>
  <c r="B20" i="4"/>
  <c r="F20" i="4" s="1"/>
  <c r="B21" i="4"/>
  <c r="P21" i="4" s="1"/>
  <c r="B22" i="4"/>
  <c r="N22" i="4" s="1"/>
  <c r="B23" i="4"/>
  <c r="J23" i="4" s="1"/>
  <c r="B24" i="4"/>
  <c r="H24" i="4" s="1"/>
  <c r="B25" i="4"/>
  <c r="N25" i="4" s="1"/>
  <c r="B10" i="2"/>
  <c r="F10" i="2" s="1"/>
  <c r="B11" i="2"/>
  <c r="D11" i="2" s="1"/>
  <c r="B12" i="2"/>
  <c r="D12" i="2" s="1"/>
  <c r="B13" i="2"/>
  <c r="D13" i="2" s="1"/>
  <c r="B14" i="2"/>
  <c r="D14" i="2" s="1"/>
  <c r="B15" i="2"/>
  <c r="D15" i="2" s="1"/>
  <c r="B16" i="2"/>
  <c r="D16" i="2" s="1"/>
  <c r="B17" i="2"/>
  <c r="B18" i="2"/>
  <c r="D18" i="2" s="1"/>
  <c r="B19" i="2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B27" i="2"/>
  <c r="E27" i="1"/>
  <c r="G27" i="1" s="1"/>
  <c r="H27" i="1"/>
  <c r="J27" i="1" s="1"/>
  <c r="N27" i="1"/>
  <c r="P27" i="1" s="1"/>
  <c r="K27" i="1"/>
  <c r="M27" i="1" s="1"/>
  <c r="B27" i="1"/>
  <c r="D27" i="1" s="1"/>
  <c r="K10" i="2"/>
  <c r="K11" i="2"/>
  <c r="K12" i="2"/>
  <c r="K13" i="2"/>
  <c r="K14" i="2"/>
  <c r="K16" i="2"/>
  <c r="K17" i="2"/>
  <c r="K18" i="2"/>
  <c r="K19" i="2"/>
  <c r="K20" i="2"/>
  <c r="K21" i="2"/>
  <c r="L21" i="2" s="1"/>
  <c r="K22" i="2"/>
  <c r="K23" i="2"/>
  <c r="K24" i="2"/>
  <c r="K25" i="2"/>
  <c r="K26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F12" i="9"/>
  <c r="G12" i="9" s="1"/>
  <c r="F11" i="9"/>
  <c r="G11" i="9" s="1"/>
  <c r="C11" i="9"/>
  <c r="C12" i="9"/>
  <c r="C13" i="9"/>
  <c r="C14" i="9"/>
  <c r="C15" i="9"/>
  <c r="C17" i="9"/>
  <c r="C18" i="9"/>
  <c r="C20" i="9"/>
  <c r="C21" i="9"/>
  <c r="C22" i="9"/>
  <c r="C23" i="9"/>
  <c r="C24" i="9"/>
  <c r="C25" i="9"/>
  <c r="C26" i="9"/>
  <c r="C27" i="9"/>
  <c r="C29" i="9"/>
  <c r="C30" i="9"/>
  <c r="C31" i="9"/>
  <c r="C32" i="9"/>
  <c r="C33" i="9"/>
  <c r="C34" i="9"/>
  <c r="C35" i="9"/>
  <c r="C37" i="9"/>
  <c r="F37" i="9"/>
  <c r="G37" i="9" s="1"/>
  <c r="F27" i="9"/>
  <c r="G27" i="9" s="1"/>
  <c r="F26" i="9"/>
  <c r="G26" i="9" s="1"/>
  <c r="F25" i="9"/>
  <c r="G25" i="9" s="1"/>
  <c r="F23" i="9"/>
  <c r="G23" i="9" s="1"/>
  <c r="F24" i="9"/>
  <c r="G24" i="9" s="1"/>
  <c r="F21" i="9"/>
  <c r="G21" i="9" s="1"/>
  <c r="F22" i="9"/>
  <c r="G22" i="9" s="1"/>
  <c r="F20" i="9"/>
  <c r="G20" i="9" s="1"/>
  <c r="F18" i="9"/>
  <c r="G18" i="9" s="1"/>
  <c r="F17" i="9"/>
  <c r="G17" i="9" s="1"/>
  <c r="F13" i="9"/>
  <c r="G13" i="9" s="1"/>
  <c r="F14" i="9"/>
  <c r="G14" i="9" s="1"/>
  <c r="F15" i="9"/>
  <c r="G15" i="9" s="1"/>
  <c r="E37" i="9"/>
  <c r="E35" i="9"/>
  <c r="E34" i="9"/>
  <c r="E33" i="9"/>
  <c r="E32" i="9"/>
  <c r="E31" i="9"/>
  <c r="E30" i="9"/>
  <c r="E29" i="9"/>
  <c r="E27" i="9"/>
  <c r="E26" i="9"/>
  <c r="E25" i="9"/>
  <c r="E23" i="9"/>
  <c r="E24" i="9"/>
  <c r="E21" i="9"/>
  <c r="E22" i="9"/>
  <c r="E20" i="9"/>
  <c r="E18" i="9"/>
  <c r="E17" i="9"/>
  <c r="E15" i="9"/>
  <c r="E14" i="9"/>
  <c r="E13" i="9"/>
  <c r="E12" i="9"/>
  <c r="E11" i="9"/>
  <c r="N19" i="5"/>
  <c r="F16" i="6"/>
  <c r="N16" i="6"/>
  <c r="L17" i="4"/>
  <c r="H19" i="6"/>
  <c r="F17" i="4"/>
  <c r="N17" i="4"/>
  <c r="L16" i="6"/>
  <c r="J16" i="6"/>
  <c r="N22" i="5"/>
  <c r="P25" i="6"/>
  <c r="F22" i="5"/>
  <c r="H13" i="4"/>
  <c r="D22" i="5"/>
  <c r="L25" i="6"/>
  <c r="F25" i="6"/>
  <c r="D13" i="4"/>
  <c r="H24" i="6"/>
  <c r="L22" i="5"/>
  <c r="D21" i="6" l="1"/>
  <c r="H9" i="4"/>
  <c r="P19" i="6"/>
  <c r="J9" i="6"/>
  <c r="N21" i="6"/>
  <c r="L23" i="4"/>
  <c r="L25" i="2"/>
  <c r="J22" i="5"/>
  <c r="J15" i="4"/>
  <c r="H13" i="2"/>
  <c r="F23" i="4"/>
  <c r="H16" i="5"/>
  <c r="D20" i="4"/>
  <c r="L15" i="2"/>
  <c r="L20" i="6"/>
  <c r="L21" i="6"/>
  <c r="D11" i="6"/>
  <c r="P22" i="4"/>
  <c r="F17" i="5"/>
  <c r="L10" i="2"/>
  <c r="D12" i="6"/>
  <c r="F13" i="4"/>
  <c r="N9" i="6"/>
  <c r="F18" i="5"/>
  <c r="P10" i="4"/>
  <c r="J24" i="6"/>
  <c r="H21" i="2"/>
  <c r="L13" i="4"/>
  <c r="J13" i="4"/>
  <c r="J20" i="4"/>
  <c r="L18" i="2"/>
  <c r="N13" i="4"/>
  <c r="D26" i="4"/>
  <c r="L12" i="6"/>
  <c r="J18" i="5"/>
  <c r="L23" i="2"/>
  <c r="J15" i="5"/>
  <c r="D16" i="6"/>
  <c r="L22" i="2"/>
  <c r="L13" i="2"/>
  <c r="H25" i="6"/>
  <c r="P16" i="6"/>
  <c r="D15" i="5"/>
  <c r="J25" i="4"/>
  <c r="L26" i="4"/>
  <c r="J19" i="2"/>
  <c r="D23" i="4"/>
  <c r="D9" i="5"/>
  <c r="L11" i="4"/>
  <c r="P11" i="6"/>
  <c r="P15" i="6"/>
  <c r="N19" i="6"/>
  <c r="H11" i="6"/>
  <c r="J20" i="2"/>
  <c r="J11" i="4"/>
  <c r="F11" i="6"/>
  <c r="L11" i="6"/>
  <c r="F13" i="5"/>
  <c r="F19" i="6"/>
  <c r="H13" i="5"/>
  <c r="J13" i="5"/>
  <c r="D13" i="5"/>
  <c r="N13" i="5"/>
  <c r="N24" i="5"/>
  <c r="N15" i="6"/>
  <c r="J11" i="6"/>
  <c r="J19" i="6"/>
  <c r="D19" i="6"/>
  <c r="F26" i="2"/>
  <c r="H12" i="5"/>
  <c r="F15" i="5"/>
  <c r="L19" i="5"/>
  <c r="L9" i="6"/>
  <c r="D22" i="4"/>
  <c r="F18" i="6"/>
  <c r="L23" i="5"/>
  <c r="F22" i="4"/>
  <c r="F25" i="4"/>
  <c r="L15" i="5"/>
  <c r="D22" i="6"/>
  <c r="D19" i="5"/>
  <c r="N18" i="6"/>
  <c r="D10" i="2"/>
  <c r="H10" i="2"/>
  <c r="F19" i="5"/>
  <c r="N14" i="4"/>
  <c r="H10" i="4"/>
  <c r="N15" i="5"/>
  <c r="J19" i="5"/>
  <c r="J10" i="2"/>
  <c r="H27" i="2"/>
  <c r="P26" i="6"/>
  <c r="L26" i="6"/>
  <c r="L19" i="2"/>
  <c r="H18" i="6"/>
  <c r="D14" i="5"/>
  <c r="H24" i="5"/>
  <c r="F11" i="4"/>
  <c r="D15" i="4"/>
  <c r="N23" i="4"/>
  <c r="L17" i="5"/>
  <c r="F24" i="6"/>
  <c r="D17" i="5"/>
  <c r="D24" i="6"/>
  <c r="N17" i="5"/>
  <c r="N24" i="6"/>
  <c r="D10" i="5"/>
  <c r="P23" i="4"/>
  <c r="L18" i="4"/>
  <c r="H18" i="4"/>
  <c r="H11" i="4"/>
  <c r="H23" i="4"/>
  <c r="P11" i="4"/>
  <c r="H15" i="4"/>
  <c r="F21" i="5"/>
  <c r="D19" i="2"/>
  <c r="H14" i="6"/>
  <c r="D21" i="5"/>
  <c r="J21" i="5"/>
  <c r="F23" i="2"/>
  <c r="J11" i="5"/>
  <c r="D11" i="5"/>
  <c r="J18" i="6"/>
  <c r="H17" i="5"/>
  <c r="F11" i="5"/>
  <c r="D18" i="6"/>
  <c r="D14" i="6"/>
  <c r="P21" i="6"/>
  <c r="H21" i="6"/>
  <c r="J21" i="6"/>
  <c r="L21" i="5"/>
  <c r="N21" i="5"/>
  <c r="J22" i="4"/>
  <c r="D18" i="4"/>
  <c r="P18" i="6"/>
  <c r="L15" i="4"/>
  <c r="P24" i="6"/>
  <c r="L11" i="5"/>
  <c r="N11" i="4"/>
  <c r="N11" i="5"/>
  <c r="P15" i="4"/>
  <c r="J23" i="5"/>
  <c r="N15" i="4"/>
  <c r="J23" i="2"/>
  <c r="P20" i="4"/>
  <c r="L16" i="2"/>
  <c r="J18" i="2"/>
  <c r="J27" i="2"/>
  <c r="F23" i="5"/>
  <c r="N20" i="4"/>
  <c r="L20" i="5"/>
  <c r="H20" i="4"/>
  <c r="F9" i="4"/>
  <c r="N23" i="5"/>
  <c r="L20" i="4"/>
  <c r="H23" i="5"/>
  <c r="H16" i="4"/>
  <c r="F20" i="5"/>
  <c r="J24" i="2"/>
  <c r="J16" i="2"/>
  <c r="F18" i="2"/>
  <c r="H10" i="6"/>
  <c r="D10" i="6"/>
  <c r="L10" i="6"/>
  <c r="F9" i="5"/>
  <c r="J9" i="5"/>
  <c r="H13" i="6"/>
  <c r="N9" i="5"/>
  <c r="D17" i="4"/>
  <c r="J17" i="4"/>
  <c r="P12" i="4"/>
  <c r="D27" i="2"/>
  <c r="L26" i="2"/>
  <c r="L27" i="2"/>
  <c r="F25" i="2"/>
  <c r="F21" i="2"/>
  <c r="F17" i="2"/>
  <c r="F13" i="2"/>
  <c r="D24" i="4"/>
  <c r="J17" i="6"/>
  <c r="D9" i="4"/>
  <c r="P9" i="4"/>
  <c r="L21" i="4"/>
  <c r="P23" i="6"/>
  <c r="L9" i="5"/>
  <c r="F13" i="6"/>
  <c r="H17" i="4"/>
  <c r="P13" i="6"/>
  <c r="J13" i="6"/>
  <c r="H23" i="2"/>
  <c r="H19" i="2"/>
  <c r="H15" i="2"/>
  <c r="H11" i="2"/>
  <c r="J12" i="2"/>
  <c r="L14" i="2"/>
  <c r="L22" i="4"/>
  <c r="D24" i="5"/>
  <c r="J20" i="5"/>
  <c r="H18" i="5"/>
  <c r="N16" i="5"/>
  <c r="H14" i="5"/>
  <c r="L12" i="5"/>
  <c r="F20" i="2"/>
  <c r="F17" i="6"/>
  <c r="J14" i="4"/>
  <c r="J10" i="6"/>
  <c r="P10" i="6"/>
  <c r="N9" i="4"/>
  <c r="D13" i="6"/>
  <c r="N10" i="6"/>
  <c r="L13" i="6"/>
  <c r="L9" i="4"/>
  <c r="H22" i="2"/>
  <c r="H18" i="2"/>
  <c r="J11" i="2"/>
  <c r="F24" i="4"/>
  <c r="H17" i="6"/>
  <c r="L17" i="2"/>
  <c r="L19" i="4"/>
  <c r="N12" i="6"/>
  <c r="D26" i="6"/>
  <c r="H12" i="2"/>
  <c r="L23" i="6"/>
  <c r="F15" i="6"/>
  <c r="J23" i="6"/>
  <c r="J10" i="4"/>
  <c r="D12" i="4"/>
  <c r="L12" i="2"/>
  <c r="F12" i="4"/>
  <c r="F12" i="2"/>
  <c r="N22" i="6"/>
  <c r="N24" i="4"/>
  <c r="H19" i="4"/>
  <c r="H22" i="6"/>
  <c r="F22" i="6"/>
  <c r="N25" i="5"/>
  <c r="D16" i="5"/>
  <c r="N25" i="6"/>
  <c r="F14" i="5"/>
  <c r="F14" i="4"/>
  <c r="J14" i="6"/>
  <c r="J16" i="5"/>
  <c r="D9" i="6"/>
  <c r="H9" i="6"/>
  <c r="F26" i="4"/>
  <c r="D16" i="4"/>
  <c r="L16" i="5"/>
  <c r="D18" i="5"/>
  <c r="L14" i="5"/>
  <c r="P12" i="6"/>
  <c r="L18" i="5"/>
  <c r="F9" i="6"/>
  <c r="F18" i="4"/>
  <c r="L25" i="5"/>
  <c r="P18" i="4"/>
  <c r="N14" i="6"/>
  <c r="F14" i="2"/>
  <c r="J12" i="5"/>
  <c r="H16" i="2"/>
  <c r="N12" i="5"/>
  <c r="F14" i="6"/>
  <c r="H15" i="6"/>
  <c r="L15" i="6"/>
  <c r="F23" i="6"/>
  <c r="P17" i="6"/>
  <c r="H26" i="6"/>
  <c r="D10" i="4"/>
  <c r="N12" i="4"/>
  <c r="L10" i="4"/>
  <c r="J12" i="4"/>
  <c r="J14" i="2"/>
  <c r="H26" i="2"/>
  <c r="F15" i="2"/>
  <c r="F11" i="2"/>
  <c r="N10" i="5"/>
  <c r="P16" i="4"/>
  <c r="L10" i="5"/>
  <c r="P20" i="6"/>
  <c r="J12" i="6"/>
  <c r="J20" i="6"/>
  <c r="F10" i="5"/>
  <c r="L14" i="4"/>
  <c r="H25" i="2"/>
  <c r="H14" i="2"/>
  <c r="L16" i="4"/>
  <c r="D15" i="6"/>
  <c r="F16" i="2"/>
  <c r="J24" i="4"/>
  <c r="L22" i="6"/>
  <c r="H22" i="4"/>
  <c r="F20" i="6"/>
  <c r="P22" i="6"/>
  <c r="P24" i="4"/>
  <c r="P19" i="4"/>
  <c r="J10" i="5"/>
  <c r="N20" i="6"/>
  <c r="D20" i="6"/>
  <c r="H20" i="5"/>
  <c r="F16" i="4"/>
  <c r="J16" i="4"/>
  <c r="N17" i="6"/>
  <c r="D12" i="5"/>
  <c r="P14" i="4"/>
  <c r="D17" i="6"/>
  <c r="H12" i="6"/>
  <c r="J14" i="5"/>
  <c r="J18" i="4"/>
  <c r="F24" i="5"/>
  <c r="L24" i="5"/>
  <c r="H14" i="4"/>
  <c r="D20" i="5"/>
  <c r="J26" i="6"/>
  <c r="N26" i="6"/>
  <c r="P14" i="6"/>
  <c r="H23" i="6"/>
  <c r="J25" i="6"/>
  <c r="N23" i="6"/>
  <c r="F10" i="4"/>
  <c r="L24" i="4"/>
  <c r="H12" i="4"/>
  <c r="J25" i="2"/>
  <c r="J21" i="2"/>
  <c r="J17" i="2"/>
  <c r="F27" i="2"/>
  <c r="D25" i="5"/>
  <c r="P25" i="4"/>
  <c r="L25" i="4"/>
  <c r="D26" i="2"/>
  <c r="J26" i="2"/>
  <c r="D25" i="4"/>
  <c r="H25" i="4"/>
  <c r="F25" i="5"/>
  <c r="J25" i="5"/>
  <c r="H26" i="4"/>
  <c r="L26" i="5"/>
  <c r="F26" i="5"/>
  <c r="J26" i="5"/>
  <c r="P26" i="4"/>
  <c r="N26" i="5"/>
  <c r="H26" i="5"/>
  <c r="N26" i="4"/>
  <c r="J15" i="2"/>
  <c r="F19" i="2"/>
  <c r="L20" i="2"/>
  <c r="N19" i="4"/>
  <c r="F24" i="2"/>
  <c r="D17" i="2"/>
  <c r="J22" i="2"/>
  <c r="D21" i="4"/>
  <c r="F21" i="4"/>
  <c r="H24" i="2"/>
  <c r="F22" i="2"/>
  <c r="H17" i="2"/>
  <c r="J21" i="4"/>
  <c r="F19" i="4"/>
  <c r="H21" i="4"/>
  <c r="N21" i="4"/>
  <c r="H20" i="2"/>
  <c r="L24" i="2"/>
  <c r="D19" i="4"/>
  <c r="L11" i="2"/>
</calcChain>
</file>

<file path=xl/sharedStrings.xml><?xml version="1.0" encoding="utf-8"?>
<sst xmlns="http://schemas.openxmlformats.org/spreadsheetml/2006/main" count="416" uniqueCount="152">
  <si>
    <t>TAB 3 - JOB SEEKERS</t>
  </si>
  <si>
    <t>OSCCAR Summary by Workforce Area</t>
  </si>
  <si>
    <t>SUMMARY BY AREA</t>
  </si>
  <si>
    <t>Table 1 - Planned versus Actual Job Seekers Served</t>
  </si>
  <si>
    <t>Table 2 - Populations Served</t>
  </si>
  <si>
    <t>Table 3 - Services Provided</t>
  </si>
  <si>
    <t>Table 4 - Ethnicity</t>
  </si>
  <si>
    <t>Table 5 - Gender &amp; Age</t>
  </si>
  <si>
    <t>Table 6 - Education</t>
  </si>
  <si>
    <t>STATEWIDE TREND ANALYSIS</t>
  </si>
  <si>
    <t xml:space="preserve">Table 7: Month to Month </t>
  </si>
  <si>
    <t>Table 8: Year to Year</t>
  </si>
  <si>
    <t>Rev. 7/30/2004</t>
  </si>
  <si>
    <t>OSCCAR is the One-Stop Career Center Activity Report</t>
  </si>
  <si>
    <r>
      <t xml:space="preserve">Compiled by MassHire Department of Career Services from Workforce Board Plans; monthly </t>
    </r>
    <r>
      <rPr>
        <i/>
        <sz val="10"/>
        <rFont val="Calibri"/>
        <family val="2"/>
      </rPr>
      <t>OSCCARs,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 and </t>
    </r>
    <r>
      <rPr>
        <i/>
        <sz val="10"/>
        <rFont val="Calibri"/>
        <family val="2"/>
      </rPr>
      <t>Statewide Rapid Response OSCCAR</t>
    </r>
    <r>
      <rPr>
        <sz val="10"/>
        <rFont val="Calibri"/>
        <family val="2"/>
      </rPr>
      <t>.</t>
    </r>
  </si>
  <si>
    <t>Table 1 - Planned versus Actual</t>
  </si>
  <si>
    <t>a</t>
  </si>
  <si>
    <t>b</t>
  </si>
  <si>
    <t>c</t>
  </si>
  <si>
    <t>d</t>
  </si>
  <si>
    <t>e</t>
  </si>
  <si>
    <t>f</t>
  </si>
  <si>
    <t>Total Customers Served</t>
  </si>
  <si>
    <t>Unemployed</t>
  </si>
  <si>
    <t xml:space="preserve"> Self Identified Persons with Disabilities</t>
  </si>
  <si>
    <t>Unemployment Insurance Claimants</t>
  </si>
  <si>
    <t>Veterans</t>
  </si>
  <si>
    <t>Plan</t>
  </si>
  <si>
    <t>Actual</t>
  </si>
  <si>
    <t>% of Plan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</si>
  <si>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</si>
  <si>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</si>
  <si>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</si>
  <si>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</si>
  <si>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</si>
  <si>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</si>
  <si>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</si>
  <si>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</si>
  <si>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</si>
  <si>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</si>
  <si>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</si>
  <si>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</si>
  <si>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</si>
  <si>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</t>
  </si>
  <si>
    <t>North Shore</t>
  </si>
  <si>
    <t>South Shore</t>
  </si>
  <si>
    <t>Rapid Response</t>
  </si>
  <si>
    <t>*</t>
  </si>
  <si>
    <t>Statewide All Offices**</t>
  </si>
  <si>
    <t>* Rapid Response serves employees affected by plant closings and mass layoffs.  Planning data is not applicable.</t>
  </si>
  <si>
    <t xml:space="preserve">**The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</si>
  <si>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  </t>
  </si>
  <si>
    <t xml:space="preserve">    b) Individuals receiving Rapid Response services are not included in the area counts.</t>
  </si>
  <si>
    <t xml:space="preserve">    c) Other Workforce Development Systems (e.g., CBO's) are not included in the area counts. </t>
  </si>
  <si>
    <t>Populations Served</t>
  </si>
  <si>
    <t>g</t>
  </si>
  <si>
    <t>New to Career Center</t>
  </si>
  <si>
    <t>% of Total Served</t>
  </si>
  <si>
    <t>Total Unemployed Customers</t>
  </si>
  <si>
    <t>Persons with Disabilities</t>
  </si>
  <si>
    <t>Claimants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</si>
  <si>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</si>
  <si>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</si>
  <si>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</si>
  <si>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</si>
  <si>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</si>
  <si>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</si>
  <si>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</si>
  <si>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</si>
  <si>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</si>
  <si>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</si>
  <si>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</si>
  <si>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</si>
  <si>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k</t>
  </si>
  <si>
    <t>l</t>
  </si>
  <si>
    <t>m</t>
  </si>
  <si>
    <t>n</t>
  </si>
  <si>
    <t xml:space="preserve">o </t>
  </si>
  <si>
    <t>p</t>
  </si>
  <si>
    <t>White</t>
  </si>
  <si>
    <t>% of Area Total</t>
  </si>
  <si>
    <t>Black or African American</t>
  </si>
  <si>
    <t>Hispanic or Latino</t>
  </si>
  <si>
    <t>American Indian, Alaskan Native</t>
  </si>
  <si>
    <t>Asian</t>
  </si>
  <si>
    <t>Hawaiian Native, Pacific Islander</t>
  </si>
  <si>
    <t>Other</t>
  </si>
  <si>
    <t>% of  Area Total</t>
  </si>
  <si>
    <t xml:space="preserve">Table 5 - Gender and Age </t>
  </si>
  <si>
    <t>Female</t>
  </si>
  <si>
    <t>18 and under</t>
  </si>
  <si>
    <t>19-21</t>
  </si>
  <si>
    <t>22-45</t>
  </si>
  <si>
    <t>46-54</t>
  </si>
  <si>
    <t>55 and over</t>
  </si>
  <si>
    <t>o</t>
  </si>
  <si>
    <t>Less than High School</t>
  </si>
  <si>
    <t>High School Diploma or HiSET</t>
  </si>
  <si>
    <t>Some College/ Voc Degrees</t>
  </si>
  <si>
    <t>Associate Degree</t>
  </si>
  <si>
    <t>Bachelors Degree</t>
  </si>
  <si>
    <t>Advanced Degree</t>
  </si>
  <si>
    <t>Information Not Available</t>
  </si>
  <si>
    <t xml:space="preserve"> Table 7 -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</si>
  <si>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</si>
  <si>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</si>
  <si>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</si>
  <si>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</si>
  <si>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</si>
  <si>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</si>
  <si>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</si>
  <si>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</si>
  <si>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</si>
  <si>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</si>
  <si>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</si>
  <si>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</si>
  <si>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All Job Seekers Cumulative</t>
  </si>
  <si>
    <t>Total Job Seekers Served per Month</t>
  </si>
  <si>
    <t>Unemployed Job Seekers Cumulative</t>
  </si>
  <si>
    <t>As a Percent of Job Seekers Served</t>
  </si>
  <si>
    <t>Persons with Disabilities Cumulative</t>
  </si>
  <si>
    <t>UI Claimants Cumulative</t>
  </si>
  <si>
    <t>Veterans Cumulative</t>
  </si>
  <si>
    <t>Rapid Response Cumulative</t>
  </si>
  <si>
    <t>Data Source: OSCCAR Statewide All Offices and OSCCAR Statewide Rapid Response.</t>
  </si>
  <si>
    <t>Table 8 - Year to Year Trend Analysis</t>
  </si>
  <si>
    <t>Year to Year Change</t>
  </si>
  <si>
    <t>Percentage of
YTD Customers</t>
  </si>
  <si>
    <t>Percent Change
by Category</t>
  </si>
  <si>
    <t>Job Seekers Served</t>
  </si>
  <si>
    <t>Disabled</t>
  </si>
  <si>
    <t>Gender</t>
  </si>
  <si>
    <t>Male</t>
  </si>
  <si>
    <t>Ethnicity</t>
  </si>
  <si>
    <t>Black</t>
  </si>
  <si>
    <t>Hispanic</t>
  </si>
  <si>
    <t>Native Alaskan, American</t>
  </si>
  <si>
    <t>Pacific Islander</t>
  </si>
  <si>
    <t>Information not available</t>
  </si>
  <si>
    <t>Education</t>
  </si>
  <si>
    <t>Less than HS</t>
  </si>
  <si>
    <t>HS/GED</t>
  </si>
  <si>
    <t>Some Coll/Voc Degrees</t>
  </si>
  <si>
    <t>Associate</t>
  </si>
  <si>
    <t>Bachelors</t>
  </si>
  <si>
    <t>Advanced</t>
  </si>
  <si>
    <t>FY25 to FY26
Change by Category</t>
  </si>
  <si>
    <t>FY26 Quarter Ending March 31, 2026</t>
  </si>
  <si>
    <t>FY25 Qtr 3</t>
  </si>
  <si>
    <t>FY26 Qtr 3</t>
  </si>
  <si>
    <t>03/31/25
YTD Customers</t>
  </si>
  <si>
    <t>03/31/26
YTD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</si>
</sst>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indexed="22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  <font>
      <sz val="10"/>
      <color rgb="FFF1F1F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12"/>
      </right>
      <top style="thin">
        <color indexed="8"/>
      </top>
      <bottom/>
      <diagonal/>
    </border>
    <border>
      <left style="thick">
        <color indexed="12"/>
      </left>
      <right/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medium">
        <color indexed="64"/>
      </top>
      <bottom style="thin">
        <color indexed="8"/>
      </bottom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12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/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thin">
        <color indexed="8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rgb="FF0F03F7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F03F7"/>
      </right>
      <top style="thin">
        <color indexed="64"/>
      </top>
      <bottom style="thick">
        <color indexed="1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1">
    <xf numFmtId="0" fontId="0" fillId="0" borderId="0" xfId="0"/>
    <xf numFmtId="0" fontId="6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7" fillId="0" borderId="2" xfId="0" applyFont="1" applyBorder="1"/>
    <xf numFmtId="0" fontId="6" fillId="0" borderId="2" xfId="0" applyFont="1" applyBorder="1"/>
    <xf numFmtId="0" fontId="6" fillId="2" borderId="0" xfId="0" applyFont="1" applyFill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1"/>
    </xf>
    <xf numFmtId="0" fontId="6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3" fontId="15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0" borderId="6" xfId="3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9" fontId="6" fillId="0" borderId="9" xfId="0" applyNumberFormat="1" applyFont="1" applyBorder="1" applyAlignment="1">
      <alignment horizontal="center"/>
    </xf>
    <xf numFmtId="9" fontId="6" fillId="0" borderId="9" xfId="3" applyFont="1" applyBorder="1" applyAlignment="1">
      <alignment horizontal="center"/>
    </xf>
    <xf numFmtId="9" fontId="6" fillId="0" borderId="1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3" fontId="15" fillId="0" borderId="6" xfId="0" applyNumberFormat="1" applyFont="1" applyBorder="1" applyAlignment="1">
      <alignment horizontal="center" vertical="top"/>
    </xf>
    <xf numFmtId="3" fontId="15" fillId="0" borderId="5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3" fontId="15" fillId="0" borderId="24" xfId="0" applyNumberFormat="1" applyFont="1" applyBorder="1" applyAlignment="1">
      <alignment horizontal="center"/>
    </xf>
    <xf numFmtId="9" fontId="6" fillId="0" borderId="2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9" fontId="6" fillId="0" borderId="26" xfId="0" applyNumberFormat="1" applyFont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wrapText="1"/>
    </xf>
    <xf numFmtId="3" fontId="9" fillId="0" borderId="7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8" xfId="0" applyNumberFormat="1" applyFont="1" applyBorder="1" applyAlignment="1">
      <alignment horizontal="left"/>
    </xf>
    <xf numFmtId="0" fontId="16" fillId="0" borderId="0" xfId="0" applyFont="1"/>
    <xf numFmtId="0" fontId="6" fillId="0" borderId="4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left" wrapText="1"/>
    </xf>
    <xf numFmtId="0" fontId="6" fillId="0" borderId="6" xfId="0" applyFont="1" applyBorder="1"/>
    <xf numFmtId="0" fontId="6" fillId="0" borderId="5" xfId="0" applyFont="1" applyBorder="1" applyAlignment="1">
      <alignment horizontal="left" wrapText="1"/>
    </xf>
    <xf numFmtId="3" fontId="6" fillId="0" borderId="31" xfId="0" applyNumberFormat="1" applyFont="1" applyBorder="1" applyAlignment="1">
      <alignment horizontal="center"/>
    </xf>
    <xf numFmtId="3" fontId="6" fillId="0" borderId="0" xfId="0" applyNumberFormat="1" applyFont="1"/>
    <xf numFmtId="0" fontId="6" fillId="0" borderId="3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9" fillId="0" borderId="38" xfId="0" applyFont="1" applyBorder="1"/>
    <xf numFmtId="164" fontId="19" fillId="0" borderId="40" xfId="0" applyNumberFormat="1" applyFont="1" applyBorder="1" applyAlignment="1">
      <alignment horizontal="center"/>
    </xf>
    <xf numFmtId="164" fontId="19" fillId="0" borderId="42" xfId="0" applyNumberFormat="1" applyFont="1" applyBorder="1" applyAlignment="1">
      <alignment horizontal="center"/>
    </xf>
    <xf numFmtId="3" fontId="19" fillId="0" borderId="43" xfId="0" applyNumberFormat="1" applyFont="1" applyBorder="1" applyAlignment="1">
      <alignment horizontal="center"/>
    </xf>
    <xf numFmtId="0" fontId="20" fillId="0" borderId="22" xfId="0" applyFont="1" applyBorder="1"/>
    <xf numFmtId="164" fontId="20" fillId="0" borderId="45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3" fontId="20" fillId="0" borderId="30" xfId="0" applyNumberFormat="1" applyFont="1" applyBorder="1" applyAlignment="1">
      <alignment horizontal="center"/>
    </xf>
    <xf numFmtId="0" fontId="19" fillId="3" borderId="22" xfId="0" applyFont="1" applyFill="1" applyBorder="1"/>
    <xf numFmtId="0" fontId="20" fillId="3" borderId="7" xfId="0" applyFont="1" applyFill="1" applyBorder="1" applyAlignment="1">
      <alignment horizontal="center"/>
    </xf>
    <xf numFmtId="3" fontId="20" fillId="3" borderId="46" xfId="0" applyNumberFormat="1" applyFont="1" applyFill="1" applyBorder="1" applyAlignment="1">
      <alignment horizontal="center"/>
    </xf>
    <xf numFmtId="0" fontId="20" fillId="3" borderId="48" xfId="0" applyFont="1" applyFill="1" applyBorder="1"/>
    <xf numFmtId="3" fontId="21" fillId="3" borderId="5" xfId="0" applyNumberFormat="1" applyFont="1" applyFill="1" applyBorder="1" applyAlignment="1">
      <alignment horizontal="center"/>
    </xf>
    <xf numFmtId="164" fontId="21" fillId="3" borderId="7" xfId="0" applyNumberFormat="1" applyFont="1" applyFill="1" applyBorder="1" applyAlignment="1">
      <alignment horizontal="center"/>
    </xf>
    <xf numFmtId="3" fontId="20" fillId="3" borderId="5" xfId="0" applyNumberFormat="1" applyFont="1" applyFill="1" applyBorder="1" applyAlignment="1">
      <alignment horizontal="center"/>
    </xf>
    <xf numFmtId="164" fontId="20" fillId="3" borderId="7" xfId="0" applyNumberFormat="1" applyFont="1" applyFill="1" applyBorder="1" applyAlignment="1">
      <alignment horizontal="center"/>
    </xf>
    <xf numFmtId="0" fontId="20" fillId="0" borderId="49" xfId="0" applyFont="1" applyBorder="1"/>
    <xf numFmtId="0" fontId="19" fillId="3" borderId="49" xfId="0" applyFont="1" applyFill="1" applyBorder="1"/>
    <xf numFmtId="164" fontId="20" fillId="0" borderId="51" xfId="0" applyNumberFormat="1" applyFont="1" applyBorder="1" applyAlignment="1">
      <alignment horizontal="center"/>
    </xf>
    <xf numFmtId="164" fontId="20" fillId="0" borderId="53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9" fontId="6" fillId="0" borderId="0" xfId="3" applyFont="1"/>
    <xf numFmtId="3" fontId="6" fillId="0" borderId="6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7" fontId="6" fillId="0" borderId="6" xfId="1" applyNumberFormat="1" applyFont="1" applyFill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19" fillId="0" borderId="41" xfId="0" applyNumberFormat="1" applyFont="1" applyBorder="1" applyAlignment="1">
      <alignment horizontal="center"/>
    </xf>
    <xf numFmtId="3" fontId="20" fillId="0" borderId="46" xfId="0" applyNumberFormat="1" applyFont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19" fillId="0" borderId="39" xfId="0" applyNumberFormat="1" applyFont="1" applyBorder="1" applyAlignment="1">
      <alignment horizontal="center"/>
    </xf>
    <xf numFmtId="3" fontId="20" fillId="0" borderId="44" xfId="0" applyNumberFormat="1" applyFont="1" applyBorder="1" applyAlignment="1">
      <alignment horizontal="center"/>
    </xf>
    <xf numFmtId="3" fontId="20" fillId="3" borderId="44" xfId="0" applyNumberFormat="1" applyFont="1" applyFill="1" applyBorder="1" applyAlignment="1">
      <alignment horizontal="center"/>
    </xf>
    <xf numFmtId="3" fontId="20" fillId="0" borderId="50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24" fillId="4" borderId="58" xfId="0" applyNumberFormat="1" applyFont="1" applyFill="1" applyBorder="1" applyAlignment="1">
      <alignment horizontal="center" wrapText="1"/>
    </xf>
    <xf numFmtId="3" fontId="24" fillId="4" borderId="59" xfId="0" applyNumberFormat="1" applyFont="1" applyFill="1" applyBorder="1" applyAlignment="1">
      <alignment horizontal="center" wrapText="1"/>
    </xf>
    <xf numFmtId="0" fontId="6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6" fillId="0" borderId="61" xfId="0" applyFont="1" applyBorder="1"/>
    <xf numFmtId="3" fontId="6" fillId="0" borderId="61" xfId="0" applyNumberFormat="1" applyFont="1" applyBorder="1" applyAlignment="1">
      <alignment horizontal="center"/>
    </xf>
    <xf numFmtId="164" fontId="6" fillId="0" borderId="61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25" fillId="2" borderId="2" xfId="0" applyFont="1" applyFill="1" applyBorder="1"/>
    <xf numFmtId="0" fontId="2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6" fillId="0" borderId="1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6" fillId="0" borderId="0" xfId="0" applyFont="1" applyAlignment="1">
      <alignment vertical="top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colors>
    <mruColors>
      <color rgb="FF0F0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8" name="Text Box 1">
          <a:extLst>
            <a:ext uri="{FF2B5EF4-FFF2-40B4-BE49-F238E27FC236}">
              <a16:creationId xmlns:a16="http://schemas.microsoft.com/office/drawing/2014/main" id="{3879AB46-54DA-433C-8DCA-0A55E7BAE617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49" name="Text Box 2">
          <a:extLst>
            <a:ext uri="{FF2B5EF4-FFF2-40B4-BE49-F238E27FC236}">
              <a16:creationId xmlns:a16="http://schemas.microsoft.com/office/drawing/2014/main" id="{62B6AF68-5EC0-40BE-97D8-30784532DCE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0" name="Text Box 3">
          <a:extLst>
            <a:ext uri="{FF2B5EF4-FFF2-40B4-BE49-F238E27FC236}">
              <a16:creationId xmlns:a16="http://schemas.microsoft.com/office/drawing/2014/main" id="{7C9E4ED8-7FCF-4579-97D0-F15ADC3BBB0A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1" name="Text Box 4">
          <a:extLst>
            <a:ext uri="{FF2B5EF4-FFF2-40B4-BE49-F238E27FC236}">
              <a16:creationId xmlns:a16="http://schemas.microsoft.com/office/drawing/2014/main" id="{45E374B1-EF72-417E-846C-E0D08EEB845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2" name="Text Box 5">
          <a:extLst>
            <a:ext uri="{FF2B5EF4-FFF2-40B4-BE49-F238E27FC236}">
              <a16:creationId xmlns:a16="http://schemas.microsoft.com/office/drawing/2014/main" id="{EB220104-8FD8-4D7A-9BBC-B934830127BD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3" name="Text Box 6">
          <a:extLst>
            <a:ext uri="{FF2B5EF4-FFF2-40B4-BE49-F238E27FC236}">
              <a16:creationId xmlns:a16="http://schemas.microsoft.com/office/drawing/2014/main" id="{5FAB47AE-5B6E-4B91-85EA-811867FDBEB4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4" name="Text Box 7">
          <a:extLst>
            <a:ext uri="{FF2B5EF4-FFF2-40B4-BE49-F238E27FC236}">
              <a16:creationId xmlns:a16="http://schemas.microsoft.com/office/drawing/2014/main" id="{214E30AC-6662-4BF3-BE2D-C962BC7A8BE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5" name="Text Box 8">
          <a:extLst>
            <a:ext uri="{FF2B5EF4-FFF2-40B4-BE49-F238E27FC236}">
              <a16:creationId xmlns:a16="http://schemas.microsoft.com/office/drawing/2014/main" id="{9A133435-CED2-4D12-82C3-1FA8D5CCC77C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6" name="Text Box 9">
          <a:extLst>
            <a:ext uri="{FF2B5EF4-FFF2-40B4-BE49-F238E27FC236}">
              <a16:creationId xmlns:a16="http://schemas.microsoft.com/office/drawing/2014/main" id="{170F0FF0-0CF4-462F-B42F-8D21DCAAB581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76200</xdr:colOff>
      <xdr:row>29</xdr:row>
      <xdr:rowOff>28575</xdr:rowOff>
    </xdr:to>
    <xdr:sp macro="" textlink="">
      <xdr:nvSpPr>
        <xdr:cNvPr id="45157" name="Text Box 10">
          <a:extLst>
            <a:ext uri="{FF2B5EF4-FFF2-40B4-BE49-F238E27FC236}">
              <a16:creationId xmlns:a16="http://schemas.microsoft.com/office/drawing/2014/main" id="{8E4C69C5-401D-4093-A076-9DD3D9B25C3E}"/>
            </a:ext>
          </a:extLst>
        </xdr:cNvPr>
        <xdr:cNvSpPr txBox="1">
          <a:spLocks noChangeArrowheads="1"/>
        </xdr:cNvSpPr>
      </xdr:nvSpPr>
      <xdr:spPr bwMode="auto">
        <a:xfrm>
          <a:off x="1990725" y="481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2" name="Text Box 1">
          <a:extLst>
            <a:ext uri="{FF2B5EF4-FFF2-40B4-BE49-F238E27FC236}">
              <a16:creationId xmlns:a16="http://schemas.microsoft.com/office/drawing/2014/main" id="{D654FFBC-1999-4AEA-91C5-9B6331F4A9A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3" name="Text Box 2">
          <a:extLst>
            <a:ext uri="{FF2B5EF4-FFF2-40B4-BE49-F238E27FC236}">
              <a16:creationId xmlns:a16="http://schemas.microsoft.com/office/drawing/2014/main" id="{134B358B-561A-4CA5-A0A2-AED41CE4814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4" name="Text Box 3">
          <a:extLst>
            <a:ext uri="{FF2B5EF4-FFF2-40B4-BE49-F238E27FC236}">
              <a16:creationId xmlns:a16="http://schemas.microsoft.com/office/drawing/2014/main" id="{A37EE437-C0EE-4249-93F1-A033C655FF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5" name="Text Box 4">
          <a:extLst>
            <a:ext uri="{FF2B5EF4-FFF2-40B4-BE49-F238E27FC236}">
              <a16:creationId xmlns:a16="http://schemas.microsoft.com/office/drawing/2014/main" id="{4F86C528-7CB1-40D8-B851-C26FCF7A3B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6" name="Text Box 5">
          <a:extLst>
            <a:ext uri="{FF2B5EF4-FFF2-40B4-BE49-F238E27FC236}">
              <a16:creationId xmlns:a16="http://schemas.microsoft.com/office/drawing/2014/main" id="{223C4BBD-E137-4977-99CC-923B37432288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7" name="Text Box 6">
          <a:extLst>
            <a:ext uri="{FF2B5EF4-FFF2-40B4-BE49-F238E27FC236}">
              <a16:creationId xmlns:a16="http://schemas.microsoft.com/office/drawing/2014/main" id="{60528676-9312-4382-A922-1D31F310172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8" name="Text Box 7">
          <a:extLst>
            <a:ext uri="{FF2B5EF4-FFF2-40B4-BE49-F238E27FC236}">
              <a16:creationId xmlns:a16="http://schemas.microsoft.com/office/drawing/2014/main" id="{CC60C116-3E2E-48D2-8054-A7C838395A7A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39" name="Text Box 8">
          <a:extLst>
            <a:ext uri="{FF2B5EF4-FFF2-40B4-BE49-F238E27FC236}">
              <a16:creationId xmlns:a16="http://schemas.microsoft.com/office/drawing/2014/main" id="{9E782A10-0B29-4DE4-9186-3E8EBE616F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0" name="Text Box 9">
          <a:extLst>
            <a:ext uri="{FF2B5EF4-FFF2-40B4-BE49-F238E27FC236}">
              <a16:creationId xmlns:a16="http://schemas.microsoft.com/office/drawing/2014/main" id="{245D486C-F7A9-416F-8952-004FE0EA195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1" name="Text Box 10">
          <a:extLst>
            <a:ext uri="{FF2B5EF4-FFF2-40B4-BE49-F238E27FC236}">
              <a16:creationId xmlns:a16="http://schemas.microsoft.com/office/drawing/2014/main" id="{CB102133-FA7E-4E85-A2F9-A33142DB47C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2" name="Text Box 11">
          <a:extLst>
            <a:ext uri="{FF2B5EF4-FFF2-40B4-BE49-F238E27FC236}">
              <a16:creationId xmlns:a16="http://schemas.microsoft.com/office/drawing/2014/main" id="{763216A7-E132-4C1C-810F-1424329157A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3" name="Text Box 12">
          <a:extLst>
            <a:ext uri="{FF2B5EF4-FFF2-40B4-BE49-F238E27FC236}">
              <a16:creationId xmlns:a16="http://schemas.microsoft.com/office/drawing/2014/main" id="{2168D532-3219-44B5-AB6C-861EF730F56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4" name="Text Box 13">
          <a:extLst>
            <a:ext uri="{FF2B5EF4-FFF2-40B4-BE49-F238E27FC236}">
              <a16:creationId xmlns:a16="http://schemas.microsoft.com/office/drawing/2014/main" id="{85D88100-3C63-4F9B-8D49-EA3535769E0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5" name="Text Box 14">
          <a:extLst>
            <a:ext uri="{FF2B5EF4-FFF2-40B4-BE49-F238E27FC236}">
              <a16:creationId xmlns:a16="http://schemas.microsoft.com/office/drawing/2014/main" id="{DD2549EE-7149-42AF-9DE5-35877138CBC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6" name="Text Box 15">
          <a:extLst>
            <a:ext uri="{FF2B5EF4-FFF2-40B4-BE49-F238E27FC236}">
              <a16:creationId xmlns:a16="http://schemas.microsoft.com/office/drawing/2014/main" id="{A2743036-57B2-41A3-ADF6-B8EB92CFE04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7" name="Text Box 16">
          <a:extLst>
            <a:ext uri="{FF2B5EF4-FFF2-40B4-BE49-F238E27FC236}">
              <a16:creationId xmlns:a16="http://schemas.microsoft.com/office/drawing/2014/main" id="{F4F3B2A0-5BE7-4669-97E5-499F5C6AC8A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8" name="Text Box 17">
          <a:extLst>
            <a:ext uri="{FF2B5EF4-FFF2-40B4-BE49-F238E27FC236}">
              <a16:creationId xmlns:a16="http://schemas.microsoft.com/office/drawing/2014/main" id="{0B6E4B75-157E-4DCE-960D-89378063BA5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49" name="Text Box 18">
          <a:extLst>
            <a:ext uri="{FF2B5EF4-FFF2-40B4-BE49-F238E27FC236}">
              <a16:creationId xmlns:a16="http://schemas.microsoft.com/office/drawing/2014/main" id="{3D445290-0CA1-4F5E-95AB-790EE6588D9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0" name="Text Box 19">
          <a:extLst>
            <a:ext uri="{FF2B5EF4-FFF2-40B4-BE49-F238E27FC236}">
              <a16:creationId xmlns:a16="http://schemas.microsoft.com/office/drawing/2014/main" id="{D8E69C0C-3999-4B94-BD5B-7A662B6277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1" name="Text Box 20">
          <a:extLst>
            <a:ext uri="{FF2B5EF4-FFF2-40B4-BE49-F238E27FC236}">
              <a16:creationId xmlns:a16="http://schemas.microsoft.com/office/drawing/2014/main" id="{2F4305EC-2468-4DB2-BC42-BCDA63CDB40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2" name="Text Box 22">
          <a:extLst>
            <a:ext uri="{FF2B5EF4-FFF2-40B4-BE49-F238E27FC236}">
              <a16:creationId xmlns:a16="http://schemas.microsoft.com/office/drawing/2014/main" id="{14AC4EAE-4D26-415A-B83D-30A08D82EAF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3" name="Text Box 23">
          <a:extLst>
            <a:ext uri="{FF2B5EF4-FFF2-40B4-BE49-F238E27FC236}">
              <a16:creationId xmlns:a16="http://schemas.microsoft.com/office/drawing/2014/main" id="{62CAC8C6-47BC-4486-9780-F9C9EF934D3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4" name="Text Box 24">
          <a:extLst>
            <a:ext uri="{FF2B5EF4-FFF2-40B4-BE49-F238E27FC236}">
              <a16:creationId xmlns:a16="http://schemas.microsoft.com/office/drawing/2014/main" id="{F8F8932A-3FA7-4165-8241-2732F24D718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5" name="Text Box 25">
          <a:extLst>
            <a:ext uri="{FF2B5EF4-FFF2-40B4-BE49-F238E27FC236}">
              <a16:creationId xmlns:a16="http://schemas.microsoft.com/office/drawing/2014/main" id="{BA6A06BC-D6A6-4007-98FB-16BBE2742F53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6" name="Text Box 26">
          <a:extLst>
            <a:ext uri="{FF2B5EF4-FFF2-40B4-BE49-F238E27FC236}">
              <a16:creationId xmlns:a16="http://schemas.microsoft.com/office/drawing/2014/main" id="{0455745F-1EF2-42E7-B452-C8DC63360DB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7" name="Text Box 27">
          <a:extLst>
            <a:ext uri="{FF2B5EF4-FFF2-40B4-BE49-F238E27FC236}">
              <a16:creationId xmlns:a16="http://schemas.microsoft.com/office/drawing/2014/main" id="{C2F3FBEE-B623-451A-9C24-FD2B7C6C982F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8" name="Text Box 28">
          <a:extLst>
            <a:ext uri="{FF2B5EF4-FFF2-40B4-BE49-F238E27FC236}">
              <a16:creationId xmlns:a16="http://schemas.microsoft.com/office/drawing/2014/main" id="{D7B714CA-2F17-40AC-B34E-E7876DA6A6D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59" name="Text Box 29">
          <a:extLst>
            <a:ext uri="{FF2B5EF4-FFF2-40B4-BE49-F238E27FC236}">
              <a16:creationId xmlns:a16="http://schemas.microsoft.com/office/drawing/2014/main" id="{8376FF32-5EA4-457B-BA8C-BFBF77873F3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0" name="Text Box 30">
          <a:extLst>
            <a:ext uri="{FF2B5EF4-FFF2-40B4-BE49-F238E27FC236}">
              <a16:creationId xmlns:a16="http://schemas.microsoft.com/office/drawing/2014/main" id="{374BF35B-F8D6-4C0F-9BB0-F8CCE496919B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61" name="Text Box 31">
          <a:extLst>
            <a:ext uri="{FF2B5EF4-FFF2-40B4-BE49-F238E27FC236}">
              <a16:creationId xmlns:a16="http://schemas.microsoft.com/office/drawing/2014/main" id="{B8CADF16-C583-4105-989A-83D51E76CBD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2" name="Text Box 32">
          <a:extLst>
            <a:ext uri="{FF2B5EF4-FFF2-40B4-BE49-F238E27FC236}">
              <a16:creationId xmlns:a16="http://schemas.microsoft.com/office/drawing/2014/main" id="{9999E6F1-B0A3-4CAD-BF96-522774EAE6AE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3" name="Text Box 33">
          <a:extLst>
            <a:ext uri="{FF2B5EF4-FFF2-40B4-BE49-F238E27FC236}">
              <a16:creationId xmlns:a16="http://schemas.microsoft.com/office/drawing/2014/main" id="{43F51208-FA4F-4890-8458-7EB93A1877E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4" name="Text Box 34">
          <a:extLst>
            <a:ext uri="{FF2B5EF4-FFF2-40B4-BE49-F238E27FC236}">
              <a16:creationId xmlns:a16="http://schemas.microsoft.com/office/drawing/2014/main" id="{A5AE90FB-3920-40AA-B709-B23FF9FEA175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5" name="Text Box 35">
          <a:extLst>
            <a:ext uri="{FF2B5EF4-FFF2-40B4-BE49-F238E27FC236}">
              <a16:creationId xmlns:a16="http://schemas.microsoft.com/office/drawing/2014/main" id="{7D44FB39-0885-4550-95D9-043E2751583C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6" name="Text Box 36">
          <a:extLst>
            <a:ext uri="{FF2B5EF4-FFF2-40B4-BE49-F238E27FC236}">
              <a16:creationId xmlns:a16="http://schemas.microsoft.com/office/drawing/2014/main" id="{7C8111CB-5790-498C-BB50-564789A034D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7" name="Text Box 37">
          <a:extLst>
            <a:ext uri="{FF2B5EF4-FFF2-40B4-BE49-F238E27FC236}">
              <a16:creationId xmlns:a16="http://schemas.microsoft.com/office/drawing/2014/main" id="{4F614D82-48EA-4BE3-8AAC-EFDB23DC24F4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8" name="Text Box 38">
          <a:extLst>
            <a:ext uri="{FF2B5EF4-FFF2-40B4-BE49-F238E27FC236}">
              <a16:creationId xmlns:a16="http://schemas.microsoft.com/office/drawing/2014/main" id="{33412403-837C-4945-A198-9A7E92B832A8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69" name="Text Box 39">
          <a:extLst>
            <a:ext uri="{FF2B5EF4-FFF2-40B4-BE49-F238E27FC236}">
              <a16:creationId xmlns:a16="http://schemas.microsoft.com/office/drawing/2014/main" id="{01AABD80-7091-4796-B715-BC935636231F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0" name="Text Box 40">
          <a:extLst>
            <a:ext uri="{FF2B5EF4-FFF2-40B4-BE49-F238E27FC236}">
              <a16:creationId xmlns:a16="http://schemas.microsoft.com/office/drawing/2014/main" id="{4CD9AF8D-7FCB-41A6-BC87-1AAE2FC28DD7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39</xdr:row>
      <xdr:rowOff>28575</xdr:rowOff>
    </xdr:to>
    <xdr:sp macro="" textlink="">
      <xdr:nvSpPr>
        <xdr:cNvPr id="46671" name="Text Box 41">
          <a:extLst>
            <a:ext uri="{FF2B5EF4-FFF2-40B4-BE49-F238E27FC236}">
              <a16:creationId xmlns:a16="http://schemas.microsoft.com/office/drawing/2014/main" id="{16288CE1-2CEF-43DA-939D-33444132F2AA}"/>
            </a:ext>
          </a:extLst>
        </xdr:cNvPr>
        <xdr:cNvSpPr txBox="1">
          <a:spLocks noChangeArrowheads="1"/>
        </xdr:cNvSpPr>
      </xdr:nvSpPr>
      <xdr:spPr bwMode="auto">
        <a:xfrm>
          <a:off x="1619250" y="7143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2" name="Text Box 42">
          <a:extLst>
            <a:ext uri="{FF2B5EF4-FFF2-40B4-BE49-F238E27FC236}">
              <a16:creationId xmlns:a16="http://schemas.microsoft.com/office/drawing/2014/main" id="{787967B7-28AA-4912-84CE-738B068F6FD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3" name="Text Box 43">
          <a:extLst>
            <a:ext uri="{FF2B5EF4-FFF2-40B4-BE49-F238E27FC236}">
              <a16:creationId xmlns:a16="http://schemas.microsoft.com/office/drawing/2014/main" id="{6F511C7E-CF9C-4670-9791-539A1FEC34F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4" name="Text Box 44">
          <a:extLst>
            <a:ext uri="{FF2B5EF4-FFF2-40B4-BE49-F238E27FC236}">
              <a16:creationId xmlns:a16="http://schemas.microsoft.com/office/drawing/2014/main" id="{80B30D36-1340-4D84-90F5-62E90DFF3196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5" name="Text Box 45">
          <a:extLst>
            <a:ext uri="{FF2B5EF4-FFF2-40B4-BE49-F238E27FC236}">
              <a16:creationId xmlns:a16="http://schemas.microsoft.com/office/drawing/2014/main" id="{F9A4E503-F364-4B1A-8CA6-F94777B2CA4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6" name="Text Box 46">
          <a:extLst>
            <a:ext uri="{FF2B5EF4-FFF2-40B4-BE49-F238E27FC236}">
              <a16:creationId xmlns:a16="http://schemas.microsoft.com/office/drawing/2014/main" id="{933FC57F-4679-4A5E-A34B-4ECAD956F272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7" name="Text Box 47">
          <a:extLst>
            <a:ext uri="{FF2B5EF4-FFF2-40B4-BE49-F238E27FC236}">
              <a16:creationId xmlns:a16="http://schemas.microsoft.com/office/drawing/2014/main" id="{B426EB99-4862-43DF-90FE-451AC5DB337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8" name="Text Box 48">
          <a:extLst>
            <a:ext uri="{FF2B5EF4-FFF2-40B4-BE49-F238E27FC236}">
              <a16:creationId xmlns:a16="http://schemas.microsoft.com/office/drawing/2014/main" id="{74C8BC82-5699-4562-9D5B-3D6E008031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79" name="Text Box 49">
          <a:extLst>
            <a:ext uri="{FF2B5EF4-FFF2-40B4-BE49-F238E27FC236}">
              <a16:creationId xmlns:a16="http://schemas.microsoft.com/office/drawing/2014/main" id="{774CFCDB-8331-4A22-B613-504408C85F4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0" name="Text Box 50">
          <a:extLst>
            <a:ext uri="{FF2B5EF4-FFF2-40B4-BE49-F238E27FC236}">
              <a16:creationId xmlns:a16="http://schemas.microsoft.com/office/drawing/2014/main" id="{A1F41A6D-43AF-47C9-8A07-F9B7D635AB01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1" name="Text Box 51">
          <a:extLst>
            <a:ext uri="{FF2B5EF4-FFF2-40B4-BE49-F238E27FC236}">
              <a16:creationId xmlns:a16="http://schemas.microsoft.com/office/drawing/2014/main" id="{03CDAC4C-BB7C-48D1-AAF7-0D7ABDC0088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2" name="Text Box 52">
          <a:extLst>
            <a:ext uri="{FF2B5EF4-FFF2-40B4-BE49-F238E27FC236}">
              <a16:creationId xmlns:a16="http://schemas.microsoft.com/office/drawing/2014/main" id="{F1C28402-049B-4462-B713-DFA69CE2DA15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3" name="Text Box 53">
          <a:extLst>
            <a:ext uri="{FF2B5EF4-FFF2-40B4-BE49-F238E27FC236}">
              <a16:creationId xmlns:a16="http://schemas.microsoft.com/office/drawing/2014/main" id="{F8B9BDB6-E071-42F4-8B73-8DFFE2442C7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4" name="Text Box 54">
          <a:extLst>
            <a:ext uri="{FF2B5EF4-FFF2-40B4-BE49-F238E27FC236}">
              <a16:creationId xmlns:a16="http://schemas.microsoft.com/office/drawing/2014/main" id="{90C5D1DE-D484-410C-800B-17DAF53FAF44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5" name="Text Box 55">
          <a:extLst>
            <a:ext uri="{FF2B5EF4-FFF2-40B4-BE49-F238E27FC236}">
              <a16:creationId xmlns:a16="http://schemas.microsoft.com/office/drawing/2014/main" id="{74D51CDD-B3F1-4B33-9E60-BD40FC098670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6" name="Text Box 56">
          <a:extLst>
            <a:ext uri="{FF2B5EF4-FFF2-40B4-BE49-F238E27FC236}">
              <a16:creationId xmlns:a16="http://schemas.microsoft.com/office/drawing/2014/main" id="{C66281C6-9C8E-4D84-827D-ED4032305A67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7" name="Text Box 57">
          <a:extLst>
            <a:ext uri="{FF2B5EF4-FFF2-40B4-BE49-F238E27FC236}">
              <a16:creationId xmlns:a16="http://schemas.microsoft.com/office/drawing/2014/main" id="{28A1C117-CB0D-4C14-A336-39CB5D7F8E4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8" name="Text Box 58">
          <a:extLst>
            <a:ext uri="{FF2B5EF4-FFF2-40B4-BE49-F238E27FC236}">
              <a16:creationId xmlns:a16="http://schemas.microsoft.com/office/drawing/2014/main" id="{8896CAD5-EE31-43E2-8C36-F7724258BE4D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89" name="Text Box 59">
          <a:extLst>
            <a:ext uri="{FF2B5EF4-FFF2-40B4-BE49-F238E27FC236}">
              <a16:creationId xmlns:a16="http://schemas.microsoft.com/office/drawing/2014/main" id="{B3551178-44E6-47E1-852A-5D160499651E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0" name="Text Box 60">
          <a:extLst>
            <a:ext uri="{FF2B5EF4-FFF2-40B4-BE49-F238E27FC236}">
              <a16:creationId xmlns:a16="http://schemas.microsoft.com/office/drawing/2014/main" id="{D3AE6D22-B9D0-4E02-8A14-11C405B0E399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38</xdr:row>
      <xdr:rowOff>0</xdr:rowOff>
    </xdr:to>
    <xdr:sp macro="" textlink="">
      <xdr:nvSpPr>
        <xdr:cNvPr id="46691" name="Text Box 61">
          <a:extLst>
            <a:ext uri="{FF2B5EF4-FFF2-40B4-BE49-F238E27FC236}">
              <a16:creationId xmlns:a16="http://schemas.microsoft.com/office/drawing/2014/main" id="{4033A9BB-B924-40D0-B925-C2737514298C}"/>
            </a:ext>
          </a:extLst>
        </xdr:cNvPr>
        <xdr:cNvSpPr txBox="1">
          <a:spLocks noChangeArrowheads="1"/>
        </xdr:cNvSpPr>
      </xdr:nvSpPr>
      <xdr:spPr bwMode="auto">
        <a:xfrm>
          <a:off x="1619250" y="694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8"/>
  <sheetViews>
    <sheetView workbookViewId="0">
      <selection activeCell="D7" sqref="D7:E7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125"/>
      <c r="D4" s="125"/>
      <c r="E4" s="125"/>
      <c r="F4" s="125"/>
      <c r="G4" s="6"/>
    </row>
    <row r="5" spans="2:20" ht="22.5" thickTop="1" thickBot="1" x14ac:dyDescent="0.4">
      <c r="B5" s="2"/>
      <c r="C5" s="170" t="s">
        <v>0</v>
      </c>
      <c r="D5" s="170"/>
      <c r="E5" s="170"/>
      <c r="F5" s="170"/>
      <c r="G5" s="6"/>
    </row>
    <row r="6" spans="2:20" ht="23.25" customHeight="1" thickTop="1" thickBot="1" x14ac:dyDescent="0.3">
      <c r="B6" s="2"/>
      <c r="C6" s="127"/>
      <c r="D6" s="157" t="s">
        <v>1</v>
      </c>
      <c r="E6" s="171"/>
      <c r="F6" s="7"/>
      <c r="G6" s="6"/>
    </row>
    <row r="7" spans="2:20" ht="17.25" thickTop="1" thickBot="1" x14ac:dyDescent="0.3">
      <c r="B7" s="2"/>
      <c r="C7" s="127"/>
      <c r="D7" s="157" t="s">
        <v>147</v>
      </c>
      <c r="E7" s="171"/>
      <c r="F7" s="7"/>
      <c r="G7" s="6"/>
    </row>
    <row r="8" spans="2:20" ht="16.5" customHeight="1" thickTop="1" thickBot="1" x14ac:dyDescent="0.35">
      <c r="B8" s="2"/>
      <c r="C8" s="127"/>
      <c r="D8" s="140"/>
      <c r="E8" s="141"/>
      <c r="F8" s="7"/>
      <c r="G8" s="6"/>
    </row>
    <row r="9" spans="2:20" ht="20.25" thickTop="1" thickBot="1" x14ac:dyDescent="0.35">
      <c r="B9" s="2"/>
      <c r="C9" s="127"/>
      <c r="D9" s="140"/>
      <c r="E9" s="8" t="s">
        <v>2</v>
      </c>
      <c r="F9" s="7"/>
      <c r="G9" s="6"/>
    </row>
    <row r="10" spans="2:20" ht="20.25" thickTop="1" thickBot="1" x14ac:dyDescent="0.35">
      <c r="B10" s="2"/>
      <c r="C10" s="127"/>
      <c r="D10" s="140"/>
      <c r="E10" s="8"/>
      <c r="F10" s="7"/>
      <c r="G10" s="6"/>
    </row>
    <row r="11" spans="2:20" ht="20.25" thickTop="1" thickBot="1" x14ac:dyDescent="0.35">
      <c r="B11" s="2"/>
      <c r="C11" s="127"/>
      <c r="D11" s="141"/>
      <c r="E11" s="8" t="s">
        <v>3</v>
      </c>
      <c r="G11" s="6"/>
      <c r="S11" s="124"/>
      <c r="T11" s="124"/>
    </row>
    <row r="12" spans="2:20" ht="20.25" thickTop="1" thickBot="1" x14ac:dyDescent="0.35">
      <c r="B12" s="2"/>
      <c r="C12" s="127"/>
      <c r="D12" s="141"/>
      <c r="E12" s="8" t="s">
        <v>4</v>
      </c>
      <c r="G12" s="6"/>
    </row>
    <row r="13" spans="2:20" ht="20.25" thickTop="1" thickBot="1" x14ac:dyDescent="0.35">
      <c r="B13" s="2"/>
      <c r="C13" s="127"/>
      <c r="D13" s="9"/>
      <c r="E13" s="8" t="s">
        <v>5</v>
      </c>
      <c r="G13" s="6"/>
    </row>
    <row r="14" spans="2:20" ht="20.25" thickTop="1" thickBot="1" x14ac:dyDescent="0.35">
      <c r="B14" s="2"/>
      <c r="C14" s="127"/>
      <c r="D14" s="9"/>
      <c r="E14" s="8" t="s">
        <v>6</v>
      </c>
      <c r="G14" s="6"/>
    </row>
    <row r="15" spans="2:20" ht="20.25" thickTop="1" thickBot="1" x14ac:dyDescent="0.35">
      <c r="B15" s="2"/>
      <c r="C15" s="127"/>
      <c r="D15" s="9"/>
      <c r="E15" s="8" t="s">
        <v>7</v>
      </c>
      <c r="G15" s="6"/>
    </row>
    <row r="16" spans="2:20" ht="20.25" thickTop="1" thickBot="1" x14ac:dyDescent="0.35">
      <c r="B16" s="2"/>
      <c r="C16" s="127"/>
      <c r="D16" s="9"/>
      <c r="E16" s="8" t="s">
        <v>8</v>
      </c>
      <c r="G16" s="6"/>
    </row>
    <row r="17" spans="2:7" ht="20.25" thickTop="1" thickBot="1" x14ac:dyDescent="0.35">
      <c r="B17" s="2"/>
      <c r="C17" s="127"/>
      <c r="D17" s="9"/>
      <c r="E17" s="8"/>
      <c r="G17" s="6"/>
    </row>
    <row r="18" spans="2:7" ht="24.75" customHeight="1" thickTop="1" thickBot="1" x14ac:dyDescent="0.35">
      <c r="B18" s="2"/>
      <c r="D18" s="141"/>
      <c r="E18" s="10" t="s">
        <v>9</v>
      </c>
      <c r="F18" s="11"/>
      <c r="G18" s="6"/>
    </row>
    <row r="19" spans="2:7" ht="24.75" customHeight="1" thickTop="1" thickBot="1" x14ac:dyDescent="0.35">
      <c r="B19" s="2"/>
      <c r="D19" s="141"/>
      <c r="E19" s="10"/>
      <c r="F19" s="11"/>
      <c r="G19" s="6"/>
    </row>
    <row r="20" spans="2:7" ht="20.25" thickTop="1" thickBot="1" x14ac:dyDescent="0.35">
      <c r="B20" s="2"/>
      <c r="C20" s="127"/>
      <c r="D20" s="9"/>
      <c r="E20" s="8" t="s">
        <v>10</v>
      </c>
      <c r="G20" s="6"/>
    </row>
    <row r="21" spans="2:7" ht="20.25" thickTop="1" thickBot="1" x14ac:dyDescent="0.35">
      <c r="B21" s="2"/>
      <c r="C21" s="127"/>
      <c r="D21" s="9"/>
      <c r="E21" s="8" t="s">
        <v>11</v>
      </c>
      <c r="G21" s="6"/>
    </row>
    <row r="22" spans="2:7" ht="20.25" thickTop="1" thickBot="1" x14ac:dyDescent="0.35">
      <c r="B22" s="2"/>
      <c r="C22" s="127"/>
      <c r="D22" s="141"/>
      <c r="E22" s="8"/>
      <c r="G22" s="6"/>
    </row>
    <row r="23" spans="2:7" ht="14.25" thickTop="1" thickBot="1" x14ac:dyDescent="0.25">
      <c r="B23" s="2"/>
      <c r="E23" s="12"/>
      <c r="G23" s="6"/>
    </row>
    <row r="24" spans="2:7" ht="14.25" thickTop="1" thickBot="1" x14ac:dyDescent="0.25">
      <c r="B24" s="2"/>
      <c r="C24" s="13"/>
      <c r="D24" s="13"/>
      <c r="E24" s="13"/>
      <c r="F24" s="13"/>
      <c r="G24" s="6"/>
    </row>
    <row r="25" spans="2:7" ht="4.5" customHeight="1" thickTop="1" x14ac:dyDescent="0.2">
      <c r="B25" s="2"/>
      <c r="C25" s="151" t="s">
        <v>12</v>
      </c>
      <c r="D25" s="3"/>
      <c r="E25" s="3"/>
      <c r="F25" s="3"/>
      <c r="G25" s="6"/>
    </row>
    <row r="26" spans="2:7" ht="12.75" customHeight="1" x14ac:dyDescent="0.2">
      <c r="C26" s="14" t="s">
        <v>13</v>
      </c>
    </row>
    <row r="27" spans="2:7" ht="26.25" customHeight="1" x14ac:dyDescent="0.2">
      <c r="C27" s="169" t="s">
        <v>14</v>
      </c>
      <c r="D27" s="169"/>
      <c r="E27" s="169"/>
      <c r="F27" s="169"/>
    </row>
    <row r="28" spans="2:7" x14ac:dyDescent="0.2">
      <c r="F28" s="15"/>
    </row>
  </sheetData>
  <mergeCells count="4">
    <mergeCell ref="C27:F27"/>
    <mergeCell ref="C5:F5"/>
    <mergeCell ref="D6:E6"/>
    <mergeCell ref="D7:E7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32"/>
  <sheetViews>
    <sheetView topLeftCell="A10" zoomScale="150" zoomScaleNormal="150" workbookViewId="0">
      <selection activeCell="T15" sqref="T15"/>
    </sheetView>
  </sheetViews>
  <sheetFormatPr defaultColWidth="9.140625" defaultRowHeight="12.75" x14ac:dyDescent="0.2"/>
  <cols>
    <col min="1" max="1" width="18.7109375" style="11" customWidth="1"/>
    <col min="2" max="2" width="7.42578125" style="11" customWidth="1"/>
    <col min="3" max="3" width="7.28515625" style="11" customWidth="1"/>
    <col min="4" max="4" width="7" style="11" customWidth="1"/>
    <col min="5" max="6" width="7.28515625" style="11" customWidth="1"/>
    <col min="7" max="10" width="6.7109375" style="11" customWidth="1"/>
    <col min="11" max="12" width="7.28515625" style="11" customWidth="1"/>
    <col min="13" max="16" width="6.7109375" style="11" customWidth="1"/>
    <col min="17" max="16384" width="9.140625" style="11"/>
  </cols>
  <sheetData>
    <row r="1" spans="1:18" ht="18.75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8" ht="15.75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27"/>
      <c r="R2" s="127"/>
    </row>
    <row r="3" spans="1:18" ht="15.75" x14ac:dyDescent="0.25">
      <c r="A3" s="157" t="s">
        <v>147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6"/>
      <c r="R3" s="16"/>
    </row>
    <row r="5" spans="1:18" ht="18.75" x14ac:dyDescent="0.3">
      <c r="A5" s="155" t="s">
        <v>15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8"/>
      <c r="R5" s="8"/>
    </row>
    <row r="6" spans="1:18" ht="6.75" customHeight="1" thickBot="1" x14ac:dyDescent="0.25"/>
    <row r="7" spans="1:18" ht="13.5" thickTop="1" x14ac:dyDescent="0.2">
      <c r="A7" s="138" t="s">
        <v>16</v>
      </c>
      <c r="B7" s="175" t="s">
        <v>17</v>
      </c>
      <c r="C7" s="175"/>
      <c r="D7" s="175"/>
      <c r="E7" s="172" t="s">
        <v>18</v>
      </c>
      <c r="F7" s="173"/>
      <c r="G7" s="174"/>
      <c r="H7" s="172" t="s">
        <v>19</v>
      </c>
      <c r="I7" s="173"/>
      <c r="J7" s="174"/>
      <c r="K7" s="172" t="s">
        <v>20</v>
      </c>
      <c r="L7" s="173"/>
      <c r="M7" s="174"/>
      <c r="N7" s="175" t="s">
        <v>21</v>
      </c>
      <c r="O7" s="175"/>
      <c r="P7" s="176"/>
    </row>
    <row r="8" spans="1:18" ht="25.5" customHeight="1" x14ac:dyDescent="0.2">
      <c r="A8" s="17"/>
      <c r="B8" s="177" t="s">
        <v>22</v>
      </c>
      <c r="C8" s="177"/>
      <c r="D8" s="177"/>
      <c r="E8" s="180" t="s">
        <v>23</v>
      </c>
      <c r="F8" s="181"/>
      <c r="G8" s="182"/>
      <c r="H8" s="178" t="s">
        <v>24</v>
      </c>
      <c r="I8" s="178"/>
      <c r="J8" s="178"/>
      <c r="K8" s="178" t="s">
        <v>25</v>
      </c>
      <c r="L8" s="178"/>
      <c r="M8" s="178"/>
      <c r="N8" s="177" t="s">
        <v>26</v>
      </c>
      <c r="O8" s="177"/>
      <c r="P8" s="164"/>
    </row>
    <row r="9" spans="1:18" ht="25.5" x14ac:dyDescent="0.2">
      <c r="A9" s="139"/>
      <c r="B9" s="128" t="s">
        <v>27</v>
      </c>
      <c r="C9" s="128" t="s">
        <v>28</v>
      </c>
      <c r="D9" s="129" t="s">
        <v>29</v>
      </c>
      <c r="E9" s="128" t="s">
        <v>27</v>
      </c>
      <c r="F9" s="128" t="s">
        <v>28</v>
      </c>
      <c r="G9" s="129" t="s">
        <v>29</v>
      </c>
      <c r="H9" s="128" t="s">
        <v>27</v>
      </c>
      <c r="I9" s="128" t="s">
        <v>28</v>
      </c>
      <c r="J9" s="129" t="s">
        <v>29</v>
      </c>
      <c r="K9" s="128" t="s">
        <v>27</v>
      </c>
      <c r="L9" s="128" t="s">
        <v>28</v>
      </c>
      <c r="M9" s="129" t="s">
        <v>29</v>
      </c>
      <c r="N9" s="128" t="s">
        <v>27</v>
      </c>
      <c r="O9" s="128" t="s">
        <v>28</v>
      </c>
      <c r="P9" s="18" t="s">
        <v>29</v>
      </c>
    </row>
    <row r="10" spans="1:18" ht="14.1" customHeight="1" x14ac:dyDescent="0.2">
      <c r="A10" s="19" t="s">
        <v>30</v>
      </c>
      <c r="B10" s="142">
        <v>3500</v>
      </c>
      <c r="C10" s="20">
        <v>3569</v>
      </c>
      <c r="D10" s="21">
        <f>C10/B10</f>
        <v>1.0197142857142858</v>
      </c>
      <c r="E10" s="106">
        <v>3000</v>
      </c>
      <c r="F10" s="20">
        <v>3256</v>
      </c>
      <c r="G10" s="22">
        <f>F10/E10</f>
        <v>1.0853333333333333</v>
      </c>
      <c r="H10" s="106">
        <v>225</v>
      </c>
      <c r="I10" s="20">
        <v>396</v>
      </c>
      <c r="J10" s="22">
        <f>I10/H10</f>
        <v>1.76</v>
      </c>
      <c r="K10" s="104">
        <v>2000</v>
      </c>
      <c r="L10" s="20">
        <v>2102</v>
      </c>
      <c r="M10" s="21">
        <f>L10/K10</f>
        <v>1.0509999999999999</v>
      </c>
      <c r="N10" s="104">
        <v>150</v>
      </c>
      <c r="O10" s="20">
        <v>120</v>
      </c>
      <c r="P10" s="23">
        <f>O10/N10</f>
        <v>0.8</v>
      </c>
    </row>
    <row r="11" spans="1:18" ht="14.1" customHeight="1" x14ac:dyDescent="0.2">
      <c r="A11" s="19" t="s">
        <v>31</v>
      </c>
      <c r="B11" s="142">
        <v>16500</v>
      </c>
      <c r="C11" s="20">
        <v>13209</v>
      </c>
      <c r="D11" s="21">
        <f t="shared" ref="D11:D25" si="0">C11/B11</f>
        <v>0.80054545454545456</v>
      </c>
      <c r="E11" s="106">
        <v>14850</v>
      </c>
      <c r="F11" s="20">
        <v>11888</v>
      </c>
      <c r="G11" s="22">
        <f t="shared" ref="G11:G25" si="1">F11/E11</f>
        <v>0.80053872053872055</v>
      </c>
      <c r="H11" s="106">
        <v>1300</v>
      </c>
      <c r="I11" s="20">
        <v>1653</v>
      </c>
      <c r="J11" s="22">
        <f t="shared" ref="J11:J25" si="2">I11/H11</f>
        <v>1.2715384615384615</v>
      </c>
      <c r="K11" s="104">
        <v>9700</v>
      </c>
      <c r="L11" s="20">
        <v>8204</v>
      </c>
      <c r="M11" s="21">
        <f>L11/K11</f>
        <v>0.84577319587628863</v>
      </c>
      <c r="N11" s="104">
        <v>300</v>
      </c>
      <c r="O11" s="20">
        <v>276</v>
      </c>
      <c r="P11" s="23">
        <f t="shared" ref="P11:P25" si="3">O11/N11</f>
        <v>0.92</v>
      </c>
    </row>
    <row r="12" spans="1:18" ht="14.1" customHeight="1" x14ac:dyDescent="0.2">
      <c r="A12" s="19" t="s">
        <v>32</v>
      </c>
      <c r="B12" s="142">
        <v>8950</v>
      </c>
      <c r="C12" s="20">
        <v>7022</v>
      </c>
      <c r="D12" s="21">
        <f t="shared" si="0"/>
        <v>0.78458100558659216</v>
      </c>
      <c r="E12" s="11">
        <v>8503</v>
      </c>
      <c r="F12" s="20">
        <v>6517</v>
      </c>
      <c r="G12" s="22">
        <f t="shared" si="1"/>
        <v>0.76643537574973541</v>
      </c>
      <c r="H12" s="106">
        <v>806</v>
      </c>
      <c r="I12" s="20">
        <v>1031</v>
      </c>
      <c r="J12" s="22">
        <f t="shared" si="2"/>
        <v>1.2791563275434243</v>
      </c>
      <c r="K12" s="104">
        <v>5818</v>
      </c>
      <c r="L12" s="20">
        <v>5043</v>
      </c>
      <c r="M12" s="21">
        <f t="shared" ref="M12:M25" si="4">L12/K12</f>
        <v>0.86679271227225851</v>
      </c>
      <c r="N12" s="104">
        <v>331</v>
      </c>
      <c r="O12" s="20">
        <v>267</v>
      </c>
      <c r="P12" s="23">
        <f t="shared" si="3"/>
        <v>0.80664652567975825</v>
      </c>
    </row>
    <row r="13" spans="1:18" ht="14.1" customHeight="1" x14ac:dyDescent="0.2">
      <c r="A13" s="19" t="s">
        <v>33</v>
      </c>
      <c r="B13" s="142">
        <v>7500</v>
      </c>
      <c r="C13" s="20">
        <v>6386</v>
      </c>
      <c r="D13" s="21">
        <f t="shared" si="0"/>
        <v>0.8514666666666667</v>
      </c>
      <c r="E13" s="106">
        <v>7050</v>
      </c>
      <c r="F13" s="20">
        <v>5912</v>
      </c>
      <c r="G13" s="22">
        <f t="shared" si="1"/>
        <v>0.83858156028368791</v>
      </c>
      <c r="H13" s="106">
        <v>375</v>
      </c>
      <c r="I13" s="20">
        <v>609</v>
      </c>
      <c r="J13" s="22">
        <f t="shared" si="2"/>
        <v>1.6240000000000001</v>
      </c>
      <c r="K13" s="104">
        <v>4950</v>
      </c>
      <c r="L13" s="20">
        <v>4349</v>
      </c>
      <c r="M13" s="21">
        <f t="shared" si="4"/>
        <v>0.87858585858585858</v>
      </c>
      <c r="N13" s="104">
        <v>215</v>
      </c>
      <c r="O13" s="20">
        <v>148</v>
      </c>
      <c r="P13" s="23">
        <f t="shared" si="3"/>
        <v>0.68837209302325586</v>
      </c>
    </row>
    <row r="14" spans="1:18" ht="14.1" customHeight="1" x14ac:dyDescent="0.2">
      <c r="A14" s="19" t="s">
        <v>34</v>
      </c>
      <c r="B14" s="142">
        <v>2436</v>
      </c>
      <c r="C14" s="20">
        <v>2557</v>
      </c>
      <c r="D14" s="21">
        <f t="shared" si="0"/>
        <v>1.0496715927750411</v>
      </c>
      <c r="E14" s="106">
        <v>2310</v>
      </c>
      <c r="F14" s="20">
        <v>2365</v>
      </c>
      <c r="G14" s="22">
        <f t="shared" si="1"/>
        <v>1.0238095238095237</v>
      </c>
      <c r="H14" s="106">
        <v>189</v>
      </c>
      <c r="I14" s="20">
        <v>274</v>
      </c>
      <c r="J14" s="22">
        <f t="shared" si="2"/>
        <v>1.4497354497354498</v>
      </c>
      <c r="K14" s="104">
        <v>1851</v>
      </c>
      <c r="L14" s="20">
        <v>1740</v>
      </c>
      <c r="M14" s="21">
        <f t="shared" si="4"/>
        <v>0.94003241491085898</v>
      </c>
      <c r="N14" s="104">
        <v>143</v>
      </c>
      <c r="O14" s="20">
        <v>115</v>
      </c>
      <c r="P14" s="23">
        <f t="shared" si="3"/>
        <v>0.80419580419580416</v>
      </c>
    </row>
    <row r="15" spans="1:18" ht="14.1" customHeight="1" x14ac:dyDescent="0.2">
      <c r="A15" s="19" t="s">
        <v>35</v>
      </c>
      <c r="B15" s="142">
        <v>10500</v>
      </c>
      <c r="C15" s="20">
        <v>8896</v>
      </c>
      <c r="D15" s="21">
        <f t="shared" si="0"/>
        <v>0.84723809523809523</v>
      </c>
      <c r="E15" s="106">
        <v>9700</v>
      </c>
      <c r="F15" s="20">
        <v>8313</v>
      </c>
      <c r="G15" s="22">
        <f t="shared" si="1"/>
        <v>0.85701030927835053</v>
      </c>
      <c r="H15" s="106">
        <v>850</v>
      </c>
      <c r="I15" s="20">
        <v>1229</v>
      </c>
      <c r="J15" s="22">
        <f t="shared" si="2"/>
        <v>1.4458823529411764</v>
      </c>
      <c r="K15" s="104">
        <v>7500</v>
      </c>
      <c r="L15" s="20">
        <v>6512</v>
      </c>
      <c r="M15" s="21">
        <f t="shared" si="4"/>
        <v>0.86826666666666663</v>
      </c>
      <c r="N15" s="104">
        <v>350</v>
      </c>
      <c r="O15" s="20">
        <v>353</v>
      </c>
      <c r="P15" s="23">
        <f t="shared" si="3"/>
        <v>1.0085714285714287</v>
      </c>
    </row>
    <row r="16" spans="1:18" ht="14.1" customHeight="1" x14ac:dyDescent="0.2">
      <c r="A16" s="19" t="s">
        <v>36</v>
      </c>
      <c r="B16" s="142">
        <v>3600</v>
      </c>
      <c r="C16" s="20">
        <v>3022</v>
      </c>
      <c r="D16" s="21">
        <f t="shared" si="0"/>
        <v>0.83944444444444444</v>
      </c>
      <c r="E16" s="106">
        <v>3175</v>
      </c>
      <c r="F16" s="20">
        <v>2702</v>
      </c>
      <c r="G16" s="22">
        <f t="shared" si="1"/>
        <v>0.85102362204724413</v>
      </c>
      <c r="H16" s="106">
        <v>400</v>
      </c>
      <c r="I16" s="20">
        <v>420</v>
      </c>
      <c r="J16" s="22">
        <f t="shared" si="2"/>
        <v>1.05</v>
      </c>
      <c r="K16" s="104">
        <v>2300</v>
      </c>
      <c r="L16" s="20">
        <v>1945</v>
      </c>
      <c r="M16" s="21">
        <f t="shared" si="4"/>
        <v>0.84565217391304348</v>
      </c>
      <c r="N16" s="104">
        <v>150</v>
      </c>
      <c r="O16" s="20">
        <v>105</v>
      </c>
      <c r="P16" s="23">
        <f t="shared" si="3"/>
        <v>0.7</v>
      </c>
    </row>
    <row r="17" spans="1:17" ht="14.1" customHeight="1" x14ac:dyDescent="0.2">
      <c r="A17" s="19" t="s">
        <v>37</v>
      </c>
      <c r="B17" s="142">
        <v>10892</v>
      </c>
      <c r="C17" s="20">
        <v>9640</v>
      </c>
      <c r="D17" s="21">
        <f t="shared" si="0"/>
        <v>0.88505325009181046</v>
      </c>
      <c r="E17" s="106">
        <v>9500</v>
      </c>
      <c r="F17" s="20">
        <v>8614</v>
      </c>
      <c r="G17" s="22">
        <f t="shared" si="1"/>
        <v>0.90673684210526317</v>
      </c>
      <c r="H17" s="106">
        <v>700</v>
      </c>
      <c r="I17" s="20">
        <v>1009</v>
      </c>
      <c r="J17" s="22">
        <f t="shared" si="2"/>
        <v>1.4414285714285715</v>
      </c>
      <c r="K17" s="104">
        <v>6600</v>
      </c>
      <c r="L17" s="20">
        <v>6206</v>
      </c>
      <c r="M17" s="21">
        <f t="shared" si="4"/>
        <v>0.94030303030303031</v>
      </c>
      <c r="N17" s="104">
        <v>275</v>
      </c>
      <c r="O17" s="20">
        <v>240</v>
      </c>
      <c r="P17" s="23">
        <f t="shared" si="3"/>
        <v>0.87272727272727268</v>
      </c>
    </row>
    <row r="18" spans="1:17" ht="14.1" customHeight="1" x14ac:dyDescent="0.2">
      <c r="A18" s="19" t="s">
        <v>38</v>
      </c>
      <c r="B18" s="142">
        <v>4300</v>
      </c>
      <c r="C18" s="20">
        <v>3414</v>
      </c>
      <c r="D18" s="21">
        <f t="shared" si="0"/>
        <v>0.79395348837209301</v>
      </c>
      <c r="E18" s="106">
        <v>3800</v>
      </c>
      <c r="F18" s="20">
        <v>2979</v>
      </c>
      <c r="G18" s="22">
        <f t="shared" si="1"/>
        <v>0.78394736842105261</v>
      </c>
      <c r="H18" s="106">
        <v>360</v>
      </c>
      <c r="I18" s="20">
        <v>407</v>
      </c>
      <c r="J18" s="22">
        <f t="shared" si="2"/>
        <v>1.1305555555555555</v>
      </c>
      <c r="K18" s="104">
        <v>2500</v>
      </c>
      <c r="L18" s="20">
        <v>1843</v>
      </c>
      <c r="M18" s="21">
        <f t="shared" si="4"/>
        <v>0.73719999999999997</v>
      </c>
      <c r="N18" s="104">
        <v>205</v>
      </c>
      <c r="O18" s="20">
        <v>173</v>
      </c>
      <c r="P18" s="23">
        <f t="shared" si="3"/>
        <v>0.84390243902439022</v>
      </c>
    </row>
    <row r="19" spans="1:17" ht="14.1" customHeight="1" x14ac:dyDescent="0.2">
      <c r="A19" s="19" t="s">
        <v>39</v>
      </c>
      <c r="B19" s="142">
        <v>20000</v>
      </c>
      <c r="C19" s="20">
        <v>17709</v>
      </c>
      <c r="D19" s="21">
        <f t="shared" si="0"/>
        <v>0.88544999999999996</v>
      </c>
      <c r="E19" s="106">
        <v>18000</v>
      </c>
      <c r="F19" s="20">
        <v>16264</v>
      </c>
      <c r="G19" s="22">
        <f t="shared" si="1"/>
        <v>0.90355555555555556</v>
      </c>
      <c r="H19" s="106">
        <v>1500</v>
      </c>
      <c r="I19" s="20">
        <v>1803</v>
      </c>
      <c r="J19" s="22">
        <f t="shared" si="2"/>
        <v>1.202</v>
      </c>
      <c r="K19" s="104">
        <v>9500</v>
      </c>
      <c r="L19" s="20">
        <v>9099</v>
      </c>
      <c r="M19" s="21">
        <f t="shared" si="4"/>
        <v>0.95778947368421052</v>
      </c>
      <c r="N19" s="104">
        <v>450</v>
      </c>
      <c r="O19" s="20">
        <v>420</v>
      </c>
      <c r="P19" s="23">
        <f t="shared" si="3"/>
        <v>0.93333333333333335</v>
      </c>
    </row>
    <row r="20" spans="1:17" ht="14.1" customHeight="1" x14ac:dyDescent="0.2">
      <c r="A20" s="19" t="s">
        <v>40</v>
      </c>
      <c r="B20" s="142">
        <v>8800</v>
      </c>
      <c r="C20" s="20">
        <v>5519</v>
      </c>
      <c r="D20" s="21">
        <f t="shared" si="0"/>
        <v>0.62715909090909094</v>
      </c>
      <c r="E20" s="106">
        <v>8200</v>
      </c>
      <c r="F20" s="20">
        <v>5095</v>
      </c>
      <c r="G20" s="22">
        <f t="shared" si="1"/>
        <v>0.62134146341463414</v>
      </c>
      <c r="H20" s="106">
        <v>388</v>
      </c>
      <c r="I20" s="20">
        <v>566</v>
      </c>
      <c r="J20" s="22">
        <f t="shared" si="2"/>
        <v>1.4587628865979381</v>
      </c>
      <c r="K20" s="104">
        <v>6112</v>
      </c>
      <c r="L20" s="20">
        <v>4036</v>
      </c>
      <c r="M20" s="21">
        <f t="shared" si="4"/>
        <v>0.66034031413612571</v>
      </c>
      <c r="N20" s="104">
        <v>213</v>
      </c>
      <c r="O20" s="20">
        <v>135</v>
      </c>
      <c r="P20" s="23">
        <f t="shared" si="3"/>
        <v>0.63380281690140849</v>
      </c>
    </row>
    <row r="21" spans="1:17" ht="14.1" customHeight="1" x14ac:dyDescent="0.2">
      <c r="A21" s="19" t="s">
        <v>41</v>
      </c>
      <c r="B21" s="142">
        <v>10500</v>
      </c>
      <c r="C21" s="20">
        <v>11758</v>
      </c>
      <c r="D21" s="21">
        <f t="shared" si="0"/>
        <v>1.1198095238095238</v>
      </c>
      <c r="E21" s="106">
        <v>8820</v>
      </c>
      <c r="F21" s="20">
        <v>10987</v>
      </c>
      <c r="G21" s="22">
        <f t="shared" si="1"/>
        <v>1.2456916099773243</v>
      </c>
      <c r="H21" s="106">
        <v>735</v>
      </c>
      <c r="I21" s="20">
        <v>1603</v>
      </c>
      <c r="J21" s="22">
        <f t="shared" si="2"/>
        <v>2.1809523809523808</v>
      </c>
      <c r="K21" s="104">
        <v>8190</v>
      </c>
      <c r="L21" s="20">
        <v>9347</v>
      </c>
      <c r="M21" s="21">
        <f t="shared" si="4"/>
        <v>1.1412698412698412</v>
      </c>
      <c r="N21" s="104">
        <v>400</v>
      </c>
      <c r="O21" s="20">
        <v>287</v>
      </c>
      <c r="P21" s="23">
        <f t="shared" si="3"/>
        <v>0.71750000000000003</v>
      </c>
    </row>
    <row r="22" spans="1:17" ht="14.1" customHeight="1" x14ac:dyDescent="0.2">
      <c r="A22" s="19" t="s">
        <v>42</v>
      </c>
      <c r="B22" s="142">
        <v>8800</v>
      </c>
      <c r="C22" s="20">
        <v>9738</v>
      </c>
      <c r="D22" s="21">
        <f t="shared" si="0"/>
        <v>1.1065909090909092</v>
      </c>
      <c r="E22" s="106">
        <v>8200</v>
      </c>
      <c r="F22" s="20">
        <v>9016</v>
      </c>
      <c r="G22" s="22">
        <f t="shared" si="1"/>
        <v>1.0995121951219513</v>
      </c>
      <c r="H22" s="106">
        <v>500</v>
      </c>
      <c r="I22" s="20">
        <v>1236</v>
      </c>
      <c r="J22" s="22">
        <f t="shared" si="2"/>
        <v>2.472</v>
      </c>
      <c r="K22" s="104">
        <v>7250</v>
      </c>
      <c r="L22" s="20">
        <v>7806</v>
      </c>
      <c r="M22" s="21">
        <f t="shared" si="4"/>
        <v>1.0766896551724139</v>
      </c>
      <c r="N22" s="104">
        <v>300</v>
      </c>
      <c r="O22" s="20">
        <v>299</v>
      </c>
      <c r="P22" s="23">
        <f t="shared" si="3"/>
        <v>0.9966666666666667</v>
      </c>
    </row>
    <row r="23" spans="1:17" ht="14.1" customHeight="1" x14ac:dyDescent="0.2">
      <c r="A23" s="19" t="s">
        <v>43</v>
      </c>
      <c r="B23" s="142">
        <v>4850</v>
      </c>
      <c r="C23" s="20">
        <v>4057</v>
      </c>
      <c r="D23" s="21">
        <f t="shared" si="0"/>
        <v>0.83649484536082475</v>
      </c>
      <c r="E23" s="106">
        <v>3700</v>
      </c>
      <c r="F23" s="20">
        <v>3675</v>
      </c>
      <c r="G23" s="22">
        <f t="shared" si="1"/>
        <v>0.9932432432432432</v>
      </c>
      <c r="H23" s="106">
        <v>375</v>
      </c>
      <c r="I23" s="20">
        <v>516</v>
      </c>
      <c r="J23" s="22">
        <f t="shared" si="2"/>
        <v>1.3759999999999999</v>
      </c>
      <c r="K23" s="104">
        <v>4400</v>
      </c>
      <c r="L23" s="20">
        <v>3178</v>
      </c>
      <c r="M23" s="21">
        <f t="shared" si="4"/>
        <v>0.72227272727272729</v>
      </c>
      <c r="N23" s="104">
        <v>180</v>
      </c>
      <c r="O23" s="20">
        <v>176</v>
      </c>
      <c r="P23" s="23">
        <f t="shared" si="3"/>
        <v>0.97777777777777775</v>
      </c>
    </row>
    <row r="24" spans="1:17" ht="14.1" customHeight="1" x14ac:dyDescent="0.2">
      <c r="A24" s="19" t="s">
        <v>44</v>
      </c>
      <c r="B24" s="142">
        <v>8250</v>
      </c>
      <c r="C24" s="20">
        <v>7833</v>
      </c>
      <c r="D24" s="21">
        <f t="shared" si="0"/>
        <v>0.94945454545454544</v>
      </c>
      <c r="E24" s="106">
        <v>7000</v>
      </c>
      <c r="F24" s="20">
        <v>6928</v>
      </c>
      <c r="G24" s="22">
        <f t="shared" si="1"/>
        <v>0.98971428571428577</v>
      </c>
      <c r="H24" s="106">
        <v>575</v>
      </c>
      <c r="I24" s="20">
        <v>817</v>
      </c>
      <c r="J24" s="22">
        <f t="shared" si="2"/>
        <v>1.4208695652173913</v>
      </c>
      <c r="K24" s="104">
        <v>5500</v>
      </c>
      <c r="L24" s="20">
        <v>5594</v>
      </c>
      <c r="M24" s="21">
        <f t="shared" si="4"/>
        <v>1.017090909090909</v>
      </c>
      <c r="N24" s="104">
        <v>250</v>
      </c>
      <c r="O24" s="20">
        <v>202</v>
      </c>
      <c r="P24" s="23">
        <f t="shared" si="3"/>
        <v>0.80800000000000005</v>
      </c>
    </row>
    <row r="25" spans="1:17" ht="14.1" customHeight="1" x14ac:dyDescent="0.2">
      <c r="A25" s="19" t="s">
        <v>45</v>
      </c>
      <c r="B25" s="143">
        <v>9660</v>
      </c>
      <c r="C25" s="20">
        <v>7954</v>
      </c>
      <c r="D25" s="21">
        <f t="shared" si="0"/>
        <v>0.82339544513457552</v>
      </c>
      <c r="E25" s="106">
        <v>9400</v>
      </c>
      <c r="F25" s="20">
        <v>7411</v>
      </c>
      <c r="G25" s="22">
        <f t="shared" si="1"/>
        <v>0.78840425531914893</v>
      </c>
      <c r="H25" s="106">
        <v>800</v>
      </c>
      <c r="I25" s="20">
        <v>1002</v>
      </c>
      <c r="J25" s="22">
        <f t="shared" si="2"/>
        <v>1.2524999999999999</v>
      </c>
      <c r="K25" s="104">
        <v>8000</v>
      </c>
      <c r="L25" s="20">
        <v>6150</v>
      </c>
      <c r="M25" s="21">
        <f t="shared" si="4"/>
        <v>0.76875000000000004</v>
      </c>
      <c r="N25" s="104">
        <v>300</v>
      </c>
      <c r="O25" s="20">
        <v>267</v>
      </c>
      <c r="P25" s="23">
        <f t="shared" si="3"/>
        <v>0.89</v>
      </c>
    </row>
    <row r="26" spans="1:17" x14ac:dyDescent="0.2">
      <c r="A26" s="19" t="s">
        <v>46</v>
      </c>
      <c r="B26" s="112" t="s">
        <v>47</v>
      </c>
      <c r="C26" s="104">
        <v>1486</v>
      </c>
      <c r="D26" s="21" t="s">
        <v>47</v>
      </c>
      <c r="E26" s="106" t="s">
        <v>47</v>
      </c>
      <c r="F26" s="107">
        <v>1370</v>
      </c>
      <c r="G26" s="22" t="s">
        <v>47</v>
      </c>
      <c r="H26" s="106" t="s">
        <v>47</v>
      </c>
      <c r="I26" s="107">
        <v>67</v>
      </c>
      <c r="J26" s="22" t="s">
        <v>47</v>
      </c>
      <c r="K26" s="104" t="s">
        <v>47</v>
      </c>
      <c r="L26" s="104">
        <v>548</v>
      </c>
      <c r="M26" s="21" t="s">
        <v>47</v>
      </c>
      <c r="N26" s="104" t="s">
        <v>47</v>
      </c>
      <c r="O26" s="104">
        <v>38</v>
      </c>
      <c r="P26" s="23" t="s">
        <v>47</v>
      </c>
    </row>
    <row r="27" spans="1:17" ht="13.5" thickBot="1" x14ac:dyDescent="0.25">
      <c r="A27" s="24" t="s">
        <v>48</v>
      </c>
      <c r="B27" s="115">
        <f>SUM(B10:B26)</f>
        <v>139038</v>
      </c>
      <c r="C27" s="105">
        <v>103776</v>
      </c>
      <c r="D27" s="25">
        <f>C27/B27</f>
        <v>0.74638588011910412</v>
      </c>
      <c r="E27" s="105">
        <f>SUM(E10:E26)</f>
        <v>125208</v>
      </c>
      <c r="F27" s="105">
        <v>92790</v>
      </c>
      <c r="G27" s="26">
        <f>F27/E27</f>
        <v>0.74108683151236343</v>
      </c>
      <c r="H27" s="105">
        <f>SUM(H10:H26)</f>
        <v>10078</v>
      </c>
      <c r="I27" s="105">
        <v>12936</v>
      </c>
      <c r="J27" s="26">
        <f>I27/H27</f>
        <v>1.2835880134947411</v>
      </c>
      <c r="K27" s="105">
        <f>SUM(K10:K26)</f>
        <v>92171</v>
      </c>
      <c r="L27" s="105">
        <v>61766</v>
      </c>
      <c r="M27" s="25">
        <f>L27/K27</f>
        <v>0.67012400863612198</v>
      </c>
      <c r="N27" s="105">
        <f>SUM(N10:N26)</f>
        <v>4212</v>
      </c>
      <c r="O27" s="105">
        <v>3391</v>
      </c>
      <c r="P27" s="27">
        <f>O27/N27</f>
        <v>0.80508072174738843</v>
      </c>
    </row>
    <row r="28" spans="1:17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">
      <c r="A30" s="179" t="s">
        <v>51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32"/>
    </row>
    <row r="31" spans="1:17" ht="12.75" customHeight="1" x14ac:dyDescent="0.2">
      <c r="A31" s="179" t="s">
        <v>52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32"/>
    </row>
    <row r="32" spans="1:17" x14ac:dyDescent="0.2">
      <c r="A32" s="183" t="s">
        <v>53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"/>
    </row>
  </sheetData>
  <mergeCells count="17">
    <mergeCell ref="B8:D8"/>
    <mergeCell ref="H8:J8"/>
    <mergeCell ref="A30:P30"/>
    <mergeCell ref="E8:G8"/>
    <mergeCell ref="A32:P32"/>
    <mergeCell ref="K8:M8"/>
    <mergeCell ref="A31:P31"/>
    <mergeCell ref="N8:P8"/>
    <mergeCell ref="A1:P1"/>
    <mergeCell ref="A2:P2"/>
    <mergeCell ref="A3:P3"/>
    <mergeCell ref="K7:M7"/>
    <mergeCell ref="N7:P7"/>
    <mergeCell ref="B7:D7"/>
    <mergeCell ref="H7:J7"/>
    <mergeCell ref="A5:P5"/>
    <mergeCell ref="E7:G7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2"/>
  <sheetViews>
    <sheetView topLeftCell="A5" zoomScale="150" zoomScaleNormal="150" workbookViewId="0">
      <selection activeCell="K12" sqref="K12"/>
    </sheetView>
  </sheetViews>
  <sheetFormatPr defaultColWidth="9.140625" defaultRowHeight="12.75" x14ac:dyDescent="0.2"/>
  <cols>
    <col min="1" max="1" width="21.85546875" style="11" customWidth="1"/>
    <col min="2" max="2" width="10.140625" style="11" customWidth="1"/>
    <col min="3" max="4" width="7.42578125" style="11" customWidth="1"/>
    <col min="5" max="5" width="11" style="11" customWidth="1"/>
    <col min="6" max="6" width="7.7109375" style="11" customWidth="1"/>
    <col min="7" max="7" width="10.85546875" style="11" customWidth="1"/>
    <col min="8" max="8" width="6.85546875" style="11" customWidth="1"/>
    <col min="9" max="9" width="9.5703125" style="11" customWidth="1"/>
    <col min="10" max="10" width="7" style="11" customWidth="1"/>
    <col min="11" max="11" width="8.140625" style="11" customWidth="1"/>
    <col min="12" max="12" width="6.85546875" style="11" customWidth="1"/>
    <col min="13" max="16384" width="9.140625" style="11"/>
  </cols>
  <sheetData>
    <row r="1" spans="1:16" ht="18.75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6" ht="15.75" x14ac:dyDescent="0.25">
      <c r="A2" s="157" t="str">
        <f>'1. Plan vs Actual'!A2</f>
        <v>OSCCAR Summary by Workforce Area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26"/>
      <c r="N2" s="126"/>
      <c r="O2" s="126"/>
      <c r="P2" s="126"/>
    </row>
    <row r="3" spans="1:16" ht="15.75" x14ac:dyDescent="0.25">
      <c r="A3" s="157" t="str">
        <f>'1. Plan vs Actual'!A3</f>
        <v>FY26 Quarter Ending March 31, 2026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26"/>
      <c r="N3" s="126"/>
      <c r="O3" s="126"/>
      <c r="P3" s="126"/>
    </row>
    <row r="5" spans="1:16" ht="18.75" x14ac:dyDescent="0.3">
      <c r="A5" s="155" t="s">
        <v>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8"/>
    </row>
    <row r="6" spans="1:16" ht="6.75" customHeight="1" thickBot="1" x14ac:dyDescent="0.25"/>
    <row r="7" spans="1:16" ht="13.5" thickTop="1" x14ac:dyDescent="0.2">
      <c r="A7" s="188" t="s">
        <v>16</v>
      </c>
      <c r="B7" s="175" t="s">
        <v>17</v>
      </c>
      <c r="C7" s="175" t="s">
        <v>18</v>
      </c>
      <c r="D7" s="175"/>
      <c r="E7" s="184" t="s">
        <v>54</v>
      </c>
      <c r="F7" s="184"/>
      <c r="G7" s="184"/>
      <c r="H7" s="184"/>
      <c r="I7" s="184"/>
      <c r="J7" s="184"/>
      <c r="K7" s="184"/>
      <c r="L7" s="185"/>
    </row>
    <row r="8" spans="1:16" x14ac:dyDescent="0.2">
      <c r="A8" s="189"/>
      <c r="B8" s="186"/>
      <c r="C8" s="186"/>
      <c r="D8" s="186"/>
      <c r="E8" s="186" t="s">
        <v>19</v>
      </c>
      <c r="F8" s="186"/>
      <c r="G8" s="186" t="s">
        <v>20</v>
      </c>
      <c r="H8" s="186"/>
      <c r="I8" s="186" t="s">
        <v>21</v>
      </c>
      <c r="J8" s="186"/>
      <c r="K8" s="186" t="s">
        <v>55</v>
      </c>
      <c r="L8" s="187"/>
    </row>
    <row r="9" spans="1:16" s="29" customFormat="1" ht="38.25" x14ac:dyDescent="0.2">
      <c r="A9" s="28"/>
      <c r="B9" s="129" t="s">
        <v>22</v>
      </c>
      <c r="C9" s="129" t="s">
        <v>56</v>
      </c>
      <c r="D9" s="129" t="s">
        <v>57</v>
      </c>
      <c r="E9" s="129" t="s">
        <v>58</v>
      </c>
      <c r="F9" s="129" t="s">
        <v>57</v>
      </c>
      <c r="G9" s="129" t="s">
        <v>59</v>
      </c>
      <c r="H9" s="129" t="s">
        <v>57</v>
      </c>
      <c r="I9" s="129" t="s">
        <v>60</v>
      </c>
      <c r="J9" s="129" t="s">
        <v>57</v>
      </c>
      <c r="K9" s="129" t="s">
        <v>26</v>
      </c>
      <c r="L9" s="18" t="s">
        <v>57</v>
      </c>
    </row>
    <row r="10" spans="1:16" ht="14.1" customHeight="1" x14ac:dyDescent="0.2">
      <c r="A10" s="19" t="s">
        <v>30</v>
      </c>
      <c r="B10" s="30">
        <f>'1. Plan vs Actual'!C10</f>
        <v>3569</v>
      </c>
      <c r="C10" s="20">
        <v>2215</v>
      </c>
      <c r="D10" s="21">
        <f>C10/B10</f>
        <v>0.62062202297562341</v>
      </c>
      <c r="E10" s="20">
        <f>'1. Plan vs Actual'!F10</f>
        <v>3256</v>
      </c>
      <c r="F10" s="21">
        <f>E10/B10</f>
        <v>0.91230036424768846</v>
      </c>
      <c r="G10" s="20">
        <f>'1. Plan vs Actual'!I10</f>
        <v>396</v>
      </c>
      <c r="H10" s="21">
        <f>G10/B10</f>
        <v>0.11095544970579994</v>
      </c>
      <c r="I10" s="30">
        <f>'1. Plan vs Actual'!L10</f>
        <v>2102</v>
      </c>
      <c r="J10" s="21">
        <f>I10/B10</f>
        <v>0.58896049313533205</v>
      </c>
      <c r="K10" s="20">
        <f>'1. Plan vs Actual'!O10</f>
        <v>120</v>
      </c>
      <c r="L10" s="23">
        <f>K10/B10</f>
        <v>3.3622863547212105E-2</v>
      </c>
    </row>
    <row r="11" spans="1:16" ht="14.1" customHeight="1" x14ac:dyDescent="0.2">
      <c r="A11" s="19" t="s">
        <v>31</v>
      </c>
      <c r="B11" s="30">
        <f>'1. Plan vs Actual'!C11</f>
        <v>13209</v>
      </c>
      <c r="C11" s="20">
        <v>10613</v>
      </c>
      <c r="D11" s="21">
        <f t="shared" ref="D11:D27" si="0">C11/B11</f>
        <v>0.80346733287909755</v>
      </c>
      <c r="E11" s="20">
        <f>'1. Plan vs Actual'!F11</f>
        <v>11888</v>
      </c>
      <c r="F11" s="21">
        <f t="shared" ref="F11:F27" si="1">E11/B11</f>
        <v>0.89999242940419411</v>
      </c>
      <c r="G11" s="20">
        <f>'1. Plan vs Actual'!I11</f>
        <v>1653</v>
      </c>
      <c r="H11" s="21">
        <f t="shared" ref="H11:H27" si="2">G11/B11</f>
        <v>0.12514194867136044</v>
      </c>
      <c r="I11" s="30">
        <f>'1. Plan vs Actual'!L11</f>
        <v>8204</v>
      </c>
      <c r="J11" s="21">
        <f t="shared" ref="J11:J27" si="3">I11/B11</f>
        <v>0.6210916799152093</v>
      </c>
      <c r="K11" s="20">
        <f>'1. Plan vs Actual'!O11</f>
        <v>276</v>
      </c>
      <c r="L11" s="23">
        <f t="shared" ref="L11:L27" si="4">K11/B11</f>
        <v>2.0894844424256188E-2</v>
      </c>
    </row>
    <row r="12" spans="1:16" ht="14.1" customHeight="1" x14ac:dyDescent="0.2">
      <c r="A12" s="19" t="s">
        <v>32</v>
      </c>
      <c r="B12" s="30">
        <f>'1. Plan vs Actual'!C12</f>
        <v>7022</v>
      </c>
      <c r="C12" s="20">
        <v>5036</v>
      </c>
      <c r="D12" s="21">
        <f t="shared" si="0"/>
        <v>0.71717459413272577</v>
      </c>
      <c r="E12" s="20">
        <f>'1. Plan vs Actual'!F12</f>
        <v>6517</v>
      </c>
      <c r="F12" s="21">
        <f t="shared" si="1"/>
        <v>0.9280831671888351</v>
      </c>
      <c r="G12" s="20">
        <f>'1. Plan vs Actual'!I12</f>
        <v>1031</v>
      </c>
      <c r="H12" s="21">
        <f t="shared" si="2"/>
        <v>0.1468242665907149</v>
      </c>
      <c r="I12" s="30">
        <f>'1. Plan vs Actual'!L12</f>
        <v>5043</v>
      </c>
      <c r="J12" s="21">
        <f t="shared" si="3"/>
        <v>0.71817146112218744</v>
      </c>
      <c r="K12" s="20">
        <f>'1. Plan vs Actual'!O12</f>
        <v>267</v>
      </c>
      <c r="L12" s="23">
        <f t="shared" si="4"/>
        <v>3.8023355169467386E-2</v>
      </c>
    </row>
    <row r="13" spans="1:16" ht="14.1" customHeight="1" x14ac:dyDescent="0.2">
      <c r="A13" s="19" t="s">
        <v>33</v>
      </c>
      <c r="B13" s="30">
        <f>'1. Plan vs Actual'!C13</f>
        <v>6386</v>
      </c>
      <c r="C13" s="20">
        <v>4523</v>
      </c>
      <c r="D13" s="21">
        <f t="shared" si="0"/>
        <v>0.70826808643908545</v>
      </c>
      <c r="E13" s="20">
        <f>'1. Plan vs Actual'!F13</f>
        <v>5912</v>
      </c>
      <c r="F13" s="21">
        <f t="shared" si="1"/>
        <v>0.92577513310366422</v>
      </c>
      <c r="G13" s="20">
        <f>'1. Plan vs Actual'!I13</f>
        <v>609</v>
      </c>
      <c r="H13" s="21">
        <f t="shared" si="2"/>
        <v>9.5364860632633885E-2</v>
      </c>
      <c r="I13" s="30">
        <f>'1. Plan vs Actual'!L13</f>
        <v>4349</v>
      </c>
      <c r="J13" s="21">
        <f t="shared" si="3"/>
        <v>0.68102098340119011</v>
      </c>
      <c r="K13" s="20">
        <f>'1. Plan vs Actual'!O13</f>
        <v>148</v>
      </c>
      <c r="L13" s="23">
        <f t="shared" si="4"/>
        <v>2.3175696836830566E-2</v>
      </c>
    </row>
    <row r="14" spans="1:16" ht="14.1" customHeight="1" x14ac:dyDescent="0.2">
      <c r="A14" s="19" t="s">
        <v>34</v>
      </c>
      <c r="B14" s="30">
        <f>'1. Plan vs Actual'!C14</f>
        <v>2557</v>
      </c>
      <c r="C14" s="20">
        <v>1611</v>
      </c>
      <c r="D14" s="21">
        <f t="shared" si="0"/>
        <v>0.63003519749706682</v>
      </c>
      <c r="E14" s="20">
        <f>'1. Plan vs Actual'!F14</f>
        <v>2365</v>
      </c>
      <c r="F14" s="21">
        <f t="shared" si="1"/>
        <v>0.92491200625733283</v>
      </c>
      <c r="G14" s="20">
        <f>'1. Plan vs Actual'!I14</f>
        <v>274</v>
      </c>
      <c r="H14" s="21">
        <f t="shared" si="2"/>
        <v>0.10715682440359797</v>
      </c>
      <c r="I14" s="30">
        <f>'1. Plan vs Actual'!L14</f>
        <v>1740</v>
      </c>
      <c r="J14" s="21">
        <f t="shared" si="3"/>
        <v>0.68048494329292142</v>
      </c>
      <c r="K14" s="20">
        <f>'1. Plan vs Actual'!O14</f>
        <v>115</v>
      </c>
      <c r="L14" s="23">
        <f t="shared" si="4"/>
        <v>4.4974579585451702E-2</v>
      </c>
    </row>
    <row r="15" spans="1:16" ht="14.1" customHeight="1" x14ac:dyDescent="0.2">
      <c r="A15" s="19" t="s">
        <v>35</v>
      </c>
      <c r="B15" s="30">
        <f>'1. Plan vs Actual'!C15</f>
        <v>8896</v>
      </c>
      <c r="C15" s="20">
        <v>6335</v>
      </c>
      <c r="D15" s="21">
        <f t="shared" si="0"/>
        <v>0.71211780575539574</v>
      </c>
      <c r="E15" s="20">
        <f>'1. Plan vs Actual'!F15</f>
        <v>8313</v>
      </c>
      <c r="F15" s="21">
        <f t="shared" si="1"/>
        <v>0.93446492805755399</v>
      </c>
      <c r="G15" s="20">
        <f>'1. Plan vs Actual'!I15</f>
        <v>1229</v>
      </c>
      <c r="H15" s="21">
        <f t="shared" si="2"/>
        <v>0.13815197841726617</v>
      </c>
      <c r="I15" s="30">
        <f>'1. Plan vs Actual'!L15</f>
        <v>6512</v>
      </c>
      <c r="J15" s="21">
        <f t="shared" si="3"/>
        <v>0.73201438848920863</v>
      </c>
      <c r="K15" s="20">
        <f>'1. Plan vs Actual'!O15</f>
        <v>353</v>
      </c>
      <c r="L15" s="23">
        <f t="shared" si="4"/>
        <v>3.9680755395683456E-2</v>
      </c>
    </row>
    <row r="16" spans="1:16" ht="14.1" customHeight="1" x14ac:dyDescent="0.2">
      <c r="A16" s="19" t="s">
        <v>36</v>
      </c>
      <c r="B16" s="30">
        <f>'1. Plan vs Actual'!C16</f>
        <v>3022</v>
      </c>
      <c r="C16" s="20">
        <v>2145</v>
      </c>
      <c r="D16" s="21">
        <f t="shared" si="0"/>
        <v>0.70979483785572473</v>
      </c>
      <c r="E16" s="20">
        <f>'1. Plan vs Actual'!F16</f>
        <v>2702</v>
      </c>
      <c r="F16" s="21">
        <f t="shared" si="1"/>
        <v>0.89410986101919254</v>
      </c>
      <c r="G16" s="20">
        <f>'1. Plan vs Actual'!I16</f>
        <v>420</v>
      </c>
      <c r="H16" s="21">
        <f t="shared" si="2"/>
        <v>0.13898080741230973</v>
      </c>
      <c r="I16" s="30">
        <f>'1. Plan vs Actual'!L16</f>
        <v>1945</v>
      </c>
      <c r="J16" s="21">
        <f t="shared" si="3"/>
        <v>0.64361350099272008</v>
      </c>
      <c r="K16" s="20">
        <f>'1. Plan vs Actual'!O16</f>
        <v>105</v>
      </c>
      <c r="L16" s="23">
        <f t="shared" si="4"/>
        <v>3.4745201853077431E-2</v>
      </c>
    </row>
    <row r="17" spans="1:16" ht="14.1" customHeight="1" x14ac:dyDescent="0.2">
      <c r="A17" s="19" t="s">
        <v>37</v>
      </c>
      <c r="B17" s="30">
        <f>'1. Plan vs Actual'!C17</f>
        <v>9640</v>
      </c>
      <c r="C17" s="20">
        <v>6397</v>
      </c>
      <c r="D17" s="21">
        <f t="shared" si="0"/>
        <v>0.66358921161825724</v>
      </c>
      <c r="E17" s="20">
        <f>'1. Plan vs Actual'!F17</f>
        <v>8614</v>
      </c>
      <c r="F17" s="21">
        <f t="shared" si="1"/>
        <v>0.8935684647302905</v>
      </c>
      <c r="G17" s="20">
        <f>'1. Plan vs Actual'!I17</f>
        <v>1009</v>
      </c>
      <c r="H17" s="21">
        <f t="shared" si="2"/>
        <v>0.10466804979253112</v>
      </c>
      <c r="I17" s="30">
        <f>'1. Plan vs Actual'!L17</f>
        <v>6206</v>
      </c>
      <c r="J17" s="21">
        <f t="shared" si="3"/>
        <v>0.64377593360995855</v>
      </c>
      <c r="K17" s="20">
        <f>'1. Plan vs Actual'!O17</f>
        <v>240</v>
      </c>
      <c r="L17" s="23">
        <f t="shared" si="4"/>
        <v>2.4896265560165973E-2</v>
      </c>
    </row>
    <row r="18" spans="1:16" ht="14.1" customHeight="1" x14ac:dyDescent="0.2">
      <c r="A18" s="19" t="s">
        <v>38</v>
      </c>
      <c r="B18" s="30">
        <f>'1. Plan vs Actual'!C18</f>
        <v>3414</v>
      </c>
      <c r="C18" s="20">
        <v>1952</v>
      </c>
      <c r="D18" s="21">
        <f t="shared" si="0"/>
        <v>0.5717633274751025</v>
      </c>
      <c r="E18" s="20">
        <f>'1. Plan vs Actual'!F18</f>
        <v>2979</v>
      </c>
      <c r="F18" s="21">
        <f t="shared" si="1"/>
        <v>0.87258347978910367</v>
      </c>
      <c r="G18" s="20">
        <f>'1. Plan vs Actual'!I18</f>
        <v>407</v>
      </c>
      <c r="H18" s="21">
        <f t="shared" si="2"/>
        <v>0.11921499707088459</v>
      </c>
      <c r="I18" s="30">
        <f>'1. Plan vs Actual'!L18</f>
        <v>1843</v>
      </c>
      <c r="J18" s="21">
        <f t="shared" si="3"/>
        <v>0.53983596953719981</v>
      </c>
      <c r="K18" s="20">
        <f>'1. Plan vs Actual'!O18</f>
        <v>173</v>
      </c>
      <c r="L18" s="23">
        <f t="shared" si="4"/>
        <v>5.0673696543643822E-2</v>
      </c>
    </row>
    <row r="19" spans="1:16" ht="14.1" customHeight="1" x14ac:dyDescent="0.2">
      <c r="A19" s="19" t="s">
        <v>39</v>
      </c>
      <c r="B19" s="30">
        <f>'1. Plan vs Actual'!C19</f>
        <v>17709</v>
      </c>
      <c r="C19" s="20">
        <v>10557</v>
      </c>
      <c r="D19" s="21">
        <f t="shared" si="0"/>
        <v>0.59613755717431816</v>
      </c>
      <c r="E19" s="20">
        <f>'1. Plan vs Actual'!F19</f>
        <v>16264</v>
      </c>
      <c r="F19" s="21">
        <f t="shared" si="1"/>
        <v>0.91840307188435255</v>
      </c>
      <c r="G19" s="20">
        <f>'1. Plan vs Actual'!I19</f>
        <v>1803</v>
      </c>
      <c r="H19" s="21">
        <f t="shared" si="2"/>
        <v>0.10181263764187701</v>
      </c>
      <c r="I19" s="30">
        <f>'1. Plan vs Actual'!L19</f>
        <v>9099</v>
      </c>
      <c r="J19" s="21">
        <f t="shared" si="3"/>
        <v>0.51380653904794171</v>
      </c>
      <c r="K19" s="20">
        <f>'1. Plan vs Actual'!O19</f>
        <v>420</v>
      </c>
      <c r="L19" s="23">
        <f t="shared" si="4"/>
        <v>2.3716754192783331E-2</v>
      </c>
    </row>
    <row r="20" spans="1:16" ht="14.1" customHeight="1" x14ac:dyDescent="0.2">
      <c r="A20" s="19" t="s">
        <v>40</v>
      </c>
      <c r="B20" s="30">
        <f>'1. Plan vs Actual'!C20</f>
        <v>5519</v>
      </c>
      <c r="C20" s="20">
        <v>3606</v>
      </c>
      <c r="D20" s="21">
        <f t="shared" si="0"/>
        <v>0.65337923536872622</v>
      </c>
      <c r="E20" s="20">
        <f>'1. Plan vs Actual'!F20</f>
        <v>5095</v>
      </c>
      <c r="F20" s="21">
        <f t="shared" si="1"/>
        <v>0.92317448813190794</v>
      </c>
      <c r="G20" s="20">
        <f>'1. Plan vs Actual'!I20</f>
        <v>566</v>
      </c>
      <c r="H20" s="21">
        <f t="shared" si="2"/>
        <v>0.102554810654104</v>
      </c>
      <c r="I20" s="30">
        <f>'1. Plan vs Actual'!L20</f>
        <v>4036</v>
      </c>
      <c r="J20" s="21">
        <f t="shared" si="3"/>
        <v>0.73129190070664973</v>
      </c>
      <c r="K20" s="20">
        <f>'1. Plan vs Actual'!O20</f>
        <v>135</v>
      </c>
      <c r="L20" s="23">
        <f t="shared" si="4"/>
        <v>2.4460953071208553E-2</v>
      </c>
    </row>
    <row r="21" spans="1:16" ht="14.1" customHeight="1" x14ac:dyDescent="0.2">
      <c r="A21" s="19" t="s">
        <v>41</v>
      </c>
      <c r="B21" s="30">
        <f>'1. Plan vs Actual'!C21</f>
        <v>11758</v>
      </c>
      <c r="C21" s="20">
        <v>9808</v>
      </c>
      <c r="D21" s="21">
        <f t="shared" si="0"/>
        <v>0.83415546861711176</v>
      </c>
      <c r="E21" s="20">
        <f>'1. Plan vs Actual'!F21</f>
        <v>10987</v>
      </c>
      <c r="F21" s="21">
        <f t="shared" si="1"/>
        <v>0.93442762374553501</v>
      </c>
      <c r="G21" s="20">
        <f>'1. Plan vs Actual'!I21</f>
        <v>1603</v>
      </c>
      <c r="H21" s="21">
        <f t="shared" si="2"/>
        <v>0.13633270964449737</v>
      </c>
      <c r="I21" s="30">
        <f>'1. Plan vs Actual'!L21</f>
        <v>9347</v>
      </c>
      <c r="J21" s="21">
        <f t="shared" si="3"/>
        <v>0.79494812042864438</v>
      </c>
      <c r="K21" s="20">
        <f>'1. Plan vs Actual'!O21</f>
        <v>287</v>
      </c>
      <c r="L21" s="23">
        <f t="shared" si="4"/>
        <v>2.4408913080455862E-2</v>
      </c>
    </row>
    <row r="22" spans="1:16" ht="14.1" customHeight="1" x14ac:dyDescent="0.2">
      <c r="A22" s="19" t="s">
        <v>42</v>
      </c>
      <c r="B22" s="30">
        <f>'1. Plan vs Actual'!C22</f>
        <v>9738</v>
      </c>
      <c r="C22" s="20">
        <v>7916</v>
      </c>
      <c r="D22" s="21">
        <f t="shared" si="0"/>
        <v>0.81289792565208463</v>
      </c>
      <c r="E22" s="20">
        <f>'1. Plan vs Actual'!F22</f>
        <v>9016</v>
      </c>
      <c r="F22" s="21">
        <f t="shared" si="1"/>
        <v>0.92585746559868554</v>
      </c>
      <c r="G22" s="20">
        <f>'1. Plan vs Actual'!I22</f>
        <v>1236</v>
      </c>
      <c r="H22" s="21">
        <f t="shared" si="2"/>
        <v>0.12692544670363523</v>
      </c>
      <c r="I22" s="30">
        <f>'1. Plan vs Actual'!L22</f>
        <v>7806</v>
      </c>
      <c r="J22" s="21">
        <f t="shared" si="3"/>
        <v>0.80160197165742453</v>
      </c>
      <c r="K22" s="20">
        <f>'1. Plan vs Actual'!O22</f>
        <v>299</v>
      </c>
      <c r="L22" s="23">
        <f t="shared" si="4"/>
        <v>3.0704456767303347E-2</v>
      </c>
    </row>
    <row r="23" spans="1:16" ht="14.1" customHeight="1" x14ac:dyDescent="0.2">
      <c r="A23" s="19" t="s">
        <v>43</v>
      </c>
      <c r="B23" s="30">
        <f>'1. Plan vs Actual'!C23</f>
        <v>4057</v>
      </c>
      <c r="C23" s="20">
        <v>2871</v>
      </c>
      <c r="D23" s="21">
        <f t="shared" si="0"/>
        <v>0.70766576287897465</v>
      </c>
      <c r="E23" s="20">
        <f>'1. Plan vs Actual'!F23</f>
        <v>3675</v>
      </c>
      <c r="F23" s="21">
        <f t="shared" si="1"/>
        <v>0.90584175499137298</v>
      </c>
      <c r="G23" s="20">
        <f>'1. Plan vs Actual'!I23</f>
        <v>516</v>
      </c>
      <c r="H23" s="21">
        <f t="shared" si="2"/>
        <v>0.12718757702736011</v>
      </c>
      <c r="I23" s="30">
        <f>'1. Plan vs Actual'!L23</f>
        <v>3178</v>
      </c>
      <c r="J23" s="21">
        <f t="shared" si="3"/>
        <v>0.78333744145920636</v>
      </c>
      <c r="K23" s="20">
        <f>'1. Plan vs Actual'!O23</f>
        <v>176</v>
      </c>
      <c r="L23" s="23">
        <f t="shared" si="4"/>
        <v>4.3381809218634458E-2</v>
      </c>
    </row>
    <row r="24" spans="1:16" ht="14.1" customHeight="1" x14ac:dyDescent="0.2">
      <c r="A24" s="19" t="s">
        <v>44</v>
      </c>
      <c r="B24" s="30">
        <f>'1. Plan vs Actual'!C24</f>
        <v>7833</v>
      </c>
      <c r="C24" s="20">
        <v>5791</v>
      </c>
      <c r="D24" s="21">
        <f t="shared" si="0"/>
        <v>0.73930805566194302</v>
      </c>
      <c r="E24" s="20">
        <f>'1. Plan vs Actual'!F24</f>
        <v>6928</v>
      </c>
      <c r="F24" s="21">
        <f t="shared" si="1"/>
        <v>0.88446316864547425</v>
      </c>
      <c r="G24" s="20">
        <f>'1. Plan vs Actual'!I24</f>
        <v>817</v>
      </c>
      <c r="H24" s="21">
        <f t="shared" si="2"/>
        <v>0.10430231073662709</v>
      </c>
      <c r="I24" s="30">
        <f>'1. Plan vs Actual'!L24</f>
        <v>5594</v>
      </c>
      <c r="J24" s="21">
        <f t="shared" si="3"/>
        <v>0.71415804927869275</v>
      </c>
      <c r="K24" s="20">
        <f>'1. Plan vs Actual'!O24</f>
        <v>202</v>
      </c>
      <c r="L24" s="23">
        <f t="shared" si="4"/>
        <v>2.5788331418358228E-2</v>
      </c>
    </row>
    <row r="25" spans="1:16" ht="14.1" customHeight="1" x14ac:dyDescent="0.2">
      <c r="A25" s="19" t="s">
        <v>45</v>
      </c>
      <c r="B25" s="30">
        <f>'1. Plan vs Actual'!C25</f>
        <v>7954</v>
      </c>
      <c r="C25" s="20">
        <v>5504</v>
      </c>
      <c r="D25" s="21">
        <f t="shared" si="0"/>
        <v>0.69197887855167206</v>
      </c>
      <c r="E25" s="20">
        <f>'1. Plan vs Actual'!F25</f>
        <v>7411</v>
      </c>
      <c r="F25" s="21">
        <f t="shared" si="1"/>
        <v>0.9317324616545134</v>
      </c>
      <c r="G25" s="20">
        <f>'1. Plan vs Actual'!I25</f>
        <v>1002</v>
      </c>
      <c r="H25" s="21">
        <f t="shared" si="2"/>
        <v>0.12597435252703043</v>
      </c>
      <c r="I25" s="30">
        <f>'1. Plan vs Actual'!L25</f>
        <v>6150</v>
      </c>
      <c r="J25" s="21">
        <f t="shared" si="3"/>
        <v>0.77319587628865982</v>
      </c>
      <c r="K25" s="20">
        <f>'1. Plan vs Actual'!O25</f>
        <v>267</v>
      </c>
      <c r="L25" s="23">
        <f t="shared" si="4"/>
        <v>3.3568016092532058E-2</v>
      </c>
    </row>
    <row r="26" spans="1:16" x14ac:dyDescent="0.2">
      <c r="A26" s="19" t="s">
        <v>46</v>
      </c>
      <c r="B26" s="104">
        <f>'1. Plan vs Actual'!C26</f>
        <v>1486</v>
      </c>
      <c r="C26" s="104">
        <v>1275</v>
      </c>
      <c r="D26" s="21">
        <f t="shared" si="0"/>
        <v>0.85800807537012114</v>
      </c>
      <c r="E26" s="20">
        <f>'1. Plan vs Actual'!F26</f>
        <v>1370</v>
      </c>
      <c r="F26" s="21">
        <f t="shared" si="1"/>
        <v>0.92193808882907136</v>
      </c>
      <c r="G26" s="20">
        <f>'1. Plan vs Actual'!I26</f>
        <v>67</v>
      </c>
      <c r="H26" s="21">
        <f t="shared" si="2"/>
        <v>4.5087483176312247E-2</v>
      </c>
      <c r="I26" s="104">
        <f>'1. Plan vs Actual'!L26</f>
        <v>548</v>
      </c>
      <c r="J26" s="21">
        <f t="shared" si="3"/>
        <v>0.36877523553162855</v>
      </c>
      <c r="K26" s="104">
        <f>'1. Plan vs Actual'!O26</f>
        <v>38</v>
      </c>
      <c r="L26" s="23">
        <f t="shared" si="4"/>
        <v>2.5572005383580079E-2</v>
      </c>
      <c r="M26" s="150"/>
    </row>
    <row r="27" spans="1:16" ht="13.5" thickBot="1" x14ac:dyDescent="0.25">
      <c r="A27" s="24" t="s">
        <v>48</v>
      </c>
      <c r="B27" s="105">
        <f>'1. Plan vs Actual'!C27</f>
        <v>103776</v>
      </c>
      <c r="C27" s="105">
        <v>77771</v>
      </c>
      <c r="D27" s="25">
        <f t="shared" si="0"/>
        <v>0.74941219549799565</v>
      </c>
      <c r="E27" s="31">
        <f>'1. Plan vs Actual'!F27</f>
        <v>92790</v>
      </c>
      <c r="F27" s="25">
        <f t="shared" si="1"/>
        <v>0.89413737280296024</v>
      </c>
      <c r="G27" s="31">
        <f>'1. Plan vs Actual'!I27</f>
        <v>12936</v>
      </c>
      <c r="H27" s="25">
        <f t="shared" si="2"/>
        <v>0.12465309898242369</v>
      </c>
      <c r="I27" s="105">
        <f>+'1. Plan vs Actual'!L27</f>
        <v>61766</v>
      </c>
      <c r="J27" s="25">
        <f t="shared" si="3"/>
        <v>0.59518578476719086</v>
      </c>
      <c r="K27" s="105">
        <f>+'1. Plan vs Actual'!O27</f>
        <v>3391</v>
      </c>
      <c r="L27" s="27">
        <f t="shared" si="4"/>
        <v>3.2676148627813754E-2</v>
      </c>
    </row>
    <row r="28" spans="1:16" ht="13.5" thickTop="1" x14ac:dyDescent="0.2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2.75" customHeight="1" x14ac:dyDescent="0.2">
      <c r="A30" s="179" t="s">
        <v>51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</row>
    <row r="31" spans="1:16" ht="12.75" customHeight="1" x14ac:dyDescent="0.2">
      <c r="A31" s="179" t="s">
        <v>52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</row>
    <row r="32" spans="1:16" x14ac:dyDescent="0.2">
      <c r="A32" s="183" t="s">
        <v>53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</row>
  </sheetData>
  <mergeCells count="15">
    <mergeCell ref="A1:L1"/>
    <mergeCell ref="A2:L2"/>
    <mergeCell ref="A3:L3"/>
    <mergeCell ref="A5:L5"/>
    <mergeCell ref="A32:P32"/>
    <mergeCell ref="E7:L7"/>
    <mergeCell ref="K8:L8"/>
    <mergeCell ref="A30:P30"/>
    <mergeCell ref="A7:A8"/>
    <mergeCell ref="B7:B8"/>
    <mergeCell ref="C7:D8"/>
    <mergeCell ref="E8:F8"/>
    <mergeCell ref="G8:H8"/>
    <mergeCell ref="I8:J8"/>
    <mergeCell ref="A31:P31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tabSelected="1" topLeftCell="A5" zoomScale="150" zoomScaleNormal="150" workbookViewId="0">
      <selection activeCell="B9" sqref="B9:B25"/>
    </sheetView>
  </sheetViews>
  <sheetFormatPr defaultColWidth="9.140625" defaultRowHeight="12.75" x14ac:dyDescent="0.2"/>
  <cols>
    <col min="1" max="1" width="20.85546875" style="11" customWidth="1"/>
    <col min="2" max="2" width="10.7109375" style="11" customWidth="1"/>
    <col min="3" max="3" width="10.42578125" style="11" customWidth="1"/>
    <col min="4" max="4" width="10.7109375" style="11" customWidth="1"/>
    <col min="5" max="5" width="9.85546875" style="11" customWidth="1"/>
    <col min="6" max="6" width="9.140625" style="11"/>
    <col min="7" max="7" width="11.7109375" style="11" customWidth="1"/>
    <col min="8" max="8" width="10" style="11" customWidth="1"/>
    <col min="9" max="9" width="9.140625" style="11"/>
    <col min="10" max="10" width="11.85546875" style="11" customWidth="1"/>
    <col min="11" max="16384" width="9.140625" style="11"/>
  </cols>
  <sheetData>
    <row r="1" spans="1:10" ht="18.75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15.75" x14ac:dyDescent="0.25">
      <c r="A2" s="157" t="str">
        <f>'1. Plan vs Actual'!A2</f>
        <v>OSCCAR Summary by Workforce Area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15.75" x14ac:dyDescent="0.25">
      <c r="A3" s="157" t="str">
        <f>'1. Plan vs Actual'!A3</f>
        <v>FY26 Quarter Ending March 31, 2026</v>
      </c>
      <c r="B3" s="158"/>
      <c r="C3" s="158"/>
      <c r="D3" s="158"/>
      <c r="E3" s="158"/>
      <c r="F3" s="158"/>
      <c r="G3" s="158"/>
      <c r="H3" s="158"/>
      <c r="I3" s="158"/>
      <c r="J3" s="158"/>
    </row>
    <row r="5" spans="1:10" ht="18.75" x14ac:dyDescent="0.3">
      <c r="A5" s="155" t="s">
        <v>5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6.75" customHeight="1" thickBot="1" x14ac:dyDescent="0.25"/>
    <row r="7" spans="1:10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7" t="s">
        <v>63</v>
      </c>
    </row>
    <row r="8" spans="1:10" s="29" customFormat="1" ht="38.25" x14ac:dyDescent="0.2">
      <c r="A8" s="17"/>
      <c r="B8" s="129" t="s">
        <v>64</v>
      </c>
      <c r="C8" s="129" t="s">
        <v>65</v>
      </c>
      <c r="D8" s="129" t="s">
        <v>66</v>
      </c>
      <c r="E8" s="129" t="s">
        <v>67</v>
      </c>
      <c r="F8" s="129" t="s">
        <v>68</v>
      </c>
      <c r="G8" s="129" t="s">
        <v>69</v>
      </c>
      <c r="H8" s="129" t="s">
        <v>70</v>
      </c>
      <c r="I8" s="129" t="s">
        <v>71</v>
      </c>
      <c r="J8" s="18" t="s">
        <v>72</v>
      </c>
    </row>
    <row r="9" spans="1:10" ht="14.1" customHeight="1" x14ac:dyDescent="0.2">
      <c r="A9" s="19" t="s">
        <v>30</v>
      </c>
      <c r="B9" s="20">
        <v>1708</v>
      </c>
      <c r="C9" s="20">
        <v>2355</v>
      </c>
      <c r="D9" s="20">
        <v>1680</v>
      </c>
      <c r="E9" s="20">
        <v>1012</v>
      </c>
      <c r="F9" s="20">
        <v>2077</v>
      </c>
      <c r="G9" s="20">
        <v>301</v>
      </c>
      <c r="H9" s="20">
        <v>290</v>
      </c>
      <c r="I9" s="20">
        <v>99</v>
      </c>
      <c r="J9" s="32">
        <v>5</v>
      </c>
    </row>
    <row r="10" spans="1:10" ht="14.1" customHeight="1" x14ac:dyDescent="0.2">
      <c r="A10" s="19" t="s">
        <v>31</v>
      </c>
      <c r="B10" s="20">
        <v>3861</v>
      </c>
      <c r="C10" s="20">
        <v>10387</v>
      </c>
      <c r="D10" s="20">
        <v>9699</v>
      </c>
      <c r="E10" s="20">
        <v>1960</v>
      </c>
      <c r="F10" s="20">
        <v>8356</v>
      </c>
      <c r="G10" s="20">
        <v>3010</v>
      </c>
      <c r="H10" s="20">
        <v>242</v>
      </c>
      <c r="I10" s="20">
        <v>182</v>
      </c>
      <c r="J10" s="32">
        <v>39</v>
      </c>
    </row>
    <row r="11" spans="1:10" ht="14.1" customHeight="1" x14ac:dyDescent="0.2">
      <c r="A11" s="19" t="s">
        <v>32</v>
      </c>
      <c r="B11" s="20">
        <v>3932</v>
      </c>
      <c r="C11" s="20">
        <v>5046</v>
      </c>
      <c r="D11" s="20">
        <v>4134</v>
      </c>
      <c r="E11" s="20">
        <v>1146</v>
      </c>
      <c r="F11" s="20">
        <v>4929</v>
      </c>
      <c r="G11" s="20">
        <v>22</v>
      </c>
      <c r="H11" s="20">
        <v>258</v>
      </c>
      <c r="I11" s="20">
        <v>390</v>
      </c>
      <c r="J11" s="32">
        <v>1</v>
      </c>
    </row>
    <row r="12" spans="1:10" ht="14.1" customHeight="1" x14ac:dyDescent="0.2">
      <c r="A12" s="19" t="s">
        <v>33</v>
      </c>
      <c r="B12" s="20">
        <v>2933</v>
      </c>
      <c r="C12" s="20">
        <v>5063</v>
      </c>
      <c r="D12" s="20">
        <v>4258</v>
      </c>
      <c r="E12" s="20">
        <v>1147</v>
      </c>
      <c r="F12" s="20">
        <v>3754</v>
      </c>
      <c r="G12" s="20">
        <v>104</v>
      </c>
      <c r="H12" s="20">
        <v>199</v>
      </c>
      <c r="I12" s="20">
        <v>93</v>
      </c>
      <c r="J12" s="32">
        <v>5</v>
      </c>
    </row>
    <row r="13" spans="1:10" ht="14.1" customHeight="1" x14ac:dyDescent="0.2">
      <c r="A13" s="19" t="s">
        <v>34</v>
      </c>
      <c r="B13" s="20">
        <v>876</v>
      </c>
      <c r="C13" s="20">
        <v>1126</v>
      </c>
      <c r="D13" s="20">
        <v>1085</v>
      </c>
      <c r="E13" s="20">
        <v>1355</v>
      </c>
      <c r="F13" s="20">
        <v>2051</v>
      </c>
      <c r="G13" s="20">
        <v>141</v>
      </c>
      <c r="H13" s="20">
        <v>82</v>
      </c>
      <c r="I13" s="20">
        <v>63</v>
      </c>
      <c r="J13" s="32">
        <v>0</v>
      </c>
    </row>
    <row r="14" spans="1:10" ht="14.1" customHeight="1" x14ac:dyDescent="0.2">
      <c r="A14" s="19" t="s">
        <v>35</v>
      </c>
      <c r="B14" s="20">
        <v>5374</v>
      </c>
      <c r="C14" s="20">
        <v>6611</v>
      </c>
      <c r="D14" s="20">
        <v>5636</v>
      </c>
      <c r="E14" s="20">
        <v>587</v>
      </c>
      <c r="F14" s="20">
        <v>7650</v>
      </c>
      <c r="G14" s="20">
        <v>1999</v>
      </c>
      <c r="H14" s="20">
        <v>264</v>
      </c>
      <c r="I14" s="20">
        <v>316</v>
      </c>
      <c r="J14" s="32">
        <v>31</v>
      </c>
    </row>
    <row r="15" spans="1:10" ht="14.1" customHeight="1" x14ac:dyDescent="0.2">
      <c r="A15" s="19" t="s">
        <v>36</v>
      </c>
      <c r="B15" s="20">
        <v>1420</v>
      </c>
      <c r="C15" s="20">
        <v>1980</v>
      </c>
      <c r="D15" s="20">
        <v>1711</v>
      </c>
      <c r="E15" s="20">
        <v>583</v>
      </c>
      <c r="F15" s="20">
        <v>1563</v>
      </c>
      <c r="G15" s="20">
        <v>26</v>
      </c>
      <c r="H15" s="20">
        <v>170</v>
      </c>
      <c r="I15" s="20">
        <v>150</v>
      </c>
      <c r="J15" s="32">
        <v>52</v>
      </c>
    </row>
    <row r="16" spans="1:10" ht="14.1" customHeight="1" x14ac:dyDescent="0.2">
      <c r="A16" s="19" t="s">
        <v>37</v>
      </c>
      <c r="B16" s="20">
        <v>2408</v>
      </c>
      <c r="C16" s="20">
        <v>6570</v>
      </c>
      <c r="D16" s="20">
        <v>3193</v>
      </c>
      <c r="E16" s="20">
        <v>2094</v>
      </c>
      <c r="F16" s="20">
        <v>5835</v>
      </c>
      <c r="G16" s="20">
        <v>622</v>
      </c>
      <c r="H16" s="20">
        <v>497</v>
      </c>
      <c r="I16" s="20">
        <v>296</v>
      </c>
      <c r="J16" s="32">
        <v>38</v>
      </c>
    </row>
    <row r="17" spans="1:16" ht="14.1" customHeight="1" x14ac:dyDescent="0.2">
      <c r="A17" s="19" t="s">
        <v>38</v>
      </c>
      <c r="B17" s="20">
        <v>2101</v>
      </c>
      <c r="C17" s="20">
        <v>2165</v>
      </c>
      <c r="D17" s="20">
        <v>2062</v>
      </c>
      <c r="E17" s="20">
        <v>999</v>
      </c>
      <c r="F17" s="20">
        <v>2396</v>
      </c>
      <c r="G17" s="20">
        <v>387</v>
      </c>
      <c r="H17" s="20">
        <v>165</v>
      </c>
      <c r="I17" s="20">
        <v>176</v>
      </c>
      <c r="J17" s="32">
        <v>117</v>
      </c>
    </row>
    <row r="18" spans="1:16" ht="14.1" customHeight="1" x14ac:dyDescent="0.2">
      <c r="A18" s="19" t="s">
        <v>39</v>
      </c>
      <c r="B18" s="20">
        <v>6661</v>
      </c>
      <c r="C18" s="20">
        <v>11687</v>
      </c>
      <c r="D18" s="20">
        <v>11206</v>
      </c>
      <c r="E18" s="20">
        <v>5632</v>
      </c>
      <c r="F18" s="20">
        <v>10249</v>
      </c>
      <c r="G18" s="20">
        <v>1143</v>
      </c>
      <c r="H18" s="20">
        <v>477</v>
      </c>
      <c r="I18" s="20">
        <v>375</v>
      </c>
      <c r="J18" s="32">
        <v>156</v>
      </c>
    </row>
    <row r="19" spans="1:16" ht="14.1" customHeight="1" x14ac:dyDescent="0.2">
      <c r="A19" s="19" t="s">
        <v>40</v>
      </c>
      <c r="B19" s="20">
        <v>2839</v>
      </c>
      <c r="C19" s="20">
        <v>4017</v>
      </c>
      <c r="D19" s="20">
        <v>4074</v>
      </c>
      <c r="E19" s="20">
        <v>3121</v>
      </c>
      <c r="F19" s="20">
        <v>4392</v>
      </c>
      <c r="G19" s="20">
        <v>916</v>
      </c>
      <c r="H19" s="20">
        <v>91</v>
      </c>
      <c r="I19" s="20">
        <v>151</v>
      </c>
      <c r="J19" s="32">
        <v>2</v>
      </c>
    </row>
    <row r="20" spans="1:16" ht="14.1" customHeight="1" x14ac:dyDescent="0.2">
      <c r="A20" s="19" t="s">
        <v>41</v>
      </c>
      <c r="B20" s="20">
        <v>6504</v>
      </c>
      <c r="C20" s="20">
        <v>8274</v>
      </c>
      <c r="D20" s="20">
        <v>9479</v>
      </c>
      <c r="E20" s="20">
        <v>2332</v>
      </c>
      <c r="F20" s="20">
        <v>7937</v>
      </c>
      <c r="G20" s="20">
        <v>55</v>
      </c>
      <c r="H20" s="20">
        <v>135</v>
      </c>
      <c r="I20" s="20">
        <v>132</v>
      </c>
      <c r="J20" s="32">
        <v>1</v>
      </c>
    </row>
    <row r="21" spans="1:16" ht="14.1" customHeight="1" x14ac:dyDescent="0.2">
      <c r="A21" s="19" t="s">
        <v>42</v>
      </c>
      <c r="B21" s="20">
        <v>5370</v>
      </c>
      <c r="C21" s="20">
        <v>7410</v>
      </c>
      <c r="D21" s="20">
        <v>7333</v>
      </c>
      <c r="E21" s="20">
        <v>985</v>
      </c>
      <c r="F21" s="20">
        <v>6435</v>
      </c>
      <c r="G21" s="20">
        <v>694</v>
      </c>
      <c r="H21" s="20">
        <v>933</v>
      </c>
      <c r="I21" s="20">
        <v>425</v>
      </c>
      <c r="J21" s="32">
        <v>7</v>
      </c>
    </row>
    <row r="22" spans="1:16" ht="14.1" customHeight="1" x14ac:dyDescent="0.2">
      <c r="A22" s="19" t="s">
        <v>43</v>
      </c>
      <c r="B22" s="20">
        <v>2324</v>
      </c>
      <c r="C22" s="20">
        <v>3310</v>
      </c>
      <c r="D22" s="20">
        <v>2787</v>
      </c>
      <c r="E22" s="20">
        <v>398</v>
      </c>
      <c r="F22" s="20">
        <v>3056</v>
      </c>
      <c r="G22" s="20">
        <v>183</v>
      </c>
      <c r="H22" s="20">
        <v>33</v>
      </c>
      <c r="I22" s="20">
        <v>170</v>
      </c>
      <c r="J22" s="32">
        <v>1</v>
      </c>
    </row>
    <row r="23" spans="1:16" ht="14.1" customHeight="1" x14ac:dyDescent="0.2">
      <c r="A23" s="19" t="s">
        <v>44</v>
      </c>
      <c r="B23" s="20">
        <v>3045</v>
      </c>
      <c r="C23" s="20">
        <v>5446</v>
      </c>
      <c r="D23" s="20">
        <v>5888</v>
      </c>
      <c r="E23" s="20">
        <v>1692</v>
      </c>
      <c r="F23" s="20">
        <v>4609</v>
      </c>
      <c r="G23" s="20">
        <v>30</v>
      </c>
      <c r="H23" s="20">
        <v>194</v>
      </c>
      <c r="I23" s="20">
        <v>485</v>
      </c>
      <c r="J23" s="32">
        <v>0</v>
      </c>
    </row>
    <row r="24" spans="1:16" ht="14.1" customHeight="1" x14ac:dyDescent="0.2">
      <c r="A24" s="19" t="s">
        <v>45</v>
      </c>
      <c r="B24" s="20">
        <v>3217</v>
      </c>
      <c r="C24" s="20">
        <v>5503</v>
      </c>
      <c r="D24" s="20">
        <v>4778</v>
      </c>
      <c r="E24" s="20">
        <v>1942</v>
      </c>
      <c r="F24" s="20">
        <v>6221</v>
      </c>
      <c r="G24" s="20">
        <v>672</v>
      </c>
      <c r="H24" s="20">
        <v>364</v>
      </c>
      <c r="I24" s="20">
        <v>180</v>
      </c>
      <c r="J24" s="32">
        <v>7</v>
      </c>
    </row>
    <row r="25" spans="1:16" x14ac:dyDescent="0.2">
      <c r="A25" s="19" t="s">
        <v>46</v>
      </c>
      <c r="B25" s="104">
        <v>403</v>
      </c>
      <c r="C25" s="104">
        <v>1148</v>
      </c>
      <c r="D25" s="104">
        <v>403</v>
      </c>
      <c r="E25" s="104">
        <v>219</v>
      </c>
      <c r="F25" s="104">
        <v>1101</v>
      </c>
      <c r="G25" s="104">
        <v>159</v>
      </c>
      <c r="H25" s="104">
        <v>0</v>
      </c>
      <c r="I25" s="104">
        <v>0</v>
      </c>
      <c r="J25" s="108">
        <v>0</v>
      </c>
    </row>
    <row r="26" spans="1:16" ht="13.5" thickBot="1" x14ac:dyDescent="0.25">
      <c r="A26" s="24" t="s">
        <v>48</v>
      </c>
      <c r="B26" s="105">
        <v>77771</v>
      </c>
      <c r="C26" s="105">
        <v>74951</v>
      </c>
      <c r="D26" s="105">
        <v>75304</v>
      </c>
      <c r="E26" s="105">
        <v>26774</v>
      </c>
      <c r="F26" s="105">
        <v>80553</v>
      </c>
      <c r="G26" s="105">
        <v>9901</v>
      </c>
      <c r="H26" s="105">
        <v>4329</v>
      </c>
      <c r="I26" s="105">
        <v>3722</v>
      </c>
      <c r="J26" s="109">
        <v>464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72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79" t="s">
        <v>51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</row>
    <row r="30" spans="1:16" ht="12.75" customHeight="1" x14ac:dyDescent="0.2">
      <c r="A30" s="179" t="s">
        <v>52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</row>
    <row r="31" spans="1:16" x14ac:dyDescent="0.2">
      <c r="A31" s="183" t="s">
        <v>53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</row>
  </sheetData>
  <mergeCells count="7">
    <mergeCell ref="A31:P31"/>
    <mergeCell ref="A1:J1"/>
    <mergeCell ref="A2:J2"/>
    <mergeCell ref="A3:J3"/>
    <mergeCell ref="A5:J5"/>
    <mergeCell ref="A29:P29"/>
    <mergeCell ref="A30:P3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31"/>
  <sheetViews>
    <sheetView zoomScale="150" zoomScaleNormal="150" workbookViewId="0">
      <selection activeCell="Q10" sqref="Q10"/>
    </sheetView>
  </sheetViews>
  <sheetFormatPr defaultColWidth="9.140625" defaultRowHeight="12.75" x14ac:dyDescent="0.2"/>
  <cols>
    <col min="1" max="1" width="21" style="11" customWidth="1"/>
    <col min="2" max="2" width="9.85546875" style="11" customWidth="1"/>
    <col min="3" max="3" width="7.85546875" style="11" customWidth="1"/>
    <col min="4" max="4" width="6.42578125" style="11" customWidth="1"/>
    <col min="5" max="5" width="9.5703125" style="11" customWidth="1"/>
    <col min="6" max="6" width="6.42578125" style="11" customWidth="1"/>
    <col min="7" max="7" width="9.140625" style="11"/>
    <col min="8" max="8" width="6.42578125" style="11" customWidth="1"/>
    <col min="9" max="9" width="9.140625" style="11"/>
    <col min="10" max="10" width="6.42578125" style="11" customWidth="1"/>
    <col min="11" max="11" width="7" style="11" customWidth="1"/>
    <col min="12" max="12" width="6.42578125" style="11" customWidth="1"/>
    <col min="13" max="13" width="9.140625" style="11"/>
    <col min="14" max="14" width="6.42578125" style="11" customWidth="1"/>
    <col min="15" max="15" width="7" style="11" customWidth="1"/>
    <col min="16" max="16" width="6.42578125" style="11" customWidth="1"/>
    <col min="17" max="16384" width="9.140625" style="11"/>
  </cols>
  <sheetData>
    <row r="1" spans="1:16" ht="18.75" x14ac:dyDescent="0.3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15.75" x14ac:dyDescent="0.25">
      <c r="A2" s="157" t="str">
        <f>'1. Plan vs Actual'!A2</f>
        <v>OSCCAR Summary by Workforce Area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15.75" x14ac:dyDescent="0.25">
      <c r="A3" s="157" t="str">
        <f>'1. Plan vs Actual'!A3</f>
        <v>FY26 Quarter Ending March 31, 2026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ht="8.25" customHeight="1" x14ac:dyDescent="0.2"/>
    <row r="5" spans="1:16" ht="18.75" x14ac:dyDescent="0.3">
      <c r="A5" s="155" t="s">
        <v>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ht="6.75" customHeight="1" thickBot="1" x14ac:dyDescent="0.25"/>
    <row r="7" spans="1:16" ht="13.5" thickTop="1" x14ac:dyDescent="0.2">
      <c r="A7" s="138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36" t="s">
        <v>75</v>
      </c>
      <c r="N7" s="136" t="s">
        <v>76</v>
      </c>
      <c r="O7" s="136" t="s">
        <v>77</v>
      </c>
      <c r="P7" s="33" t="s">
        <v>78</v>
      </c>
    </row>
    <row r="8" spans="1:16" s="29" customFormat="1" ht="51" x14ac:dyDescent="0.2">
      <c r="A8" s="17"/>
      <c r="B8" s="129" t="s">
        <v>22</v>
      </c>
      <c r="C8" s="129" t="s">
        <v>79</v>
      </c>
      <c r="D8" s="129" t="s">
        <v>80</v>
      </c>
      <c r="E8" s="129" t="s">
        <v>81</v>
      </c>
      <c r="F8" s="129" t="s">
        <v>80</v>
      </c>
      <c r="G8" s="129" t="s">
        <v>82</v>
      </c>
      <c r="H8" s="129" t="s">
        <v>80</v>
      </c>
      <c r="I8" s="129" t="s">
        <v>83</v>
      </c>
      <c r="J8" s="129" t="s">
        <v>80</v>
      </c>
      <c r="K8" s="129" t="s">
        <v>84</v>
      </c>
      <c r="L8" s="129" t="s">
        <v>80</v>
      </c>
      <c r="M8" s="129" t="s">
        <v>85</v>
      </c>
      <c r="N8" s="129" t="s">
        <v>80</v>
      </c>
      <c r="O8" s="129" t="s">
        <v>86</v>
      </c>
      <c r="P8" s="34" t="s">
        <v>87</v>
      </c>
    </row>
    <row r="9" spans="1:16" ht="14.1" customHeight="1" x14ac:dyDescent="0.2">
      <c r="A9" s="19" t="s">
        <v>30</v>
      </c>
      <c r="B9" s="30">
        <f>'1. Plan vs Actual'!C10</f>
        <v>3569</v>
      </c>
      <c r="C9" s="20">
        <v>2601</v>
      </c>
      <c r="D9" s="21">
        <f>C9/B9</f>
        <v>0.72877556738582239</v>
      </c>
      <c r="E9" s="20">
        <v>484</v>
      </c>
      <c r="F9" s="21">
        <f>E9/B9</f>
        <v>0.13561221630708883</v>
      </c>
      <c r="G9" s="20">
        <v>431</v>
      </c>
      <c r="H9" s="21">
        <f>G9/B9</f>
        <v>0.12076211824040348</v>
      </c>
      <c r="I9" s="20">
        <v>53</v>
      </c>
      <c r="J9" s="110">
        <f>I9/B9</f>
        <v>1.4850098066685346E-2</v>
      </c>
      <c r="K9" s="20">
        <v>148</v>
      </c>
      <c r="L9" s="110">
        <f>K9/B9</f>
        <v>4.1468198374894925E-2</v>
      </c>
      <c r="M9" s="20">
        <v>11</v>
      </c>
      <c r="N9" s="110">
        <f>M9/B9</f>
        <v>3.0820958251611096E-3</v>
      </c>
      <c r="O9" s="20">
        <v>187</v>
      </c>
      <c r="P9" s="23">
        <f>O9/B9</f>
        <v>5.2395629027738866E-2</v>
      </c>
    </row>
    <row r="10" spans="1:16" ht="14.1" customHeight="1" x14ac:dyDescent="0.2">
      <c r="A10" s="19" t="s">
        <v>31</v>
      </c>
      <c r="B10" s="30">
        <f>'1. Plan vs Actual'!C11</f>
        <v>13209</v>
      </c>
      <c r="C10" s="20">
        <v>5741</v>
      </c>
      <c r="D10" s="21">
        <f t="shared" ref="D10:D26" si="0">C10/B10</f>
        <v>0.43462790521614053</v>
      </c>
      <c r="E10" s="20">
        <v>4376</v>
      </c>
      <c r="F10" s="21">
        <f t="shared" ref="F10:F26" si="1">E10/B10</f>
        <v>0.33128927246574308</v>
      </c>
      <c r="G10" s="20">
        <v>2372</v>
      </c>
      <c r="H10" s="21">
        <f t="shared" ref="H10:H26" si="2">G10/B10</f>
        <v>0.17957453251570898</v>
      </c>
      <c r="I10" s="20">
        <v>166</v>
      </c>
      <c r="J10" s="110">
        <f t="shared" ref="J10:J26" si="3">I10/B10</f>
        <v>1.2567189037777274E-2</v>
      </c>
      <c r="K10" s="20">
        <v>1183</v>
      </c>
      <c r="L10" s="21">
        <f t="shared" ref="L10:L26" si="4">K10/B10</f>
        <v>8.956014838367779E-2</v>
      </c>
      <c r="M10" s="20">
        <v>42</v>
      </c>
      <c r="N10" s="110">
        <f t="shared" ref="N10:N26" si="5">M10/B10</f>
        <v>3.1796502384737681E-3</v>
      </c>
      <c r="O10" s="20">
        <v>1311</v>
      </c>
      <c r="P10" s="23">
        <f t="shared" ref="P10:P26" si="6">O10/B10</f>
        <v>9.9250511015216897E-2</v>
      </c>
    </row>
    <row r="11" spans="1:16" ht="14.1" customHeight="1" x14ac:dyDescent="0.2">
      <c r="A11" s="19" t="s">
        <v>32</v>
      </c>
      <c r="B11" s="30">
        <f>'1. Plan vs Actual'!C12</f>
        <v>7022</v>
      </c>
      <c r="C11" s="20">
        <v>4512</v>
      </c>
      <c r="D11" s="21">
        <f t="shared" si="0"/>
        <v>0.6425519794930219</v>
      </c>
      <c r="E11" s="20">
        <v>1411</v>
      </c>
      <c r="F11" s="21">
        <f t="shared" si="1"/>
        <v>0.20093990316149246</v>
      </c>
      <c r="G11" s="20">
        <v>1093</v>
      </c>
      <c r="H11" s="21">
        <f t="shared" si="2"/>
        <v>0.15565365992594701</v>
      </c>
      <c r="I11" s="20">
        <v>100</v>
      </c>
      <c r="J11" s="110">
        <f t="shared" si="3"/>
        <v>1.4240956992309883E-2</v>
      </c>
      <c r="K11" s="20">
        <v>265</v>
      </c>
      <c r="L11" s="21">
        <f t="shared" si="4"/>
        <v>3.7738536029621191E-2</v>
      </c>
      <c r="M11" s="20">
        <v>13</v>
      </c>
      <c r="N11" s="110">
        <f t="shared" si="5"/>
        <v>1.8513244090002849E-3</v>
      </c>
      <c r="O11" s="20">
        <v>532</v>
      </c>
      <c r="P11" s="23">
        <f t="shared" si="6"/>
        <v>7.5761891199088577E-2</v>
      </c>
    </row>
    <row r="12" spans="1:16" ht="14.1" customHeight="1" x14ac:dyDescent="0.2">
      <c r="A12" s="19" t="s">
        <v>33</v>
      </c>
      <c r="B12" s="30">
        <f>'1. Plan vs Actual'!C13</f>
        <v>6386</v>
      </c>
      <c r="C12" s="20">
        <v>3148</v>
      </c>
      <c r="D12" s="21">
        <f t="shared" si="0"/>
        <v>0.49295333542123393</v>
      </c>
      <c r="E12" s="20">
        <v>2313</v>
      </c>
      <c r="F12" s="21">
        <f t="shared" si="1"/>
        <v>0.36219855934857503</v>
      </c>
      <c r="G12" s="20">
        <v>566</v>
      </c>
      <c r="H12" s="21">
        <f t="shared" si="2"/>
        <v>8.8631381146257432E-2</v>
      </c>
      <c r="I12" s="20">
        <v>72</v>
      </c>
      <c r="J12" s="110">
        <f t="shared" si="3"/>
        <v>1.1274663326025681E-2</v>
      </c>
      <c r="K12" s="20">
        <v>317</v>
      </c>
      <c r="L12" s="21">
        <f t="shared" si="4"/>
        <v>4.9639837143751954E-2</v>
      </c>
      <c r="M12" s="20">
        <v>22</v>
      </c>
      <c r="N12" s="110">
        <f t="shared" si="5"/>
        <v>3.4450360162856246E-3</v>
      </c>
      <c r="O12" s="20">
        <v>440</v>
      </c>
      <c r="P12" s="23">
        <f t="shared" si="6"/>
        <v>6.8900720325712497E-2</v>
      </c>
    </row>
    <row r="13" spans="1:16" ht="14.1" customHeight="1" x14ac:dyDescent="0.2">
      <c r="A13" s="19" t="s">
        <v>34</v>
      </c>
      <c r="B13" s="30">
        <f>'1. Plan vs Actual'!C14</f>
        <v>2557</v>
      </c>
      <c r="C13" s="20">
        <v>1939</v>
      </c>
      <c r="D13" s="21">
        <f t="shared" si="0"/>
        <v>0.75831052014079003</v>
      </c>
      <c r="E13" s="20">
        <v>326</v>
      </c>
      <c r="F13" s="21">
        <f t="shared" si="1"/>
        <v>0.12749315604223699</v>
      </c>
      <c r="G13" s="20">
        <v>248</v>
      </c>
      <c r="H13" s="21">
        <f t="shared" si="2"/>
        <v>9.698865858427845E-2</v>
      </c>
      <c r="I13" s="20">
        <v>50</v>
      </c>
      <c r="J13" s="110">
        <f t="shared" si="3"/>
        <v>1.9554165037152915E-2</v>
      </c>
      <c r="K13" s="20">
        <v>68</v>
      </c>
      <c r="L13" s="21">
        <f t="shared" si="4"/>
        <v>2.6593664450527962E-2</v>
      </c>
      <c r="M13" s="20">
        <v>15</v>
      </c>
      <c r="N13" s="110">
        <f t="shared" si="5"/>
        <v>5.8662495111458744E-3</v>
      </c>
      <c r="O13" s="20">
        <v>119</v>
      </c>
      <c r="P13" s="23">
        <f t="shared" si="6"/>
        <v>4.6538912788423932E-2</v>
      </c>
    </row>
    <row r="14" spans="1:16" ht="14.1" customHeight="1" x14ac:dyDescent="0.2">
      <c r="A14" s="19" t="s">
        <v>35</v>
      </c>
      <c r="B14" s="30">
        <f>'1. Plan vs Actual'!C15</f>
        <v>8896</v>
      </c>
      <c r="C14" s="20">
        <v>5922</v>
      </c>
      <c r="D14" s="21">
        <f t="shared" si="0"/>
        <v>0.66569244604316546</v>
      </c>
      <c r="E14" s="20">
        <v>1261</v>
      </c>
      <c r="F14" s="21">
        <f t="shared" si="1"/>
        <v>0.14174910071942445</v>
      </c>
      <c r="G14" s="20">
        <v>1428</v>
      </c>
      <c r="H14" s="21">
        <f t="shared" si="2"/>
        <v>0.16052158273381295</v>
      </c>
      <c r="I14" s="20">
        <v>106</v>
      </c>
      <c r="J14" s="110">
        <f t="shared" si="3"/>
        <v>1.1915467625899281E-2</v>
      </c>
      <c r="K14" s="20">
        <v>648</v>
      </c>
      <c r="L14" s="21">
        <f t="shared" si="4"/>
        <v>7.2841726618705041E-2</v>
      </c>
      <c r="M14" s="20">
        <v>29</v>
      </c>
      <c r="N14" s="110">
        <f t="shared" si="5"/>
        <v>3.2598920863309354E-3</v>
      </c>
      <c r="O14" s="20">
        <v>642</v>
      </c>
      <c r="P14" s="23">
        <f t="shared" si="6"/>
        <v>7.2167266187050355E-2</v>
      </c>
    </row>
    <row r="15" spans="1:16" ht="14.1" customHeight="1" x14ac:dyDescent="0.2">
      <c r="A15" s="19" t="s">
        <v>36</v>
      </c>
      <c r="B15" s="30">
        <f>'1. Plan vs Actual'!C16</f>
        <v>3022</v>
      </c>
      <c r="C15" s="20">
        <v>2270</v>
      </c>
      <c r="D15" s="21">
        <f t="shared" si="0"/>
        <v>0.7511581733951026</v>
      </c>
      <c r="E15" s="20">
        <v>263</v>
      </c>
      <c r="F15" s="21">
        <f t="shared" si="1"/>
        <v>8.7028457974851092E-2</v>
      </c>
      <c r="G15" s="20">
        <v>274</v>
      </c>
      <c r="H15" s="21">
        <f t="shared" si="2"/>
        <v>9.0668431502316349E-2</v>
      </c>
      <c r="I15" s="20">
        <v>38</v>
      </c>
      <c r="J15" s="110">
        <f t="shared" si="3"/>
        <v>1.257445400397088E-2</v>
      </c>
      <c r="K15" s="20">
        <v>125</v>
      </c>
      <c r="L15" s="21">
        <f t="shared" si="4"/>
        <v>4.1363335539377898E-2</v>
      </c>
      <c r="M15" s="20">
        <v>12</v>
      </c>
      <c r="N15" s="110">
        <f t="shared" si="5"/>
        <v>3.9708802117802778E-3</v>
      </c>
      <c r="O15" s="20">
        <v>135</v>
      </c>
      <c r="P15" s="23">
        <f t="shared" si="6"/>
        <v>4.4672402382528127E-2</v>
      </c>
    </row>
    <row r="16" spans="1:16" ht="14.1" customHeight="1" x14ac:dyDescent="0.2">
      <c r="A16" s="19" t="s">
        <v>37</v>
      </c>
      <c r="B16" s="30">
        <f>'1. Plan vs Actual'!C17</f>
        <v>9640</v>
      </c>
      <c r="C16" s="20">
        <v>5668</v>
      </c>
      <c r="D16" s="21">
        <f t="shared" si="0"/>
        <v>0.58796680497925313</v>
      </c>
      <c r="E16" s="20">
        <v>1468</v>
      </c>
      <c r="F16" s="21">
        <f t="shared" si="1"/>
        <v>0.15228215767634853</v>
      </c>
      <c r="G16" s="20">
        <v>1653</v>
      </c>
      <c r="H16" s="21">
        <f t="shared" si="2"/>
        <v>0.17147302904564315</v>
      </c>
      <c r="I16" s="20">
        <v>72</v>
      </c>
      <c r="J16" s="110">
        <f t="shared" si="3"/>
        <v>7.4688796680497929E-3</v>
      </c>
      <c r="K16" s="20">
        <v>1302</v>
      </c>
      <c r="L16" s="21">
        <f t="shared" si="4"/>
        <v>0.13506224066390041</v>
      </c>
      <c r="M16" s="20">
        <v>24</v>
      </c>
      <c r="N16" s="110">
        <f t="shared" si="5"/>
        <v>2.4896265560165973E-3</v>
      </c>
      <c r="O16" s="20">
        <v>753</v>
      </c>
      <c r="P16" s="23">
        <f t="shared" si="6"/>
        <v>7.8112033195020747E-2</v>
      </c>
    </row>
    <row r="17" spans="1:16" ht="14.1" customHeight="1" x14ac:dyDescent="0.2">
      <c r="A17" s="19" t="s">
        <v>38</v>
      </c>
      <c r="B17" s="30">
        <f>'1. Plan vs Actual'!C18</f>
        <v>3414</v>
      </c>
      <c r="C17" s="20">
        <v>2000</v>
      </c>
      <c r="D17" s="21">
        <f t="shared" si="0"/>
        <v>0.58582308142940831</v>
      </c>
      <c r="E17" s="20">
        <v>772</v>
      </c>
      <c r="F17" s="21">
        <f t="shared" si="1"/>
        <v>0.22612770943175162</v>
      </c>
      <c r="G17" s="20">
        <v>663</v>
      </c>
      <c r="H17" s="21">
        <f t="shared" si="2"/>
        <v>0.19420035149384884</v>
      </c>
      <c r="I17" s="20">
        <v>96</v>
      </c>
      <c r="J17" s="110">
        <f t="shared" si="3"/>
        <v>2.8119507908611598E-2</v>
      </c>
      <c r="K17" s="20">
        <v>86</v>
      </c>
      <c r="L17" s="21">
        <f t="shared" si="4"/>
        <v>2.5190392501464556E-2</v>
      </c>
      <c r="M17" s="20">
        <v>18</v>
      </c>
      <c r="N17" s="110">
        <f t="shared" si="5"/>
        <v>5.272407732864675E-3</v>
      </c>
      <c r="O17" s="20">
        <v>470</v>
      </c>
      <c r="P17" s="23">
        <f t="shared" si="6"/>
        <v>0.13766842413591096</v>
      </c>
    </row>
    <row r="18" spans="1:16" ht="14.1" customHeight="1" x14ac:dyDescent="0.2">
      <c r="A18" s="19" t="s">
        <v>39</v>
      </c>
      <c r="B18" s="30">
        <f>'1. Plan vs Actual'!C19</f>
        <v>17709</v>
      </c>
      <c r="C18" s="20">
        <v>8538</v>
      </c>
      <c r="D18" s="21">
        <f t="shared" si="0"/>
        <v>0.48212773166186684</v>
      </c>
      <c r="E18" s="20">
        <v>3331</v>
      </c>
      <c r="F18" s="21">
        <f t="shared" si="1"/>
        <v>0.18809644813371731</v>
      </c>
      <c r="G18" s="20">
        <v>6378</v>
      </c>
      <c r="H18" s="21">
        <f t="shared" si="2"/>
        <v>0.36015585295612401</v>
      </c>
      <c r="I18" s="20">
        <v>242</v>
      </c>
      <c r="J18" s="110">
        <f t="shared" si="3"/>
        <v>1.36653678920323E-2</v>
      </c>
      <c r="K18" s="20">
        <v>654</v>
      </c>
      <c r="L18" s="21">
        <f t="shared" si="4"/>
        <v>3.6930374385905469E-2</v>
      </c>
      <c r="M18" s="20">
        <v>85</v>
      </c>
      <c r="N18" s="110">
        <f t="shared" si="5"/>
        <v>4.7998193009204356E-3</v>
      </c>
      <c r="O18" s="20">
        <v>2253</v>
      </c>
      <c r="P18" s="23">
        <f t="shared" si="6"/>
        <v>0.12722344570557342</v>
      </c>
    </row>
    <row r="19" spans="1:16" ht="14.1" customHeight="1" x14ac:dyDescent="0.2">
      <c r="A19" s="19" t="s">
        <v>40</v>
      </c>
      <c r="B19" s="30">
        <f>'1. Plan vs Actual'!C20</f>
        <v>5519</v>
      </c>
      <c r="C19" s="20">
        <v>2813</v>
      </c>
      <c r="D19" s="21">
        <f t="shared" si="0"/>
        <v>0.5096937851059975</v>
      </c>
      <c r="E19" s="20">
        <v>544</v>
      </c>
      <c r="F19" s="21">
        <f t="shared" si="1"/>
        <v>9.8568581264721872E-2</v>
      </c>
      <c r="G19" s="20">
        <v>2297</v>
      </c>
      <c r="H19" s="21">
        <f t="shared" si="2"/>
        <v>0.4161985867004892</v>
      </c>
      <c r="I19" s="20">
        <v>56</v>
      </c>
      <c r="J19" s="110">
        <f t="shared" si="3"/>
        <v>1.0146765718427252E-2</v>
      </c>
      <c r="K19" s="20">
        <v>261</v>
      </c>
      <c r="L19" s="21">
        <f t="shared" si="4"/>
        <v>4.729117593766987E-2</v>
      </c>
      <c r="M19" s="20">
        <v>22</v>
      </c>
      <c r="N19" s="110">
        <f t="shared" si="5"/>
        <v>3.9862293893821342E-3</v>
      </c>
      <c r="O19" s="20">
        <v>821</v>
      </c>
      <c r="P19" s="23">
        <f t="shared" si="6"/>
        <v>0.14875883312194238</v>
      </c>
    </row>
    <row r="20" spans="1:16" ht="14.1" customHeight="1" x14ac:dyDescent="0.2">
      <c r="A20" s="19" t="s">
        <v>41</v>
      </c>
      <c r="B20" s="30">
        <f>'1. Plan vs Actual'!C21</f>
        <v>11758</v>
      </c>
      <c r="C20" s="20">
        <v>7351</v>
      </c>
      <c r="D20" s="21">
        <f t="shared" si="0"/>
        <v>0.6251913590746726</v>
      </c>
      <c r="E20" s="20">
        <v>1629</v>
      </c>
      <c r="F20" s="21">
        <f t="shared" si="1"/>
        <v>0.13854397006293587</v>
      </c>
      <c r="G20" s="20">
        <v>1739</v>
      </c>
      <c r="H20" s="21">
        <f t="shared" si="2"/>
        <v>0.14789930260248341</v>
      </c>
      <c r="I20" s="20">
        <v>102</v>
      </c>
      <c r="J20" s="110">
        <f t="shared" si="3"/>
        <v>8.6749447184895391E-3</v>
      </c>
      <c r="K20" s="20">
        <v>1236</v>
      </c>
      <c r="L20" s="21">
        <f t="shared" si="4"/>
        <v>0.10511991835346148</v>
      </c>
      <c r="M20" s="20">
        <v>34</v>
      </c>
      <c r="N20" s="110">
        <f t="shared" si="5"/>
        <v>2.891648239496513E-3</v>
      </c>
      <c r="O20" s="20">
        <v>880</v>
      </c>
      <c r="P20" s="23">
        <f t="shared" si="6"/>
        <v>7.484266031638033E-2</v>
      </c>
    </row>
    <row r="21" spans="1:16" ht="14.1" customHeight="1" x14ac:dyDescent="0.2">
      <c r="A21" s="19" t="s">
        <v>42</v>
      </c>
      <c r="B21" s="30">
        <f>'1. Plan vs Actual'!C22</f>
        <v>9738</v>
      </c>
      <c r="C21" s="20">
        <v>6631</v>
      </c>
      <c r="D21" s="21">
        <f t="shared" si="0"/>
        <v>0.68094064489628259</v>
      </c>
      <c r="E21" s="20">
        <v>1162</v>
      </c>
      <c r="F21" s="21">
        <f t="shared" si="1"/>
        <v>0.11932635037995482</v>
      </c>
      <c r="G21" s="20">
        <v>1076</v>
      </c>
      <c r="H21" s="21">
        <f t="shared" si="2"/>
        <v>0.11049496816594784</v>
      </c>
      <c r="I21" s="20">
        <v>102</v>
      </c>
      <c r="J21" s="110">
        <f t="shared" si="3"/>
        <v>1.0474430067775724E-2</v>
      </c>
      <c r="K21" s="20">
        <v>1009</v>
      </c>
      <c r="L21" s="21">
        <f t="shared" si="4"/>
        <v>0.10361470527829122</v>
      </c>
      <c r="M21" s="20">
        <v>36</v>
      </c>
      <c r="N21" s="110">
        <f t="shared" si="5"/>
        <v>3.6968576709796672E-3</v>
      </c>
      <c r="O21" s="20">
        <v>510</v>
      </c>
      <c r="P21" s="23">
        <f t="shared" si="6"/>
        <v>5.2372150338878619E-2</v>
      </c>
    </row>
    <row r="22" spans="1:16" ht="14.1" customHeight="1" x14ac:dyDescent="0.2">
      <c r="A22" s="19" t="s">
        <v>43</v>
      </c>
      <c r="B22" s="30">
        <f>'1. Plan vs Actual'!C23</f>
        <v>4057</v>
      </c>
      <c r="C22" s="20">
        <v>2925</v>
      </c>
      <c r="D22" s="21">
        <f t="shared" si="0"/>
        <v>0.7209760907074193</v>
      </c>
      <c r="E22" s="20">
        <v>433</v>
      </c>
      <c r="F22" s="21">
        <f t="shared" si="1"/>
        <v>0.10672911017993592</v>
      </c>
      <c r="G22" s="20">
        <v>687</v>
      </c>
      <c r="H22" s="21">
        <f t="shared" si="2"/>
        <v>0.16933694848410155</v>
      </c>
      <c r="I22" s="20">
        <v>32</v>
      </c>
      <c r="J22" s="110">
        <f t="shared" si="3"/>
        <v>7.8876016761153557E-3</v>
      </c>
      <c r="K22" s="20">
        <v>209</v>
      </c>
      <c r="L22" s="21">
        <f t="shared" si="4"/>
        <v>5.1515898447128422E-2</v>
      </c>
      <c r="M22" s="20">
        <v>10</v>
      </c>
      <c r="N22" s="110">
        <f t="shared" si="5"/>
        <v>2.4648755237860489E-3</v>
      </c>
      <c r="O22" s="20">
        <v>255</v>
      </c>
      <c r="P22" s="23">
        <f t="shared" si="6"/>
        <v>6.2854325856544241E-2</v>
      </c>
    </row>
    <row r="23" spans="1:16" ht="14.1" customHeight="1" x14ac:dyDescent="0.2">
      <c r="A23" s="19" t="s">
        <v>44</v>
      </c>
      <c r="B23" s="30">
        <f>'1. Plan vs Actual'!C24</f>
        <v>7833</v>
      </c>
      <c r="C23" s="20">
        <v>5024</v>
      </c>
      <c r="D23" s="21">
        <f t="shared" si="0"/>
        <v>0.6413889952763947</v>
      </c>
      <c r="E23" s="20">
        <v>1130</v>
      </c>
      <c r="F23" s="21">
        <f t="shared" si="1"/>
        <v>0.14426145793438019</v>
      </c>
      <c r="G23" s="20">
        <v>1611</v>
      </c>
      <c r="H23" s="21">
        <f t="shared" si="2"/>
        <v>0.20566832631175794</v>
      </c>
      <c r="I23" s="20">
        <v>114</v>
      </c>
      <c r="J23" s="110">
        <f t="shared" si="3"/>
        <v>1.4553810800459595E-2</v>
      </c>
      <c r="K23" s="20">
        <v>506</v>
      </c>
      <c r="L23" s="21">
        <f t="shared" si="4"/>
        <v>6.4598493552917149E-2</v>
      </c>
      <c r="M23" s="20">
        <v>30</v>
      </c>
      <c r="N23" s="110">
        <f t="shared" si="5"/>
        <v>3.8299502106472617E-3</v>
      </c>
      <c r="O23" s="20">
        <v>836</v>
      </c>
      <c r="P23" s="23">
        <f t="shared" si="6"/>
        <v>0.10672794587003702</v>
      </c>
    </row>
    <row r="24" spans="1:16" ht="14.1" customHeight="1" x14ac:dyDescent="0.2">
      <c r="A24" s="19" t="s">
        <v>45</v>
      </c>
      <c r="B24" s="30">
        <f>'1. Plan vs Actual'!C25</f>
        <v>7954</v>
      </c>
      <c r="C24" s="20">
        <v>5161</v>
      </c>
      <c r="D24" s="21">
        <f t="shared" si="0"/>
        <v>0.64885592154890626</v>
      </c>
      <c r="E24" s="20">
        <v>1446</v>
      </c>
      <c r="F24" s="21">
        <f t="shared" si="1"/>
        <v>0.18179532310787025</v>
      </c>
      <c r="G24" s="20">
        <v>645</v>
      </c>
      <c r="H24" s="21">
        <f t="shared" si="2"/>
        <v>8.1091274830274077E-2</v>
      </c>
      <c r="I24" s="20">
        <v>88</v>
      </c>
      <c r="J24" s="110">
        <f t="shared" si="3"/>
        <v>1.1063615790797083E-2</v>
      </c>
      <c r="K24" s="20">
        <v>750</v>
      </c>
      <c r="L24" s="21">
        <f t="shared" si="4"/>
        <v>9.4292180035202414E-2</v>
      </c>
      <c r="M24" s="20">
        <v>23</v>
      </c>
      <c r="N24" s="110">
        <f t="shared" si="5"/>
        <v>2.8916268544128742E-3</v>
      </c>
      <c r="O24" s="20">
        <v>404</v>
      </c>
      <c r="P24" s="23">
        <f t="shared" si="6"/>
        <v>5.0792054312295699E-2</v>
      </c>
    </row>
    <row r="25" spans="1:16" x14ac:dyDescent="0.2">
      <c r="A25" s="19" t="s">
        <v>46</v>
      </c>
      <c r="B25" s="30">
        <f>'1. Plan vs Actual'!C26</f>
        <v>1486</v>
      </c>
      <c r="C25" s="104">
        <v>927</v>
      </c>
      <c r="D25" s="21">
        <f t="shared" si="0"/>
        <v>0.62382234185733509</v>
      </c>
      <c r="E25" s="104">
        <v>184</v>
      </c>
      <c r="F25" s="21">
        <f t="shared" si="1"/>
        <v>0.12382234185733512</v>
      </c>
      <c r="G25" s="104">
        <v>363</v>
      </c>
      <c r="H25" s="21">
        <f t="shared" si="2"/>
        <v>0.24427994616419918</v>
      </c>
      <c r="I25" s="104">
        <v>16</v>
      </c>
      <c r="J25" s="110">
        <f t="shared" si="3"/>
        <v>1.0767160161507403E-2</v>
      </c>
      <c r="K25" s="104">
        <v>93</v>
      </c>
      <c r="L25" s="21">
        <f t="shared" si="4"/>
        <v>6.2584118438761771E-2</v>
      </c>
      <c r="M25" s="104">
        <v>7</v>
      </c>
      <c r="N25" s="110">
        <f t="shared" si="5"/>
        <v>4.7106325706594886E-3</v>
      </c>
      <c r="O25" s="104">
        <v>94</v>
      </c>
      <c r="P25" s="23">
        <f t="shared" si="6"/>
        <v>6.3257065948855995E-2</v>
      </c>
    </row>
    <row r="26" spans="1:16" ht="13.5" thickBot="1" x14ac:dyDescent="0.25">
      <c r="A26" s="24" t="s">
        <v>48</v>
      </c>
      <c r="B26" s="105">
        <f>'1. Plan vs Actual'!C27</f>
        <v>103776</v>
      </c>
      <c r="C26" s="105">
        <v>58549</v>
      </c>
      <c r="D26" s="25">
        <f t="shared" si="0"/>
        <v>0.56418632439099603</v>
      </c>
      <c r="E26" s="105">
        <v>21097</v>
      </c>
      <c r="F26" s="25">
        <f t="shared" si="1"/>
        <v>0.20329363243909959</v>
      </c>
      <c r="G26" s="105">
        <v>22675</v>
      </c>
      <c r="H26" s="25">
        <f t="shared" si="2"/>
        <v>0.21849946037619489</v>
      </c>
      <c r="I26" s="105">
        <v>1414</v>
      </c>
      <c r="J26" s="35">
        <f t="shared" si="3"/>
        <v>1.362550107924761E-2</v>
      </c>
      <c r="K26" s="105">
        <v>6502</v>
      </c>
      <c r="L26" s="25">
        <f t="shared" si="4"/>
        <v>6.2654178230033913E-2</v>
      </c>
      <c r="M26" s="105">
        <v>419</v>
      </c>
      <c r="N26" s="35">
        <f t="shared" si="5"/>
        <v>4.0375423990132589E-3</v>
      </c>
      <c r="O26" s="105">
        <v>10037</v>
      </c>
      <c r="P26" s="27">
        <f t="shared" si="6"/>
        <v>9.6717930928152951E-2</v>
      </c>
    </row>
    <row r="27" spans="1:16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2.75" customHeight="1" x14ac:dyDescent="0.2">
      <c r="A29" s="179" t="s">
        <v>51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</row>
    <row r="30" spans="1:16" ht="12.75" customHeight="1" x14ac:dyDescent="0.2">
      <c r="A30" s="179" t="s">
        <v>52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</row>
    <row r="31" spans="1:16" x14ac:dyDescent="0.2">
      <c r="A31" s="183" t="s">
        <v>53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2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31"/>
  <sheetViews>
    <sheetView topLeftCell="A5" zoomScale="150" zoomScaleNormal="150" workbookViewId="0">
      <selection activeCell="P9" sqref="P9"/>
    </sheetView>
  </sheetViews>
  <sheetFormatPr defaultColWidth="9.140625" defaultRowHeight="12.75" x14ac:dyDescent="0.2"/>
  <cols>
    <col min="1" max="1" width="21.28515625" style="11" customWidth="1"/>
    <col min="2" max="2" width="10.140625" style="11" customWidth="1"/>
    <col min="3" max="3" width="8.28515625" style="11" customWidth="1"/>
    <col min="4" max="4" width="7.42578125" style="11" customWidth="1"/>
    <col min="5" max="5" width="8.7109375" style="11" customWidth="1"/>
    <col min="6" max="6" width="6.28515625" style="11" customWidth="1"/>
    <col min="7" max="7" width="8.7109375" style="11" customWidth="1"/>
    <col min="8" max="8" width="6.42578125" style="11" customWidth="1"/>
    <col min="9" max="9" width="8.7109375" style="11" customWidth="1"/>
    <col min="10" max="10" width="6.42578125" style="11" customWidth="1"/>
    <col min="11" max="11" width="8.7109375" style="11" customWidth="1"/>
    <col min="12" max="12" width="6.42578125" style="11" customWidth="1"/>
    <col min="13" max="13" width="8.7109375" style="11" customWidth="1"/>
    <col min="14" max="14" width="6.42578125" style="11" customWidth="1"/>
    <col min="15" max="16384" width="9.140625" style="11"/>
  </cols>
  <sheetData>
    <row r="1" spans="1:15" ht="18.75" x14ac:dyDescent="0.3">
      <c r="A1" s="155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5" ht="15.75" x14ac:dyDescent="0.25">
      <c r="A2" s="157" t="str">
        <f>'1. Plan vs Actual'!A2</f>
        <v>OSCCAR Summary by Workforce Area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1:15" ht="15.75" x14ac:dyDescent="0.25">
      <c r="A3" s="157" t="str">
        <f>'1. Plan vs Actual'!A3</f>
        <v>FY26 Quarter Ending March 31, 2026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5" spans="1:15" ht="18.75" x14ac:dyDescent="0.3">
      <c r="A5" s="155" t="s">
        <v>88</v>
      </c>
      <c r="B5" s="155"/>
      <c r="C5" s="155"/>
      <c r="D5" s="155"/>
      <c r="E5" s="160"/>
      <c r="F5" s="160"/>
      <c r="G5" s="160"/>
      <c r="H5" s="160"/>
      <c r="I5" s="160"/>
      <c r="J5" s="160"/>
      <c r="K5" s="160"/>
      <c r="L5" s="160"/>
      <c r="M5" s="160"/>
      <c r="N5" s="160"/>
    </row>
    <row r="6" spans="1:15" ht="6.75" customHeight="1" thickBot="1" x14ac:dyDescent="0.25"/>
    <row r="7" spans="1:15" ht="13.5" thickTop="1" x14ac:dyDescent="0.2">
      <c r="A7" s="138" t="s">
        <v>16</v>
      </c>
      <c r="B7" s="134" t="s">
        <v>17</v>
      </c>
      <c r="C7" s="36" t="s">
        <v>18</v>
      </c>
      <c r="D7" s="37" t="s">
        <v>19</v>
      </c>
      <c r="E7" s="135" t="s">
        <v>20</v>
      </c>
      <c r="F7" s="134" t="s">
        <v>21</v>
      </c>
      <c r="G7" s="38" t="s">
        <v>55</v>
      </c>
      <c r="H7" s="39" t="s">
        <v>61</v>
      </c>
      <c r="I7" s="135" t="s">
        <v>62</v>
      </c>
      <c r="J7" s="134" t="s">
        <v>63</v>
      </c>
      <c r="K7" s="38" t="s">
        <v>73</v>
      </c>
      <c r="L7" s="39" t="s">
        <v>74</v>
      </c>
      <c r="M7" s="135" t="s">
        <v>75</v>
      </c>
      <c r="N7" s="137" t="s">
        <v>76</v>
      </c>
    </row>
    <row r="8" spans="1:15" s="29" customFormat="1" ht="38.25" x14ac:dyDescent="0.2">
      <c r="A8" s="17"/>
      <c r="B8" s="130" t="s">
        <v>22</v>
      </c>
      <c r="C8" s="40" t="s">
        <v>89</v>
      </c>
      <c r="D8" s="18" t="s">
        <v>80</v>
      </c>
      <c r="E8" s="131" t="s">
        <v>90</v>
      </c>
      <c r="F8" s="130" t="s">
        <v>80</v>
      </c>
      <c r="G8" s="41" t="s">
        <v>91</v>
      </c>
      <c r="H8" s="42" t="s">
        <v>80</v>
      </c>
      <c r="I8" s="131" t="s">
        <v>92</v>
      </c>
      <c r="J8" s="130" t="s">
        <v>80</v>
      </c>
      <c r="K8" s="41" t="s">
        <v>93</v>
      </c>
      <c r="L8" s="42" t="s">
        <v>80</v>
      </c>
      <c r="M8" s="131" t="s">
        <v>94</v>
      </c>
      <c r="N8" s="18" t="s">
        <v>80</v>
      </c>
    </row>
    <row r="9" spans="1:15" ht="14.1" customHeight="1" x14ac:dyDescent="0.2">
      <c r="A9" s="19" t="s">
        <v>30</v>
      </c>
      <c r="B9" s="43">
        <f>'1. Plan vs Actual'!C10</f>
        <v>3569</v>
      </c>
      <c r="C9" s="44">
        <v>1627</v>
      </c>
      <c r="D9" s="23">
        <f>C9/B9</f>
        <v>0.4558699915942841</v>
      </c>
      <c r="E9" s="45">
        <v>183</v>
      </c>
      <c r="F9" s="46">
        <f>E9/B9</f>
        <v>5.1274866909498458E-2</v>
      </c>
      <c r="G9" s="47">
        <v>170</v>
      </c>
      <c r="H9" s="48">
        <f t="shared" ref="H9:H26" si="0">G9/B9</f>
        <v>4.7632390025217144E-2</v>
      </c>
      <c r="I9" s="45">
        <v>1696</v>
      </c>
      <c r="J9" s="46">
        <f>I9/B9</f>
        <v>0.47520313813393106</v>
      </c>
      <c r="K9" s="47">
        <v>565</v>
      </c>
      <c r="L9" s="48">
        <f>K9/B9</f>
        <v>0.15830764920145698</v>
      </c>
      <c r="M9" s="45">
        <v>955</v>
      </c>
      <c r="N9" s="23">
        <f>M9/B9</f>
        <v>0.26758195572989635</v>
      </c>
      <c r="O9" s="49"/>
    </row>
    <row r="10" spans="1:15" ht="14.1" customHeight="1" x14ac:dyDescent="0.2">
      <c r="A10" s="19" t="s">
        <v>31</v>
      </c>
      <c r="B10" s="43">
        <f>'1. Plan vs Actual'!C11</f>
        <v>13209</v>
      </c>
      <c r="C10" s="44">
        <v>6844</v>
      </c>
      <c r="D10" s="23">
        <f t="shared" ref="D10:D24" si="1">C10/B10</f>
        <v>0.51813157695510637</v>
      </c>
      <c r="E10" s="45">
        <v>141</v>
      </c>
      <c r="F10" s="46">
        <f t="shared" ref="F10:F26" si="2">E10/B10</f>
        <v>1.0674540086304793E-2</v>
      </c>
      <c r="G10" s="47">
        <v>445</v>
      </c>
      <c r="H10" s="48">
        <f t="shared" si="0"/>
        <v>3.3689151336210157E-2</v>
      </c>
      <c r="I10" s="45">
        <v>7675</v>
      </c>
      <c r="J10" s="46">
        <f t="shared" ref="J10:J26" si="3">I10/B10</f>
        <v>0.58104322810205167</v>
      </c>
      <c r="K10" s="47">
        <v>2116</v>
      </c>
      <c r="L10" s="48">
        <f t="shared" ref="L10:L26" si="4">K10/B10</f>
        <v>0.16019380725263077</v>
      </c>
      <c r="M10" s="45">
        <v>2832</v>
      </c>
      <c r="N10" s="23">
        <f t="shared" ref="N10:N26" si="5">M10/B10</f>
        <v>0.21439927322280264</v>
      </c>
      <c r="O10" s="49"/>
    </row>
    <row r="11" spans="1:15" ht="14.1" customHeight="1" x14ac:dyDescent="0.2">
      <c r="A11" s="19" t="s">
        <v>32</v>
      </c>
      <c r="B11" s="43">
        <f>'1. Plan vs Actual'!C12</f>
        <v>7022</v>
      </c>
      <c r="C11" s="44">
        <v>3066</v>
      </c>
      <c r="D11" s="23">
        <f t="shared" si="1"/>
        <v>0.436627741384221</v>
      </c>
      <c r="E11" s="45">
        <v>425</v>
      </c>
      <c r="F11" s="46">
        <f t="shared" si="2"/>
        <v>6.0524067217317006E-2</v>
      </c>
      <c r="G11" s="47">
        <v>185</v>
      </c>
      <c r="H11" s="48">
        <f t="shared" si="0"/>
        <v>2.6345770435773283E-2</v>
      </c>
      <c r="I11" s="45">
        <v>3605</v>
      </c>
      <c r="J11" s="46">
        <f t="shared" si="3"/>
        <v>0.51338649957277127</v>
      </c>
      <c r="K11" s="47">
        <v>1153</v>
      </c>
      <c r="L11" s="48">
        <f t="shared" si="4"/>
        <v>0.16419823412133294</v>
      </c>
      <c r="M11" s="45">
        <v>1654</v>
      </c>
      <c r="N11" s="23">
        <f t="shared" si="5"/>
        <v>0.23554542865280548</v>
      </c>
      <c r="O11" s="49"/>
    </row>
    <row r="12" spans="1:15" ht="14.1" customHeight="1" x14ac:dyDescent="0.2">
      <c r="A12" s="19" t="s">
        <v>33</v>
      </c>
      <c r="B12" s="43">
        <f>'1. Plan vs Actual'!C13</f>
        <v>6386</v>
      </c>
      <c r="C12" s="44">
        <v>3496</v>
      </c>
      <c r="D12" s="23">
        <f t="shared" si="1"/>
        <v>0.54744754149702479</v>
      </c>
      <c r="E12" s="45">
        <v>85</v>
      </c>
      <c r="F12" s="46">
        <f t="shared" si="2"/>
        <v>1.3310366426558097E-2</v>
      </c>
      <c r="G12" s="47">
        <v>189</v>
      </c>
      <c r="H12" s="48">
        <f t="shared" si="0"/>
        <v>2.9595991230817412E-2</v>
      </c>
      <c r="I12" s="45">
        <v>3253</v>
      </c>
      <c r="J12" s="46">
        <f t="shared" si="3"/>
        <v>0.50939555277168802</v>
      </c>
      <c r="K12" s="47">
        <v>1117</v>
      </c>
      <c r="L12" s="48">
        <f t="shared" si="4"/>
        <v>0.17491387409959286</v>
      </c>
      <c r="M12" s="45">
        <v>1742</v>
      </c>
      <c r="N12" s="23">
        <f t="shared" si="5"/>
        <v>0.27278421547134357</v>
      </c>
      <c r="O12" s="49"/>
    </row>
    <row r="13" spans="1:15" ht="14.1" customHeight="1" x14ac:dyDescent="0.2">
      <c r="A13" s="19" t="s">
        <v>34</v>
      </c>
      <c r="B13" s="43">
        <f>'1. Plan vs Actual'!C14</f>
        <v>2557</v>
      </c>
      <c r="C13" s="44">
        <v>1225</v>
      </c>
      <c r="D13" s="23">
        <f t="shared" si="1"/>
        <v>0.47907704341024637</v>
      </c>
      <c r="E13" s="45">
        <v>80</v>
      </c>
      <c r="F13" s="46">
        <f t="shared" si="2"/>
        <v>3.1286664059444663E-2</v>
      </c>
      <c r="G13" s="47">
        <v>71</v>
      </c>
      <c r="H13" s="48">
        <f t="shared" si="0"/>
        <v>2.7766914352757136E-2</v>
      </c>
      <c r="I13" s="45">
        <v>904</v>
      </c>
      <c r="J13" s="46">
        <f t="shared" si="3"/>
        <v>0.35353930387172466</v>
      </c>
      <c r="K13" s="47">
        <v>372</v>
      </c>
      <c r="L13" s="48">
        <f t="shared" si="4"/>
        <v>0.14548298787641767</v>
      </c>
      <c r="M13" s="45">
        <v>1130</v>
      </c>
      <c r="N13" s="23">
        <f t="shared" si="5"/>
        <v>0.44192412983965584</v>
      </c>
      <c r="O13" s="49"/>
    </row>
    <row r="14" spans="1:15" ht="14.1" customHeight="1" x14ac:dyDescent="0.2">
      <c r="A14" s="19" t="s">
        <v>35</v>
      </c>
      <c r="B14" s="43">
        <f>'1. Plan vs Actual'!C15</f>
        <v>8896</v>
      </c>
      <c r="C14" s="44">
        <v>3878</v>
      </c>
      <c r="D14" s="23">
        <f t="shared" si="1"/>
        <v>0.43592625899280574</v>
      </c>
      <c r="E14" s="45">
        <v>122</v>
      </c>
      <c r="F14" s="46">
        <f t="shared" si="2"/>
        <v>1.3714028776978417E-2</v>
      </c>
      <c r="G14" s="47">
        <v>224</v>
      </c>
      <c r="H14" s="48">
        <f t="shared" si="0"/>
        <v>2.5179856115107913E-2</v>
      </c>
      <c r="I14" s="45">
        <v>4396</v>
      </c>
      <c r="J14" s="46">
        <f t="shared" si="3"/>
        <v>0.49415467625899279</v>
      </c>
      <c r="K14" s="47">
        <v>1564</v>
      </c>
      <c r="L14" s="48">
        <f t="shared" si="4"/>
        <v>0.1758093525179856</v>
      </c>
      <c r="M14" s="45">
        <v>2590</v>
      </c>
      <c r="N14" s="23">
        <f t="shared" si="5"/>
        <v>0.29114208633093525</v>
      </c>
      <c r="O14" s="49"/>
    </row>
    <row r="15" spans="1:15" ht="14.1" customHeight="1" x14ac:dyDescent="0.2">
      <c r="A15" s="19" t="s">
        <v>36</v>
      </c>
      <c r="B15" s="43">
        <f>'1. Plan vs Actual'!C16</f>
        <v>3022</v>
      </c>
      <c r="C15" s="44">
        <v>1402</v>
      </c>
      <c r="D15" s="23">
        <f t="shared" si="1"/>
        <v>0.4639311714096625</v>
      </c>
      <c r="E15" s="45">
        <v>79</v>
      </c>
      <c r="F15" s="46">
        <f t="shared" si="2"/>
        <v>2.614162806088683E-2</v>
      </c>
      <c r="G15" s="47">
        <v>110</v>
      </c>
      <c r="H15" s="48">
        <f t="shared" si="0"/>
        <v>3.6399735274652546E-2</v>
      </c>
      <c r="I15" s="45">
        <v>1451</v>
      </c>
      <c r="J15" s="46">
        <f t="shared" si="3"/>
        <v>0.48014559894109859</v>
      </c>
      <c r="K15" s="47">
        <v>486</v>
      </c>
      <c r="L15" s="48">
        <f t="shared" si="4"/>
        <v>0.16082064857710127</v>
      </c>
      <c r="M15" s="45">
        <v>896</v>
      </c>
      <c r="N15" s="23">
        <f t="shared" si="5"/>
        <v>0.29649238914626075</v>
      </c>
      <c r="O15" s="49"/>
    </row>
    <row r="16" spans="1:15" ht="14.1" customHeight="1" x14ac:dyDescent="0.2">
      <c r="A16" s="19" t="s">
        <v>37</v>
      </c>
      <c r="B16" s="43">
        <f>'1. Plan vs Actual'!C17</f>
        <v>9640</v>
      </c>
      <c r="C16" s="44">
        <v>4781</v>
      </c>
      <c r="D16" s="23">
        <f t="shared" si="1"/>
        <v>0.49595435684647304</v>
      </c>
      <c r="E16" s="45">
        <v>221</v>
      </c>
      <c r="F16" s="46">
        <f t="shared" si="2"/>
        <v>2.29253112033195E-2</v>
      </c>
      <c r="G16" s="47">
        <v>310</v>
      </c>
      <c r="H16" s="48">
        <f t="shared" si="0"/>
        <v>3.2157676348547715E-2</v>
      </c>
      <c r="I16" s="45">
        <v>4974</v>
      </c>
      <c r="J16" s="46">
        <f t="shared" si="3"/>
        <v>0.51597510373443989</v>
      </c>
      <c r="K16" s="47">
        <v>1622</v>
      </c>
      <c r="L16" s="48">
        <f t="shared" si="4"/>
        <v>0.16825726141078839</v>
      </c>
      <c r="M16" s="45">
        <v>2513</v>
      </c>
      <c r="N16" s="23">
        <f t="shared" si="5"/>
        <v>0.26068464730290458</v>
      </c>
      <c r="O16" s="49"/>
    </row>
    <row r="17" spans="1:17" ht="14.1" customHeight="1" x14ac:dyDescent="0.2">
      <c r="A17" s="19" t="s">
        <v>38</v>
      </c>
      <c r="B17" s="43">
        <f>'1. Plan vs Actual'!C18</f>
        <v>3414</v>
      </c>
      <c r="C17" s="44">
        <v>1596</v>
      </c>
      <c r="D17" s="23">
        <f t="shared" si="1"/>
        <v>0.46748681898066785</v>
      </c>
      <c r="E17" s="45">
        <v>140</v>
      </c>
      <c r="F17" s="46">
        <f t="shared" si="2"/>
        <v>4.1007615700058585E-2</v>
      </c>
      <c r="G17" s="47">
        <v>211</v>
      </c>
      <c r="H17" s="48">
        <f t="shared" si="0"/>
        <v>6.1804335090802576E-2</v>
      </c>
      <c r="I17" s="45">
        <v>1799</v>
      </c>
      <c r="J17" s="46">
        <f t="shared" si="3"/>
        <v>0.52694786174575281</v>
      </c>
      <c r="K17" s="47">
        <v>515</v>
      </c>
      <c r="L17" s="48">
        <f t="shared" si="4"/>
        <v>0.15084944346807264</v>
      </c>
      <c r="M17" s="45">
        <v>749</v>
      </c>
      <c r="N17" s="23">
        <f t="shared" si="5"/>
        <v>0.21939074399531341</v>
      </c>
      <c r="O17" s="49"/>
    </row>
    <row r="18" spans="1:17" ht="14.1" customHeight="1" x14ac:dyDescent="0.2">
      <c r="A18" s="19" t="s">
        <v>39</v>
      </c>
      <c r="B18" s="43">
        <f>'1. Plan vs Actual'!C19</f>
        <v>17709</v>
      </c>
      <c r="C18" s="44">
        <v>8246</v>
      </c>
      <c r="D18" s="23">
        <f t="shared" si="1"/>
        <v>0.46563894065164607</v>
      </c>
      <c r="E18" s="45">
        <v>857</v>
      </c>
      <c r="F18" s="46">
        <f t="shared" si="2"/>
        <v>4.8393472245750746E-2</v>
      </c>
      <c r="G18" s="47">
        <v>824</v>
      </c>
      <c r="H18" s="48">
        <f t="shared" si="0"/>
        <v>4.6530012987746346E-2</v>
      </c>
      <c r="I18" s="45">
        <v>9816</v>
      </c>
      <c r="J18" s="46">
        <f t="shared" si="3"/>
        <v>0.55429442656276473</v>
      </c>
      <c r="K18" s="47">
        <v>2717</v>
      </c>
      <c r="L18" s="48">
        <f t="shared" si="4"/>
        <v>0.15342481224236265</v>
      </c>
      <c r="M18" s="45">
        <v>3495</v>
      </c>
      <c r="N18" s="23">
        <f t="shared" si="5"/>
        <v>0.19735727596137556</v>
      </c>
      <c r="O18" s="49"/>
    </row>
    <row r="19" spans="1:17" ht="14.1" customHeight="1" x14ac:dyDescent="0.2">
      <c r="A19" s="19" t="s">
        <v>40</v>
      </c>
      <c r="B19" s="43">
        <f>'1. Plan vs Actual'!C20</f>
        <v>5519</v>
      </c>
      <c r="C19" s="44">
        <v>2666</v>
      </c>
      <c r="D19" s="23">
        <f t="shared" si="1"/>
        <v>0.48305852509512592</v>
      </c>
      <c r="E19" s="45">
        <v>79</v>
      </c>
      <c r="F19" s="46">
        <f t="shared" si="2"/>
        <v>1.4314187352781301E-2</v>
      </c>
      <c r="G19" s="47">
        <v>189</v>
      </c>
      <c r="H19" s="48">
        <f t="shared" si="0"/>
        <v>3.4245334299691975E-2</v>
      </c>
      <c r="I19" s="45">
        <v>2648</v>
      </c>
      <c r="J19" s="46">
        <f t="shared" si="3"/>
        <v>0.47979706468563144</v>
      </c>
      <c r="K19" s="47">
        <v>983</v>
      </c>
      <c r="L19" s="48">
        <f t="shared" si="4"/>
        <v>0.17811197680739263</v>
      </c>
      <c r="M19" s="45">
        <v>1620</v>
      </c>
      <c r="N19" s="23">
        <f t="shared" si="5"/>
        <v>0.29353143685450261</v>
      </c>
      <c r="O19" s="49"/>
    </row>
    <row r="20" spans="1:17" ht="14.1" customHeight="1" x14ac:dyDescent="0.2">
      <c r="A20" s="19" t="s">
        <v>41</v>
      </c>
      <c r="B20" s="43">
        <f>'1. Plan vs Actual'!C21</f>
        <v>11758</v>
      </c>
      <c r="C20" s="44">
        <v>5569</v>
      </c>
      <c r="D20" s="23">
        <f t="shared" si="1"/>
        <v>0.47363497193400239</v>
      </c>
      <c r="E20" s="45">
        <v>86</v>
      </c>
      <c r="F20" s="46">
        <f t="shared" si="2"/>
        <v>7.3141690763735331E-3</v>
      </c>
      <c r="G20" s="47">
        <v>196</v>
      </c>
      <c r="H20" s="48">
        <f t="shared" si="0"/>
        <v>1.6669501615921074E-2</v>
      </c>
      <c r="I20" s="45">
        <v>6220</v>
      </c>
      <c r="J20" s="46">
        <f t="shared" si="3"/>
        <v>0.52900153087259738</v>
      </c>
      <c r="K20" s="47">
        <v>2036</v>
      </c>
      <c r="L20" s="48">
        <f t="shared" si="4"/>
        <v>0.17315870045926177</v>
      </c>
      <c r="M20" s="45">
        <v>3220</v>
      </c>
      <c r="N20" s="23">
        <f t="shared" si="5"/>
        <v>0.27385609797584626</v>
      </c>
      <c r="O20" s="49"/>
    </row>
    <row r="21" spans="1:17" ht="14.1" customHeight="1" x14ac:dyDescent="0.2">
      <c r="A21" s="19" t="s">
        <v>42</v>
      </c>
      <c r="B21" s="43">
        <f>'1. Plan vs Actual'!C22</f>
        <v>9738</v>
      </c>
      <c r="C21" s="44">
        <v>4507</v>
      </c>
      <c r="D21" s="23">
        <f t="shared" si="1"/>
        <v>0.46282604230848223</v>
      </c>
      <c r="E21" s="45">
        <v>132</v>
      </c>
      <c r="F21" s="46">
        <f t="shared" si="2"/>
        <v>1.3555144793592114E-2</v>
      </c>
      <c r="G21" s="47">
        <v>235</v>
      </c>
      <c r="H21" s="48">
        <f t="shared" si="0"/>
        <v>2.4132265352228385E-2</v>
      </c>
      <c r="I21" s="45">
        <v>4380</v>
      </c>
      <c r="J21" s="46">
        <f t="shared" si="3"/>
        <v>0.44978434996919286</v>
      </c>
      <c r="K21" s="47">
        <v>1919</v>
      </c>
      <c r="L21" s="48">
        <f t="shared" si="4"/>
        <v>0.19706305196138837</v>
      </c>
      <c r="M21" s="45">
        <v>3072</v>
      </c>
      <c r="N21" s="23">
        <f t="shared" si="5"/>
        <v>0.31546518792359829</v>
      </c>
      <c r="O21" s="49"/>
    </row>
    <row r="22" spans="1:17" ht="14.1" customHeight="1" x14ac:dyDescent="0.2">
      <c r="A22" s="19" t="s">
        <v>43</v>
      </c>
      <c r="B22" s="43">
        <f>'1. Plan vs Actual'!C23</f>
        <v>4057</v>
      </c>
      <c r="C22" s="44">
        <v>1705</v>
      </c>
      <c r="D22" s="23">
        <f t="shared" si="1"/>
        <v>0.42026127680552133</v>
      </c>
      <c r="E22" s="45">
        <v>63</v>
      </c>
      <c r="F22" s="46">
        <f t="shared" si="2"/>
        <v>1.5528715799852107E-2</v>
      </c>
      <c r="G22" s="47">
        <v>140</v>
      </c>
      <c r="H22" s="48">
        <f t="shared" si="0"/>
        <v>3.450825733300468E-2</v>
      </c>
      <c r="I22" s="45">
        <v>1888</v>
      </c>
      <c r="J22" s="46">
        <f t="shared" si="3"/>
        <v>0.465368498890806</v>
      </c>
      <c r="K22" s="47">
        <v>702</v>
      </c>
      <c r="L22" s="48">
        <f t="shared" si="4"/>
        <v>0.17303426176978062</v>
      </c>
      <c r="M22" s="45">
        <v>1264</v>
      </c>
      <c r="N22" s="23">
        <f t="shared" si="5"/>
        <v>0.31156026620655658</v>
      </c>
      <c r="O22" s="49"/>
    </row>
    <row r="23" spans="1:17" ht="14.1" customHeight="1" x14ac:dyDescent="0.2">
      <c r="A23" s="19" t="s">
        <v>44</v>
      </c>
      <c r="B23" s="43">
        <f>'1. Plan vs Actual'!C24</f>
        <v>7833</v>
      </c>
      <c r="C23" s="44">
        <v>3820</v>
      </c>
      <c r="D23" s="23">
        <f t="shared" si="1"/>
        <v>0.48768032682241796</v>
      </c>
      <c r="E23" s="45">
        <v>141</v>
      </c>
      <c r="F23" s="46">
        <f t="shared" si="2"/>
        <v>1.800076599004213E-2</v>
      </c>
      <c r="G23" s="47">
        <v>295</v>
      </c>
      <c r="H23" s="48">
        <f t="shared" si="0"/>
        <v>3.7661177071364738E-2</v>
      </c>
      <c r="I23" s="45">
        <v>3939</v>
      </c>
      <c r="J23" s="46">
        <f t="shared" si="3"/>
        <v>0.50287246265798546</v>
      </c>
      <c r="K23" s="47">
        <v>1287</v>
      </c>
      <c r="L23" s="48">
        <f t="shared" si="4"/>
        <v>0.16430486403676753</v>
      </c>
      <c r="M23" s="45">
        <v>2171</v>
      </c>
      <c r="N23" s="23">
        <f t="shared" si="5"/>
        <v>0.27716073024384014</v>
      </c>
      <c r="O23" s="49"/>
    </row>
    <row r="24" spans="1:17" ht="14.1" customHeight="1" x14ac:dyDescent="0.2">
      <c r="A24" s="19" t="s">
        <v>45</v>
      </c>
      <c r="B24" s="43">
        <f>'1. Plan vs Actual'!C25</f>
        <v>7954</v>
      </c>
      <c r="C24" s="44">
        <v>3799</v>
      </c>
      <c r="D24" s="23">
        <f t="shared" si="1"/>
        <v>0.47762132260497864</v>
      </c>
      <c r="E24" s="45">
        <v>112</v>
      </c>
      <c r="F24" s="46">
        <f t="shared" si="2"/>
        <v>1.408096555192356E-2</v>
      </c>
      <c r="G24" s="47">
        <v>189</v>
      </c>
      <c r="H24" s="48">
        <f t="shared" si="0"/>
        <v>2.376162936887101E-2</v>
      </c>
      <c r="I24" s="45">
        <v>3583</v>
      </c>
      <c r="J24" s="46">
        <f t="shared" si="3"/>
        <v>0.45046517475484033</v>
      </c>
      <c r="K24" s="47">
        <v>1423</v>
      </c>
      <c r="L24" s="48">
        <f t="shared" si="4"/>
        <v>0.17890369625345737</v>
      </c>
      <c r="M24" s="45">
        <v>2647</v>
      </c>
      <c r="N24" s="23">
        <f t="shared" si="5"/>
        <v>0.33278853407090769</v>
      </c>
      <c r="O24" s="49"/>
      <c r="Q24" s="49"/>
    </row>
    <row r="25" spans="1:17" x14ac:dyDescent="0.2">
      <c r="A25" s="19" t="s">
        <v>46</v>
      </c>
      <c r="B25" s="50">
        <f>'1. Plan vs Actual'!C26</f>
        <v>1486</v>
      </c>
      <c r="C25" s="111">
        <v>619</v>
      </c>
      <c r="D25" s="23">
        <f>C25/B25</f>
        <v>0.41655450874831762</v>
      </c>
      <c r="E25" s="112">
        <v>5</v>
      </c>
      <c r="F25" s="46">
        <f>E25/B25</f>
        <v>3.3647375504710633E-3</v>
      </c>
      <c r="G25" s="113">
        <v>28</v>
      </c>
      <c r="H25" s="48">
        <f t="shared" si="0"/>
        <v>1.8842530282637954E-2</v>
      </c>
      <c r="I25" s="112">
        <v>661</v>
      </c>
      <c r="J25" s="46">
        <f t="shared" si="3"/>
        <v>0.44481830417227458</v>
      </c>
      <c r="K25" s="113">
        <v>301</v>
      </c>
      <c r="L25" s="48">
        <f t="shared" si="4"/>
        <v>0.20255720053835802</v>
      </c>
      <c r="M25" s="112">
        <v>491</v>
      </c>
      <c r="N25" s="23">
        <f t="shared" si="5"/>
        <v>0.3304172274562584</v>
      </c>
      <c r="O25" s="49"/>
    </row>
    <row r="26" spans="1:17" ht="13.5" thickBot="1" x14ac:dyDescent="0.25">
      <c r="A26" s="24" t="s">
        <v>48</v>
      </c>
      <c r="B26" s="51">
        <f>'1. Plan vs Actual'!C27</f>
        <v>103776</v>
      </c>
      <c r="C26" s="114">
        <v>47571</v>
      </c>
      <c r="D26" s="27">
        <f>C26/B26</f>
        <v>0.45840078630897318</v>
      </c>
      <c r="E26" s="115">
        <v>3190</v>
      </c>
      <c r="F26" s="52">
        <f t="shared" si="2"/>
        <v>3.0739284613012643E-2</v>
      </c>
      <c r="G26" s="116">
        <v>4338</v>
      </c>
      <c r="H26" s="53">
        <f t="shared" si="0"/>
        <v>4.1801572617946349E-2</v>
      </c>
      <c r="I26" s="115">
        <v>55967</v>
      </c>
      <c r="J26" s="52">
        <f t="shared" si="3"/>
        <v>0.53930581251927223</v>
      </c>
      <c r="K26" s="116">
        <v>16348</v>
      </c>
      <c r="L26" s="53">
        <f t="shared" si="4"/>
        <v>0.15753160653715695</v>
      </c>
      <c r="M26" s="115">
        <v>23932</v>
      </c>
      <c r="N26" s="27">
        <f t="shared" si="5"/>
        <v>0.23061208757323465</v>
      </c>
      <c r="O26" s="49"/>
      <c r="P26" s="49"/>
    </row>
    <row r="27" spans="1:17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7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12.75" customHeight="1" x14ac:dyDescent="0.2">
      <c r="A29" s="179" t="s">
        <v>51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</row>
    <row r="30" spans="1:17" ht="12.75" customHeight="1" x14ac:dyDescent="0.2">
      <c r="A30" s="179" t="s">
        <v>52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</row>
    <row r="31" spans="1:17" x14ac:dyDescent="0.2">
      <c r="A31" s="183" t="s">
        <v>53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</row>
  </sheetData>
  <mergeCells count="7">
    <mergeCell ref="A31:P31"/>
    <mergeCell ref="A1:N1"/>
    <mergeCell ref="A2:N2"/>
    <mergeCell ref="A3:N3"/>
    <mergeCell ref="A5:N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1"/>
  <sheetViews>
    <sheetView topLeftCell="A5" zoomScale="150" zoomScaleNormal="150" workbookViewId="0">
      <selection activeCell="R10" sqref="R10"/>
    </sheetView>
  </sheetViews>
  <sheetFormatPr defaultColWidth="9.140625" defaultRowHeight="12.75" x14ac:dyDescent="0.2"/>
  <cols>
    <col min="1" max="1" width="21.28515625" style="49" customWidth="1"/>
    <col min="2" max="2" width="9.42578125" style="49" customWidth="1"/>
    <col min="3" max="3" width="8.28515625" style="49" customWidth="1"/>
    <col min="4" max="4" width="5.140625" style="49" customWidth="1"/>
    <col min="5" max="5" width="8.7109375" style="49" customWidth="1"/>
    <col min="6" max="6" width="5.140625" style="49" customWidth="1"/>
    <col min="7" max="7" width="9.42578125" style="49" customWidth="1"/>
    <col min="8" max="8" width="5.140625" style="49" customWidth="1"/>
    <col min="9" max="9" width="8.7109375" style="49" customWidth="1"/>
    <col min="10" max="10" width="5.140625" style="49" customWidth="1"/>
    <col min="11" max="11" width="9.140625" style="49" customWidth="1"/>
    <col min="12" max="12" width="5.140625" style="49" customWidth="1"/>
    <col min="13" max="13" width="8.7109375" style="49" customWidth="1"/>
    <col min="14" max="14" width="5.140625" style="49" customWidth="1"/>
    <col min="15" max="15" width="10.7109375" style="49" customWidth="1"/>
    <col min="16" max="16" width="5.140625" style="49" customWidth="1"/>
    <col min="17" max="16384" width="9.140625" style="49"/>
  </cols>
  <sheetData>
    <row r="1" spans="1:16" ht="18.75" x14ac:dyDescent="0.3">
      <c r="A1" s="155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5.75" x14ac:dyDescent="0.25">
      <c r="A2" s="157" t="str">
        <f>'1. Plan vs Actual'!A2</f>
        <v>OSCCAR Summary by Workforce Area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15.75" x14ac:dyDescent="0.25">
      <c r="A3" s="159" t="str">
        <f>'1. Plan vs Actual'!A3</f>
        <v>FY26 Quarter Ending March 31, 2026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71"/>
    </row>
    <row r="5" spans="1:16" ht="18.75" x14ac:dyDescent="0.3">
      <c r="A5" s="155" t="s">
        <v>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ht="6.75" customHeight="1" thickBot="1" x14ac:dyDescent="0.25"/>
    <row r="7" spans="1:16" ht="13.5" thickTop="1" x14ac:dyDescent="0.2">
      <c r="A7" s="54" t="s">
        <v>16</v>
      </c>
      <c r="B7" s="136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55</v>
      </c>
      <c r="H7" s="55" t="s">
        <v>61</v>
      </c>
      <c r="I7" s="55" t="s">
        <v>62</v>
      </c>
      <c r="J7" s="55" t="s">
        <v>63</v>
      </c>
      <c r="K7" s="55" t="s">
        <v>73</v>
      </c>
      <c r="L7" s="55" t="s">
        <v>74</v>
      </c>
      <c r="M7" s="55" t="s">
        <v>75</v>
      </c>
      <c r="N7" s="55" t="s">
        <v>76</v>
      </c>
      <c r="O7" s="55" t="s">
        <v>95</v>
      </c>
      <c r="P7" s="56" t="s">
        <v>78</v>
      </c>
    </row>
    <row r="8" spans="1:16" s="60" customFormat="1" ht="51" x14ac:dyDescent="0.2">
      <c r="A8" s="57"/>
      <c r="B8" s="129" t="s">
        <v>22</v>
      </c>
      <c r="C8" s="58" t="s">
        <v>96</v>
      </c>
      <c r="D8" s="58" t="s">
        <v>80</v>
      </c>
      <c r="E8" s="58" t="s">
        <v>97</v>
      </c>
      <c r="F8" s="58" t="s">
        <v>80</v>
      </c>
      <c r="G8" s="58" t="s">
        <v>98</v>
      </c>
      <c r="H8" s="58" t="s">
        <v>80</v>
      </c>
      <c r="I8" s="58" t="s">
        <v>99</v>
      </c>
      <c r="J8" s="58" t="s">
        <v>80</v>
      </c>
      <c r="K8" s="58" t="s">
        <v>100</v>
      </c>
      <c r="L8" s="58" t="s">
        <v>80</v>
      </c>
      <c r="M8" s="58" t="s">
        <v>101</v>
      </c>
      <c r="N8" s="58" t="s">
        <v>80</v>
      </c>
      <c r="O8" s="58" t="s">
        <v>102</v>
      </c>
      <c r="P8" s="59" t="s">
        <v>80</v>
      </c>
    </row>
    <row r="9" spans="1:16" ht="14.1" customHeight="1" x14ac:dyDescent="0.2">
      <c r="A9" s="61" t="s">
        <v>30</v>
      </c>
      <c r="B9" s="30">
        <f>'1. Plan vs Actual'!C10</f>
        <v>3569</v>
      </c>
      <c r="C9" s="20">
        <v>265</v>
      </c>
      <c r="D9" s="21">
        <f>C9/B9</f>
        <v>7.4250490333426733E-2</v>
      </c>
      <c r="E9" s="20">
        <v>1185</v>
      </c>
      <c r="F9" s="21">
        <f>E9/B9</f>
        <v>0.33202577752871953</v>
      </c>
      <c r="G9" s="20">
        <v>389</v>
      </c>
      <c r="H9" s="21">
        <f>G9/B9</f>
        <v>0.10899411599887923</v>
      </c>
      <c r="I9" s="20">
        <v>266</v>
      </c>
      <c r="J9" s="21">
        <f>I9/B9</f>
        <v>7.4530680862986837E-2</v>
      </c>
      <c r="K9" s="20">
        <v>663</v>
      </c>
      <c r="L9" s="21">
        <f>K9/B9</f>
        <v>0.18576632109834687</v>
      </c>
      <c r="M9" s="20">
        <v>424</v>
      </c>
      <c r="N9" s="21">
        <f>M9/B9</f>
        <v>0.11880078453348276</v>
      </c>
      <c r="O9" s="20">
        <v>377</v>
      </c>
      <c r="P9" s="23">
        <f>O9/B9</f>
        <v>0.10563182964415803</v>
      </c>
    </row>
    <row r="10" spans="1:16" ht="14.1" customHeight="1" x14ac:dyDescent="0.2">
      <c r="A10" s="61" t="s">
        <v>31</v>
      </c>
      <c r="B10" s="30">
        <f>'1. Plan vs Actual'!C11</f>
        <v>13209</v>
      </c>
      <c r="C10" s="20">
        <v>800</v>
      </c>
      <c r="D10" s="21">
        <f t="shared" ref="D10:D26" si="0">C10/B10</f>
        <v>6.0564766447119389E-2</v>
      </c>
      <c r="E10" s="20">
        <v>3380</v>
      </c>
      <c r="F10" s="21">
        <f t="shared" ref="F10:F26" si="1">E10/B10</f>
        <v>0.25588613823907941</v>
      </c>
      <c r="G10" s="20">
        <v>1578</v>
      </c>
      <c r="H10" s="21">
        <f t="shared" ref="H10:H26" si="2">G10/B10</f>
        <v>0.119464001816943</v>
      </c>
      <c r="I10" s="20">
        <v>816</v>
      </c>
      <c r="J10" s="21">
        <f t="shared" ref="J10:J26" si="3">I10/B10</f>
        <v>6.1776061776061778E-2</v>
      </c>
      <c r="K10" s="20">
        <v>3794</v>
      </c>
      <c r="L10" s="21">
        <f t="shared" ref="L10:L26" si="4">K10/B10</f>
        <v>0.28722840487546369</v>
      </c>
      <c r="M10" s="20">
        <v>2553</v>
      </c>
      <c r="N10" s="21">
        <f t="shared" ref="N10:N26" si="5">M10/B10</f>
        <v>0.19327731092436976</v>
      </c>
      <c r="O10" s="20">
        <v>288</v>
      </c>
      <c r="P10" s="23">
        <f t="shared" ref="P10:P26" si="6">O10/B10</f>
        <v>2.180331592096298E-2</v>
      </c>
    </row>
    <row r="11" spans="1:16" ht="14.1" customHeight="1" x14ac:dyDescent="0.2">
      <c r="A11" s="61" t="s">
        <v>32</v>
      </c>
      <c r="B11" s="30">
        <f>'1. Plan vs Actual'!C12</f>
        <v>7022</v>
      </c>
      <c r="C11" s="20">
        <v>971</v>
      </c>
      <c r="D11" s="21">
        <f t="shared" si="0"/>
        <v>0.13827969239532897</v>
      </c>
      <c r="E11" s="20">
        <v>2397</v>
      </c>
      <c r="F11" s="21">
        <f t="shared" si="1"/>
        <v>0.34135573910566791</v>
      </c>
      <c r="G11" s="20">
        <v>958</v>
      </c>
      <c r="H11" s="21">
        <f t="shared" si="2"/>
        <v>0.13642836798632868</v>
      </c>
      <c r="I11" s="20">
        <v>524</v>
      </c>
      <c r="J11" s="21">
        <f t="shared" si="3"/>
        <v>7.4622614639703794E-2</v>
      </c>
      <c r="K11" s="20">
        <v>1374</v>
      </c>
      <c r="L11" s="21">
        <f t="shared" si="4"/>
        <v>0.19567074907433779</v>
      </c>
      <c r="M11" s="20">
        <v>600</v>
      </c>
      <c r="N11" s="21">
        <f t="shared" si="5"/>
        <v>8.5445741953859303E-2</v>
      </c>
      <c r="O11" s="20">
        <v>198</v>
      </c>
      <c r="P11" s="23">
        <f t="shared" si="6"/>
        <v>2.8197094844773569E-2</v>
      </c>
    </row>
    <row r="12" spans="1:16" ht="14.1" customHeight="1" x14ac:dyDescent="0.2">
      <c r="A12" s="61" t="s">
        <v>33</v>
      </c>
      <c r="B12" s="30">
        <f>'1. Plan vs Actual'!C13</f>
        <v>6386</v>
      </c>
      <c r="C12" s="20">
        <v>538</v>
      </c>
      <c r="D12" s="21">
        <f t="shared" si="0"/>
        <v>8.4246789852803011E-2</v>
      </c>
      <c r="E12" s="20">
        <v>2075</v>
      </c>
      <c r="F12" s="21">
        <f t="shared" si="1"/>
        <v>0.32492953335421232</v>
      </c>
      <c r="G12" s="20">
        <v>832</v>
      </c>
      <c r="H12" s="21">
        <f t="shared" si="2"/>
        <v>0.13028499843407454</v>
      </c>
      <c r="I12" s="20">
        <v>502</v>
      </c>
      <c r="J12" s="21">
        <f t="shared" si="3"/>
        <v>7.8609458189790163E-2</v>
      </c>
      <c r="K12" s="20">
        <v>1574</v>
      </c>
      <c r="L12" s="21">
        <f t="shared" si="4"/>
        <v>0.24647666771061696</v>
      </c>
      <c r="M12" s="20">
        <v>845</v>
      </c>
      <c r="N12" s="21">
        <f t="shared" si="5"/>
        <v>0.13232070153460695</v>
      </c>
      <c r="O12" s="20">
        <v>20</v>
      </c>
      <c r="P12" s="23">
        <f t="shared" si="6"/>
        <v>3.1318509238960224E-3</v>
      </c>
    </row>
    <row r="13" spans="1:16" ht="14.1" customHeight="1" x14ac:dyDescent="0.2">
      <c r="A13" s="61" t="s">
        <v>34</v>
      </c>
      <c r="B13" s="30">
        <f>'1. Plan vs Actual'!C14</f>
        <v>2557</v>
      </c>
      <c r="C13" s="20">
        <v>228</v>
      </c>
      <c r="D13" s="21">
        <f t="shared" si="0"/>
        <v>8.9166992569417292E-2</v>
      </c>
      <c r="E13" s="20">
        <v>639</v>
      </c>
      <c r="F13" s="21">
        <f t="shared" si="1"/>
        <v>0.24990222917481422</v>
      </c>
      <c r="G13" s="20">
        <v>337</v>
      </c>
      <c r="H13" s="21">
        <f t="shared" si="2"/>
        <v>0.13179507235041063</v>
      </c>
      <c r="I13" s="20">
        <v>222</v>
      </c>
      <c r="J13" s="21">
        <f t="shared" si="3"/>
        <v>8.6820492764958943E-2</v>
      </c>
      <c r="K13" s="20">
        <v>681</v>
      </c>
      <c r="L13" s="21">
        <f t="shared" si="4"/>
        <v>0.26632772780602271</v>
      </c>
      <c r="M13" s="20">
        <v>341</v>
      </c>
      <c r="N13" s="21">
        <f t="shared" si="5"/>
        <v>0.13335940555338288</v>
      </c>
      <c r="O13" s="20">
        <v>109</v>
      </c>
      <c r="P13" s="23">
        <f t="shared" si="6"/>
        <v>4.2628079780993353E-2</v>
      </c>
    </row>
    <row r="14" spans="1:16" ht="14.1" customHeight="1" x14ac:dyDescent="0.2">
      <c r="A14" s="61" t="s">
        <v>35</v>
      </c>
      <c r="B14" s="30">
        <f>'1. Plan vs Actual'!C15</f>
        <v>8896</v>
      </c>
      <c r="C14" s="20">
        <v>433</v>
      </c>
      <c r="D14" s="21">
        <f t="shared" si="0"/>
        <v>4.8673561151079139E-2</v>
      </c>
      <c r="E14" s="20">
        <v>2696</v>
      </c>
      <c r="F14" s="21">
        <f t="shared" si="1"/>
        <v>0.30305755395683454</v>
      </c>
      <c r="G14" s="20">
        <v>1206</v>
      </c>
      <c r="H14" s="21">
        <f t="shared" si="2"/>
        <v>0.13556654676258992</v>
      </c>
      <c r="I14" s="20">
        <v>769</v>
      </c>
      <c r="J14" s="21">
        <f t="shared" si="3"/>
        <v>8.6443345323741011E-2</v>
      </c>
      <c r="K14" s="20">
        <v>2259</v>
      </c>
      <c r="L14" s="21">
        <f t="shared" si="4"/>
        <v>0.25393435251798563</v>
      </c>
      <c r="M14" s="20">
        <v>1386</v>
      </c>
      <c r="N14" s="21">
        <f t="shared" si="5"/>
        <v>0.15580035971223022</v>
      </c>
      <c r="O14" s="20">
        <v>147</v>
      </c>
      <c r="P14" s="23">
        <f t="shared" si="6"/>
        <v>1.652428057553957E-2</v>
      </c>
    </row>
    <row r="15" spans="1:16" ht="14.1" customHeight="1" x14ac:dyDescent="0.2">
      <c r="A15" s="61" t="s">
        <v>36</v>
      </c>
      <c r="B15" s="30">
        <f>'1. Plan vs Actual'!C16</f>
        <v>3022</v>
      </c>
      <c r="C15" s="20">
        <v>145</v>
      </c>
      <c r="D15" s="21">
        <f t="shared" si="0"/>
        <v>4.7981469225678357E-2</v>
      </c>
      <c r="E15" s="20">
        <v>873</v>
      </c>
      <c r="F15" s="21">
        <f t="shared" si="1"/>
        <v>0.28888153540701522</v>
      </c>
      <c r="G15" s="20">
        <v>405</v>
      </c>
      <c r="H15" s="21">
        <f t="shared" si="2"/>
        <v>0.13401720714758439</v>
      </c>
      <c r="I15" s="20">
        <v>249</v>
      </c>
      <c r="J15" s="21">
        <f t="shared" si="3"/>
        <v>8.2395764394440768E-2</v>
      </c>
      <c r="K15" s="20">
        <v>709</v>
      </c>
      <c r="L15" s="21">
        <f t="shared" si="4"/>
        <v>0.23461283917935141</v>
      </c>
      <c r="M15" s="20">
        <v>444</v>
      </c>
      <c r="N15" s="21">
        <f t="shared" si="5"/>
        <v>0.14692256783587029</v>
      </c>
      <c r="O15" s="20">
        <v>197</v>
      </c>
      <c r="P15" s="23">
        <f t="shared" si="6"/>
        <v>6.5188616810059566E-2</v>
      </c>
    </row>
    <row r="16" spans="1:16" ht="14.1" customHeight="1" x14ac:dyDescent="0.2">
      <c r="A16" s="61" t="s">
        <v>37</v>
      </c>
      <c r="B16" s="30">
        <f>'1. Plan vs Actual'!C17</f>
        <v>9640</v>
      </c>
      <c r="C16" s="20">
        <v>856</v>
      </c>
      <c r="D16" s="21">
        <f t="shared" si="0"/>
        <v>8.8796680497925315E-2</v>
      </c>
      <c r="E16" s="20">
        <v>2690</v>
      </c>
      <c r="F16" s="21">
        <f t="shared" si="1"/>
        <v>0.27904564315352698</v>
      </c>
      <c r="G16" s="20">
        <v>1068</v>
      </c>
      <c r="H16" s="21">
        <f t="shared" si="2"/>
        <v>0.11078838174273858</v>
      </c>
      <c r="I16" s="20">
        <v>634</v>
      </c>
      <c r="J16" s="21">
        <f t="shared" si="3"/>
        <v>6.5767634854771787E-2</v>
      </c>
      <c r="K16" s="20">
        <v>2525</v>
      </c>
      <c r="L16" s="21">
        <f t="shared" si="4"/>
        <v>0.26192946058091288</v>
      </c>
      <c r="M16" s="20">
        <v>1584</v>
      </c>
      <c r="N16" s="21">
        <f t="shared" si="5"/>
        <v>0.16431535269709543</v>
      </c>
      <c r="O16" s="20">
        <v>283</v>
      </c>
      <c r="P16" s="23">
        <f t="shared" si="6"/>
        <v>2.9356846473029045E-2</v>
      </c>
    </row>
    <row r="17" spans="1:16" ht="14.1" customHeight="1" x14ac:dyDescent="0.2">
      <c r="A17" s="61" t="s">
        <v>38</v>
      </c>
      <c r="B17" s="30">
        <f>'1. Plan vs Actual'!C18</f>
        <v>3414</v>
      </c>
      <c r="C17" s="20">
        <v>544</v>
      </c>
      <c r="D17" s="21">
        <f t="shared" si="0"/>
        <v>0.15934387814879905</v>
      </c>
      <c r="E17" s="20">
        <v>1524</v>
      </c>
      <c r="F17" s="21">
        <f t="shared" si="1"/>
        <v>0.44639718804920914</v>
      </c>
      <c r="G17" s="20">
        <v>428</v>
      </c>
      <c r="H17" s="21">
        <f t="shared" si="2"/>
        <v>0.12536613942589339</v>
      </c>
      <c r="I17" s="20">
        <v>249</v>
      </c>
      <c r="J17" s="21">
        <f t="shared" si="3"/>
        <v>7.2934973637961337E-2</v>
      </c>
      <c r="K17" s="20">
        <v>425</v>
      </c>
      <c r="L17" s="21">
        <f t="shared" si="4"/>
        <v>0.12448740480374927</v>
      </c>
      <c r="M17" s="20">
        <v>180</v>
      </c>
      <c r="N17" s="21">
        <f t="shared" si="5"/>
        <v>5.272407732864675E-2</v>
      </c>
      <c r="O17" s="20">
        <v>64</v>
      </c>
      <c r="P17" s="23">
        <f t="shared" si="6"/>
        <v>1.8746338605741066E-2</v>
      </c>
    </row>
    <row r="18" spans="1:16" ht="14.1" customHeight="1" x14ac:dyDescent="0.2">
      <c r="A18" s="61" t="s">
        <v>39</v>
      </c>
      <c r="B18" s="30">
        <f>'1. Plan vs Actual'!C19</f>
        <v>17709</v>
      </c>
      <c r="C18" s="20">
        <v>2521</v>
      </c>
      <c r="D18" s="21">
        <f t="shared" si="0"/>
        <v>0.14235699361906376</v>
      </c>
      <c r="E18" s="20">
        <v>5950</v>
      </c>
      <c r="F18" s="21">
        <f t="shared" si="1"/>
        <v>0.33598735106443051</v>
      </c>
      <c r="G18" s="20">
        <v>2040</v>
      </c>
      <c r="H18" s="21">
        <f t="shared" si="2"/>
        <v>0.11519566322209046</v>
      </c>
      <c r="I18" s="20">
        <v>1128</v>
      </c>
      <c r="J18" s="21">
        <f t="shared" si="3"/>
        <v>6.3696425546332369E-2</v>
      </c>
      <c r="K18" s="20">
        <v>2818</v>
      </c>
      <c r="L18" s="21">
        <f t="shared" si="4"/>
        <v>0.1591281269411034</v>
      </c>
      <c r="M18" s="20">
        <v>1708</v>
      </c>
      <c r="N18" s="21">
        <f t="shared" si="5"/>
        <v>9.6448133717318876E-2</v>
      </c>
      <c r="O18" s="20">
        <v>1544</v>
      </c>
      <c r="P18" s="23">
        <f t="shared" si="6"/>
        <v>8.718730588966063E-2</v>
      </c>
    </row>
    <row r="19" spans="1:16" ht="14.1" customHeight="1" x14ac:dyDescent="0.2">
      <c r="A19" s="61" t="s">
        <v>40</v>
      </c>
      <c r="B19" s="30">
        <f>'1. Plan vs Actual'!C20</f>
        <v>5519</v>
      </c>
      <c r="C19" s="20">
        <v>544</v>
      </c>
      <c r="D19" s="21">
        <f t="shared" si="0"/>
        <v>9.8568581264721872E-2</v>
      </c>
      <c r="E19" s="20">
        <v>1806</v>
      </c>
      <c r="F19" s="21">
        <f t="shared" si="1"/>
        <v>0.32723319441927884</v>
      </c>
      <c r="G19" s="20">
        <v>622</v>
      </c>
      <c r="H19" s="21">
        <f t="shared" si="2"/>
        <v>0.11270157637253125</v>
      </c>
      <c r="I19" s="20">
        <v>367</v>
      </c>
      <c r="J19" s="21">
        <f t="shared" si="3"/>
        <v>6.6497553904692877E-2</v>
      </c>
      <c r="K19" s="20">
        <v>1261</v>
      </c>
      <c r="L19" s="21">
        <f t="shared" si="4"/>
        <v>0.22848342090958507</v>
      </c>
      <c r="M19" s="20">
        <v>779</v>
      </c>
      <c r="N19" s="21">
        <f t="shared" si="5"/>
        <v>0.14114875883312195</v>
      </c>
      <c r="O19" s="20">
        <v>140</v>
      </c>
      <c r="P19" s="23">
        <f t="shared" si="6"/>
        <v>2.5366914296068129E-2</v>
      </c>
    </row>
    <row r="20" spans="1:16" ht="14.1" customHeight="1" x14ac:dyDescent="0.2">
      <c r="A20" s="61" t="s">
        <v>41</v>
      </c>
      <c r="B20" s="30">
        <f>'1. Plan vs Actual'!C21</f>
        <v>11758</v>
      </c>
      <c r="C20" s="20">
        <v>591</v>
      </c>
      <c r="D20" s="21">
        <f t="shared" si="0"/>
        <v>5.0263650280659974E-2</v>
      </c>
      <c r="E20" s="20">
        <v>2397</v>
      </c>
      <c r="F20" s="21">
        <f t="shared" si="1"/>
        <v>0.20386120088450416</v>
      </c>
      <c r="G20" s="20">
        <v>1226</v>
      </c>
      <c r="H20" s="21">
        <f t="shared" si="2"/>
        <v>0.10426943357713897</v>
      </c>
      <c r="I20" s="20">
        <v>740</v>
      </c>
      <c r="J20" s="21">
        <f t="shared" si="3"/>
        <v>6.293587344786529E-2</v>
      </c>
      <c r="K20" s="20">
        <v>3863</v>
      </c>
      <c r="L20" s="21">
        <f t="shared" si="4"/>
        <v>0.32854226909338324</v>
      </c>
      <c r="M20" s="20">
        <v>2907</v>
      </c>
      <c r="N20" s="21">
        <f t="shared" si="5"/>
        <v>0.24723592447695186</v>
      </c>
      <c r="O20" s="20">
        <v>34</v>
      </c>
      <c r="P20" s="23">
        <f t="shared" si="6"/>
        <v>2.891648239496513E-3</v>
      </c>
    </row>
    <row r="21" spans="1:16" ht="14.1" customHeight="1" x14ac:dyDescent="0.2">
      <c r="A21" s="61" t="s">
        <v>42</v>
      </c>
      <c r="B21" s="30">
        <f>'1. Plan vs Actual'!C22</f>
        <v>9738</v>
      </c>
      <c r="C21" s="20">
        <v>319</v>
      </c>
      <c r="D21" s="21">
        <f t="shared" si="0"/>
        <v>3.2758266584514271E-2</v>
      </c>
      <c r="E21" s="20">
        <v>1842</v>
      </c>
      <c r="F21" s="21">
        <f t="shared" si="1"/>
        <v>0.1891558841651263</v>
      </c>
      <c r="G21" s="20">
        <v>925</v>
      </c>
      <c r="H21" s="21">
        <f t="shared" si="2"/>
        <v>9.4988704046005346E-2</v>
      </c>
      <c r="I21" s="20">
        <v>617</v>
      </c>
      <c r="J21" s="21">
        <f t="shared" si="3"/>
        <v>6.336003286095708E-2</v>
      </c>
      <c r="K21" s="20">
        <v>3303</v>
      </c>
      <c r="L21" s="21">
        <f t="shared" si="4"/>
        <v>0.33918669131238449</v>
      </c>
      <c r="M21" s="20">
        <v>2683</v>
      </c>
      <c r="N21" s="21">
        <f t="shared" si="5"/>
        <v>0.27551858697884574</v>
      </c>
      <c r="O21" s="20">
        <v>49</v>
      </c>
      <c r="P21" s="23">
        <f t="shared" si="6"/>
        <v>5.031834052166769E-3</v>
      </c>
    </row>
    <row r="22" spans="1:16" ht="14.1" customHeight="1" x14ac:dyDescent="0.2">
      <c r="A22" s="61" t="s">
        <v>43</v>
      </c>
      <c r="B22" s="30">
        <f>'1. Plan vs Actual'!C23</f>
        <v>4057</v>
      </c>
      <c r="C22" s="20">
        <v>214</v>
      </c>
      <c r="D22" s="21">
        <f t="shared" si="0"/>
        <v>5.2748336209021446E-2</v>
      </c>
      <c r="E22" s="20">
        <v>1359</v>
      </c>
      <c r="F22" s="21">
        <f t="shared" si="1"/>
        <v>0.33497658368252403</v>
      </c>
      <c r="G22" s="20">
        <v>538</v>
      </c>
      <c r="H22" s="21">
        <f t="shared" si="2"/>
        <v>0.13261030317968941</v>
      </c>
      <c r="I22" s="20">
        <v>323</v>
      </c>
      <c r="J22" s="21">
        <f t="shared" si="3"/>
        <v>7.9615479418289378E-2</v>
      </c>
      <c r="K22" s="20">
        <v>1026</v>
      </c>
      <c r="L22" s="21">
        <f t="shared" si="4"/>
        <v>0.25289622874044859</v>
      </c>
      <c r="M22" s="20">
        <v>586</v>
      </c>
      <c r="N22" s="21">
        <f t="shared" si="5"/>
        <v>0.14444170569386247</v>
      </c>
      <c r="O22" s="20">
        <v>11</v>
      </c>
      <c r="P22" s="23">
        <f t="shared" si="6"/>
        <v>2.7113630761646536E-3</v>
      </c>
    </row>
    <row r="23" spans="1:16" ht="14.1" customHeight="1" x14ac:dyDescent="0.2">
      <c r="A23" s="61" t="s">
        <v>44</v>
      </c>
      <c r="B23" s="30">
        <f>'1. Plan vs Actual'!C24</f>
        <v>7833</v>
      </c>
      <c r="C23" s="20">
        <v>470</v>
      </c>
      <c r="D23" s="21">
        <f t="shared" si="0"/>
        <v>6.0002553300140433E-2</v>
      </c>
      <c r="E23" s="20">
        <v>2378</v>
      </c>
      <c r="F23" s="21">
        <f t="shared" si="1"/>
        <v>0.30358738669730628</v>
      </c>
      <c r="G23" s="20">
        <v>908</v>
      </c>
      <c r="H23" s="21">
        <f t="shared" si="2"/>
        <v>0.11591982637559045</v>
      </c>
      <c r="I23" s="20">
        <v>552</v>
      </c>
      <c r="J23" s="21">
        <f t="shared" si="3"/>
        <v>7.0471083875909613E-2</v>
      </c>
      <c r="K23" s="20">
        <v>2200</v>
      </c>
      <c r="L23" s="21">
        <f t="shared" si="4"/>
        <v>0.28086301544746584</v>
      </c>
      <c r="M23" s="20">
        <v>1290</v>
      </c>
      <c r="N23" s="21">
        <f t="shared" si="5"/>
        <v>0.16468785905783226</v>
      </c>
      <c r="O23" s="20">
        <v>35</v>
      </c>
      <c r="P23" s="23">
        <f t="shared" si="6"/>
        <v>4.4682752457551383E-3</v>
      </c>
    </row>
    <row r="24" spans="1:16" ht="14.1" customHeight="1" x14ac:dyDescent="0.2">
      <c r="A24" s="61" t="s">
        <v>45</v>
      </c>
      <c r="B24" s="30">
        <f>'1. Plan vs Actual'!C25</f>
        <v>7954</v>
      </c>
      <c r="C24" s="20">
        <v>374</v>
      </c>
      <c r="D24" s="21">
        <f t="shared" si="0"/>
        <v>4.7020367110887605E-2</v>
      </c>
      <c r="E24" s="20">
        <v>2117</v>
      </c>
      <c r="F24" s="21">
        <f t="shared" si="1"/>
        <v>0.26615539351269801</v>
      </c>
      <c r="G24" s="20">
        <v>967</v>
      </c>
      <c r="H24" s="21">
        <f t="shared" si="2"/>
        <v>0.12157405079205431</v>
      </c>
      <c r="I24" s="20">
        <v>640</v>
      </c>
      <c r="J24" s="21">
        <f t="shared" si="3"/>
        <v>8.0462660296706054E-2</v>
      </c>
      <c r="K24" s="20">
        <v>2546</v>
      </c>
      <c r="L24" s="21">
        <f t="shared" si="4"/>
        <v>0.32009052049283382</v>
      </c>
      <c r="M24" s="20">
        <v>1285</v>
      </c>
      <c r="N24" s="21">
        <f t="shared" si="5"/>
        <v>0.16155393512698013</v>
      </c>
      <c r="O24" s="20">
        <v>25</v>
      </c>
      <c r="P24" s="23">
        <f t="shared" si="6"/>
        <v>3.1430726678400803E-3</v>
      </c>
    </row>
    <row r="25" spans="1:16" x14ac:dyDescent="0.2">
      <c r="A25" s="61" t="s">
        <v>46</v>
      </c>
      <c r="B25" s="104">
        <f>'1. Plan vs Actual'!C26</f>
        <v>1486</v>
      </c>
      <c r="C25" s="104">
        <v>110</v>
      </c>
      <c r="D25" s="21">
        <f t="shared" si="0"/>
        <v>7.4024226110363398E-2</v>
      </c>
      <c r="E25" s="104">
        <v>576</v>
      </c>
      <c r="F25" s="21">
        <f t="shared" si="1"/>
        <v>0.38761776581426649</v>
      </c>
      <c r="G25" s="104">
        <v>145</v>
      </c>
      <c r="H25" s="21">
        <f t="shared" si="2"/>
        <v>9.7577388963660833E-2</v>
      </c>
      <c r="I25" s="104">
        <v>108</v>
      </c>
      <c r="J25" s="21">
        <f t="shared" si="3"/>
        <v>7.2678331090174964E-2</v>
      </c>
      <c r="K25" s="104">
        <v>200</v>
      </c>
      <c r="L25" s="21">
        <f t="shared" si="4"/>
        <v>0.13458950201884254</v>
      </c>
      <c r="M25" s="104">
        <v>162</v>
      </c>
      <c r="N25" s="21">
        <f t="shared" si="5"/>
        <v>0.10901749663526245</v>
      </c>
      <c r="O25" s="104">
        <v>185</v>
      </c>
      <c r="P25" s="23">
        <f t="shared" si="6"/>
        <v>0.12449528936742935</v>
      </c>
    </row>
    <row r="26" spans="1:16" ht="13.5" thickBot="1" x14ac:dyDescent="0.25">
      <c r="A26" s="62" t="s">
        <v>48</v>
      </c>
      <c r="B26" s="105">
        <f>'1. Plan vs Actual'!C27</f>
        <v>103776</v>
      </c>
      <c r="C26" s="105">
        <v>10121</v>
      </c>
      <c r="D26" s="25">
        <f t="shared" si="0"/>
        <v>9.7527366635831017E-2</v>
      </c>
      <c r="E26" s="105">
        <v>34736</v>
      </c>
      <c r="F26" s="25">
        <f t="shared" si="1"/>
        <v>0.33472093740363862</v>
      </c>
      <c r="G26" s="105">
        <v>13124</v>
      </c>
      <c r="H26" s="25">
        <f t="shared" si="2"/>
        <v>0.12646469318532222</v>
      </c>
      <c r="I26" s="105">
        <v>7200</v>
      </c>
      <c r="J26" s="25">
        <f t="shared" si="3"/>
        <v>6.9380203515263639E-2</v>
      </c>
      <c r="K26" s="105">
        <v>22244</v>
      </c>
      <c r="L26" s="25">
        <f t="shared" si="4"/>
        <v>0.21434628430465619</v>
      </c>
      <c r="M26" s="105">
        <v>12673</v>
      </c>
      <c r="N26" s="25">
        <f t="shared" si="5"/>
        <v>0.12211879432624113</v>
      </c>
      <c r="O26" s="105">
        <v>3678</v>
      </c>
      <c r="P26" s="27">
        <f t="shared" si="6"/>
        <v>3.5441720629047178E-2</v>
      </c>
    </row>
    <row r="27" spans="1:16" s="11" customFormat="1" ht="13.5" thickTop="1" x14ac:dyDescent="0.2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s="11" customFormat="1" x14ac:dyDescent="0.2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11" customFormat="1" ht="12.75" customHeight="1" x14ac:dyDescent="0.2">
      <c r="A29" s="179" t="s">
        <v>51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</row>
    <row r="30" spans="1:16" s="11" customFormat="1" ht="12.75" customHeight="1" x14ac:dyDescent="0.2">
      <c r="A30" s="179" t="s">
        <v>52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</row>
    <row r="31" spans="1:16" s="11" customFormat="1" x14ac:dyDescent="0.2">
      <c r="A31" s="183" t="s">
        <v>53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</row>
  </sheetData>
  <mergeCells count="7">
    <mergeCell ref="A31:P31"/>
    <mergeCell ref="A1:P1"/>
    <mergeCell ref="A2:P2"/>
    <mergeCell ref="A3:P3"/>
    <mergeCell ref="A5:P5"/>
    <mergeCell ref="A29:P29"/>
    <mergeCell ref="A30:P30"/>
  </mergeCells>
  <phoneticPr fontId="2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9"/>
  <sheetViews>
    <sheetView zoomScale="150" zoomScaleNormal="150" workbookViewId="0">
      <selection activeCell="K25" sqref="K25"/>
    </sheetView>
  </sheetViews>
  <sheetFormatPr defaultColWidth="9.140625" defaultRowHeight="12.75" x14ac:dyDescent="0.2"/>
  <cols>
    <col min="1" max="1" width="29.85546875" style="1" customWidth="1"/>
    <col min="2" max="13" width="8.28515625" style="1" customWidth="1"/>
    <col min="14" max="16384" width="9.140625" style="1"/>
  </cols>
  <sheetData>
    <row r="1" spans="1:15" ht="18.75" x14ac:dyDescent="0.3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5" ht="15.75" x14ac:dyDescent="0.25">
      <c r="A2" s="157" t="str">
        <f>'1. Plan vs Actual'!A2</f>
        <v>OSCCAR Summary by Workforce Area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5" ht="15.75" x14ac:dyDescent="0.25">
      <c r="A3" s="157" t="str">
        <f>'1. Plan vs Actual'!A3</f>
        <v>FY26 Quarter Ending March 31, 2026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5" ht="1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.75" x14ac:dyDescent="0.3">
      <c r="A5" s="155" t="s">
        <v>103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</row>
    <row r="6" spans="1:15" ht="6.75" customHeight="1" thickBot="1" x14ac:dyDescent="0.25"/>
    <row r="7" spans="1:15" s="11" customFormat="1" ht="13.5" thickTop="1" x14ac:dyDescent="0.2">
      <c r="A7" s="64" t="s">
        <v>16</v>
      </c>
      <c r="B7" s="136" t="s">
        <v>17</v>
      </c>
      <c r="C7" s="136" t="s">
        <v>18</v>
      </c>
      <c r="D7" s="136" t="s">
        <v>19</v>
      </c>
      <c r="E7" s="136" t="s">
        <v>20</v>
      </c>
      <c r="F7" s="136" t="s">
        <v>21</v>
      </c>
      <c r="G7" s="136" t="s">
        <v>55</v>
      </c>
      <c r="H7" s="136" t="s">
        <v>61</v>
      </c>
      <c r="I7" s="136" t="s">
        <v>62</v>
      </c>
      <c r="J7" s="136" t="s">
        <v>63</v>
      </c>
      <c r="K7" s="136" t="s">
        <v>73</v>
      </c>
      <c r="L7" s="136" t="s">
        <v>74</v>
      </c>
      <c r="M7" s="144" t="s">
        <v>75</v>
      </c>
    </row>
    <row r="8" spans="1:15" s="67" customFormat="1" ht="11.25" x14ac:dyDescent="0.2">
      <c r="A8" s="65"/>
      <c r="B8" s="66" t="s">
        <v>104</v>
      </c>
      <c r="C8" s="66" t="s">
        <v>105</v>
      </c>
      <c r="D8" s="66" t="s">
        <v>106</v>
      </c>
      <c r="E8" s="66" t="s">
        <v>107</v>
      </c>
      <c r="F8" s="66" t="s">
        <v>108</v>
      </c>
      <c r="G8" s="66" t="s">
        <v>109</v>
      </c>
      <c r="H8" s="66" t="s">
        <v>110</v>
      </c>
      <c r="I8" s="66" t="s">
        <v>111</v>
      </c>
      <c r="J8" s="66" t="s">
        <v>112</v>
      </c>
      <c r="K8" s="66" t="s">
        <v>113</v>
      </c>
      <c r="L8" s="66" t="s">
        <v>114</v>
      </c>
      <c r="M8" s="145" t="s">
        <v>115</v>
      </c>
    </row>
    <row r="9" spans="1:15" ht="15" x14ac:dyDescent="0.2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146"/>
    </row>
    <row r="10" spans="1:15" x14ac:dyDescent="0.2">
      <c r="A10" s="70" t="s">
        <v>116</v>
      </c>
      <c r="B10" s="104">
        <v>22128</v>
      </c>
      <c r="C10" s="104">
        <v>34486</v>
      </c>
      <c r="D10" s="104">
        <v>45519</v>
      </c>
      <c r="E10" s="104">
        <v>56292</v>
      </c>
      <c r="F10" s="104">
        <v>65667</v>
      </c>
      <c r="G10" s="104">
        <v>75698</v>
      </c>
      <c r="H10" s="104">
        <v>87052</v>
      </c>
      <c r="I10" s="104">
        <v>96723</v>
      </c>
      <c r="J10" s="104">
        <v>103776</v>
      </c>
      <c r="K10" s="104"/>
      <c r="L10" s="104"/>
      <c r="M10" s="147"/>
    </row>
    <row r="11" spans="1:15" x14ac:dyDescent="0.2">
      <c r="A11" s="70" t="s">
        <v>117</v>
      </c>
      <c r="B11" s="104">
        <v>22128</v>
      </c>
      <c r="C11" s="104">
        <v>22249</v>
      </c>
      <c r="D11" s="104">
        <v>22876</v>
      </c>
      <c r="E11" s="104">
        <v>22850</v>
      </c>
      <c r="F11" s="104">
        <v>21011</v>
      </c>
      <c r="G11" s="104">
        <v>22667</v>
      </c>
      <c r="H11" s="104">
        <v>24915</v>
      </c>
      <c r="I11" s="104">
        <v>24023</v>
      </c>
      <c r="J11" s="104">
        <v>22053</v>
      </c>
      <c r="K11" s="71"/>
      <c r="L11" s="104"/>
      <c r="M11" s="147"/>
      <c r="O11" s="72"/>
    </row>
    <row r="12" spans="1:15" ht="12.75" customHeight="1" x14ac:dyDescent="0.2">
      <c r="A12" s="7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47"/>
    </row>
    <row r="13" spans="1:15" ht="27.75" customHeight="1" x14ac:dyDescent="0.2">
      <c r="A13" s="70" t="s">
        <v>118</v>
      </c>
      <c r="B13" s="104">
        <v>19553</v>
      </c>
      <c r="C13" s="104">
        <v>30517</v>
      </c>
      <c r="D13" s="104">
        <v>40287</v>
      </c>
      <c r="E13" s="104">
        <v>49984</v>
      </c>
      <c r="F13" s="104">
        <v>58555</v>
      </c>
      <c r="G13" s="104">
        <v>67764</v>
      </c>
      <c r="H13" s="104">
        <v>77972</v>
      </c>
      <c r="I13" s="104">
        <v>86760</v>
      </c>
      <c r="J13" s="104">
        <v>92790</v>
      </c>
      <c r="K13" s="104"/>
      <c r="L13" s="104"/>
      <c r="M13" s="147"/>
    </row>
    <row r="14" spans="1:15" x14ac:dyDescent="0.2">
      <c r="A14" s="70" t="s">
        <v>119</v>
      </c>
      <c r="B14" s="110">
        <f t="shared" ref="B14:J14" si="0">B13/B10</f>
        <v>0.88363159797541579</v>
      </c>
      <c r="C14" s="110">
        <f t="shared" si="0"/>
        <v>0.88490981847706318</v>
      </c>
      <c r="D14" s="110">
        <f t="shared" si="0"/>
        <v>0.88505898635734526</v>
      </c>
      <c r="E14" s="110">
        <f t="shared" si="0"/>
        <v>0.88794144816314924</v>
      </c>
      <c r="F14" s="110">
        <f t="shared" si="0"/>
        <v>0.89169598123867388</v>
      </c>
      <c r="G14" s="110">
        <f t="shared" si="0"/>
        <v>0.89518877645380324</v>
      </c>
      <c r="H14" s="110">
        <f t="shared" si="0"/>
        <v>0.89569452740890498</v>
      </c>
      <c r="I14" s="110">
        <f t="shared" si="0"/>
        <v>0.89699451009584075</v>
      </c>
      <c r="J14" s="110">
        <f t="shared" si="0"/>
        <v>0.89413737280296024</v>
      </c>
      <c r="K14" s="110"/>
      <c r="L14" s="110"/>
      <c r="M14" s="148"/>
      <c r="N14" s="67"/>
    </row>
    <row r="15" spans="1:15" x14ac:dyDescent="0.2">
      <c r="A15" s="7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47"/>
    </row>
    <row r="16" spans="1:15" ht="15" customHeight="1" x14ac:dyDescent="0.2">
      <c r="A16" s="70" t="s">
        <v>120</v>
      </c>
      <c r="B16" s="104">
        <v>2659</v>
      </c>
      <c r="C16" s="104">
        <v>4287</v>
      </c>
      <c r="D16" s="104">
        <v>5707</v>
      </c>
      <c r="E16" s="104">
        <v>7099</v>
      </c>
      <c r="F16" s="104">
        <v>8336</v>
      </c>
      <c r="G16" s="104">
        <v>9523</v>
      </c>
      <c r="H16" s="104">
        <v>10867</v>
      </c>
      <c r="I16" s="104">
        <v>12032</v>
      </c>
      <c r="J16" s="104">
        <v>12936</v>
      </c>
      <c r="K16" s="104"/>
      <c r="L16" s="104"/>
      <c r="M16" s="147"/>
    </row>
    <row r="17" spans="1:13" x14ac:dyDescent="0.2">
      <c r="A17" s="70" t="s">
        <v>119</v>
      </c>
      <c r="B17" s="110">
        <f t="shared" ref="B17:J17" si="1">B16/B10</f>
        <v>0.1201644974692697</v>
      </c>
      <c r="C17" s="110">
        <f t="shared" si="1"/>
        <v>0.12431131473641478</v>
      </c>
      <c r="D17" s="110">
        <f t="shared" si="1"/>
        <v>0.12537621652496761</v>
      </c>
      <c r="E17" s="110">
        <f t="shared" si="1"/>
        <v>0.12611028210047609</v>
      </c>
      <c r="F17" s="110">
        <f t="shared" si="1"/>
        <v>0.12694351805320786</v>
      </c>
      <c r="G17" s="110">
        <f t="shared" si="1"/>
        <v>0.12580253111046527</v>
      </c>
      <c r="H17" s="110">
        <f t="shared" si="1"/>
        <v>0.12483343289068603</v>
      </c>
      <c r="I17" s="110">
        <f t="shared" si="1"/>
        <v>0.12439647240056656</v>
      </c>
      <c r="J17" s="110">
        <f t="shared" si="1"/>
        <v>0.12465309898242369</v>
      </c>
      <c r="K17" s="110"/>
      <c r="L17" s="110"/>
      <c r="M17" s="148"/>
    </row>
    <row r="18" spans="1:13" x14ac:dyDescent="0.2">
      <c r="A18" s="7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47"/>
    </row>
    <row r="19" spans="1:13" x14ac:dyDescent="0.2">
      <c r="A19" s="70" t="s">
        <v>121</v>
      </c>
      <c r="B19" s="104">
        <v>10773</v>
      </c>
      <c r="C19" s="104">
        <v>18002</v>
      </c>
      <c r="D19" s="104">
        <v>24132</v>
      </c>
      <c r="E19" s="104">
        <v>30498</v>
      </c>
      <c r="F19" s="104">
        <v>36859</v>
      </c>
      <c r="G19" s="104">
        <v>44169</v>
      </c>
      <c r="H19" s="104">
        <v>52463</v>
      </c>
      <c r="I19" s="104">
        <v>58926</v>
      </c>
      <c r="J19" s="104">
        <v>61766</v>
      </c>
      <c r="K19" s="104"/>
      <c r="L19" s="104"/>
      <c r="M19" s="147"/>
    </row>
    <row r="20" spans="1:13" x14ac:dyDescent="0.2">
      <c r="A20" s="70" t="s">
        <v>119</v>
      </c>
      <c r="B20" s="110">
        <f t="shared" ref="B20:J20" si="2">B19/B10</f>
        <v>0.48684924078091107</v>
      </c>
      <c r="C20" s="110">
        <f t="shared" si="2"/>
        <v>0.52200893116047087</v>
      </c>
      <c r="D20" s="110">
        <f t="shared" si="2"/>
        <v>0.5301522441178409</v>
      </c>
      <c r="E20" s="110">
        <f t="shared" si="2"/>
        <v>0.54178213600511615</v>
      </c>
      <c r="F20" s="110">
        <f t="shared" si="2"/>
        <v>0.56130171928061279</v>
      </c>
      <c r="G20" s="110">
        <f t="shared" si="2"/>
        <v>0.58348965626568738</v>
      </c>
      <c r="H20" s="110">
        <f t="shared" si="2"/>
        <v>0.60266277627165377</v>
      </c>
      <c r="I20" s="110">
        <f t="shared" si="2"/>
        <v>0.60922427964393167</v>
      </c>
      <c r="J20" s="110">
        <f t="shared" si="2"/>
        <v>0.59518578476719086</v>
      </c>
      <c r="K20" s="110"/>
      <c r="L20" s="110"/>
      <c r="M20" s="148"/>
    </row>
    <row r="21" spans="1:13" x14ac:dyDescent="0.2">
      <c r="A21" s="7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47"/>
    </row>
    <row r="22" spans="1:13" x14ac:dyDescent="0.2">
      <c r="A22" s="70" t="s">
        <v>122</v>
      </c>
      <c r="B22" s="104">
        <v>742</v>
      </c>
      <c r="C22" s="104">
        <v>1120</v>
      </c>
      <c r="D22" s="104">
        <v>1505</v>
      </c>
      <c r="E22" s="104">
        <v>1856</v>
      </c>
      <c r="F22" s="104">
        <v>2189</v>
      </c>
      <c r="G22" s="104">
        <v>2519</v>
      </c>
      <c r="H22" s="104">
        <v>2896</v>
      </c>
      <c r="I22" s="104">
        <v>3182</v>
      </c>
      <c r="J22" s="104">
        <v>3391</v>
      </c>
      <c r="K22" s="104"/>
      <c r="L22" s="104"/>
      <c r="M22" s="147"/>
    </row>
    <row r="23" spans="1:13" x14ac:dyDescent="0.2">
      <c r="A23" s="70" t="s">
        <v>119</v>
      </c>
      <c r="B23" s="110">
        <f t="shared" ref="B23:J23" si="3">B22/B10</f>
        <v>3.3532176428054956E-2</v>
      </c>
      <c r="C23" s="110">
        <f t="shared" si="3"/>
        <v>3.2476947166966308E-2</v>
      </c>
      <c r="D23" s="110">
        <f t="shared" si="3"/>
        <v>3.3063116500801862E-2</v>
      </c>
      <c r="E23" s="110">
        <f t="shared" si="3"/>
        <v>3.2970937255737937E-2</v>
      </c>
      <c r="F23" s="110">
        <f t="shared" si="3"/>
        <v>3.3334856168242798E-2</v>
      </c>
      <c r="G23" s="110">
        <f t="shared" si="3"/>
        <v>3.3276969008428227E-2</v>
      </c>
      <c r="H23" s="110">
        <f t="shared" si="3"/>
        <v>3.3267472315397693E-2</v>
      </c>
      <c r="I23" s="110">
        <f t="shared" si="3"/>
        <v>3.2898069745562072E-2</v>
      </c>
      <c r="J23" s="110">
        <f t="shared" si="3"/>
        <v>3.2676148627813754E-2</v>
      </c>
      <c r="K23" s="110"/>
      <c r="L23" s="110"/>
      <c r="M23" s="148"/>
    </row>
    <row r="24" spans="1:13" x14ac:dyDescent="0.2">
      <c r="A24" s="7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47"/>
    </row>
    <row r="25" spans="1:13" x14ac:dyDescent="0.2">
      <c r="A25" s="73" t="s">
        <v>123</v>
      </c>
      <c r="B25" s="104">
        <v>218</v>
      </c>
      <c r="C25" s="104">
        <v>404</v>
      </c>
      <c r="D25" s="104">
        <v>557</v>
      </c>
      <c r="E25" s="104">
        <v>609</v>
      </c>
      <c r="F25" s="104">
        <v>707</v>
      </c>
      <c r="G25" s="104">
        <v>759</v>
      </c>
      <c r="H25" s="104">
        <v>824</v>
      </c>
      <c r="I25" s="104">
        <v>1027</v>
      </c>
      <c r="J25" s="104">
        <v>1486</v>
      </c>
      <c r="K25" s="104"/>
      <c r="L25" s="104"/>
      <c r="M25" s="147"/>
    </row>
    <row r="26" spans="1:13" x14ac:dyDescent="0.2">
      <c r="A26" s="70" t="s">
        <v>119</v>
      </c>
      <c r="B26" s="110">
        <f t="shared" ref="B26:J26" si="4">B25/B10</f>
        <v>9.8517715112075195E-3</v>
      </c>
      <c r="C26" s="110">
        <f t="shared" si="4"/>
        <v>1.1714898799512846E-2</v>
      </c>
      <c r="D26" s="110">
        <f t="shared" si="4"/>
        <v>1.2236648432522684E-2</v>
      </c>
      <c r="E26" s="110">
        <f t="shared" si="4"/>
        <v>1.0818588787039011E-2</v>
      </c>
      <c r="F26" s="110">
        <f t="shared" si="4"/>
        <v>1.0766442809934974E-2</v>
      </c>
      <c r="G26" s="110">
        <f t="shared" si="4"/>
        <v>1.0026684985072261E-2</v>
      </c>
      <c r="H26" s="110">
        <f t="shared" si="4"/>
        <v>9.4656067637733775E-3</v>
      </c>
      <c r="I26" s="110">
        <f t="shared" si="4"/>
        <v>1.0617950229004476E-2</v>
      </c>
      <c r="J26" s="110">
        <f t="shared" si="4"/>
        <v>1.4319303114400246E-2</v>
      </c>
      <c r="K26" s="110"/>
      <c r="L26" s="110"/>
      <c r="M26" s="148"/>
    </row>
    <row r="27" spans="1:13" ht="13.5" thickBot="1" x14ac:dyDescent="0.25">
      <c r="A27" s="74"/>
      <c r="B27" s="105"/>
      <c r="C27" s="105"/>
      <c r="D27" s="25"/>
      <c r="E27" s="105"/>
      <c r="F27" s="105"/>
      <c r="G27" s="105"/>
      <c r="H27" s="105"/>
      <c r="I27" s="105"/>
      <c r="J27" s="105"/>
      <c r="K27" s="105"/>
      <c r="L27" s="105"/>
      <c r="M27" s="149"/>
    </row>
    <row r="28" spans="1:13" ht="13.5" thickTop="1" x14ac:dyDescent="0.2"/>
    <row r="29" spans="1:13" x14ac:dyDescent="0.2">
      <c r="A29" s="152" t="s">
        <v>124</v>
      </c>
      <c r="B29" s="153"/>
      <c r="C29" s="154"/>
      <c r="D29" s="154"/>
      <c r="E29" s="154"/>
    </row>
  </sheetData>
  <mergeCells count="5">
    <mergeCell ref="A29:E29"/>
    <mergeCell ref="A1:M1"/>
    <mergeCell ref="A2:M2"/>
    <mergeCell ref="A3:M3"/>
    <mergeCell ref="A5:M5"/>
  </mergeCells>
  <phoneticPr fontId="2" type="noConversion"/>
  <printOptions horizontalCentered="1" verticalCentered="1"/>
  <pageMargins left="0.5" right="0.5" top="0.5" bottom="0.5" header="0.5" footer="0.5"/>
  <pageSetup orientation="landscape" errors="blank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P39"/>
  <sheetViews>
    <sheetView topLeftCell="A6" zoomScale="150" zoomScaleNormal="150" workbookViewId="0">
      <selection activeCell="B13" sqref="B13"/>
    </sheetView>
  </sheetViews>
  <sheetFormatPr defaultColWidth="9.140625" defaultRowHeight="12.75" x14ac:dyDescent="0.2"/>
  <cols>
    <col min="1" max="1" width="24.28515625" style="1" customWidth="1"/>
    <col min="2" max="5" width="15.5703125" style="1" customWidth="1"/>
    <col min="6" max="6" width="19.140625" style="1" customWidth="1"/>
    <col min="7" max="7" width="17" style="1" customWidth="1"/>
    <col min="8" max="16384" width="9.140625" style="1"/>
  </cols>
  <sheetData>
    <row r="1" spans="1:16" ht="18.75" customHeight="1" x14ac:dyDescent="0.2"/>
    <row r="2" spans="1:16" ht="15.75" customHeight="1" x14ac:dyDescent="0.3">
      <c r="A2" s="155" t="s">
        <v>0</v>
      </c>
      <c r="B2" s="156"/>
      <c r="C2" s="156"/>
      <c r="D2" s="156"/>
      <c r="E2" s="156"/>
      <c r="F2" s="156"/>
      <c r="G2" s="156"/>
    </row>
    <row r="3" spans="1:16" ht="15.75" customHeight="1" x14ac:dyDescent="0.25">
      <c r="A3" s="157" t="str">
        <f>'1. Plan vs Actual'!A2</f>
        <v>OSCCAR Summary by Workforce Area</v>
      </c>
      <c r="B3" s="158"/>
      <c r="C3" s="158"/>
      <c r="D3" s="158"/>
      <c r="E3" s="158"/>
      <c r="F3" s="158"/>
      <c r="G3" s="158"/>
    </row>
    <row r="4" spans="1:16" ht="15.75" customHeight="1" x14ac:dyDescent="0.25">
      <c r="A4" s="159" t="str">
        <f>'1. Plan vs Actual'!A3</f>
        <v>FY26 Quarter Ending March 31, 2026</v>
      </c>
      <c r="B4" s="159"/>
      <c r="C4" s="159"/>
      <c r="D4" s="159"/>
      <c r="E4" s="159"/>
      <c r="F4" s="159"/>
      <c r="G4" s="159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6.75" customHeight="1" x14ac:dyDescent="0.2"/>
    <row r="6" spans="1:16" ht="18.75" x14ac:dyDescent="0.3">
      <c r="A6" s="155" t="s">
        <v>125</v>
      </c>
      <c r="B6" s="160"/>
      <c r="C6" s="160"/>
      <c r="D6" s="160"/>
      <c r="E6" s="160"/>
      <c r="F6" s="160"/>
      <c r="G6" s="160"/>
    </row>
    <row r="7" spans="1:16" ht="6.75" customHeight="1" thickBot="1" x14ac:dyDescent="0.35">
      <c r="A7" s="133"/>
      <c r="B7" s="140"/>
      <c r="C7" s="140"/>
      <c r="D7" s="140"/>
      <c r="E7" s="140"/>
      <c r="F7" s="140"/>
      <c r="G7" s="140"/>
    </row>
    <row r="8" spans="1:16" s="11" customFormat="1" ht="13.5" thickTop="1" x14ac:dyDescent="0.2">
      <c r="A8" s="36" t="s">
        <v>16</v>
      </c>
      <c r="B8" s="138" t="s">
        <v>17</v>
      </c>
      <c r="C8" s="137" t="s">
        <v>18</v>
      </c>
      <c r="D8" s="75" t="s">
        <v>19</v>
      </c>
      <c r="E8" s="76" t="s">
        <v>20</v>
      </c>
      <c r="F8" s="138" t="s">
        <v>21</v>
      </c>
      <c r="G8" s="137" t="s">
        <v>55</v>
      </c>
    </row>
    <row r="9" spans="1:16" ht="15.75" customHeight="1" x14ac:dyDescent="0.2">
      <c r="A9" s="165"/>
      <c r="B9" s="163" t="s">
        <v>148</v>
      </c>
      <c r="C9" s="164"/>
      <c r="D9" s="167" t="s">
        <v>149</v>
      </c>
      <c r="E9" s="168"/>
      <c r="F9" s="163" t="s">
        <v>126</v>
      </c>
      <c r="G9" s="164"/>
    </row>
    <row r="10" spans="1:16" ht="30.75" customHeight="1" thickBot="1" x14ac:dyDescent="0.25">
      <c r="A10" s="166"/>
      <c r="B10" s="77" t="s">
        <v>150</v>
      </c>
      <c r="C10" s="78" t="s">
        <v>127</v>
      </c>
      <c r="D10" s="79" t="s">
        <v>151</v>
      </c>
      <c r="E10" s="80" t="s">
        <v>127</v>
      </c>
      <c r="F10" s="77" t="s">
        <v>146</v>
      </c>
      <c r="G10" s="78" t="s">
        <v>128</v>
      </c>
    </row>
    <row r="11" spans="1:16" ht="17.25" customHeight="1" x14ac:dyDescent="0.25">
      <c r="A11" s="81" t="s">
        <v>129</v>
      </c>
      <c r="B11" s="120">
        <v>107425</v>
      </c>
      <c r="C11" s="82">
        <f t="shared" ref="C11:C18" si="0">B11/$B$11</f>
        <v>1</v>
      </c>
      <c r="D11" s="117">
        <f>'1. Plan vs Actual'!C27</f>
        <v>103776</v>
      </c>
      <c r="E11" s="83">
        <f>D11/$D$11</f>
        <v>1</v>
      </c>
      <c r="F11" s="84">
        <f t="shared" ref="F11:F18" si="1">D11-B11</f>
        <v>-3649</v>
      </c>
      <c r="G11" s="82">
        <f t="shared" ref="G11:G18" si="2">F11/B11</f>
        <v>-3.3967884570630671E-2</v>
      </c>
    </row>
    <row r="12" spans="1:16" ht="14.25" x14ac:dyDescent="0.25">
      <c r="A12" s="85" t="s">
        <v>130</v>
      </c>
      <c r="B12" s="121">
        <v>8556</v>
      </c>
      <c r="C12" s="86">
        <f t="shared" si="0"/>
        <v>7.964626483593204E-2</v>
      </c>
      <c r="D12" s="118">
        <f>'1. Plan vs Actual'!I27</f>
        <v>12936</v>
      </c>
      <c r="E12" s="87">
        <f>D12/$D$11</f>
        <v>0.12465309898242369</v>
      </c>
      <c r="F12" s="88">
        <f t="shared" si="1"/>
        <v>4380</v>
      </c>
      <c r="G12" s="86">
        <f t="shared" si="2"/>
        <v>0.51192145862552596</v>
      </c>
    </row>
    <row r="13" spans="1:16" ht="14.25" x14ac:dyDescent="0.25">
      <c r="A13" s="85" t="s">
        <v>60</v>
      </c>
      <c r="B13" s="121">
        <v>64423</v>
      </c>
      <c r="C13" s="86">
        <f t="shared" si="0"/>
        <v>0.59970211775657434</v>
      </c>
      <c r="D13" s="118">
        <f>'1. Plan vs Actual'!L27</f>
        <v>61766</v>
      </c>
      <c r="E13" s="87">
        <f>D13/$D$11</f>
        <v>0.59518578476719086</v>
      </c>
      <c r="F13" s="88">
        <f t="shared" si="1"/>
        <v>-2657</v>
      </c>
      <c r="G13" s="86">
        <f t="shared" si="2"/>
        <v>-4.1243034320040978E-2</v>
      </c>
    </row>
    <row r="14" spans="1:16" ht="14.25" x14ac:dyDescent="0.25">
      <c r="A14" s="85" t="s">
        <v>26</v>
      </c>
      <c r="B14" s="121">
        <v>3135</v>
      </c>
      <c r="C14" s="86">
        <f t="shared" si="0"/>
        <v>2.9183151035606238E-2</v>
      </c>
      <c r="D14" s="118">
        <f>'1. Plan vs Actual'!O27</f>
        <v>3391</v>
      </c>
      <c r="E14" s="87">
        <f>D14/$D$11</f>
        <v>3.2676148627813754E-2</v>
      </c>
      <c r="F14" s="88">
        <f t="shared" si="1"/>
        <v>256</v>
      </c>
      <c r="G14" s="86">
        <f t="shared" si="2"/>
        <v>8.1658692185007972E-2</v>
      </c>
    </row>
    <row r="15" spans="1:16" ht="14.25" x14ac:dyDescent="0.25">
      <c r="A15" s="85" t="s">
        <v>23</v>
      </c>
      <c r="B15" s="121">
        <v>97049</v>
      </c>
      <c r="C15" s="86">
        <f t="shared" si="0"/>
        <v>0.90341168256923432</v>
      </c>
      <c r="D15" s="118">
        <f>'1. Plan vs Actual'!F27</f>
        <v>92790</v>
      </c>
      <c r="E15" s="87">
        <f>D15/$D$11</f>
        <v>0.89413737280296024</v>
      </c>
      <c r="F15" s="88">
        <f t="shared" si="1"/>
        <v>-4259</v>
      </c>
      <c r="G15" s="86">
        <f t="shared" si="2"/>
        <v>-4.3885047759379285E-2</v>
      </c>
    </row>
    <row r="16" spans="1:16" ht="14.25" x14ac:dyDescent="0.25">
      <c r="A16" s="89" t="s">
        <v>131</v>
      </c>
      <c r="B16" s="122"/>
      <c r="C16" s="90"/>
      <c r="D16" s="91"/>
      <c r="E16" s="92"/>
      <c r="F16" s="93">
        <f t="shared" si="1"/>
        <v>0</v>
      </c>
      <c r="G16" s="94"/>
    </row>
    <row r="17" spans="1:8" ht="14.25" x14ac:dyDescent="0.25">
      <c r="A17" s="85" t="s">
        <v>132</v>
      </c>
      <c r="B17" s="121">
        <v>56396</v>
      </c>
      <c r="C17" s="86">
        <f t="shared" si="0"/>
        <v>0.52498021875727252</v>
      </c>
      <c r="D17" s="118">
        <v>38754</v>
      </c>
      <c r="E17" s="87">
        <f>D17/$D$11</f>
        <v>0.37343894542090655</v>
      </c>
      <c r="F17" s="88">
        <f t="shared" si="1"/>
        <v>-17642</v>
      </c>
      <c r="G17" s="86">
        <f t="shared" si="2"/>
        <v>-0.3128236045109582</v>
      </c>
      <c r="H17" s="72"/>
    </row>
    <row r="18" spans="1:8" ht="14.25" x14ac:dyDescent="0.25">
      <c r="A18" s="85" t="s">
        <v>89</v>
      </c>
      <c r="B18" s="121">
        <v>49941</v>
      </c>
      <c r="C18" s="86">
        <f t="shared" si="0"/>
        <v>0.46489178496625555</v>
      </c>
      <c r="D18" s="118">
        <f>'5.Gender&amp;Age'!C26</f>
        <v>47571</v>
      </c>
      <c r="E18" s="87">
        <f>D18/$D$11</f>
        <v>0.45840078630897318</v>
      </c>
      <c r="F18" s="88">
        <f t="shared" si="1"/>
        <v>-2370</v>
      </c>
      <c r="G18" s="86">
        <f t="shared" si="2"/>
        <v>-4.7455998077731723E-2</v>
      </c>
      <c r="H18" s="72"/>
    </row>
    <row r="19" spans="1:8" ht="14.25" x14ac:dyDescent="0.25">
      <c r="A19" s="89" t="s">
        <v>133</v>
      </c>
      <c r="B19" s="122"/>
      <c r="C19" s="90"/>
      <c r="D19" s="91"/>
      <c r="E19" s="92"/>
      <c r="F19" s="95"/>
      <c r="G19" s="96"/>
    </row>
    <row r="20" spans="1:8" ht="14.25" x14ac:dyDescent="0.25">
      <c r="A20" s="85" t="s">
        <v>79</v>
      </c>
      <c r="B20" s="121">
        <v>60348</v>
      </c>
      <c r="C20" s="86">
        <f t="shared" ref="C20:C27" si="3">B20/$B$11</f>
        <v>0.56176867582033974</v>
      </c>
      <c r="D20" s="118">
        <f>'4. Ethnicity'!C26</f>
        <v>58549</v>
      </c>
      <c r="E20" s="87">
        <f t="shared" ref="E20:E27" si="4">D20/$D$11</f>
        <v>0.56418632439099603</v>
      </c>
      <c r="F20" s="88">
        <f t="shared" ref="F20:F35" si="5">D20-B20</f>
        <v>-1799</v>
      </c>
      <c r="G20" s="86">
        <f t="shared" ref="G20:G27" si="6">F20/B20</f>
        <v>-2.9810432822960163E-2</v>
      </c>
    </row>
    <row r="21" spans="1:8" ht="14.25" x14ac:dyDescent="0.25">
      <c r="A21" s="85" t="s">
        <v>134</v>
      </c>
      <c r="B21" s="121">
        <v>24418</v>
      </c>
      <c r="C21" s="86">
        <f t="shared" si="3"/>
        <v>0.22730276937398186</v>
      </c>
      <c r="D21" s="118">
        <f>'4. Ethnicity'!E26</f>
        <v>21097</v>
      </c>
      <c r="E21" s="87">
        <f t="shared" si="4"/>
        <v>0.20329363243909959</v>
      </c>
      <c r="F21" s="88">
        <f t="shared" si="5"/>
        <v>-3321</v>
      </c>
      <c r="G21" s="86">
        <f t="shared" si="6"/>
        <v>-0.13600622491604555</v>
      </c>
    </row>
    <row r="22" spans="1:8" ht="14.25" x14ac:dyDescent="0.25">
      <c r="A22" s="85" t="s">
        <v>135</v>
      </c>
      <c r="B22" s="121">
        <v>23012</v>
      </c>
      <c r="C22" s="86">
        <f t="shared" si="3"/>
        <v>0.21421456830346752</v>
      </c>
      <c r="D22" s="118">
        <f>'4. Ethnicity'!G26</f>
        <v>22675</v>
      </c>
      <c r="E22" s="87">
        <f t="shared" si="4"/>
        <v>0.21849946037619489</v>
      </c>
      <c r="F22" s="88">
        <f t="shared" si="5"/>
        <v>-337</v>
      </c>
      <c r="G22" s="86">
        <f t="shared" si="6"/>
        <v>-1.4644533286980706E-2</v>
      </c>
    </row>
    <row r="23" spans="1:8" ht="14.25" x14ac:dyDescent="0.25">
      <c r="A23" s="85" t="s">
        <v>136</v>
      </c>
      <c r="B23" s="121">
        <v>1499</v>
      </c>
      <c r="C23" s="86">
        <f t="shared" si="3"/>
        <v>1.3953921340470096E-2</v>
      </c>
      <c r="D23" s="118">
        <f>'4. Ethnicity'!I26</f>
        <v>1414</v>
      </c>
      <c r="E23" s="87">
        <f t="shared" si="4"/>
        <v>1.362550107924761E-2</v>
      </c>
      <c r="F23" s="88">
        <f t="shared" si="5"/>
        <v>-85</v>
      </c>
      <c r="G23" s="86">
        <f t="shared" si="6"/>
        <v>-5.6704469646430951E-2</v>
      </c>
    </row>
    <row r="24" spans="1:8" ht="14.25" x14ac:dyDescent="0.25">
      <c r="A24" s="85" t="s">
        <v>84</v>
      </c>
      <c r="B24" s="121">
        <v>6778</v>
      </c>
      <c r="C24" s="86">
        <f t="shared" si="3"/>
        <v>6.3095182685594595E-2</v>
      </c>
      <c r="D24" s="118">
        <f>'4. Ethnicity'!K26</f>
        <v>6502</v>
      </c>
      <c r="E24" s="87">
        <f t="shared" si="4"/>
        <v>6.2654178230033913E-2</v>
      </c>
      <c r="F24" s="88">
        <f t="shared" si="5"/>
        <v>-276</v>
      </c>
      <c r="G24" s="86">
        <f t="shared" si="6"/>
        <v>-4.0719976394216581E-2</v>
      </c>
    </row>
    <row r="25" spans="1:8" ht="14.25" x14ac:dyDescent="0.25">
      <c r="A25" s="85" t="s">
        <v>137</v>
      </c>
      <c r="B25" s="121">
        <v>486</v>
      </c>
      <c r="C25" s="86">
        <f t="shared" si="3"/>
        <v>4.5240865720269953E-3</v>
      </c>
      <c r="D25" s="118">
        <f>'4. Ethnicity'!M26</f>
        <v>419</v>
      </c>
      <c r="E25" s="87">
        <f t="shared" si="4"/>
        <v>4.0375423990132589E-3</v>
      </c>
      <c r="F25" s="88">
        <f t="shared" si="5"/>
        <v>-67</v>
      </c>
      <c r="G25" s="86">
        <f t="shared" si="6"/>
        <v>-0.13786008230452676</v>
      </c>
      <c r="H25" s="103"/>
    </row>
    <row r="26" spans="1:8" ht="14.25" x14ac:dyDescent="0.25">
      <c r="A26" s="85" t="s">
        <v>86</v>
      </c>
      <c r="B26" s="121">
        <v>12734</v>
      </c>
      <c r="C26" s="86">
        <f t="shared" si="3"/>
        <v>0.11853851524319292</v>
      </c>
      <c r="D26" s="118">
        <f>'4. Ethnicity'!O26</f>
        <v>10037</v>
      </c>
      <c r="E26" s="87">
        <f t="shared" si="4"/>
        <v>9.6717930928152951E-2</v>
      </c>
      <c r="F26" s="88">
        <f t="shared" si="5"/>
        <v>-2697</v>
      </c>
      <c r="G26" s="86">
        <f t="shared" si="6"/>
        <v>-0.21179519396890215</v>
      </c>
    </row>
    <row r="27" spans="1:8" ht="14.25" x14ac:dyDescent="0.25">
      <c r="A27" s="85" t="s">
        <v>138</v>
      </c>
      <c r="B27" s="121">
        <v>5836</v>
      </c>
      <c r="C27" s="86">
        <f t="shared" si="3"/>
        <v>5.4326274144752155E-2</v>
      </c>
      <c r="D27" s="118">
        <v>6149</v>
      </c>
      <c r="E27" s="87">
        <f t="shared" si="4"/>
        <v>5.9252621029910579E-2</v>
      </c>
      <c r="F27" s="88">
        <f t="shared" si="5"/>
        <v>313</v>
      </c>
      <c r="G27" s="86">
        <f t="shared" si="6"/>
        <v>5.3632625085675123E-2</v>
      </c>
    </row>
    <row r="28" spans="1:8" ht="14.25" x14ac:dyDescent="0.25">
      <c r="A28" s="89" t="s">
        <v>139</v>
      </c>
      <c r="B28" s="122"/>
      <c r="C28" s="90"/>
      <c r="D28" s="91"/>
      <c r="E28" s="92"/>
      <c r="F28" s="95"/>
      <c r="G28" s="96"/>
    </row>
    <row r="29" spans="1:8" ht="14.25" x14ac:dyDescent="0.25">
      <c r="A29" s="85" t="s">
        <v>140</v>
      </c>
      <c r="B29" s="121">
        <v>10607</v>
      </c>
      <c r="C29" s="86">
        <f t="shared" ref="C29:C35" si="7">B29/$B$11</f>
        <v>9.8738654875494533E-2</v>
      </c>
      <c r="D29" s="118">
        <f>'6. Education'!C26</f>
        <v>10121</v>
      </c>
      <c r="E29" s="87">
        <f t="shared" ref="E29:E35" si="8">D29/$D$11</f>
        <v>9.7527366635831017E-2</v>
      </c>
      <c r="F29" s="88">
        <f t="shared" si="5"/>
        <v>-486</v>
      </c>
      <c r="G29" s="86">
        <f t="shared" ref="G29:G35" si="9">F29/B29</f>
        <v>-4.5818798906382581E-2</v>
      </c>
    </row>
    <row r="30" spans="1:8" ht="14.25" x14ac:dyDescent="0.25">
      <c r="A30" s="85" t="s">
        <v>141</v>
      </c>
      <c r="B30" s="121">
        <v>34348</v>
      </c>
      <c r="C30" s="86">
        <f t="shared" si="7"/>
        <v>0.31973935303700257</v>
      </c>
      <c r="D30" s="118">
        <f>'6. Education'!E26</f>
        <v>34736</v>
      </c>
      <c r="E30" s="87">
        <f t="shared" si="8"/>
        <v>0.33472093740363862</v>
      </c>
      <c r="F30" s="88">
        <f t="shared" si="5"/>
        <v>388</v>
      </c>
      <c r="G30" s="86">
        <f t="shared" si="9"/>
        <v>1.1296145335972983E-2</v>
      </c>
    </row>
    <row r="31" spans="1:8" ht="14.25" x14ac:dyDescent="0.25">
      <c r="A31" s="85" t="s">
        <v>142</v>
      </c>
      <c r="B31" s="121">
        <v>13535</v>
      </c>
      <c r="C31" s="86">
        <f t="shared" si="7"/>
        <v>0.12599488014894111</v>
      </c>
      <c r="D31" s="118">
        <f>'6. Education'!G26</f>
        <v>13124</v>
      </c>
      <c r="E31" s="87">
        <f t="shared" si="8"/>
        <v>0.12646469318532222</v>
      </c>
      <c r="F31" s="88">
        <f t="shared" si="5"/>
        <v>-411</v>
      </c>
      <c r="G31" s="86">
        <f t="shared" si="9"/>
        <v>-3.0365718507572959E-2</v>
      </c>
    </row>
    <row r="32" spans="1:8" ht="14.25" x14ac:dyDescent="0.25">
      <c r="A32" s="85" t="s">
        <v>143</v>
      </c>
      <c r="B32" s="121">
        <v>7637</v>
      </c>
      <c r="C32" s="86">
        <f t="shared" si="7"/>
        <v>7.1091459157551787E-2</v>
      </c>
      <c r="D32" s="118">
        <f>'6. Education'!I26</f>
        <v>7200</v>
      </c>
      <c r="E32" s="87">
        <f t="shared" si="8"/>
        <v>6.9380203515263639E-2</v>
      </c>
      <c r="F32" s="88">
        <f t="shared" si="5"/>
        <v>-437</v>
      </c>
      <c r="G32" s="86">
        <f t="shared" si="9"/>
        <v>-5.7221422024355116E-2</v>
      </c>
    </row>
    <row r="33" spans="1:7" ht="14.25" x14ac:dyDescent="0.25">
      <c r="A33" s="85" t="s">
        <v>144</v>
      </c>
      <c r="B33" s="121">
        <v>23507</v>
      </c>
      <c r="C33" s="86">
        <f t="shared" si="7"/>
        <v>0.218822434256458</v>
      </c>
      <c r="D33" s="118">
        <f>'6. Education'!K26</f>
        <v>22244</v>
      </c>
      <c r="E33" s="87">
        <f t="shared" si="8"/>
        <v>0.21434628430465619</v>
      </c>
      <c r="F33" s="88">
        <f t="shared" si="5"/>
        <v>-1263</v>
      </c>
      <c r="G33" s="86">
        <f t="shared" si="9"/>
        <v>-5.3728676564427619E-2</v>
      </c>
    </row>
    <row r="34" spans="1:7" ht="14.25" x14ac:dyDescent="0.25">
      <c r="A34" s="85" t="s">
        <v>145</v>
      </c>
      <c r="B34" s="121">
        <v>13040</v>
      </c>
      <c r="C34" s="86">
        <f t="shared" si="7"/>
        <v>0.12138701419595066</v>
      </c>
      <c r="D34" s="118">
        <f>'6. Education'!M26</f>
        <v>12673</v>
      </c>
      <c r="E34" s="87">
        <f t="shared" si="8"/>
        <v>0.12211879432624113</v>
      </c>
      <c r="F34" s="88">
        <f t="shared" si="5"/>
        <v>-367</v>
      </c>
      <c r="G34" s="86">
        <f t="shared" si="9"/>
        <v>-2.8144171779141105E-2</v>
      </c>
    </row>
    <row r="35" spans="1:7" ht="14.25" x14ac:dyDescent="0.25">
      <c r="A35" s="97" t="s">
        <v>138</v>
      </c>
      <c r="B35" s="121">
        <v>4751</v>
      </c>
      <c r="C35" s="86">
        <f t="shared" si="7"/>
        <v>4.4226204328601353E-2</v>
      </c>
      <c r="D35" s="118">
        <f>'6. Education'!O26</f>
        <v>3678</v>
      </c>
      <c r="E35" s="87">
        <f t="shared" si="8"/>
        <v>3.5441720629047178E-2</v>
      </c>
      <c r="F35" s="88">
        <f t="shared" si="5"/>
        <v>-1073</v>
      </c>
      <c r="G35" s="86">
        <f t="shared" si="9"/>
        <v>-0.22584719006524942</v>
      </c>
    </row>
    <row r="36" spans="1:7" ht="14.25" x14ac:dyDescent="0.25">
      <c r="A36" s="98" t="s">
        <v>46</v>
      </c>
      <c r="B36" s="122"/>
      <c r="C36" s="90"/>
      <c r="D36" s="91"/>
      <c r="E36" s="92"/>
      <c r="F36" s="95"/>
      <c r="G36" s="96"/>
    </row>
    <row r="37" spans="1:7" ht="15" thickBot="1" x14ac:dyDescent="0.3">
      <c r="A37" s="62"/>
      <c r="B37" s="123">
        <v>1317</v>
      </c>
      <c r="C37" s="99">
        <f>B37/$B$11</f>
        <v>1.2259716080986735E-2</v>
      </c>
      <c r="D37" s="119">
        <f>'1. Plan vs Actual'!C26</f>
        <v>1486</v>
      </c>
      <c r="E37" s="100">
        <f>D37/$D$11</f>
        <v>1.4319303114400246E-2</v>
      </c>
      <c r="F37" s="101">
        <f>D37-B37</f>
        <v>169</v>
      </c>
      <c r="G37" s="102">
        <f>F37/B37</f>
        <v>0.12832194381169323</v>
      </c>
    </row>
    <row r="38" spans="1:7" ht="15.75" customHeight="1" thickTop="1" x14ac:dyDescent="0.2">
      <c r="A38" s="161"/>
      <c r="B38" s="162"/>
      <c r="C38" s="162"/>
      <c r="D38" s="162"/>
      <c r="E38" s="162"/>
      <c r="F38" s="162"/>
      <c r="G38" s="162"/>
    </row>
    <row r="39" spans="1:7" x14ac:dyDescent="0.2">
      <c r="A39" s="152" t="s">
        <v>124</v>
      </c>
      <c r="B39" s="153"/>
      <c r="C39" s="154"/>
      <c r="D39" s="154"/>
    </row>
  </sheetData>
  <mergeCells count="10">
    <mergeCell ref="A39:D39"/>
    <mergeCell ref="A2:G2"/>
    <mergeCell ref="A3:G3"/>
    <mergeCell ref="A4:G4"/>
    <mergeCell ref="A6:G6"/>
    <mergeCell ref="A38:G38"/>
    <mergeCell ref="B9:C9"/>
    <mergeCell ref="A9:A10"/>
    <mergeCell ref="D9:E9"/>
    <mergeCell ref="F9:G9"/>
  </mergeCells>
  <phoneticPr fontId="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F3E63C-EF1A-42CD-A06A-D3F29AD0FE6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671E19A-65D8-40AB-BC1A-00D5EF1DE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2362A-5213-4FFB-AF3E-EC905BEC2F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7C2118-95B7-4B6E-BBFA-E175E8F08C74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 Sheet</vt:lpstr>
      <vt:lpstr>1. Plan vs Actual</vt:lpstr>
      <vt:lpstr>2.Populations</vt:lpstr>
      <vt:lpstr>3. Job Seeker Services</vt:lpstr>
      <vt:lpstr>4. Ethnicity</vt:lpstr>
      <vt:lpstr>5.Gender&amp;Age</vt:lpstr>
      <vt:lpstr>6. Education</vt:lpstr>
      <vt:lpstr>7. mnth to mnth</vt:lpstr>
      <vt:lpstr>8. yr to yr</vt:lpstr>
      <vt:lpstr>'1. Plan vs Actual'!Print_Area</vt:lpstr>
      <vt:lpstr>'2.Populations'!Print_Area</vt:lpstr>
      <vt:lpstr>'3. Job Seeker Services'!Print_Area</vt:lpstr>
      <vt:lpstr>'4. Ethnicity'!Print_Area</vt:lpstr>
      <vt:lpstr>'5.Gender&amp;Age'!Print_Area</vt:lpstr>
      <vt:lpstr>'6. Education'!Print_Area</vt:lpstr>
      <vt:lpstr>'7. mnth to mnth'!Print_Area</vt:lpstr>
      <vt:lpstr>'8. yr to yr'!Print_Area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Burke, Matthew (DCS)</cp:lastModifiedBy>
  <cp:revision/>
  <dcterms:created xsi:type="dcterms:W3CDTF">2005-11-01T20:57:08Z</dcterms:created>
  <dcterms:modified xsi:type="dcterms:W3CDTF">2026-05-29T19:51:01Z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r8>18856800</vt:r8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