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Walcott\AppData\Local\Microsoft\Windows\INetCache\Content.Outlook\DHK1CA5S\"/>
    </mc:Choice>
  </mc:AlternateContent>
  <xr:revisionPtr revIDLastSave="0" documentId="8_{AC1AB6D3-06F6-42AA-A553-FFB7CC98D20F}" xr6:coauthVersionLast="47" xr6:coauthVersionMax="47" xr10:uidLastSave="{00000000-0000-0000-0000-000000000000}"/>
  <bookViews>
    <workbookView xWindow="-110" yWindow="-110" windowWidth="19420" windowHeight="10420" xr2:uid="{572AB4A8-2423-4272-AB08-E1FCA4AE56EA}"/>
  </bookViews>
  <sheets>
    <sheet name="FY24 LOCAL BUDGET FORM" sheetId="1" r:id="rId1"/>
    <sheet name="FY24 FSR" sheetId="2" r:id="rId2"/>
  </sheets>
  <definedNames>
    <definedName name="_xlnm.Print_Area" localSheetId="1">'FY24 FSR'!$A$1:$I$34</definedName>
    <definedName name="_xlnm.Print_Area" localSheetId="0">'FY24 LOCAL BUDGET FORM'!$A$1:$F$55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C31" i="2"/>
  <c r="I31" i="2" s="1"/>
  <c r="C14" i="2"/>
  <c r="C9" i="2"/>
  <c r="C4" i="2"/>
  <c r="E12" i="2" s="1"/>
  <c r="C3" i="2"/>
  <c r="C2" i="2"/>
  <c r="C33" i="2"/>
  <c r="G31" i="2"/>
  <c r="D30" i="2"/>
  <c r="H28" i="2"/>
  <c r="F28" i="2"/>
  <c r="E28" i="2"/>
  <c r="G28" i="2" s="1"/>
  <c r="C28" i="2"/>
  <c r="I27" i="2"/>
  <c r="I28" i="2" s="1"/>
  <c r="G27" i="2"/>
  <c r="H25" i="2"/>
  <c r="F25" i="2"/>
  <c r="E25" i="2"/>
  <c r="G25" i="2" s="1"/>
  <c r="C25" i="2"/>
  <c r="I24" i="2"/>
  <c r="I25" i="2" s="1"/>
  <c r="G24" i="2"/>
  <c r="H22" i="2"/>
  <c r="F22" i="2"/>
  <c r="E22" i="2"/>
  <c r="I21" i="2"/>
  <c r="G21" i="2"/>
  <c r="G20" i="2"/>
  <c r="I20" i="2" s="1"/>
  <c r="G19" i="2"/>
  <c r="I19" i="2" s="1"/>
  <c r="G18" i="2"/>
  <c r="G22" i="2" s="1"/>
  <c r="I18" i="2"/>
  <c r="H16" i="2"/>
  <c r="H30" i="2" s="1"/>
  <c r="H32" i="2" s="1"/>
  <c r="F16" i="2"/>
  <c r="F30" i="2" s="1"/>
  <c r="F32" i="2" s="1"/>
  <c r="E16" i="2"/>
  <c r="E30" i="2" s="1"/>
  <c r="E32" i="2" s="1"/>
  <c r="G32" i="2" s="1"/>
  <c r="I6" i="2" s="1"/>
  <c r="G15" i="2"/>
  <c r="G16" i="2" s="1"/>
  <c r="G14" i="2"/>
  <c r="G11" i="2"/>
  <c r="C11" i="2" l="1"/>
  <c r="C12" i="2" s="1"/>
  <c r="C6" i="2"/>
  <c r="I22" i="2"/>
  <c r="G30" i="2"/>
  <c r="I15" i="2"/>
  <c r="C22" i="2"/>
  <c r="I11" i="2" l="1"/>
  <c r="I12" i="2" s="1"/>
  <c r="I14" i="2"/>
  <c r="I16" i="2" s="1"/>
  <c r="C16" i="2"/>
  <c r="C30" i="2" s="1"/>
  <c r="I30" i="2" l="1"/>
  <c r="C32" i="2"/>
  <c r="I32" i="2" s="1"/>
  <c r="F10" i="1" l="1"/>
  <c r="D10" i="1"/>
  <c r="B43" i="1"/>
  <c r="B42" i="1"/>
  <c r="B40" i="1"/>
  <c r="B39" i="1"/>
  <c r="B38" i="1"/>
  <c r="B37" i="1"/>
  <c r="F32" i="1"/>
  <c r="I31" i="1"/>
  <c r="I28" i="1"/>
  <c r="H27" i="1"/>
  <c r="F24" i="1"/>
  <c r="I17" i="1"/>
  <c r="H14" i="1"/>
  <c r="E12" i="1"/>
  <c r="F11" i="1"/>
  <c r="K10" i="1"/>
  <c r="L10" i="1" s="1"/>
  <c r="M10" i="1" s="1"/>
  <c r="I10" i="1"/>
  <c r="H10" i="1"/>
  <c r="F12" i="1" l="1"/>
  <c r="F14" i="1" s="1"/>
  <c r="F15" i="1" s="1"/>
  <c r="F17" i="1" s="1"/>
  <c r="F25" i="1" s="1"/>
  <c r="F27" i="1" l="1"/>
  <c r="F28" i="1" s="1"/>
  <c r="F31" i="1" s="1"/>
  <c r="D46" i="1" l="1"/>
  <c r="G32" i="1"/>
  <c r="G2" i="1"/>
</calcChain>
</file>

<file path=xl/sharedStrings.xml><?xml version="1.0" encoding="utf-8"?>
<sst xmlns="http://schemas.openxmlformats.org/spreadsheetml/2006/main" count="132" uniqueCount="110">
  <si>
    <t>BUDGET</t>
  </si>
  <si>
    <t>DATE</t>
  </si>
  <si>
    <t>MOD0</t>
  </si>
  <si>
    <t xml:space="preserve">SAMPLE BUDGET </t>
  </si>
  <si>
    <t>GRANT TITLE</t>
  </si>
  <si>
    <t>APPRENTICE</t>
  </si>
  <si>
    <t>FISCAL AGENT</t>
  </si>
  <si>
    <t>TITLE OF FISCAL AGENT</t>
  </si>
  <si>
    <t>PERIOD OF PERFORMANCE</t>
  </si>
  <si>
    <t>1/1/2024-6/30/2024</t>
  </si>
  <si>
    <t>APPROPRIATION - CFDA</t>
  </si>
  <si>
    <t>Lines 5-7 for MDCS Data Entry</t>
  </si>
  <si>
    <t>PROGRAM CODE/GRANT#/PHASE CODE</t>
  </si>
  <si>
    <t>DOC ID</t>
  </si>
  <si>
    <t>A</t>
  </si>
  <si>
    <t>PERSONNEL</t>
  </si>
  <si>
    <t>ANNUAL</t>
  </si>
  <si>
    <t>PERIOD</t>
  </si>
  <si>
    <t>FTE</t>
  </si>
  <si>
    <t>TOTAL</t>
  </si>
  <si>
    <t>Career Counselor</t>
  </si>
  <si>
    <t>TOTAL SALARIES</t>
  </si>
  <si>
    <t>B</t>
  </si>
  <si>
    <t>FRINGE</t>
  </si>
  <si>
    <t xml:space="preserve">TOTAL FRINGE </t>
  </si>
  <si>
    <t>TOTAL SALARIES &amp; FRINGE</t>
  </si>
  <si>
    <t>C</t>
  </si>
  <si>
    <t>TRAVEL</t>
  </si>
  <si>
    <t>D</t>
  </si>
  <si>
    <t>EQUIPMENT</t>
  </si>
  <si>
    <t>E</t>
  </si>
  <si>
    <t>SUPPLIES</t>
  </si>
  <si>
    <t>F</t>
  </si>
  <si>
    <t xml:space="preserve">CONTRACTUAL </t>
  </si>
  <si>
    <t>G</t>
  </si>
  <si>
    <t>CONSTRUCTION</t>
  </si>
  <si>
    <t>H</t>
  </si>
  <si>
    <t>OTHER</t>
  </si>
  <si>
    <t>SUB-TOTAL DIRECT CHARGES</t>
  </si>
  <si>
    <t>I</t>
  </si>
  <si>
    <t>TOTAL DIRECT CHARGES</t>
  </si>
  <si>
    <t>J</t>
  </si>
  <si>
    <t>INDIRECT CHARGES</t>
  </si>
  <si>
    <t>FY24 Indirect Cost Rate</t>
  </si>
  <si>
    <t>TOTAL INDIRECT CHARGES</t>
  </si>
  <si>
    <t>K</t>
  </si>
  <si>
    <t>TOTAL BUDGET</t>
  </si>
  <si>
    <t>NARRATIVE</t>
  </si>
  <si>
    <t>EXAMPLES</t>
  </si>
  <si>
    <t>`</t>
  </si>
  <si>
    <t>Program management activities requiring one FTE career counselor/dedicated case manager to provide outreach, asssessment, enrollment, intensive career services, training, job search support and follow-up</t>
  </si>
  <si>
    <t>Health Insurance/Medicare, Life Insurance,Pension, Worker's Comp, Unemployment Comp at 30%</t>
  </si>
  <si>
    <t>PARTICIPANT TRAINING</t>
  </si>
  <si>
    <t>Training course fees for training 40 participants</t>
  </si>
  <si>
    <t>Sum of Direct Charges (A-H)</t>
  </si>
  <si>
    <t>Project Operator costs accosiated with performing required administrative grant management activities related to financial oversight, monitoring, and project supervision</t>
  </si>
  <si>
    <t>TOTALS</t>
  </si>
  <si>
    <t xml:space="preserve">Total Budget Request </t>
  </si>
  <si>
    <t>INSTRUCTIONS</t>
  </si>
  <si>
    <t>DO NOT DELETE ALPHABETIC LINES A-K as these lines are required by DOL OMB guidelines.</t>
  </si>
  <si>
    <t>The LINE ITEM BUDGET amounts are shown as an example only.</t>
  </si>
  <si>
    <t>Please enter the DATE and complete budget line items according to your local area plan.</t>
  </si>
  <si>
    <t xml:space="preserve">Add budget lines in each section A-K as needed. </t>
  </si>
  <si>
    <t>The NARRATIVE is shown as an example only.</t>
  </si>
  <si>
    <t xml:space="preserve">Please complete NARRATIVE SECTION with brief language explaining your local area plan. </t>
  </si>
  <si>
    <t>FISCAL STATUS REPORT FSR</t>
  </si>
  <si>
    <t>TITLE</t>
  </si>
  <si>
    <t>DUE DATE</t>
  </si>
  <si>
    <t xml:space="preserve">REPORTING </t>
  </si>
  <si>
    <t>PERIOD END</t>
  </si>
  <si>
    <t>TOTAL FUNDS</t>
  </si>
  <si>
    <t>MDCS RETAINED</t>
  </si>
  <si>
    <t>LOCAL CONTRACT</t>
  </si>
  <si>
    <t>INCREMENTAL BUDGET</t>
  </si>
  <si>
    <t>REPORTED</t>
  </si>
  <si>
    <t>EXPENSES</t>
  </si>
  <si>
    <t>START DATE</t>
  </si>
  <si>
    <t>END DATE</t>
  </si>
  <si>
    <t>PHASE CODE</t>
  </si>
  <si>
    <t>PROGRAM CODE</t>
  </si>
  <si>
    <t>APPROPRIATION</t>
  </si>
  <si>
    <t>GRANT NUMBER</t>
  </si>
  <si>
    <t>CFDA</t>
  </si>
  <si>
    <t xml:space="preserve">NOA </t>
  </si>
  <si>
    <t>ADMINISTRATION</t>
  </si>
  <si>
    <t>ACCRUALS</t>
  </si>
  <si>
    <t>OBLIGATIONS</t>
  </si>
  <si>
    <t>BUDGET BALANCE</t>
  </si>
  <si>
    <t xml:space="preserve">TOTAL Administration </t>
  </si>
  <si>
    <t>Administration Percentage</t>
  </si>
  <si>
    <t xml:space="preserve">PROGRAM </t>
  </si>
  <si>
    <t>Career Center</t>
  </si>
  <si>
    <t>Other Program - Workforce Board</t>
  </si>
  <si>
    <t xml:space="preserve">TOTAL Program </t>
  </si>
  <si>
    <t>TRAINING</t>
  </si>
  <si>
    <t xml:space="preserve">Occupational Skills Training (ITA) </t>
  </si>
  <si>
    <t>On-the-Job Training (OJT)</t>
  </si>
  <si>
    <t>Other Work Based Learning (WBL)</t>
  </si>
  <si>
    <t>Other - ESOL/Occupational Skills</t>
  </si>
  <si>
    <t>TOTAL Training</t>
  </si>
  <si>
    <t>SUPPORT SERVICES</t>
  </si>
  <si>
    <t>Support Services</t>
  </si>
  <si>
    <t>TOTAL Support Services</t>
  </si>
  <si>
    <t xml:space="preserve">CONTRACTED SERVICES </t>
  </si>
  <si>
    <t>Contracted Services-Vouchering</t>
  </si>
  <si>
    <t>TOTAL Contracted Services</t>
  </si>
  <si>
    <t>DIRECT CHARGES</t>
  </si>
  <si>
    <t>Indirect Charges</t>
  </si>
  <si>
    <t xml:space="preserve"> TOTAL BUDGET</t>
  </si>
  <si>
    <t>FY24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</si>
</sst>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* #,##0.0000_);_(* \(#,##0.0000\);_(* &quot;-&quot;????_);_(@_)"/>
    <numFmt numFmtId="168" formatCode="0.000"/>
    <numFmt numFmtId="169" formatCode="_(&quot;$&quot;* #,##0_);_(&quot;$&quot;* \(#,##0\);_(&quot;$&quot;* &quot;-&quot;??_);_(@_)"/>
    <numFmt numFmtId="170" formatCode="&quot;$&quot;#,##0;[Red]&quot;$&quot;#,##0"/>
    <numFmt numFmtId="171" formatCode="_(* #,##0.000_);_(* \(#,##0.000\);_(* &quot;-&quot;??_);_(@_)"/>
  </numFmts>
  <fonts count="33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color indexed="9"/>
      <name val="Arial"/>
      <family val="2"/>
    </font>
    <font>
      <b/>
      <sz val="18"/>
      <color indexed="9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color indexed="18"/>
      <name val="Arial"/>
      <family val="2"/>
    </font>
    <font>
      <b/>
      <sz val="18"/>
      <color rgb="FF0000FF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18"/>
      <color rgb="FF00B050"/>
      <name val="Arial"/>
      <family val="2"/>
    </font>
    <font>
      <sz val="18"/>
      <color indexed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4"/>
      <color rgb="FFC00000"/>
      <name val="Calibri"/>
      <family val="2"/>
    </font>
    <font>
      <b/>
      <i/>
      <sz val="12"/>
      <color rgb="FF0000FF"/>
      <name val="Calibri"/>
      <family val="2"/>
    </font>
    <font>
      <b/>
      <sz val="16"/>
      <color rgb="FF0000FF"/>
      <name val="Calibri"/>
      <family val="2"/>
    </font>
    <font>
      <b/>
      <sz val="12"/>
      <color indexed="12"/>
      <name val="Calibri"/>
      <family val="2"/>
    </font>
    <font>
      <b/>
      <i/>
      <sz val="12"/>
      <name val="Calibri"/>
      <family val="2"/>
    </font>
    <font>
      <b/>
      <i/>
      <sz val="10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b/>
      <sz val="10"/>
      <color indexed="12"/>
      <name val="Calibri"/>
      <family val="2"/>
    </font>
    <font>
      <sz val="12"/>
      <name val="Calibri"/>
      <family val="2"/>
    </font>
    <font>
      <sz val="8"/>
      <color theme="0"/>
      <name val="Calibri"/>
      <family val="2"/>
    </font>
    <font>
      <b/>
      <i/>
      <sz val="11"/>
      <name val="Calibri"/>
      <family val="2"/>
    </font>
    <font>
      <sz val="10"/>
      <color rgb="FF0D0D0D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4" fillId="5" borderId="4" xfId="11" applyFont="1" applyFill="1" applyBorder="1" applyAlignment="1">
      <alignment horizontal="center"/>
    </xf>
    <xf numFmtId="0" fontId="5" fillId="5" borderId="5" xfId="11" applyFont="1" applyFill="1" applyBorder="1"/>
    <xf numFmtId="0" fontId="7" fillId="5" borderId="5" xfId="11" applyFont="1" applyFill="1" applyBorder="1"/>
    <xf numFmtId="0" fontId="7" fillId="0" borderId="0" xfId="11" applyFont="1"/>
    <xf numFmtId="0" fontId="8" fillId="0" borderId="7" xfId="11" applyFont="1" applyBorder="1" applyAlignment="1">
      <alignment horizontal="left"/>
    </xf>
    <xf numFmtId="0" fontId="6" fillId="6" borderId="0" xfId="11" applyFont="1" applyFill="1"/>
    <xf numFmtId="166" fontId="4" fillId="0" borderId="0" xfId="12" applyNumberFormat="1" applyFont="1" applyFill="1" applyBorder="1" applyAlignment="1">
      <alignment horizontal="center"/>
    </xf>
    <xf numFmtId="0" fontId="7" fillId="6" borderId="0" xfId="11" applyFont="1" applyFill="1"/>
    <xf numFmtId="14" fontId="9" fillId="0" borderId="0" xfId="12" applyNumberFormat="1" applyFont="1" applyFill="1" applyBorder="1" applyAlignment="1">
      <alignment horizontal="center"/>
    </xf>
    <xf numFmtId="14" fontId="10" fillId="7" borderId="8" xfId="12" applyNumberFormat="1" applyFont="1" applyFill="1" applyBorder="1" applyAlignment="1">
      <alignment horizontal="center"/>
    </xf>
    <xf numFmtId="0" fontId="11" fillId="0" borderId="7" xfId="11" applyFont="1" applyBorder="1" applyAlignment="1">
      <alignment horizontal="left" wrapText="1"/>
    </xf>
    <xf numFmtId="166" fontId="12" fillId="0" borderId="0" xfId="12" applyNumberFormat="1" applyFont="1" applyFill="1" applyBorder="1" applyAlignment="1">
      <alignment horizontal="center"/>
    </xf>
    <xf numFmtId="14" fontId="9" fillId="0" borderId="0" xfId="12" applyNumberFormat="1" applyFont="1" applyFill="1" applyBorder="1" applyAlignment="1">
      <alignment horizontal="left" indent="1"/>
    </xf>
    <xf numFmtId="0" fontId="11" fillId="0" borderId="0" xfId="11" applyFont="1"/>
    <xf numFmtId="170" fontId="11" fillId="0" borderId="8" xfId="13" applyNumberFormat="1" applyFont="1" applyFill="1" applyBorder="1" applyAlignment="1">
      <alignment horizontal="center"/>
    </xf>
    <xf numFmtId="0" fontId="4" fillId="0" borderId="7" xfId="11" applyFont="1" applyBorder="1" applyAlignment="1">
      <alignment horizontal="left"/>
    </xf>
    <xf numFmtId="0" fontId="11" fillId="6" borderId="0" xfId="11" applyFont="1" applyFill="1"/>
    <xf numFmtId="170" fontId="4" fillId="0" borderId="1" xfId="13" applyNumberFormat="1" applyFont="1" applyFill="1" applyBorder="1" applyAlignment="1">
      <alignment horizontal="center"/>
    </xf>
    <xf numFmtId="0" fontId="10" fillId="0" borderId="7" xfId="11" applyFont="1" applyBorder="1" applyAlignment="1">
      <alignment horizontal="left" indent="1"/>
    </xf>
    <xf numFmtId="170" fontId="10" fillId="0" borderId="1" xfId="13" applyNumberFormat="1" applyFont="1" applyFill="1" applyBorder="1" applyAlignment="1">
      <alignment horizontal="center"/>
    </xf>
    <xf numFmtId="0" fontId="13" fillId="8" borderId="9" xfId="11" applyFont="1" applyFill="1" applyBorder="1" applyAlignment="1">
      <alignment horizontal="left"/>
    </xf>
    <xf numFmtId="170" fontId="13" fillId="8" borderId="3" xfId="13" applyNumberFormat="1" applyFont="1" applyFill="1" applyBorder="1" applyAlignment="1">
      <alignment horizontal="center"/>
    </xf>
    <xf numFmtId="0" fontId="11" fillId="0" borderId="0" xfId="11" applyFont="1" applyAlignment="1">
      <alignment horizontal="left"/>
    </xf>
    <xf numFmtId="0" fontId="9" fillId="0" borderId="7" xfId="11" applyFont="1" applyBorder="1" applyAlignment="1">
      <alignment horizontal="left" indent="2"/>
    </xf>
    <xf numFmtId="0" fontId="9" fillId="6" borderId="0" xfId="11" applyFont="1" applyFill="1"/>
    <xf numFmtId="0" fontId="4" fillId="0" borderId="0" xfId="11" applyFont="1" applyAlignment="1">
      <alignment horizontal="center"/>
    </xf>
    <xf numFmtId="170" fontId="11" fillId="0" borderId="0" xfId="13" applyNumberFormat="1" applyFont="1" applyFill="1" applyBorder="1" applyAlignment="1">
      <alignment horizontal="center"/>
    </xf>
    <xf numFmtId="0" fontId="1" fillId="0" borderId="8" xfId="11" applyBorder="1"/>
    <xf numFmtId="166" fontId="4" fillId="0" borderId="8" xfId="12" applyNumberFormat="1" applyFont="1" applyFill="1" applyBorder="1" applyAlignment="1">
      <alignment horizontal="center"/>
    </xf>
    <xf numFmtId="0" fontId="4" fillId="8" borderId="10" xfId="11" applyFont="1" applyFill="1" applyBorder="1" applyAlignment="1">
      <alignment horizontal="left" indent="1"/>
    </xf>
    <xf numFmtId="0" fontId="4" fillId="6" borderId="1" xfId="11" applyFont="1" applyFill="1" applyBorder="1"/>
    <xf numFmtId="0" fontId="4" fillId="0" borderId="0" xfId="12" applyNumberFormat="1" applyFont="1" applyFill="1" applyBorder="1" applyAlignment="1">
      <alignment horizontal="center"/>
    </xf>
    <xf numFmtId="44" fontId="4" fillId="7" borderId="0" xfId="12" applyNumberFormat="1" applyFont="1" applyFill="1" applyBorder="1" applyAlignment="1">
      <alignment horizontal="center"/>
    </xf>
    <xf numFmtId="44" fontId="4" fillId="0" borderId="0" xfId="12" applyNumberFormat="1" applyFont="1" applyFill="1" applyBorder="1" applyAlignment="1">
      <alignment horizontal="center"/>
    </xf>
    <xf numFmtId="171" fontId="4" fillId="0" borderId="8" xfId="12" quotePrefix="1" applyNumberFormat="1" applyFont="1" applyFill="1" applyBorder="1" applyAlignment="1">
      <alignment horizontal="center"/>
    </xf>
    <xf numFmtId="0" fontId="6" fillId="5" borderId="7" xfId="11" applyFont="1" applyFill="1" applyBorder="1" applyAlignment="1">
      <alignment horizontal="left"/>
    </xf>
    <xf numFmtId="0" fontId="4" fillId="6" borderId="0" xfId="11" applyFont="1" applyFill="1"/>
    <xf numFmtId="0" fontId="6" fillId="5" borderId="0" xfId="11" applyFont="1" applyFill="1" applyAlignment="1">
      <alignment horizontal="center"/>
    </xf>
    <xf numFmtId="0" fontId="6" fillId="5" borderId="8" xfId="11" applyFont="1" applyFill="1" applyBorder="1" applyAlignment="1">
      <alignment horizontal="center"/>
    </xf>
    <xf numFmtId="0" fontId="4" fillId="9" borderId="7" xfId="11" applyFont="1" applyFill="1" applyBorder="1" applyAlignment="1">
      <alignment horizontal="left"/>
    </xf>
    <xf numFmtId="166" fontId="5" fillId="6" borderId="0" xfId="12" applyNumberFormat="1" applyFont="1" applyFill="1" applyBorder="1"/>
    <xf numFmtId="166" fontId="4" fillId="9" borderId="11" xfId="12" applyNumberFormat="1" applyFont="1" applyFill="1" applyBorder="1" applyAlignment="1">
      <alignment horizontal="center" vertical="center"/>
    </xf>
    <xf numFmtId="166" fontId="5" fillId="6" borderId="11" xfId="12" applyNumberFormat="1" applyFont="1" applyFill="1" applyBorder="1" applyAlignment="1">
      <alignment horizontal="center" vertical="center"/>
    </xf>
    <xf numFmtId="166" fontId="4" fillId="9" borderId="12" xfId="12" applyNumberFormat="1" applyFont="1" applyFill="1" applyBorder="1" applyAlignment="1">
      <alignment horizontal="center" vertical="center"/>
    </xf>
    <xf numFmtId="44" fontId="7" fillId="0" borderId="0" xfId="11" applyNumberFormat="1" applyFont="1"/>
    <xf numFmtId="0" fontId="7" fillId="0" borderId="7" xfId="11" applyFont="1" applyBorder="1" applyAlignment="1">
      <alignment horizontal="left" indent="1"/>
    </xf>
    <xf numFmtId="0" fontId="5" fillId="6" borderId="0" xfId="11" applyFont="1" applyFill="1"/>
    <xf numFmtId="9" fontId="3" fillId="0" borderId="11" xfId="11" applyNumberFormat="1" applyFont="1" applyBorder="1" applyAlignment="1">
      <alignment horizontal="right" vertical="center"/>
    </xf>
    <xf numFmtId="0" fontId="5" fillId="6" borderId="11" xfId="11" applyFont="1" applyFill="1" applyBorder="1" applyAlignment="1">
      <alignment horizontal="center" vertical="center"/>
    </xf>
    <xf numFmtId="9" fontId="3" fillId="0" borderId="13" xfId="14" applyFont="1" applyBorder="1" applyAlignment="1">
      <alignment horizontal="right" vertical="center"/>
    </xf>
    <xf numFmtId="9" fontId="7" fillId="0" borderId="13" xfId="14" applyFont="1" applyBorder="1" applyAlignment="1">
      <alignment horizontal="center" vertical="center"/>
    </xf>
    <xf numFmtId="9" fontId="3" fillId="0" borderId="14" xfId="14" applyFont="1" applyBorder="1" applyAlignment="1">
      <alignment horizontal="right" vertical="center"/>
    </xf>
    <xf numFmtId="0" fontId="6" fillId="10" borderId="7" xfId="11" applyFont="1" applyFill="1" applyBorder="1" applyAlignment="1">
      <alignment horizontal="left"/>
    </xf>
    <xf numFmtId="0" fontId="7" fillId="10" borderId="11" xfId="11" applyFont="1" applyFill="1" applyBorder="1" applyAlignment="1">
      <alignment horizontal="center" vertical="center"/>
    </xf>
    <xf numFmtId="0" fontId="7" fillId="10" borderId="8" xfId="11" applyFont="1" applyFill="1" applyBorder="1" applyAlignment="1">
      <alignment horizontal="center" vertical="center"/>
    </xf>
    <xf numFmtId="0" fontId="7" fillId="0" borderId="7" xfId="11" applyFont="1" applyBorder="1" applyAlignment="1">
      <alignment horizontal="left" wrapText="1"/>
    </xf>
    <xf numFmtId="166" fontId="7" fillId="0" borderId="11" xfId="12" applyNumberFormat="1" applyFont="1" applyBorder="1" applyAlignment="1">
      <alignment horizontal="center" vertical="center"/>
    </xf>
    <xf numFmtId="166" fontId="7" fillId="11" borderId="11" xfId="12" applyNumberFormat="1" applyFont="1" applyFill="1" applyBorder="1" applyAlignment="1">
      <alignment horizontal="center" vertical="center"/>
    </xf>
    <xf numFmtId="166" fontId="7" fillId="0" borderId="11" xfId="12" applyNumberFormat="1" applyFont="1" applyFill="1" applyBorder="1" applyAlignment="1">
      <alignment horizontal="center" vertical="center"/>
    </xf>
    <xf numFmtId="166" fontId="7" fillId="0" borderId="15" xfId="12" applyNumberFormat="1" applyFont="1" applyBorder="1" applyAlignment="1">
      <alignment horizontal="center" vertical="center"/>
    </xf>
    <xf numFmtId="166" fontId="7" fillId="0" borderId="0" xfId="11" applyNumberFormat="1" applyFont="1"/>
    <xf numFmtId="166" fontId="4" fillId="12" borderId="11" xfId="12" applyNumberFormat="1" applyFont="1" applyFill="1" applyBorder="1" applyAlignment="1">
      <alignment horizontal="center" vertical="center"/>
    </xf>
    <xf numFmtId="166" fontId="4" fillId="9" borderId="16" xfId="12" applyNumberFormat="1" applyFont="1" applyFill="1" applyBorder="1" applyAlignment="1">
      <alignment horizontal="center" vertical="center"/>
    </xf>
    <xf numFmtId="0" fontId="7" fillId="10" borderId="17" xfId="11" applyFont="1" applyFill="1" applyBorder="1" applyAlignment="1">
      <alignment horizontal="center" vertical="center"/>
    </xf>
    <xf numFmtId="166" fontId="11" fillId="6" borderId="0" xfId="11" applyNumberFormat="1" applyFont="1" applyFill="1"/>
    <xf numFmtId="169" fontId="11" fillId="9" borderId="18" xfId="13" applyNumberFormat="1" applyFont="1" applyFill="1" applyBorder="1" applyAlignment="1">
      <alignment horizontal="center" vertical="center"/>
    </xf>
    <xf numFmtId="166" fontId="11" fillId="6" borderId="19" xfId="11" applyNumberFormat="1" applyFont="1" applyFill="1" applyBorder="1" applyAlignment="1">
      <alignment horizontal="center" vertical="center"/>
    </xf>
    <xf numFmtId="166" fontId="11" fillId="9" borderId="11" xfId="11" applyNumberFormat="1" applyFont="1" applyFill="1" applyBorder="1" applyAlignment="1">
      <alignment horizontal="center" vertical="center"/>
    </xf>
    <xf numFmtId="166" fontId="11" fillId="9" borderId="16" xfId="11" applyNumberFormat="1" applyFont="1" applyFill="1" applyBorder="1" applyAlignment="1">
      <alignment horizontal="center" vertical="center"/>
    </xf>
    <xf numFmtId="169" fontId="7" fillId="0" borderId="18" xfId="13" applyNumberFormat="1" applyFont="1" applyBorder="1" applyAlignment="1">
      <alignment horizontal="center" vertical="center"/>
    </xf>
    <xf numFmtId="166" fontId="7" fillId="0" borderId="11" xfId="11" applyNumberFormat="1" applyFont="1" applyBorder="1" applyAlignment="1">
      <alignment horizontal="center" vertical="center"/>
    </xf>
    <xf numFmtId="166" fontId="7" fillId="13" borderId="11" xfId="11" applyNumberFormat="1" applyFont="1" applyFill="1" applyBorder="1" applyAlignment="1">
      <alignment horizontal="center" vertical="center"/>
    </xf>
    <xf numFmtId="166" fontId="7" fillId="3" borderId="14" xfId="11" applyNumberFormat="1" applyFont="1" applyFill="1" applyBorder="1" applyAlignment="1">
      <alignment horizontal="center" vertical="center"/>
    </xf>
    <xf numFmtId="0" fontId="11" fillId="9" borderId="7" xfId="11" applyFont="1" applyFill="1" applyBorder="1" applyAlignment="1">
      <alignment horizontal="left"/>
    </xf>
    <xf numFmtId="166" fontId="11" fillId="6" borderId="0" xfId="11" applyNumberFormat="1" applyFont="1" applyFill="1" applyAlignment="1">
      <alignment horizontal="center" vertical="center"/>
    </xf>
    <xf numFmtId="166" fontId="11" fillId="9" borderId="13" xfId="11" applyNumberFormat="1" applyFont="1" applyFill="1" applyBorder="1" applyAlignment="1">
      <alignment horizontal="center" vertical="center"/>
    </xf>
    <xf numFmtId="0" fontId="13" fillId="14" borderId="7" xfId="11" applyFont="1" applyFill="1" applyBorder="1" applyAlignment="1">
      <alignment wrapText="1"/>
    </xf>
    <xf numFmtId="169" fontId="13" fillId="14" borderId="18" xfId="13" applyNumberFormat="1" applyFont="1" applyFill="1" applyBorder="1" applyAlignment="1">
      <alignment horizontal="right" vertical="center"/>
    </xf>
    <xf numFmtId="0" fontId="5" fillId="6" borderId="0" xfId="11" applyFont="1" applyFill="1" applyAlignment="1">
      <alignment horizontal="center" vertical="center"/>
    </xf>
    <xf numFmtId="9" fontId="7" fillId="14" borderId="11" xfId="11" applyNumberFormat="1" applyFont="1" applyFill="1" applyBorder="1" applyAlignment="1">
      <alignment horizontal="center" vertical="center"/>
    </xf>
    <xf numFmtId="166" fontId="7" fillId="14" borderId="16" xfId="11" applyNumberFormat="1" applyFont="1" applyFill="1" applyBorder="1" applyAlignment="1">
      <alignment horizontal="center" vertical="center"/>
    </xf>
    <xf numFmtId="0" fontId="11" fillId="13" borderId="9" xfId="11" applyFont="1" applyFill="1" applyBorder="1" applyAlignment="1">
      <alignment horizontal="left" indent="1"/>
    </xf>
    <xf numFmtId="0" fontId="5" fillId="6" borderId="20" xfId="11" applyFont="1" applyFill="1" applyBorder="1"/>
    <xf numFmtId="9" fontId="7" fillId="13" borderId="21" xfId="11" applyNumberFormat="1" applyFont="1" applyFill="1" applyBorder="1" applyAlignment="1">
      <alignment horizontal="center" vertical="center"/>
    </xf>
    <xf numFmtId="0" fontId="5" fillId="6" borderId="20" xfId="11" applyFont="1" applyFill="1" applyBorder="1" applyAlignment="1">
      <alignment horizontal="center" vertical="center"/>
    </xf>
    <xf numFmtId="166" fontId="14" fillId="13" borderId="22" xfId="12" applyNumberFormat="1" applyFont="1" applyFill="1" applyBorder="1" applyAlignment="1">
      <alignment horizontal="center" vertical="center"/>
    </xf>
    <xf numFmtId="166" fontId="14" fillId="13" borderId="23" xfId="12" applyNumberFormat="1" applyFont="1" applyFill="1" applyBorder="1" applyAlignment="1">
      <alignment horizontal="center" vertical="center"/>
    </xf>
    <xf numFmtId="43" fontId="7" fillId="0" borderId="0" xfId="12" applyFont="1"/>
    <xf numFmtId="43" fontId="7" fillId="0" borderId="0" xfId="11" applyNumberFormat="1" applyFont="1"/>
    <xf numFmtId="44" fontId="4" fillId="8" borderId="1" xfId="12" applyNumberFormat="1" applyFont="1" applyFill="1" applyBorder="1" applyAlignment="1">
      <alignment horizontal="center"/>
    </xf>
    <xf numFmtId="0" fontId="6" fillId="5" borderId="5" xfId="11" applyFont="1" applyFill="1" applyBorder="1" applyAlignment="1">
      <alignment horizontal="center"/>
    </xf>
    <xf numFmtId="0" fontId="15" fillId="2" borderId="0" xfId="1" applyFont="1" applyFill="1" applyAlignment="1">
      <alignment horizontal="left" indent="1"/>
    </xf>
    <xf numFmtId="0" fontId="15" fillId="0" borderId="0" xfId="1" applyFont="1" applyAlignment="1">
      <alignment horizontal="center"/>
    </xf>
    <xf numFmtId="0" fontId="15" fillId="0" borderId="1" xfId="1" applyFont="1" applyBorder="1" applyAlignment="1">
      <alignment horizontal="left"/>
    </xf>
    <xf numFmtId="43" fontId="15" fillId="0" borderId="1" xfId="3" applyFont="1" applyBorder="1" applyAlignment="1">
      <alignment horizontal="center"/>
    </xf>
    <xf numFmtId="0" fontId="15" fillId="0" borderId="1" xfId="1" applyFont="1" applyBorder="1" applyAlignment="1">
      <alignment horizontal="center" wrapText="1"/>
    </xf>
    <xf numFmtId="165" fontId="15" fillId="0" borderId="1" xfId="2" applyNumberFormat="1" applyFont="1" applyFill="1" applyBorder="1" applyAlignment="1">
      <alignment horizontal="center" wrapText="1"/>
    </xf>
    <xf numFmtId="0" fontId="16" fillId="0" borderId="0" xfId="1" applyFont="1"/>
    <xf numFmtId="43" fontId="16" fillId="0" borderId="0" xfId="3" applyFont="1" applyFill="1"/>
    <xf numFmtId="44" fontId="17" fillId="0" borderId="0" xfId="2" applyFont="1" applyFill="1" applyBorder="1" applyAlignment="1">
      <alignment horizontal="left"/>
    </xf>
    <xf numFmtId="14" fontId="18" fillId="0" borderId="0" xfId="2" applyNumberFormat="1" applyFont="1" applyFill="1" applyBorder="1" applyAlignment="1">
      <alignment horizontal="center"/>
    </xf>
    <xf numFmtId="14" fontId="17" fillId="0" borderId="0" xfId="1" applyNumberFormat="1" applyFont="1" applyAlignment="1">
      <alignment horizontal="center"/>
    </xf>
    <xf numFmtId="44" fontId="16" fillId="0" borderId="0" xfId="2" applyFont="1" applyFill="1" applyBorder="1" applyAlignment="1">
      <alignment horizontal="center"/>
    </xf>
    <xf numFmtId="44" fontId="17" fillId="0" borderId="0" xfId="2" applyFont="1" applyFill="1" applyBorder="1" applyAlignment="1">
      <alignment horizontal="center"/>
    </xf>
    <xf numFmtId="0" fontId="19" fillId="0" borderId="0" xfId="1" applyFont="1"/>
    <xf numFmtId="0" fontId="15" fillId="0" borderId="0" xfId="1" applyFont="1"/>
    <xf numFmtId="44" fontId="15" fillId="0" borderId="0" xfId="2" applyFont="1" applyFill="1" applyBorder="1" applyAlignment="1">
      <alignment horizontal="left" indent="1"/>
    </xf>
    <xf numFmtId="44" fontId="20" fillId="0" borderId="0" xfId="4" applyNumberFormat="1" applyFont="1" applyAlignment="1">
      <alignment vertical="center"/>
    </xf>
    <xf numFmtId="44" fontId="21" fillId="0" borderId="0" xfId="1" applyNumberFormat="1" applyFont="1" applyAlignment="1">
      <alignment horizontal="center" vertical="center"/>
    </xf>
    <xf numFmtId="164" fontId="22" fillId="0" borderId="0" xfId="2" applyNumberFormat="1" applyFont="1" applyFill="1" applyBorder="1" applyAlignment="1">
      <alignment horizontal="center"/>
    </xf>
    <xf numFmtId="165" fontId="16" fillId="0" borderId="0" xfId="1" applyNumberFormat="1" applyFont="1"/>
    <xf numFmtId="44" fontId="23" fillId="0" borderId="0" xfId="2" applyFont="1" applyFill="1" applyBorder="1" applyAlignment="1">
      <alignment horizontal="left" vertical="top"/>
    </xf>
    <xf numFmtId="44" fontId="16" fillId="0" borderId="0" xfId="2" applyFont="1" applyFill="1" applyBorder="1"/>
    <xf numFmtId="164" fontId="16" fillId="0" borderId="0" xfId="1" applyNumberFormat="1" applyFont="1"/>
    <xf numFmtId="0" fontId="15" fillId="0" borderId="0" xfId="1" applyFont="1" applyAlignment="1">
      <alignment horizontal="left" indent="1"/>
    </xf>
    <xf numFmtId="43" fontId="18" fillId="0" borderId="0" xfId="1" applyNumberFormat="1" applyFont="1" applyAlignment="1">
      <alignment horizontal="center"/>
    </xf>
    <xf numFmtId="14" fontId="24" fillId="0" borderId="0" xfId="1" applyNumberFormat="1" applyFont="1" applyAlignment="1">
      <alignment horizontal="left" vertical="top"/>
    </xf>
    <xf numFmtId="44" fontId="18" fillId="2" borderId="0" xfId="2" applyFont="1" applyFill="1" applyBorder="1" applyAlignment="1">
      <alignment horizontal="center"/>
    </xf>
    <xf numFmtId="0" fontId="25" fillId="2" borderId="0" xfId="1" quotePrefix="1" applyFont="1" applyFill="1" applyAlignment="1">
      <alignment horizontal="center" vertical="top"/>
    </xf>
    <xf numFmtId="44" fontId="16" fillId="2" borderId="0" xfId="2" applyFont="1" applyFill="1" applyBorder="1" applyAlignment="1">
      <alignment horizontal="center"/>
    </xf>
    <xf numFmtId="14" fontId="18" fillId="2" borderId="0" xfId="1" applyNumberFormat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8" fillId="2" borderId="0" xfId="1" applyFont="1" applyFill="1"/>
    <xf numFmtId="14" fontId="18" fillId="2" borderId="0" xfId="1" applyNumberFormat="1" applyFont="1" applyFill="1" applyAlignment="1">
      <alignment horizontal="left"/>
    </xf>
    <xf numFmtId="0" fontId="16" fillId="2" borderId="0" xfId="1" applyFont="1" applyFill="1"/>
    <xf numFmtId="166" fontId="26" fillId="0" borderId="0" xfId="5" applyNumberFormat="1" applyFont="1" applyFill="1" applyAlignment="1"/>
    <xf numFmtId="0" fontId="2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165" fontId="16" fillId="0" borderId="0" xfId="2" applyNumberFormat="1" applyFont="1" applyFill="1" applyBorder="1" applyAlignment="1">
      <alignment horizontal="center"/>
    </xf>
    <xf numFmtId="0" fontId="27" fillId="0" borderId="0" xfId="0" applyFont="1" applyAlignment="1">
      <alignment horizontal="left" indent="1"/>
    </xf>
    <xf numFmtId="166" fontId="16" fillId="0" borderId="0" xfId="3" applyNumberFormat="1" applyFont="1" applyFill="1"/>
    <xf numFmtId="43" fontId="27" fillId="0" borderId="0" xfId="1" applyNumberFormat="1" applyFont="1" applyAlignment="1">
      <alignment horizontal="center"/>
    </xf>
    <xf numFmtId="43" fontId="16" fillId="0" borderId="0" xfId="5" applyFont="1" applyFill="1" applyAlignment="1">
      <alignment horizontal="right"/>
    </xf>
    <xf numFmtId="166" fontId="16" fillId="0" borderId="0" xfId="6" applyNumberFormat="1" applyFont="1" applyFill="1" applyAlignment="1">
      <alignment horizontal="right"/>
    </xf>
    <xf numFmtId="43" fontId="16" fillId="0" borderId="0" xfId="1" applyNumberFormat="1" applyFont="1"/>
    <xf numFmtId="167" fontId="16" fillId="0" borderId="0" xfId="1" applyNumberFormat="1" applyFont="1"/>
    <xf numFmtId="0" fontId="15" fillId="0" borderId="2" xfId="1" applyFont="1" applyBorder="1"/>
    <xf numFmtId="2" fontId="15" fillId="0" borderId="2" xfId="1" applyNumberFormat="1" applyFont="1" applyBorder="1" applyAlignment="1">
      <alignment horizontal="right"/>
    </xf>
    <xf numFmtId="166" fontId="15" fillId="0" borderId="2" xfId="6" applyNumberFormat="1" applyFont="1" applyFill="1" applyBorder="1" applyAlignment="1">
      <alignment horizontal="right"/>
    </xf>
    <xf numFmtId="0" fontId="15" fillId="0" borderId="0" xfId="7" applyFont="1"/>
    <xf numFmtId="168" fontId="15" fillId="0" borderId="0" xfId="1" applyNumberFormat="1" applyFont="1" applyAlignment="1">
      <alignment horizontal="center"/>
    </xf>
    <xf numFmtId="166" fontId="15" fillId="0" borderId="0" xfId="6" applyNumberFormat="1" applyFont="1" applyFill="1" applyBorder="1" applyAlignment="1">
      <alignment horizontal="right"/>
    </xf>
    <xf numFmtId="0" fontId="16" fillId="0" borderId="0" xfId="7" applyFont="1" applyAlignment="1">
      <alignment horizontal="left" indent="1"/>
    </xf>
    <xf numFmtId="0" fontId="26" fillId="0" borderId="0" xfId="1" applyFont="1" applyAlignment="1">
      <alignment horizontal="center" vertical="center"/>
    </xf>
    <xf numFmtId="10" fontId="16" fillId="0" borderId="0" xfId="8" applyNumberFormat="1" applyFont="1" applyFill="1" applyBorder="1"/>
    <xf numFmtId="166" fontId="16" fillId="0" borderId="0" xfId="6" applyNumberFormat="1" applyFont="1" applyFill="1" applyBorder="1" applyAlignment="1">
      <alignment horizontal="right"/>
    </xf>
    <xf numFmtId="10" fontId="15" fillId="0" borderId="2" xfId="9" applyNumberFormat="1" applyFont="1" applyFill="1" applyBorder="1" applyAlignment="1">
      <alignment horizontal="center"/>
    </xf>
    <xf numFmtId="168" fontId="15" fillId="0" borderId="2" xfId="1" applyNumberFormat="1" applyFont="1" applyBorder="1" applyAlignment="1">
      <alignment horizontal="center"/>
    </xf>
    <xf numFmtId="166" fontId="15" fillId="0" borderId="2" xfId="5" applyNumberFormat="1" applyFont="1" applyFill="1" applyBorder="1" applyAlignment="1">
      <alignment horizontal="center"/>
    </xf>
    <xf numFmtId="43" fontId="15" fillId="0" borderId="0" xfId="3" applyFont="1" applyFill="1"/>
    <xf numFmtId="166" fontId="15" fillId="0" borderId="0" xfId="3" applyNumberFormat="1" applyFont="1"/>
    <xf numFmtId="168" fontId="27" fillId="0" borderId="0" xfId="1" applyNumberFormat="1" applyFont="1" applyAlignment="1">
      <alignment horizontal="center"/>
    </xf>
    <xf numFmtId="166" fontId="15" fillId="0" borderId="0" xfId="5" applyNumberFormat="1" applyFont="1" applyFill="1" applyBorder="1" applyAlignment="1">
      <alignment horizontal="center"/>
    </xf>
    <xf numFmtId="166" fontId="15" fillId="0" borderId="0" xfId="1" applyNumberFormat="1" applyFont="1"/>
    <xf numFmtId="0" fontId="15" fillId="0" borderId="1" xfId="1" applyFont="1" applyBorder="1"/>
    <xf numFmtId="166" fontId="15" fillId="0" borderId="1" xfId="3" applyNumberFormat="1" applyFont="1" applyBorder="1"/>
    <xf numFmtId="168" fontId="15" fillId="0" borderId="1" xfId="1" applyNumberFormat="1" applyFont="1" applyBorder="1" applyAlignment="1">
      <alignment horizontal="center"/>
    </xf>
    <xf numFmtId="166" fontId="15" fillId="0" borderId="1" xfId="5" applyNumberFormat="1" applyFont="1" applyFill="1" applyBorder="1" applyAlignment="1">
      <alignment horizontal="center"/>
    </xf>
    <xf numFmtId="166" fontId="15" fillId="0" borderId="1" xfId="6" applyNumberFormat="1" applyFont="1" applyFill="1" applyBorder="1" applyAlignment="1">
      <alignment horizontal="right"/>
    </xf>
    <xf numFmtId="0" fontId="15" fillId="0" borderId="2" xfId="1" applyFont="1" applyBorder="1" applyAlignment="1">
      <alignment horizontal="center"/>
    </xf>
    <xf numFmtId="166" fontId="15" fillId="0" borderId="2" xfId="5" applyNumberFormat="1" applyFont="1" applyFill="1" applyBorder="1" applyAlignment="1">
      <alignment horizontal="right"/>
    </xf>
    <xf numFmtId="0" fontId="27" fillId="0" borderId="0" xfId="7" applyFont="1" applyAlignment="1">
      <alignment horizontal="left" indent="1"/>
    </xf>
    <xf numFmtId="10" fontId="15" fillId="0" borderId="0" xfId="1" applyNumberFormat="1" applyFont="1" applyAlignment="1">
      <alignment horizontal="center"/>
    </xf>
    <xf numFmtId="166" fontId="16" fillId="0" borderId="0" xfId="1" applyNumberFormat="1" applyFont="1"/>
    <xf numFmtId="164" fontId="16" fillId="0" borderId="0" xfId="2" applyNumberFormat="1" applyFont="1" applyFill="1" applyBorder="1" applyAlignment="1">
      <alignment horizontal="right"/>
    </xf>
    <xf numFmtId="169" fontId="26" fillId="0" borderId="0" xfId="2" applyNumberFormat="1" applyFont="1" applyFill="1" applyBorder="1" applyAlignment="1">
      <alignment horizontal="right"/>
    </xf>
    <xf numFmtId="0" fontId="26" fillId="0" borderId="0" xfId="1" applyFont="1"/>
    <xf numFmtId="43" fontId="16" fillId="0" borderId="0" xfId="3" applyFont="1" applyFill="1" applyBorder="1"/>
    <xf numFmtId="44" fontId="26" fillId="0" borderId="0" xfId="2" applyFont="1" applyFill="1" applyBorder="1"/>
    <xf numFmtId="0" fontId="28" fillId="4" borderId="3" xfId="1" applyFont="1" applyFill="1" applyBorder="1"/>
    <xf numFmtId="44" fontId="16" fillId="4" borderId="3" xfId="2" applyFont="1" applyFill="1" applyBorder="1"/>
    <xf numFmtId="44" fontId="16" fillId="4" borderId="3" xfId="2" applyFont="1" applyFill="1" applyBorder="1" applyAlignment="1">
      <alignment horizontal="center"/>
    </xf>
    <xf numFmtId="169" fontId="28" fillId="4" borderId="2" xfId="2" applyNumberFormat="1" applyFont="1" applyFill="1" applyBorder="1"/>
    <xf numFmtId="43" fontId="26" fillId="0" borderId="0" xfId="3" applyFont="1" applyFill="1" applyBorder="1"/>
    <xf numFmtId="43" fontId="15" fillId="0" borderId="0" xfId="3" applyFont="1" applyFill="1" applyBorder="1"/>
    <xf numFmtId="44" fontId="29" fillId="0" borderId="0" xfId="2" applyFont="1" applyFill="1" applyBorder="1"/>
    <xf numFmtId="166" fontId="30" fillId="0" borderId="0" xfId="3" applyNumberFormat="1" applyFont="1" applyFill="1" applyBorder="1" applyAlignment="1">
      <alignment horizontal="center"/>
    </xf>
    <xf numFmtId="43" fontId="26" fillId="0" borderId="0" xfId="1" applyNumberFormat="1" applyFont="1"/>
    <xf numFmtId="166" fontId="16" fillId="0" borderId="0" xfId="3" applyNumberFormat="1" applyFont="1" applyFill="1" applyBorder="1"/>
    <xf numFmtId="169" fontId="26" fillId="0" borderId="0" xfId="1" applyNumberFormat="1" applyFont="1"/>
    <xf numFmtId="0" fontId="15" fillId="0" borderId="0" xfId="4" applyFont="1" applyAlignment="1">
      <alignment horizontal="center"/>
    </xf>
    <xf numFmtId="44" fontId="15" fillId="0" borderId="0" xfId="10" applyFont="1" applyFill="1" applyBorder="1" applyAlignment="1">
      <alignment horizontal="left"/>
    </xf>
    <xf numFmtId="44" fontId="31" fillId="0" borderId="0" xfId="10" applyFont="1" applyFill="1" applyBorder="1" applyAlignment="1">
      <alignment horizontal="left"/>
    </xf>
    <xf numFmtId="43" fontId="16" fillId="0" borderId="0" xfId="5" applyFont="1" applyFill="1" applyBorder="1"/>
    <xf numFmtId="43" fontId="16" fillId="0" borderId="0" xfId="5" applyFont="1" applyFill="1" applyBorder="1" applyAlignment="1">
      <alignment horizontal="center"/>
    </xf>
    <xf numFmtId="0" fontId="26" fillId="0" borderId="0" xfId="4" applyFont="1"/>
    <xf numFmtId="0" fontId="15" fillId="0" borderId="0" xfId="4" applyFont="1" applyAlignment="1">
      <alignment horizontal="center" vertical="top"/>
    </xf>
    <xf numFmtId="44" fontId="15" fillId="0" borderId="0" xfId="10" applyFont="1" applyFill="1" applyBorder="1" applyAlignment="1">
      <alignment horizontal="left" vertical="top" indent="1"/>
    </xf>
    <xf numFmtId="44" fontId="15" fillId="0" borderId="0" xfId="10" applyFont="1" applyFill="1" applyBorder="1" applyAlignment="1">
      <alignment horizontal="left" vertical="top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6" fillId="0" borderId="0" xfId="7" applyFont="1" applyAlignment="1">
      <alignment horizontal="left"/>
    </xf>
    <xf numFmtId="169" fontId="15" fillId="0" borderId="0" xfId="4" applyNumberFormat="1" applyFont="1" applyAlignment="1">
      <alignment horizontal="center"/>
    </xf>
    <xf numFmtId="0" fontId="16" fillId="0" borderId="0" xfId="4" applyFont="1" applyAlignment="1">
      <alignment horizontal="center"/>
    </xf>
    <xf numFmtId="44" fontId="24" fillId="0" borderId="0" xfId="2" applyFont="1" applyFill="1" applyBorder="1"/>
    <xf numFmtId="0" fontId="15" fillId="0" borderId="0" xfId="4" applyFont="1"/>
    <xf numFmtId="0" fontId="16" fillId="0" borderId="0" xfId="4" applyFont="1" applyAlignment="1">
      <alignment horizontal="left" indent="1"/>
    </xf>
    <xf numFmtId="44" fontId="16" fillId="0" borderId="0" xfId="2" applyFont="1" applyFill="1" applyBorder="1" applyAlignment="1">
      <alignment horizontal="left" indent="1"/>
    </xf>
    <xf numFmtId="44" fontId="16" fillId="0" borderId="0" xfId="10" applyFont="1" applyFill="1" applyBorder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8" fillId="0" borderId="0" xfId="7" applyFont="1" applyAlignment="1">
      <alignment horizontal="left" vertical="top" wrapText="1"/>
    </xf>
    <xf numFmtId="44" fontId="16" fillId="0" borderId="0" xfId="10" applyFont="1" applyFill="1" applyBorder="1" applyAlignment="1">
      <alignment horizontal="left" vertical="top" wrapText="1" indent="1"/>
    </xf>
    <xf numFmtId="0" fontId="6" fillId="5" borderId="5" xfId="11" applyFont="1" applyFill="1" applyBorder="1" applyAlignment="1">
      <alignment horizontal="center"/>
    </xf>
    <xf numFmtId="0" fontId="6" fillId="5" borderId="6" xfId="11" applyFont="1" applyFill="1" applyBorder="1" applyAlignment="1">
      <alignment horizontal="center"/>
    </xf>
  </cellXfs>
  <cellStyles count="15">
    <cellStyle name="Comma 2" xfId="3" xr:uid="{B8B8E63D-0600-4F4E-BBC9-CF923E8B949A}"/>
    <cellStyle name="Comma 2 2" xfId="5" xr:uid="{178E8946-8C2A-45CD-9FB6-5DBC75C0B7BA}"/>
    <cellStyle name="Comma 3" xfId="12" xr:uid="{B04354AA-C8E3-4614-AFE3-0E40891BF9BA}"/>
    <cellStyle name="Comma 3 2" xfId="6" xr:uid="{7E333C9A-7144-436E-ABED-0D2D3D43EE02}"/>
    <cellStyle name="Currency 2" xfId="13" xr:uid="{2A20873E-28FA-444E-A2AA-0D5AA825F11F}"/>
    <cellStyle name="Currency 2 2" xfId="2" xr:uid="{D6FB16E3-933D-4073-84F8-CC8939561258}"/>
    <cellStyle name="Currency 3" xfId="10" xr:uid="{53B5B56E-4268-41BE-A298-08B41AA89177}"/>
    <cellStyle name="Normal" xfId="0" builtinId="0"/>
    <cellStyle name="Normal 2" xfId="1" xr:uid="{B99CE35A-42A9-480A-9DC7-FCAB69587E76}"/>
    <cellStyle name="Normal 2 2" xfId="7" xr:uid="{32B48A06-E383-4A3A-BA03-EF761EA767C1}"/>
    <cellStyle name="Normal 2 4" xfId="4" xr:uid="{EBD9EED0-2296-4ADB-AB4D-0B3BFE2451B5}"/>
    <cellStyle name="Normal 3" xfId="11" xr:uid="{6A6EC4AF-2AD9-44E0-91FB-EB4EB9802348}"/>
    <cellStyle name="Percent 2" xfId="14" xr:uid="{A4A3C407-8BD4-4CCE-A76E-0754BE516759}"/>
    <cellStyle name="Percent 2 2" xfId="8" xr:uid="{DF0210CD-05AB-4AB0-93FE-72D6D7588EB3}"/>
    <cellStyle name="Percent 2 2 2" xfId="9" xr:uid="{AD87E35F-FF53-48B8-800C-5422CE271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FAF7C8-4F2D-4598-8849-2D278667900B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769938</xdr:colOff>
      <xdr:row>32</xdr:row>
      <xdr:rowOff>0</xdr:rowOff>
    </xdr:from>
    <xdr:ext cx="148218" cy="24074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6A484D3-4CD4-4831-B2AC-838AFDC223AB}"/>
            </a:ext>
          </a:extLst>
        </xdr:cNvPr>
        <xdr:cNvSpPr txBox="1"/>
      </xdr:nvSpPr>
      <xdr:spPr>
        <a:xfrm>
          <a:off x="3856038" y="6242050"/>
          <a:ext cx="148218" cy="2407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D4F738-F775-4D96-9E69-41A883F0AF0C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D3ED31-45AA-4EB4-880C-063EF4F3C5DC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4D2A55E-D791-49B7-BCBA-4738031DC0A3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92193F-4534-4579-A064-525B2FC75275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8B0E0AA-B3F5-4681-9B60-7DFC3BBFECE4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6C935DA-2445-46F9-9F72-FB88008D59FD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AC15EAC-23FB-46B8-85C5-34F14B264439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827400C-D5F8-47AF-9309-3CFD2ABDA980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5A1FEE9-2349-41AE-A75A-329B43F5F9BE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24D331F-E979-4EB8-AE57-9FF058E3E83B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1F5D9C5-2A00-4E38-A267-306184DC07F5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8C774E3-FE52-46C0-B5D5-3634ACC6EF07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35A4A38-DE3D-4514-9EDA-25F649A89F0C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80FA8D1-9CF9-43B0-8F51-02F419371D33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4327EF6-A872-42ED-B318-A83B5ACC19E2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66AD662-C101-44FA-A108-F826A9146C51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608C013-F6AC-4AC7-9E99-BA7F485008B5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3502551-4CE8-4546-84DE-AD25662282E4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17BB00D-38B4-4F53-AE05-580544FDF11A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2083B68-83FF-4302-B402-F27A5C4C1CA6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D8CEB85-C75B-4F15-9D66-D8D719587317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CC83B02-E7AA-49AB-8602-CB44C7DDDE84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67DD5BB-4F7C-425C-B667-84C0D571114C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D75774E-FFC5-4248-A71B-F6D9F271E118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8580D34-EFD5-4084-BF50-64878E51552C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3EBE0F8-CFA5-4A70-9B65-2BA3BF9F231C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4232CF3-54FA-4A32-95FD-345DFB258044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976F897-CA69-4C75-B4D3-48779690B7C5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DD0B6AD-18A9-4328-9A94-D830F1964156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D7ECC56-86D6-4375-82CF-665FC7B33ED7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2EE06D1-6BBA-4622-A801-43B1B7777F57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8552965-DF74-44FD-B4A0-A34226E32B80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32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38C37C7-4170-475C-A70A-0AEE4E2FA0A0}"/>
            </a:ext>
          </a:extLst>
        </xdr:cNvPr>
        <xdr:cNvSpPr txBox="1"/>
      </xdr:nvSpPr>
      <xdr:spPr>
        <a:xfrm>
          <a:off x="38195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66C4747-FBED-4483-9DDD-10D52CCF66A7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8965560-97B3-44B5-8132-AD2FB623194E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AC469EF-20EB-4521-8CB6-050C981F0A1F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E359CC1-87C2-4CDE-AABE-5BCCBF7B6F05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FB3CF2F-E24B-4824-8874-A10CE301DCC0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B9D5ABB-D0C5-4C7A-9CC2-959FFD7434B9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1EB5A59-A6AA-4D74-A11B-AB383AB6FFB0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32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DBDBB055-C589-4AC9-A401-B8AD73EC0FFB}"/>
            </a:ext>
          </a:extLst>
        </xdr:cNvPr>
        <xdr:cNvSpPr txBox="1"/>
      </xdr:nvSpPr>
      <xdr:spPr>
        <a:xfrm>
          <a:off x="5356225" y="62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BCCF0F-3B89-4E91-99E5-EE948137B411}"/>
            </a:ext>
          </a:extLst>
        </xdr:cNvPr>
        <xdr:cNvSpPr txBox="1"/>
      </xdr:nvSpPr>
      <xdr:spPr>
        <a:xfrm>
          <a:off x="3819525" y="1073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769938</xdr:colOff>
      <xdr:row>47</xdr:row>
      <xdr:rowOff>0</xdr:rowOff>
    </xdr:from>
    <xdr:ext cx="148218" cy="24074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9AEB6AD-C58C-4C9D-A6EF-2EFB3EFF9E2C}"/>
            </a:ext>
          </a:extLst>
        </xdr:cNvPr>
        <xdr:cNvSpPr txBox="1"/>
      </xdr:nvSpPr>
      <xdr:spPr>
        <a:xfrm>
          <a:off x="3856038" y="11068050"/>
          <a:ext cx="148218" cy="2407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99B06F9-3C62-45B0-885C-ED14F513F291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27D3BC0-8C12-4441-9E52-CA5096679ACE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48A77D0-7A13-41A6-B701-A1C6EB14260A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D4D9A12-71A7-4CCC-8CA6-30A2B7DFD548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0E3BE5E-DCE2-4F07-97A3-38A82AE82920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F14A04C-D8AC-4900-A463-33805BFA8239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95BCA14-5FAE-41AE-8CBC-2E31E5BE9B22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099AEF1-A633-4306-9AA5-FEEAEEF320BE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1A4F9945-4FCF-4914-9231-94B5050F4FCB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F5BF33B-B6D2-43B0-9C7F-5D4AF0918D33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2C63901-D1E0-478A-BF87-471903D94C34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2D8C4C0-708B-4E81-AF75-A326559D6E9A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4D38C75-6552-4060-BCF6-B93B73237B5D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37785BB-037B-4AF9-A4A9-CA4634992A9A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2FC2010F-F270-4660-9130-2107A8A18C5F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448754EB-695F-4CD3-8ED3-BE35F0CDD73F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AD96C8B-5717-4B1D-B5D4-DC78B055E869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8CB55E1-288B-42E1-BC50-34A1BF067BB8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A35FB2-3306-4341-897A-458DDF3C2FD9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CFAF6D2-B954-4176-9A35-CEB0598DF1F4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D09D899-1563-4F60-9734-46C49EBBAC57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5BCAB89-70A3-4C33-B4E1-9C79CD810A06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171B4E2-FC97-4A40-8E3A-64B0143489C7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F751413-5064-44D1-BC0A-021790336581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5FA569B5-9DB3-49D4-8F01-5E91BB5759B3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98BAAEBE-930E-41D9-B1F8-805EAA39B341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1D6C677-2DA7-4915-8929-AABF6B8697A6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2013AC2-8FBF-40E1-A6B7-51452AA97D45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88457DD-2639-4A6B-AACD-2F35F90C6F42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15FCBE9-5C7F-48AD-ACBD-80CC3BFF91DA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FABBA1A5-C7A8-4B68-AF12-FA4A8ADA3A94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7102B5A-2778-4392-8E61-8E2863A1F58E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733425</xdr:colOff>
      <xdr:row>47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62B5040F-6943-42EF-A62D-8D5E7783C5EF}"/>
            </a:ext>
          </a:extLst>
        </xdr:cNvPr>
        <xdr:cNvSpPr txBox="1"/>
      </xdr:nvSpPr>
      <xdr:spPr>
        <a:xfrm>
          <a:off x="38195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330BA3C-1CD9-4C8B-AF45-E1A8A85CB5C0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757BEE7-DFA2-4106-8047-0B9B0D2A8F25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A995198-6B59-43EE-9957-FFF95411FC01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0936DE8-0AE2-48E4-9950-E083941DB9BB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812174E7-BA25-483B-B017-5DEDDC16747B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29D62BCB-9CF3-42CA-A4AA-E88FE0BB453E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A8F6E13-FACB-43CF-B9ED-3EE5D6C0AF0C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733425</xdr:colOff>
      <xdr:row>47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F2BF5A7-FFD0-474C-955F-F9E3AFB816D4}"/>
            </a:ext>
          </a:extLst>
        </xdr:cNvPr>
        <xdr:cNvSpPr txBox="1"/>
      </xdr:nvSpPr>
      <xdr:spPr>
        <a:xfrm>
          <a:off x="5356225" y="1106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2DA3-3D61-46A3-9A2E-68BC5C84D0AC}">
  <sheetPr>
    <tabColor rgb="FF002060"/>
    <pageSetUpPr fitToPage="1"/>
  </sheetPr>
  <dimension ref="A1:Q56"/>
  <sheetViews>
    <sheetView tabSelected="1" zoomScale="101" zoomScaleNormal="115" workbookViewId="0">
      <selection activeCell="D1" sqref="D1"/>
    </sheetView>
  </sheetViews>
  <sheetFormatPr defaultColWidth="9.1796875" defaultRowHeight="13" x14ac:dyDescent="0.3"/>
  <cols>
    <col min="1" max="1" width="2.453125" style="93" bestFit="1" customWidth="1"/>
    <col min="2" max="2" width="41.7265625" style="113" customWidth="1"/>
    <col min="3" max="3" width="22" style="113" customWidth="1"/>
    <col min="4" max="4" width="18.54296875" style="113" customWidth="1"/>
    <col min="5" max="5" width="5.7265625" style="103" bestFit="1" customWidth="1"/>
    <col min="6" max="6" width="19.54296875" style="103" customWidth="1"/>
    <col min="7" max="7" width="12.453125" style="98" hidden="1" customWidth="1"/>
    <col min="8" max="8" width="10.1796875" style="99" hidden="1" customWidth="1"/>
    <col min="9" max="9" width="12.54296875" style="99" hidden="1" customWidth="1"/>
    <col min="10" max="12" width="0" style="98" hidden="1" customWidth="1"/>
    <col min="13" max="13" width="10" style="98" hidden="1" customWidth="1"/>
    <col min="14" max="14" width="0" style="98" hidden="1" customWidth="1"/>
    <col min="15" max="15" width="11.1796875" style="98" bestFit="1" customWidth="1"/>
    <col min="16" max="16" width="13.54296875" style="98" bestFit="1" customWidth="1"/>
    <col min="17" max="17" width="10" style="98" bestFit="1" customWidth="1"/>
    <col min="18" max="16384" width="9.1796875" style="98"/>
  </cols>
  <sheetData>
    <row r="1" spans="1:17" ht="18.5" x14ac:dyDescent="0.45">
      <c r="B1" s="100" t="s">
        <v>0</v>
      </c>
      <c r="C1" s="101" t="s">
        <v>1</v>
      </c>
      <c r="D1" s="102">
        <v>45351</v>
      </c>
      <c r="F1" s="104" t="s">
        <v>2</v>
      </c>
      <c r="O1" s="105" t="s">
        <v>3</v>
      </c>
      <c r="P1" s="106"/>
    </row>
    <row r="2" spans="1:17" ht="21" x14ac:dyDescent="0.35">
      <c r="B2" s="107" t="s">
        <v>4</v>
      </c>
      <c r="C2" s="108" t="s">
        <v>5</v>
      </c>
      <c r="D2" s="109"/>
      <c r="E2" s="98"/>
      <c r="F2" s="110">
        <f>F31</f>
        <v>139791.66666666669</v>
      </c>
      <c r="G2" s="111">
        <f>F2:F3-F31</f>
        <v>0</v>
      </c>
    </row>
    <row r="3" spans="1:17" ht="15.5" x14ac:dyDescent="0.3">
      <c r="B3" s="107" t="s">
        <v>6</v>
      </c>
      <c r="C3" s="112" t="s">
        <v>7</v>
      </c>
      <c r="P3" s="114"/>
    </row>
    <row r="4" spans="1:17" x14ac:dyDescent="0.3">
      <c r="B4" s="115" t="s">
        <v>8</v>
      </c>
      <c r="C4" s="116" t="s">
        <v>9</v>
      </c>
      <c r="D4" s="117"/>
      <c r="P4" s="114"/>
    </row>
    <row r="5" spans="1:17" x14ac:dyDescent="0.3">
      <c r="B5" s="92" t="s">
        <v>10</v>
      </c>
      <c r="C5" s="118"/>
      <c r="D5" s="119"/>
      <c r="E5" s="120"/>
      <c r="F5" s="120"/>
      <c r="O5" s="98" t="s">
        <v>11</v>
      </c>
      <c r="P5" s="114"/>
    </row>
    <row r="6" spans="1:17" x14ac:dyDescent="0.3">
      <c r="B6" s="92" t="s">
        <v>12</v>
      </c>
      <c r="C6" s="121"/>
      <c r="D6" s="118"/>
      <c r="E6" s="122"/>
      <c r="F6" s="120"/>
    </row>
    <row r="7" spans="1:17" x14ac:dyDescent="0.3">
      <c r="B7" s="92" t="s">
        <v>13</v>
      </c>
      <c r="C7" s="123"/>
      <c r="D7" s="124"/>
      <c r="E7" s="125"/>
      <c r="F7" s="120"/>
    </row>
    <row r="8" spans="1:17" x14ac:dyDescent="0.3">
      <c r="A8" s="93" t="s">
        <v>14</v>
      </c>
      <c r="B8" s="94" t="s">
        <v>15</v>
      </c>
      <c r="C8" s="95" t="s">
        <v>16</v>
      </c>
      <c r="D8" s="96" t="s">
        <v>17</v>
      </c>
      <c r="E8" s="96" t="s">
        <v>18</v>
      </c>
      <c r="F8" s="97" t="s">
        <v>19</v>
      </c>
      <c r="K8" s="98">
        <v>81675</v>
      </c>
    </row>
    <row r="9" spans="1:17" x14ac:dyDescent="0.3">
      <c r="B9" s="98"/>
      <c r="C9" s="126">
        <v>12</v>
      </c>
      <c r="D9" s="127">
        <v>5</v>
      </c>
      <c r="E9" s="128"/>
      <c r="F9" s="129"/>
      <c r="K9" s="98">
        <v>12</v>
      </c>
      <c r="L9" s="98">
        <v>48</v>
      </c>
      <c r="M9" s="98">
        <v>0.2</v>
      </c>
    </row>
    <row r="10" spans="1:17" x14ac:dyDescent="0.3">
      <c r="B10" s="130" t="s">
        <v>20</v>
      </c>
      <c r="C10" s="131">
        <v>50000</v>
      </c>
      <c r="D10" s="132" t="str">
        <f>C4</f>
        <v>1/1/2024-6/30/2024</v>
      </c>
      <c r="E10" s="133">
        <v>1</v>
      </c>
      <c r="F10" s="134">
        <f>(C10/C9)*D9*E10</f>
        <v>20833.333333333336</v>
      </c>
      <c r="H10" s="131">
        <f>C10/C9*D9*E10</f>
        <v>20833.333333333336</v>
      </c>
      <c r="I10" s="131">
        <f>81675/12*48*0.2</f>
        <v>65340</v>
      </c>
      <c r="K10" s="98">
        <f>C10/C9</f>
        <v>4166.666666666667</v>
      </c>
      <c r="L10" s="98">
        <f>K10*L9</f>
        <v>200000</v>
      </c>
      <c r="M10" s="135">
        <f>L10*E10</f>
        <v>200000</v>
      </c>
      <c r="O10" s="135"/>
      <c r="P10" s="136"/>
    </row>
    <row r="11" spans="1:17" x14ac:dyDescent="0.3">
      <c r="B11" s="130"/>
      <c r="C11" s="131">
        <v>0</v>
      </c>
      <c r="D11" s="132"/>
      <c r="E11" s="133"/>
      <c r="F11" s="134">
        <f>C11*E11*2</f>
        <v>0</v>
      </c>
      <c r="H11" s="131"/>
      <c r="I11" s="131"/>
      <c r="M11" s="135"/>
      <c r="O11" s="135"/>
      <c r="P11" s="136"/>
    </row>
    <row r="12" spans="1:17" ht="13.5" thickBot="1" x14ac:dyDescent="0.35">
      <c r="B12" s="137" t="s">
        <v>21</v>
      </c>
      <c r="C12" s="137"/>
      <c r="D12" s="137"/>
      <c r="E12" s="138">
        <f>SUM(E10:E11)</f>
        <v>1</v>
      </c>
      <c r="F12" s="139">
        <f>SUM(F10:F11)</f>
        <v>20833.333333333336</v>
      </c>
      <c r="I12" s="99">
        <v>65340</v>
      </c>
    </row>
    <row r="13" spans="1:17" ht="13.5" thickTop="1" x14ac:dyDescent="0.3">
      <c r="A13" s="93" t="s">
        <v>22</v>
      </c>
      <c r="B13" s="140" t="s">
        <v>23</v>
      </c>
      <c r="C13" s="106"/>
      <c r="D13" s="106"/>
      <c r="E13" s="141"/>
      <c r="F13" s="142"/>
      <c r="P13" s="135"/>
    </row>
    <row r="14" spans="1:17" x14ac:dyDescent="0.3">
      <c r="B14" s="143" t="s">
        <v>109</v>
      </c>
      <c r="C14" s="144"/>
      <c r="D14" s="145"/>
      <c r="E14" s="128"/>
      <c r="F14" s="146">
        <f>F12*C15</f>
        <v>6250.0000000000009</v>
      </c>
      <c r="H14" s="99">
        <f>65340*0.3799</f>
        <v>24822.666000000001</v>
      </c>
      <c r="I14" s="99">
        <v>24823</v>
      </c>
    </row>
    <row r="15" spans="1:17" ht="13.5" thickBot="1" x14ac:dyDescent="0.35">
      <c r="B15" s="137" t="s">
        <v>24</v>
      </c>
      <c r="C15" s="147">
        <v>0.3</v>
      </c>
      <c r="D15" s="137"/>
      <c r="E15" s="137"/>
      <c r="F15" s="139">
        <f>F14</f>
        <v>6250.0000000000009</v>
      </c>
      <c r="Q15" s="135"/>
    </row>
    <row r="16" spans="1:17" ht="13.5" thickTop="1" x14ac:dyDescent="0.3">
      <c r="B16" s="98"/>
      <c r="C16" s="98"/>
      <c r="D16" s="98"/>
      <c r="E16" s="128"/>
      <c r="F16" s="146"/>
    </row>
    <row r="17" spans="1:16" s="106" customFormat="1" ht="13.5" thickBot="1" x14ac:dyDescent="0.35">
      <c r="A17" s="93"/>
      <c r="B17" s="137" t="s">
        <v>25</v>
      </c>
      <c r="C17" s="137"/>
      <c r="D17" s="148"/>
      <c r="E17" s="149"/>
      <c r="F17" s="139">
        <f>F12+F15</f>
        <v>27083.333333333336</v>
      </c>
      <c r="H17" s="150"/>
      <c r="I17" s="150">
        <f>I12+I14</f>
        <v>90163</v>
      </c>
    </row>
    <row r="18" spans="1:16" s="106" customFormat="1" ht="13.5" thickTop="1" x14ac:dyDescent="0.3">
      <c r="A18" s="93" t="s">
        <v>26</v>
      </c>
      <c r="B18" s="106" t="s">
        <v>27</v>
      </c>
      <c r="C18" s="151"/>
      <c r="D18" s="152"/>
      <c r="E18" s="153"/>
      <c r="F18" s="142"/>
      <c r="H18" s="150"/>
      <c r="I18" s="150"/>
    </row>
    <row r="19" spans="1:16" s="106" customFormat="1" x14ac:dyDescent="0.3">
      <c r="A19" s="93" t="s">
        <v>28</v>
      </c>
      <c r="B19" s="106" t="s">
        <v>29</v>
      </c>
      <c r="C19" s="151"/>
      <c r="D19" s="152"/>
      <c r="E19" s="153"/>
      <c r="F19" s="142"/>
      <c r="H19" s="150"/>
      <c r="I19" s="150"/>
    </row>
    <row r="20" spans="1:16" s="106" customFormat="1" x14ac:dyDescent="0.3">
      <c r="A20" s="93" t="s">
        <v>30</v>
      </c>
      <c r="B20" s="106" t="s">
        <v>31</v>
      </c>
      <c r="C20" s="151"/>
      <c r="D20" s="152"/>
      <c r="F20" s="154"/>
      <c r="H20" s="150"/>
      <c r="I20" s="150"/>
    </row>
    <row r="21" spans="1:16" s="106" customFormat="1" x14ac:dyDescent="0.3">
      <c r="A21" s="93" t="s">
        <v>32</v>
      </c>
      <c r="B21" s="106" t="s">
        <v>33</v>
      </c>
      <c r="C21" s="151"/>
      <c r="D21" s="152"/>
      <c r="E21" s="153"/>
      <c r="F21" s="142">
        <v>100000</v>
      </c>
      <c r="H21" s="150"/>
      <c r="I21" s="150"/>
    </row>
    <row r="22" spans="1:16" s="106" customFormat="1" x14ac:dyDescent="0.3">
      <c r="A22" s="93" t="s">
        <v>34</v>
      </c>
      <c r="B22" s="106" t="s">
        <v>35</v>
      </c>
      <c r="C22" s="151"/>
      <c r="D22" s="132"/>
      <c r="E22" s="153"/>
      <c r="F22" s="142"/>
      <c r="H22" s="150"/>
      <c r="I22" s="150"/>
    </row>
    <row r="23" spans="1:16" s="106" customFormat="1" x14ac:dyDescent="0.3">
      <c r="A23" s="93" t="s">
        <v>36</v>
      </c>
      <c r="B23" s="106" t="s">
        <v>37</v>
      </c>
      <c r="D23" s="141"/>
      <c r="E23" s="153"/>
      <c r="F23" s="142"/>
      <c r="H23" s="150"/>
      <c r="I23" s="150"/>
    </row>
    <row r="24" spans="1:16" s="106" customFormat="1" x14ac:dyDescent="0.3">
      <c r="A24" s="93"/>
      <c r="B24" s="155" t="s">
        <v>38</v>
      </c>
      <c r="C24" s="156"/>
      <c r="D24" s="157"/>
      <c r="E24" s="158"/>
      <c r="F24" s="159">
        <f>SUM(F18:F23)</f>
        <v>100000</v>
      </c>
      <c r="H24" s="150"/>
      <c r="I24" s="150"/>
    </row>
    <row r="25" spans="1:16" ht="13.5" thickBot="1" x14ac:dyDescent="0.35">
      <c r="A25" s="93" t="s">
        <v>39</v>
      </c>
      <c r="B25" s="137" t="s">
        <v>40</v>
      </c>
      <c r="C25" s="137"/>
      <c r="D25" s="137"/>
      <c r="E25" s="160"/>
      <c r="F25" s="161">
        <f>F17+F24</f>
        <v>127083.33333333334</v>
      </c>
    </row>
    <row r="26" spans="1:16" ht="13.5" thickTop="1" x14ac:dyDescent="0.3">
      <c r="A26" s="93" t="s">
        <v>41</v>
      </c>
      <c r="B26" s="106" t="s">
        <v>42</v>
      </c>
      <c r="C26" s="144"/>
      <c r="D26" s="106"/>
    </row>
    <row r="27" spans="1:16" x14ac:dyDescent="0.3">
      <c r="B27" s="162" t="s">
        <v>43</v>
      </c>
      <c r="C27" s="163">
        <v>0.1</v>
      </c>
      <c r="D27" s="106"/>
      <c r="F27" s="164">
        <f>C27*F25</f>
        <v>12708.333333333336</v>
      </c>
      <c r="H27" s="99">
        <f>65340*0.0447</f>
        <v>2920.6979999999999</v>
      </c>
      <c r="I27" s="99">
        <v>2921</v>
      </c>
    </row>
    <row r="28" spans="1:16" ht="13.5" thickBot="1" x14ac:dyDescent="0.35">
      <c r="B28" s="137" t="s">
        <v>44</v>
      </c>
      <c r="C28" s="137"/>
      <c r="D28" s="137"/>
      <c r="E28" s="160"/>
      <c r="F28" s="161">
        <f>SUM(F27)</f>
        <v>12708.333333333336</v>
      </c>
      <c r="I28" s="150">
        <f>SUM(I27:I27)</f>
        <v>2921</v>
      </c>
    </row>
    <row r="29" spans="1:16" ht="13.5" thickTop="1" x14ac:dyDescent="0.3">
      <c r="B29" s="98"/>
      <c r="C29" s="98"/>
      <c r="D29" s="128"/>
      <c r="E29" s="128"/>
      <c r="F29" s="165"/>
    </row>
    <row r="30" spans="1:16" s="167" customFormat="1" x14ac:dyDescent="0.3">
      <c r="A30" s="93"/>
      <c r="B30" s="113"/>
      <c r="C30" s="113"/>
      <c r="D30" s="113"/>
      <c r="E30" s="103"/>
      <c r="F30" s="166"/>
      <c r="H30" s="168"/>
      <c r="I30" s="168"/>
      <c r="P30" s="169"/>
    </row>
    <row r="31" spans="1:16" s="167" customFormat="1" ht="16" thickBot="1" x14ac:dyDescent="0.4">
      <c r="A31" s="93" t="s">
        <v>45</v>
      </c>
      <c r="B31" s="170" t="s">
        <v>46</v>
      </c>
      <c r="C31" s="171"/>
      <c r="D31" s="171"/>
      <c r="E31" s="172"/>
      <c r="F31" s="173">
        <f>F25+F28</f>
        <v>139791.66666666669</v>
      </c>
      <c r="G31" s="174">
        <v>1999999</v>
      </c>
      <c r="H31" s="168"/>
      <c r="I31" s="175" t="e">
        <f>#REF!+#REF!</f>
        <v>#REF!</v>
      </c>
      <c r="P31" s="176"/>
    </row>
    <row r="32" spans="1:16" s="167" customFormat="1" x14ac:dyDescent="0.3">
      <c r="A32" s="93"/>
      <c r="B32" s="113"/>
      <c r="C32" s="113"/>
      <c r="D32" s="113"/>
      <c r="E32" s="103"/>
      <c r="F32" s="177" t="e">
        <f>SUM(#REF!)</f>
        <v>#REF!</v>
      </c>
      <c r="G32" s="178">
        <f>G31-F31</f>
        <v>1860207.3333333333</v>
      </c>
      <c r="H32" s="168"/>
      <c r="I32" s="179"/>
      <c r="P32" s="180"/>
    </row>
    <row r="33" spans="1:6" ht="14.5" x14ac:dyDescent="0.35">
      <c r="A33" s="181"/>
      <c r="B33" s="182" t="s">
        <v>47</v>
      </c>
      <c r="C33" s="183" t="s">
        <v>48</v>
      </c>
      <c r="D33" s="184"/>
      <c r="E33" s="185"/>
      <c r="F33" s="186" t="s">
        <v>49</v>
      </c>
    </row>
    <row r="34" spans="1:6" x14ac:dyDescent="0.3">
      <c r="A34" s="181"/>
      <c r="C34" s="186"/>
      <c r="D34" s="184"/>
      <c r="E34" s="184"/>
      <c r="F34" s="186"/>
    </row>
    <row r="35" spans="1:6" ht="42" customHeight="1" x14ac:dyDescent="0.3">
      <c r="A35" s="187" t="s">
        <v>14</v>
      </c>
      <c r="B35" s="188" t="s">
        <v>15</v>
      </c>
      <c r="C35" s="201" t="s">
        <v>50</v>
      </c>
      <c r="D35" s="202"/>
      <c r="E35" s="202"/>
      <c r="F35" s="202"/>
    </row>
    <row r="36" spans="1:6" ht="25" customHeight="1" x14ac:dyDescent="0.3">
      <c r="A36" s="187" t="s">
        <v>22</v>
      </c>
      <c r="B36" s="188" t="s">
        <v>23</v>
      </c>
      <c r="C36" s="203" t="s">
        <v>51</v>
      </c>
      <c r="D36" s="202"/>
      <c r="E36" s="202"/>
      <c r="F36" s="202"/>
    </row>
    <row r="37" spans="1:6" x14ac:dyDescent="0.3">
      <c r="A37" s="187" t="s">
        <v>26</v>
      </c>
      <c r="B37" s="188" t="str">
        <f>B18</f>
        <v>TRAVEL</v>
      </c>
    </row>
    <row r="38" spans="1:6" x14ac:dyDescent="0.3">
      <c r="A38" s="187" t="s">
        <v>28</v>
      </c>
      <c r="B38" s="188" t="str">
        <f>B19</f>
        <v>EQUIPMENT</v>
      </c>
    </row>
    <row r="39" spans="1:6" x14ac:dyDescent="0.3">
      <c r="A39" s="187" t="s">
        <v>30</v>
      </c>
      <c r="B39" s="188" t="str">
        <f>B20</f>
        <v>SUPPLIES</v>
      </c>
    </row>
    <row r="40" spans="1:6" x14ac:dyDescent="0.3">
      <c r="A40" s="187" t="s">
        <v>32</v>
      </c>
      <c r="B40" s="188" t="str">
        <f>B21</f>
        <v xml:space="preserve">CONTRACTUAL </v>
      </c>
      <c r="C40" s="98" t="s">
        <v>52</v>
      </c>
      <c r="D40" s="98"/>
      <c r="E40" s="98"/>
      <c r="F40" s="98"/>
    </row>
    <row r="41" spans="1:6" ht="28" customHeight="1" x14ac:dyDescent="0.3">
      <c r="A41" s="187"/>
      <c r="B41" s="188"/>
      <c r="C41" s="204" t="s">
        <v>53</v>
      </c>
      <c r="D41" s="204"/>
      <c r="E41" s="204"/>
      <c r="F41" s="204"/>
    </row>
    <row r="42" spans="1:6" x14ac:dyDescent="0.3">
      <c r="A42" s="187" t="s">
        <v>34</v>
      </c>
      <c r="B42" s="188" t="str">
        <f>B22</f>
        <v>CONSTRUCTION</v>
      </c>
      <c r="C42" s="98"/>
      <c r="D42" s="98"/>
      <c r="E42" s="98"/>
      <c r="F42" s="98"/>
    </row>
    <row r="43" spans="1:6" x14ac:dyDescent="0.3">
      <c r="A43" s="187" t="s">
        <v>36</v>
      </c>
      <c r="B43" s="188" t="str">
        <f>B23</f>
        <v>OTHER</v>
      </c>
      <c r="C43" s="98"/>
      <c r="D43" s="98"/>
      <c r="E43" s="98"/>
      <c r="F43" s="98"/>
    </row>
    <row r="44" spans="1:6" x14ac:dyDescent="0.3">
      <c r="A44" s="187" t="s">
        <v>39</v>
      </c>
      <c r="B44" s="189" t="s">
        <v>40</v>
      </c>
      <c r="C44" s="199" t="s">
        <v>54</v>
      </c>
      <c r="D44" s="199"/>
      <c r="E44" s="199"/>
      <c r="F44" s="199"/>
    </row>
    <row r="45" spans="1:6" ht="41.5" customHeight="1" x14ac:dyDescent="0.3">
      <c r="A45" s="190" t="s">
        <v>41</v>
      </c>
      <c r="B45" s="191" t="s">
        <v>42</v>
      </c>
      <c r="C45" s="200" t="s">
        <v>55</v>
      </c>
      <c r="D45" s="200"/>
      <c r="E45" s="200"/>
      <c r="F45" s="200"/>
    </row>
    <row r="46" spans="1:6" x14ac:dyDescent="0.3">
      <c r="A46" s="181" t="s">
        <v>45</v>
      </c>
      <c r="B46" s="189" t="s">
        <v>56</v>
      </c>
      <c r="C46" s="192" t="s">
        <v>57</v>
      </c>
      <c r="D46" s="193">
        <f>F31</f>
        <v>139791.66666666669</v>
      </c>
      <c r="E46" s="194"/>
      <c r="F46" s="194"/>
    </row>
    <row r="47" spans="1:6" x14ac:dyDescent="0.3">
      <c r="A47" s="181"/>
      <c r="B47" s="189"/>
      <c r="C47" s="143"/>
      <c r="D47" s="194"/>
      <c r="E47" s="194"/>
      <c r="F47" s="194"/>
    </row>
    <row r="48" spans="1:6" x14ac:dyDescent="0.3">
      <c r="A48" s="181"/>
    </row>
    <row r="49" spans="1:2" x14ac:dyDescent="0.3">
      <c r="A49" s="181"/>
      <c r="B49" s="195" t="s">
        <v>58</v>
      </c>
    </row>
    <row r="50" spans="1:2" x14ac:dyDescent="0.3">
      <c r="A50" s="181"/>
      <c r="B50" s="196" t="s">
        <v>59</v>
      </c>
    </row>
    <row r="51" spans="1:2" x14ac:dyDescent="0.3">
      <c r="A51" s="181">
        <v>1</v>
      </c>
      <c r="B51" s="113" t="s">
        <v>60</v>
      </c>
    </row>
    <row r="52" spans="1:2" x14ac:dyDescent="0.3">
      <c r="A52" s="181">
        <v>2</v>
      </c>
      <c r="B52" s="197" t="s">
        <v>61</v>
      </c>
    </row>
    <row r="53" spans="1:2" x14ac:dyDescent="0.3">
      <c r="A53" s="181">
        <v>3</v>
      </c>
      <c r="B53" s="197" t="s">
        <v>62</v>
      </c>
    </row>
    <row r="54" spans="1:2" x14ac:dyDescent="0.3">
      <c r="A54" s="181">
        <v>4</v>
      </c>
      <c r="B54" s="113" t="s">
        <v>63</v>
      </c>
    </row>
    <row r="55" spans="1:2" x14ac:dyDescent="0.3">
      <c r="A55" s="181">
        <v>5</v>
      </c>
      <c r="B55" s="198" t="s">
        <v>64</v>
      </c>
    </row>
    <row r="56" spans="1:2" x14ac:dyDescent="0.3">
      <c r="A56" s="181"/>
    </row>
  </sheetData>
  <mergeCells count="5">
    <mergeCell ref="C44:F44"/>
    <mergeCell ref="C45:F45"/>
    <mergeCell ref="C35:F35"/>
    <mergeCell ref="C36:F36"/>
    <mergeCell ref="C41:F41"/>
  </mergeCells>
  <pageMargins left="0.75" right="0.75" top="1" bottom="1" header="0.5" footer="0.5"/>
  <pageSetup scale="67" orientation="portrait" r:id="rId1"/>
  <headerFooter alignWithMargins="0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0BE6-B16B-4ECC-BA0E-B4E6B910A49D}">
  <sheetPr>
    <tabColor rgb="FF002060"/>
    <pageSetUpPr fitToPage="1"/>
  </sheetPr>
  <dimension ref="A1:N38"/>
  <sheetViews>
    <sheetView zoomScale="60" zoomScaleNormal="60" workbookViewId="0">
      <selection activeCell="C4" sqref="C4"/>
    </sheetView>
  </sheetViews>
  <sheetFormatPr defaultRowHeight="22.5" x14ac:dyDescent="0.45"/>
  <cols>
    <col min="1" max="1" width="79.453125" style="4" customWidth="1"/>
    <col min="2" max="2" width="0.7265625" style="4" customWidth="1"/>
    <col min="3" max="3" width="25.26953125" style="4" bestFit="1" customWidth="1"/>
    <col min="4" max="4" width="0.7265625" style="4" customWidth="1"/>
    <col min="5" max="9" width="33.26953125" style="4" customWidth="1"/>
    <col min="10" max="10" width="22.453125" style="4" bestFit="1" customWidth="1"/>
    <col min="11" max="11" width="22.54296875" style="4" bestFit="1" customWidth="1"/>
    <col min="12" max="13" width="22.453125" style="4" bestFit="1" customWidth="1"/>
    <col min="14" max="14" width="9.26953125" style="4" bestFit="1" customWidth="1"/>
    <col min="15" max="253" width="8.7265625" style="4"/>
    <col min="254" max="254" width="3.26953125" style="4" customWidth="1"/>
    <col min="255" max="255" width="56.54296875" style="4" customWidth="1"/>
    <col min="256" max="256" width="18.26953125" style="4" bestFit="1" customWidth="1"/>
    <col min="257" max="257" width="3" style="4" customWidth="1"/>
    <col min="258" max="258" width="39.7265625" style="4" customWidth="1"/>
    <col min="259" max="259" width="3" style="4" customWidth="1"/>
    <col min="260" max="262" width="33.26953125" style="4" customWidth="1"/>
    <col min="263" max="263" width="3" style="4" customWidth="1"/>
    <col min="264" max="264" width="97.26953125" style="4" customWidth="1"/>
    <col min="265" max="265" width="3" style="4" customWidth="1"/>
    <col min="266" max="266" width="22.453125" style="4" bestFit="1" customWidth="1"/>
    <col min="267" max="267" width="22.54296875" style="4" bestFit="1" customWidth="1"/>
    <col min="268" max="269" width="22.453125" style="4" bestFit="1" customWidth="1"/>
    <col min="270" max="270" width="9.26953125" style="4" bestFit="1" customWidth="1"/>
    <col min="271" max="509" width="8.7265625" style="4"/>
    <col min="510" max="510" width="3.26953125" style="4" customWidth="1"/>
    <col min="511" max="511" width="56.54296875" style="4" customWidth="1"/>
    <col min="512" max="512" width="18.26953125" style="4" bestFit="1" customWidth="1"/>
    <col min="513" max="513" width="3" style="4" customWidth="1"/>
    <col min="514" max="514" width="39.7265625" style="4" customWidth="1"/>
    <col min="515" max="515" width="3" style="4" customWidth="1"/>
    <col min="516" max="518" width="33.26953125" style="4" customWidth="1"/>
    <col min="519" max="519" width="3" style="4" customWidth="1"/>
    <col min="520" max="520" width="97.26953125" style="4" customWidth="1"/>
    <col min="521" max="521" width="3" style="4" customWidth="1"/>
    <col min="522" max="522" width="22.453125" style="4" bestFit="1" customWidth="1"/>
    <col min="523" max="523" width="22.54296875" style="4" bestFit="1" customWidth="1"/>
    <col min="524" max="525" width="22.453125" style="4" bestFit="1" customWidth="1"/>
    <col min="526" max="526" width="9.26953125" style="4" bestFit="1" customWidth="1"/>
    <col min="527" max="765" width="8.7265625" style="4"/>
    <col min="766" max="766" width="3.26953125" style="4" customWidth="1"/>
    <col min="767" max="767" width="56.54296875" style="4" customWidth="1"/>
    <col min="768" max="768" width="18.26953125" style="4" bestFit="1" customWidth="1"/>
    <col min="769" max="769" width="3" style="4" customWidth="1"/>
    <col min="770" max="770" width="39.7265625" style="4" customWidth="1"/>
    <col min="771" max="771" width="3" style="4" customWidth="1"/>
    <col min="772" max="774" width="33.26953125" style="4" customWidth="1"/>
    <col min="775" max="775" width="3" style="4" customWidth="1"/>
    <col min="776" max="776" width="97.26953125" style="4" customWidth="1"/>
    <col min="777" max="777" width="3" style="4" customWidth="1"/>
    <col min="778" max="778" width="22.453125" style="4" bestFit="1" customWidth="1"/>
    <col min="779" max="779" width="22.54296875" style="4" bestFit="1" customWidth="1"/>
    <col min="780" max="781" width="22.453125" style="4" bestFit="1" customWidth="1"/>
    <col min="782" max="782" width="9.26953125" style="4" bestFit="1" customWidth="1"/>
    <col min="783" max="1021" width="8.7265625" style="4"/>
    <col min="1022" max="1022" width="3.26953125" style="4" customWidth="1"/>
    <col min="1023" max="1023" width="56.54296875" style="4" customWidth="1"/>
    <col min="1024" max="1024" width="18.26953125" style="4" bestFit="1" customWidth="1"/>
    <col min="1025" max="1025" width="3" style="4" customWidth="1"/>
    <col min="1026" max="1026" width="39.7265625" style="4" customWidth="1"/>
    <col min="1027" max="1027" width="3" style="4" customWidth="1"/>
    <col min="1028" max="1030" width="33.26953125" style="4" customWidth="1"/>
    <col min="1031" max="1031" width="3" style="4" customWidth="1"/>
    <col min="1032" max="1032" width="97.26953125" style="4" customWidth="1"/>
    <col min="1033" max="1033" width="3" style="4" customWidth="1"/>
    <col min="1034" max="1034" width="22.453125" style="4" bestFit="1" customWidth="1"/>
    <col min="1035" max="1035" width="22.54296875" style="4" bestFit="1" customWidth="1"/>
    <col min="1036" max="1037" width="22.453125" style="4" bestFit="1" customWidth="1"/>
    <col min="1038" max="1038" width="9.26953125" style="4" bestFit="1" customWidth="1"/>
    <col min="1039" max="1277" width="8.7265625" style="4"/>
    <col min="1278" max="1278" width="3.26953125" style="4" customWidth="1"/>
    <col min="1279" max="1279" width="56.54296875" style="4" customWidth="1"/>
    <col min="1280" max="1280" width="18.26953125" style="4" bestFit="1" customWidth="1"/>
    <col min="1281" max="1281" width="3" style="4" customWidth="1"/>
    <col min="1282" max="1282" width="39.7265625" style="4" customWidth="1"/>
    <col min="1283" max="1283" width="3" style="4" customWidth="1"/>
    <col min="1284" max="1286" width="33.26953125" style="4" customWidth="1"/>
    <col min="1287" max="1287" width="3" style="4" customWidth="1"/>
    <col min="1288" max="1288" width="97.26953125" style="4" customWidth="1"/>
    <col min="1289" max="1289" width="3" style="4" customWidth="1"/>
    <col min="1290" max="1290" width="22.453125" style="4" bestFit="1" customWidth="1"/>
    <col min="1291" max="1291" width="22.54296875" style="4" bestFit="1" customWidth="1"/>
    <col min="1292" max="1293" width="22.453125" style="4" bestFit="1" customWidth="1"/>
    <col min="1294" max="1294" width="9.26953125" style="4" bestFit="1" customWidth="1"/>
    <col min="1295" max="1533" width="8.7265625" style="4"/>
    <col min="1534" max="1534" width="3.26953125" style="4" customWidth="1"/>
    <col min="1535" max="1535" width="56.54296875" style="4" customWidth="1"/>
    <col min="1536" max="1536" width="18.26953125" style="4" bestFit="1" customWidth="1"/>
    <col min="1537" max="1537" width="3" style="4" customWidth="1"/>
    <col min="1538" max="1538" width="39.7265625" style="4" customWidth="1"/>
    <col min="1539" max="1539" width="3" style="4" customWidth="1"/>
    <col min="1540" max="1542" width="33.26953125" style="4" customWidth="1"/>
    <col min="1543" max="1543" width="3" style="4" customWidth="1"/>
    <col min="1544" max="1544" width="97.26953125" style="4" customWidth="1"/>
    <col min="1545" max="1545" width="3" style="4" customWidth="1"/>
    <col min="1546" max="1546" width="22.453125" style="4" bestFit="1" customWidth="1"/>
    <col min="1547" max="1547" width="22.54296875" style="4" bestFit="1" customWidth="1"/>
    <col min="1548" max="1549" width="22.453125" style="4" bestFit="1" customWidth="1"/>
    <col min="1550" max="1550" width="9.26953125" style="4" bestFit="1" customWidth="1"/>
    <col min="1551" max="1789" width="8.7265625" style="4"/>
    <col min="1790" max="1790" width="3.26953125" style="4" customWidth="1"/>
    <col min="1791" max="1791" width="56.54296875" style="4" customWidth="1"/>
    <col min="1792" max="1792" width="18.26953125" style="4" bestFit="1" customWidth="1"/>
    <col min="1793" max="1793" width="3" style="4" customWidth="1"/>
    <col min="1794" max="1794" width="39.7265625" style="4" customWidth="1"/>
    <col min="1795" max="1795" width="3" style="4" customWidth="1"/>
    <col min="1796" max="1798" width="33.26953125" style="4" customWidth="1"/>
    <col min="1799" max="1799" width="3" style="4" customWidth="1"/>
    <col min="1800" max="1800" width="97.26953125" style="4" customWidth="1"/>
    <col min="1801" max="1801" width="3" style="4" customWidth="1"/>
    <col min="1802" max="1802" width="22.453125" style="4" bestFit="1" customWidth="1"/>
    <col min="1803" max="1803" width="22.54296875" style="4" bestFit="1" customWidth="1"/>
    <col min="1804" max="1805" width="22.453125" style="4" bestFit="1" customWidth="1"/>
    <col min="1806" max="1806" width="9.26953125" style="4" bestFit="1" customWidth="1"/>
    <col min="1807" max="2045" width="8.7265625" style="4"/>
    <col min="2046" max="2046" width="3.26953125" style="4" customWidth="1"/>
    <col min="2047" max="2047" width="56.54296875" style="4" customWidth="1"/>
    <col min="2048" max="2048" width="18.26953125" style="4" bestFit="1" customWidth="1"/>
    <col min="2049" max="2049" width="3" style="4" customWidth="1"/>
    <col min="2050" max="2050" width="39.7265625" style="4" customWidth="1"/>
    <col min="2051" max="2051" width="3" style="4" customWidth="1"/>
    <col min="2052" max="2054" width="33.26953125" style="4" customWidth="1"/>
    <col min="2055" max="2055" width="3" style="4" customWidth="1"/>
    <col min="2056" max="2056" width="97.26953125" style="4" customWidth="1"/>
    <col min="2057" max="2057" width="3" style="4" customWidth="1"/>
    <col min="2058" max="2058" width="22.453125" style="4" bestFit="1" customWidth="1"/>
    <col min="2059" max="2059" width="22.54296875" style="4" bestFit="1" customWidth="1"/>
    <col min="2060" max="2061" width="22.453125" style="4" bestFit="1" customWidth="1"/>
    <col min="2062" max="2062" width="9.26953125" style="4" bestFit="1" customWidth="1"/>
    <col min="2063" max="2301" width="8.7265625" style="4"/>
    <col min="2302" max="2302" width="3.26953125" style="4" customWidth="1"/>
    <col min="2303" max="2303" width="56.54296875" style="4" customWidth="1"/>
    <col min="2304" max="2304" width="18.26953125" style="4" bestFit="1" customWidth="1"/>
    <col min="2305" max="2305" width="3" style="4" customWidth="1"/>
    <col min="2306" max="2306" width="39.7265625" style="4" customWidth="1"/>
    <col min="2307" max="2307" width="3" style="4" customWidth="1"/>
    <col min="2308" max="2310" width="33.26953125" style="4" customWidth="1"/>
    <col min="2311" max="2311" width="3" style="4" customWidth="1"/>
    <col min="2312" max="2312" width="97.26953125" style="4" customWidth="1"/>
    <col min="2313" max="2313" width="3" style="4" customWidth="1"/>
    <col min="2314" max="2314" width="22.453125" style="4" bestFit="1" customWidth="1"/>
    <col min="2315" max="2315" width="22.54296875" style="4" bestFit="1" customWidth="1"/>
    <col min="2316" max="2317" width="22.453125" style="4" bestFit="1" customWidth="1"/>
    <col min="2318" max="2318" width="9.26953125" style="4" bestFit="1" customWidth="1"/>
    <col min="2319" max="2557" width="8.7265625" style="4"/>
    <col min="2558" max="2558" width="3.26953125" style="4" customWidth="1"/>
    <col min="2559" max="2559" width="56.54296875" style="4" customWidth="1"/>
    <col min="2560" max="2560" width="18.26953125" style="4" bestFit="1" customWidth="1"/>
    <col min="2561" max="2561" width="3" style="4" customWidth="1"/>
    <col min="2562" max="2562" width="39.7265625" style="4" customWidth="1"/>
    <col min="2563" max="2563" width="3" style="4" customWidth="1"/>
    <col min="2564" max="2566" width="33.26953125" style="4" customWidth="1"/>
    <col min="2567" max="2567" width="3" style="4" customWidth="1"/>
    <col min="2568" max="2568" width="97.26953125" style="4" customWidth="1"/>
    <col min="2569" max="2569" width="3" style="4" customWidth="1"/>
    <col min="2570" max="2570" width="22.453125" style="4" bestFit="1" customWidth="1"/>
    <col min="2571" max="2571" width="22.54296875" style="4" bestFit="1" customWidth="1"/>
    <col min="2572" max="2573" width="22.453125" style="4" bestFit="1" customWidth="1"/>
    <col min="2574" max="2574" width="9.26953125" style="4" bestFit="1" customWidth="1"/>
    <col min="2575" max="2813" width="8.7265625" style="4"/>
    <col min="2814" max="2814" width="3.26953125" style="4" customWidth="1"/>
    <col min="2815" max="2815" width="56.54296875" style="4" customWidth="1"/>
    <col min="2816" max="2816" width="18.26953125" style="4" bestFit="1" customWidth="1"/>
    <col min="2817" max="2817" width="3" style="4" customWidth="1"/>
    <col min="2818" max="2818" width="39.7265625" style="4" customWidth="1"/>
    <col min="2819" max="2819" width="3" style="4" customWidth="1"/>
    <col min="2820" max="2822" width="33.26953125" style="4" customWidth="1"/>
    <col min="2823" max="2823" width="3" style="4" customWidth="1"/>
    <col min="2824" max="2824" width="97.26953125" style="4" customWidth="1"/>
    <col min="2825" max="2825" width="3" style="4" customWidth="1"/>
    <col min="2826" max="2826" width="22.453125" style="4" bestFit="1" customWidth="1"/>
    <col min="2827" max="2827" width="22.54296875" style="4" bestFit="1" customWidth="1"/>
    <col min="2828" max="2829" width="22.453125" style="4" bestFit="1" customWidth="1"/>
    <col min="2830" max="2830" width="9.26953125" style="4" bestFit="1" customWidth="1"/>
    <col min="2831" max="3069" width="8.7265625" style="4"/>
    <col min="3070" max="3070" width="3.26953125" style="4" customWidth="1"/>
    <col min="3071" max="3071" width="56.54296875" style="4" customWidth="1"/>
    <col min="3072" max="3072" width="18.26953125" style="4" bestFit="1" customWidth="1"/>
    <col min="3073" max="3073" width="3" style="4" customWidth="1"/>
    <col min="3074" max="3074" width="39.7265625" style="4" customWidth="1"/>
    <col min="3075" max="3075" width="3" style="4" customWidth="1"/>
    <col min="3076" max="3078" width="33.26953125" style="4" customWidth="1"/>
    <col min="3079" max="3079" width="3" style="4" customWidth="1"/>
    <col min="3080" max="3080" width="97.26953125" style="4" customWidth="1"/>
    <col min="3081" max="3081" width="3" style="4" customWidth="1"/>
    <col min="3082" max="3082" width="22.453125" style="4" bestFit="1" customWidth="1"/>
    <col min="3083" max="3083" width="22.54296875" style="4" bestFit="1" customWidth="1"/>
    <col min="3084" max="3085" width="22.453125" style="4" bestFit="1" customWidth="1"/>
    <col min="3086" max="3086" width="9.26953125" style="4" bestFit="1" customWidth="1"/>
    <col min="3087" max="3325" width="8.7265625" style="4"/>
    <col min="3326" max="3326" width="3.26953125" style="4" customWidth="1"/>
    <col min="3327" max="3327" width="56.54296875" style="4" customWidth="1"/>
    <col min="3328" max="3328" width="18.26953125" style="4" bestFit="1" customWidth="1"/>
    <col min="3329" max="3329" width="3" style="4" customWidth="1"/>
    <col min="3330" max="3330" width="39.7265625" style="4" customWidth="1"/>
    <col min="3331" max="3331" width="3" style="4" customWidth="1"/>
    <col min="3332" max="3334" width="33.26953125" style="4" customWidth="1"/>
    <col min="3335" max="3335" width="3" style="4" customWidth="1"/>
    <col min="3336" max="3336" width="97.26953125" style="4" customWidth="1"/>
    <col min="3337" max="3337" width="3" style="4" customWidth="1"/>
    <col min="3338" max="3338" width="22.453125" style="4" bestFit="1" customWidth="1"/>
    <col min="3339" max="3339" width="22.54296875" style="4" bestFit="1" customWidth="1"/>
    <col min="3340" max="3341" width="22.453125" style="4" bestFit="1" customWidth="1"/>
    <col min="3342" max="3342" width="9.26953125" style="4" bestFit="1" customWidth="1"/>
    <col min="3343" max="3581" width="8.7265625" style="4"/>
    <col min="3582" max="3582" width="3.26953125" style="4" customWidth="1"/>
    <col min="3583" max="3583" width="56.54296875" style="4" customWidth="1"/>
    <col min="3584" max="3584" width="18.26953125" style="4" bestFit="1" customWidth="1"/>
    <col min="3585" max="3585" width="3" style="4" customWidth="1"/>
    <col min="3586" max="3586" width="39.7265625" style="4" customWidth="1"/>
    <col min="3587" max="3587" width="3" style="4" customWidth="1"/>
    <col min="3588" max="3590" width="33.26953125" style="4" customWidth="1"/>
    <col min="3591" max="3591" width="3" style="4" customWidth="1"/>
    <col min="3592" max="3592" width="97.26953125" style="4" customWidth="1"/>
    <col min="3593" max="3593" width="3" style="4" customWidth="1"/>
    <col min="3594" max="3594" width="22.453125" style="4" bestFit="1" customWidth="1"/>
    <col min="3595" max="3595" width="22.54296875" style="4" bestFit="1" customWidth="1"/>
    <col min="3596" max="3597" width="22.453125" style="4" bestFit="1" customWidth="1"/>
    <col min="3598" max="3598" width="9.26953125" style="4" bestFit="1" customWidth="1"/>
    <col min="3599" max="3837" width="8.7265625" style="4"/>
    <col min="3838" max="3838" width="3.26953125" style="4" customWidth="1"/>
    <col min="3839" max="3839" width="56.54296875" style="4" customWidth="1"/>
    <col min="3840" max="3840" width="18.26953125" style="4" bestFit="1" customWidth="1"/>
    <col min="3841" max="3841" width="3" style="4" customWidth="1"/>
    <col min="3842" max="3842" width="39.7265625" style="4" customWidth="1"/>
    <col min="3843" max="3843" width="3" style="4" customWidth="1"/>
    <col min="3844" max="3846" width="33.26953125" style="4" customWidth="1"/>
    <col min="3847" max="3847" width="3" style="4" customWidth="1"/>
    <col min="3848" max="3848" width="97.26953125" style="4" customWidth="1"/>
    <col min="3849" max="3849" width="3" style="4" customWidth="1"/>
    <col min="3850" max="3850" width="22.453125" style="4" bestFit="1" customWidth="1"/>
    <col min="3851" max="3851" width="22.54296875" style="4" bestFit="1" customWidth="1"/>
    <col min="3852" max="3853" width="22.453125" style="4" bestFit="1" customWidth="1"/>
    <col min="3854" max="3854" width="9.26953125" style="4" bestFit="1" customWidth="1"/>
    <col min="3855" max="4093" width="8.7265625" style="4"/>
    <col min="4094" max="4094" width="3.26953125" style="4" customWidth="1"/>
    <col min="4095" max="4095" width="56.54296875" style="4" customWidth="1"/>
    <col min="4096" max="4096" width="18.26953125" style="4" bestFit="1" customWidth="1"/>
    <col min="4097" max="4097" width="3" style="4" customWidth="1"/>
    <col min="4098" max="4098" width="39.7265625" style="4" customWidth="1"/>
    <col min="4099" max="4099" width="3" style="4" customWidth="1"/>
    <col min="4100" max="4102" width="33.26953125" style="4" customWidth="1"/>
    <col min="4103" max="4103" width="3" style="4" customWidth="1"/>
    <col min="4104" max="4104" width="97.26953125" style="4" customWidth="1"/>
    <col min="4105" max="4105" width="3" style="4" customWidth="1"/>
    <col min="4106" max="4106" width="22.453125" style="4" bestFit="1" customWidth="1"/>
    <col min="4107" max="4107" width="22.54296875" style="4" bestFit="1" customWidth="1"/>
    <col min="4108" max="4109" width="22.453125" style="4" bestFit="1" customWidth="1"/>
    <col min="4110" max="4110" width="9.26953125" style="4" bestFit="1" customWidth="1"/>
    <col min="4111" max="4349" width="8.7265625" style="4"/>
    <col min="4350" max="4350" width="3.26953125" style="4" customWidth="1"/>
    <col min="4351" max="4351" width="56.54296875" style="4" customWidth="1"/>
    <col min="4352" max="4352" width="18.26953125" style="4" bestFit="1" customWidth="1"/>
    <col min="4353" max="4353" width="3" style="4" customWidth="1"/>
    <col min="4354" max="4354" width="39.7265625" style="4" customWidth="1"/>
    <col min="4355" max="4355" width="3" style="4" customWidth="1"/>
    <col min="4356" max="4358" width="33.26953125" style="4" customWidth="1"/>
    <col min="4359" max="4359" width="3" style="4" customWidth="1"/>
    <col min="4360" max="4360" width="97.26953125" style="4" customWidth="1"/>
    <col min="4361" max="4361" width="3" style="4" customWidth="1"/>
    <col min="4362" max="4362" width="22.453125" style="4" bestFit="1" customWidth="1"/>
    <col min="4363" max="4363" width="22.54296875" style="4" bestFit="1" customWidth="1"/>
    <col min="4364" max="4365" width="22.453125" style="4" bestFit="1" customWidth="1"/>
    <col min="4366" max="4366" width="9.26953125" style="4" bestFit="1" customWidth="1"/>
    <col min="4367" max="4605" width="8.7265625" style="4"/>
    <col min="4606" max="4606" width="3.26953125" style="4" customWidth="1"/>
    <col min="4607" max="4607" width="56.54296875" style="4" customWidth="1"/>
    <col min="4608" max="4608" width="18.26953125" style="4" bestFit="1" customWidth="1"/>
    <col min="4609" max="4609" width="3" style="4" customWidth="1"/>
    <col min="4610" max="4610" width="39.7265625" style="4" customWidth="1"/>
    <col min="4611" max="4611" width="3" style="4" customWidth="1"/>
    <col min="4612" max="4614" width="33.26953125" style="4" customWidth="1"/>
    <col min="4615" max="4615" width="3" style="4" customWidth="1"/>
    <col min="4616" max="4616" width="97.26953125" style="4" customWidth="1"/>
    <col min="4617" max="4617" width="3" style="4" customWidth="1"/>
    <col min="4618" max="4618" width="22.453125" style="4" bestFit="1" customWidth="1"/>
    <col min="4619" max="4619" width="22.54296875" style="4" bestFit="1" customWidth="1"/>
    <col min="4620" max="4621" width="22.453125" style="4" bestFit="1" customWidth="1"/>
    <col min="4622" max="4622" width="9.26953125" style="4" bestFit="1" customWidth="1"/>
    <col min="4623" max="4861" width="8.7265625" style="4"/>
    <col min="4862" max="4862" width="3.26953125" style="4" customWidth="1"/>
    <col min="4863" max="4863" width="56.54296875" style="4" customWidth="1"/>
    <col min="4864" max="4864" width="18.26953125" style="4" bestFit="1" customWidth="1"/>
    <col min="4865" max="4865" width="3" style="4" customWidth="1"/>
    <col min="4866" max="4866" width="39.7265625" style="4" customWidth="1"/>
    <col min="4867" max="4867" width="3" style="4" customWidth="1"/>
    <col min="4868" max="4870" width="33.26953125" style="4" customWidth="1"/>
    <col min="4871" max="4871" width="3" style="4" customWidth="1"/>
    <col min="4872" max="4872" width="97.26953125" style="4" customWidth="1"/>
    <col min="4873" max="4873" width="3" style="4" customWidth="1"/>
    <col min="4874" max="4874" width="22.453125" style="4" bestFit="1" customWidth="1"/>
    <col min="4875" max="4875" width="22.54296875" style="4" bestFit="1" customWidth="1"/>
    <col min="4876" max="4877" width="22.453125" style="4" bestFit="1" customWidth="1"/>
    <col min="4878" max="4878" width="9.26953125" style="4" bestFit="1" customWidth="1"/>
    <col min="4879" max="5117" width="8.7265625" style="4"/>
    <col min="5118" max="5118" width="3.26953125" style="4" customWidth="1"/>
    <col min="5119" max="5119" width="56.54296875" style="4" customWidth="1"/>
    <col min="5120" max="5120" width="18.26953125" style="4" bestFit="1" customWidth="1"/>
    <col min="5121" max="5121" width="3" style="4" customWidth="1"/>
    <col min="5122" max="5122" width="39.7265625" style="4" customWidth="1"/>
    <col min="5123" max="5123" width="3" style="4" customWidth="1"/>
    <col min="5124" max="5126" width="33.26953125" style="4" customWidth="1"/>
    <col min="5127" max="5127" width="3" style="4" customWidth="1"/>
    <col min="5128" max="5128" width="97.26953125" style="4" customWidth="1"/>
    <col min="5129" max="5129" width="3" style="4" customWidth="1"/>
    <col min="5130" max="5130" width="22.453125" style="4" bestFit="1" customWidth="1"/>
    <col min="5131" max="5131" width="22.54296875" style="4" bestFit="1" customWidth="1"/>
    <col min="5132" max="5133" width="22.453125" style="4" bestFit="1" customWidth="1"/>
    <col min="5134" max="5134" width="9.26953125" style="4" bestFit="1" customWidth="1"/>
    <col min="5135" max="5373" width="8.7265625" style="4"/>
    <col min="5374" max="5374" width="3.26953125" style="4" customWidth="1"/>
    <col min="5375" max="5375" width="56.54296875" style="4" customWidth="1"/>
    <col min="5376" max="5376" width="18.26953125" style="4" bestFit="1" customWidth="1"/>
    <col min="5377" max="5377" width="3" style="4" customWidth="1"/>
    <col min="5378" max="5378" width="39.7265625" style="4" customWidth="1"/>
    <col min="5379" max="5379" width="3" style="4" customWidth="1"/>
    <col min="5380" max="5382" width="33.26953125" style="4" customWidth="1"/>
    <col min="5383" max="5383" width="3" style="4" customWidth="1"/>
    <col min="5384" max="5384" width="97.26953125" style="4" customWidth="1"/>
    <col min="5385" max="5385" width="3" style="4" customWidth="1"/>
    <col min="5386" max="5386" width="22.453125" style="4" bestFit="1" customWidth="1"/>
    <col min="5387" max="5387" width="22.54296875" style="4" bestFit="1" customWidth="1"/>
    <col min="5388" max="5389" width="22.453125" style="4" bestFit="1" customWidth="1"/>
    <col min="5390" max="5390" width="9.26953125" style="4" bestFit="1" customWidth="1"/>
    <col min="5391" max="5629" width="8.7265625" style="4"/>
    <col min="5630" max="5630" width="3.26953125" style="4" customWidth="1"/>
    <col min="5631" max="5631" width="56.54296875" style="4" customWidth="1"/>
    <col min="5632" max="5632" width="18.26953125" style="4" bestFit="1" customWidth="1"/>
    <col min="5633" max="5633" width="3" style="4" customWidth="1"/>
    <col min="5634" max="5634" width="39.7265625" style="4" customWidth="1"/>
    <col min="5635" max="5635" width="3" style="4" customWidth="1"/>
    <col min="5636" max="5638" width="33.26953125" style="4" customWidth="1"/>
    <col min="5639" max="5639" width="3" style="4" customWidth="1"/>
    <col min="5640" max="5640" width="97.26953125" style="4" customWidth="1"/>
    <col min="5641" max="5641" width="3" style="4" customWidth="1"/>
    <col min="5642" max="5642" width="22.453125" style="4" bestFit="1" customWidth="1"/>
    <col min="5643" max="5643" width="22.54296875" style="4" bestFit="1" customWidth="1"/>
    <col min="5644" max="5645" width="22.453125" style="4" bestFit="1" customWidth="1"/>
    <col min="5646" max="5646" width="9.26953125" style="4" bestFit="1" customWidth="1"/>
    <col min="5647" max="5885" width="8.7265625" style="4"/>
    <col min="5886" max="5886" width="3.26953125" style="4" customWidth="1"/>
    <col min="5887" max="5887" width="56.54296875" style="4" customWidth="1"/>
    <col min="5888" max="5888" width="18.26953125" style="4" bestFit="1" customWidth="1"/>
    <col min="5889" max="5889" width="3" style="4" customWidth="1"/>
    <col min="5890" max="5890" width="39.7265625" style="4" customWidth="1"/>
    <col min="5891" max="5891" width="3" style="4" customWidth="1"/>
    <col min="5892" max="5894" width="33.26953125" style="4" customWidth="1"/>
    <col min="5895" max="5895" width="3" style="4" customWidth="1"/>
    <col min="5896" max="5896" width="97.26953125" style="4" customWidth="1"/>
    <col min="5897" max="5897" width="3" style="4" customWidth="1"/>
    <col min="5898" max="5898" width="22.453125" style="4" bestFit="1" customWidth="1"/>
    <col min="5899" max="5899" width="22.54296875" style="4" bestFit="1" customWidth="1"/>
    <col min="5900" max="5901" width="22.453125" style="4" bestFit="1" customWidth="1"/>
    <col min="5902" max="5902" width="9.26953125" style="4" bestFit="1" customWidth="1"/>
    <col min="5903" max="6141" width="8.7265625" style="4"/>
    <col min="6142" max="6142" width="3.26953125" style="4" customWidth="1"/>
    <col min="6143" max="6143" width="56.54296875" style="4" customWidth="1"/>
    <col min="6144" max="6144" width="18.26953125" style="4" bestFit="1" customWidth="1"/>
    <col min="6145" max="6145" width="3" style="4" customWidth="1"/>
    <col min="6146" max="6146" width="39.7265625" style="4" customWidth="1"/>
    <col min="6147" max="6147" width="3" style="4" customWidth="1"/>
    <col min="6148" max="6150" width="33.26953125" style="4" customWidth="1"/>
    <col min="6151" max="6151" width="3" style="4" customWidth="1"/>
    <col min="6152" max="6152" width="97.26953125" style="4" customWidth="1"/>
    <col min="6153" max="6153" width="3" style="4" customWidth="1"/>
    <col min="6154" max="6154" width="22.453125" style="4" bestFit="1" customWidth="1"/>
    <col min="6155" max="6155" width="22.54296875" style="4" bestFit="1" customWidth="1"/>
    <col min="6156" max="6157" width="22.453125" style="4" bestFit="1" customWidth="1"/>
    <col min="6158" max="6158" width="9.26953125" style="4" bestFit="1" customWidth="1"/>
    <col min="6159" max="6397" width="8.7265625" style="4"/>
    <col min="6398" max="6398" width="3.26953125" style="4" customWidth="1"/>
    <col min="6399" max="6399" width="56.54296875" style="4" customWidth="1"/>
    <col min="6400" max="6400" width="18.26953125" style="4" bestFit="1" customWidth="1"/>
    <col min="6401" max="6401" width="3" style="4" customWidth="1"/>
    <col min="6402" max="6402" width="39.7265625" style="4" customWidth="1"/>
    <col min="6403" max="6403" width="3" style="4" customWidth="1"/>
    <col min="6404" max="6406" width="33.26953125" style="4" customWidth="1"/>
    <col min="6407" max="6407" width="3" style="4" customWidth="1"/>
    <col min="6408" max="6408" width="97.26953125" style="4" customWidth="1"/>
    <col min="6409" max="6409" width="3" style="4" customWidth="1"/>
    <col min="6410" max="6410" width="22.453125" style="4" bestFit="1" customWidth="1"/>
    <col min="6411" max="6411" width="22.54296875" style="4" bestFit="1" customWidth="1"/>
    <col min="6412" max="6413" width="22.453125" style="4" bestFit="1" customWidth="1"/>
    <col min="6414" max="6414" width="9.26953125" style="4" bestFit="1" customWidth="1"/>
    <col min="6415" max="6653" width="8.7265625" style="4"/>
    <col min="6654" max="6654" width="3.26953125" style="4" customWidth="1"/>
    <col min="6655" max="6655" width="56.54296875" style="4" customWidth="1"/>
    <col min="6656" max="6656" width="18.26953125" style="4" bestFit="1" customWidth="1"/>
    <col min="6657" max="6657" width="3" style="4" customWidth="1"/>
    <col min="6658" max="6658" width="39.7265625" style="4" customWidth="1"/>
    <col min="6659" max="6659" width="3" style="4" customWidth="1"/>
    <col min="6660" max="6662" width="33.26953125" style="4" customWidth="1"/>
    <col min="6663" max="6663" width="3" style="4" customWidth="1"/>
    <col min="6664" max="6664" width="97.26953125" style="4" customWidth="1"/>
    <col min="6665" max="6665" width="3" style="4" customWidth="1"/>
    <col min="6666" max="6666" width="22.453125" style="4" bestFit="1" customWidth="1"/>
    <col min="6667" max="6667" width="22.54296875" style="4" bestFit="1" customWidth="1"/>
    <col min="6668" max="6669" width="22.453125" style="4" bestFit="1" customWidth="1"/>
    <col min="6670" max="6670" width="9.26953125" style="4" bestFit="1" customWidth="1"/>
    <col min="6671" max="6909" width="8.7265625" style="4"/>
    <col min="6910" max="6910" width="3.26953125" style="4" customWidth="1"/>
    <col min="6911" max="6911" width="56.54296875" style="4" customWidth="1"/>
    <col min="6912" max="6912" width="18.26953125" style="4" bestFit="1" customWidth="1"/>
    <col min="6913" max="6913" width="3" style="4" customWidth="1"/>
    <col min="6914" max="6914" width="39.7265625" style="4" customWidth="1"/>
    <col min="6915" max="6915" width="3" style="4" customWidth="1"/>
    <col min="6916" max="6918" width="33.26953125" style="4" customWidth="1"/>
    <col min="6919" max="6919" width="3" style="4" customWidth="1"/>
    <col min="6920" max="6920" width="97.26953125" style="4" customWidth="1"/>
    <col min="6921" max="6921" width="3" style="4" customWidth="1"/>
    <col min="6922" max="6922" width="22.453125" style="4" bestFit="1" customWidth="1"/>
    <col min="6923" max="6923" width="22.54296875" style="4" bestFit="1" customWidth="1"/>
    <col min="6924" max="6925" width="22.453125" style="4" bestFit="1" customWidth="1"/>
    <col min="6926" max="6926" width="9.26953125" style="4" bestFit="1" customWidth="1"/>
    <col min="6927" max="7165" width="8.7265625" style="4"/>
    <col min="7166" max="7166" width="3.26953125" style="4" customWidth="1"/>
    <col min="7167" max="7167" width="56.54296875" style="4" customWidth="1"/>
    <col min="7168" max="7168" width="18.26953125" style="4" bestFit="1" customWidth="1"/>
    <col min="7169" max="7169" width="3" style="4" customWidth="1"/>
    <col min="7170" max="7170" width="39.7265625" style="4" customWidth="1"/>
    <col min="7171" max="7171" width="3" style="4" customWidth="1"/>
    <col min="7172" max="7174" width="33.26953125" style="4" customWidth="1"/>
    <col min="7175" max="7175" width="3" style="4" customWidth="1"/>
    <col min="7176" max="7176" width="97.26953125" style="4" customWidth="1"/>
    <col min="7177" max="7177" width="3" style="4" customWidth="1"/>
    <col min="7178" max="7178" width="22.453125" style="4" bestFit="1" customWidth="1"/>
    <col min="7179" max="7179" width="22.54296875" style="4" bestFit="1" customWidth="1"/>
    <col min="7180" max="7181" width="22.453125" style="4" bestFit="1" customWidth="1"/>
    <col min="7182" max="7182" width="9.26953125" style="4" bestFit="1" customWidth="1"/>
    <col min="7183" max="7421" width="8.7265625" style="4"/>
    <col min="7422" max="7422" width="3.26953125" style="4" customWidth="1"/>
    <col min="7423" max="7423" width="56.54296875" style="4" customWidth="1"/>
    <col min="7424" max="7424" width="18.26953125" style="4" bestFit="1" customWidth="1"/>
    <col min="7425" max="7425" width="3" style="4" customWidth="1"/>
    <col min="7426" max="7426" width="39.7265625" style="4" customWidth="1"/>
    <col min="7427" max="7427" width="3" style="4" customWidth="1"/>
    <col min="7428" max="7430" width="33.26953125" style="4" customWidth="1"/>
    <col min="7431" max="7431" width="3" style="4" customWidth="1"/>
    <col min="7432" max="7432" width="97.26953125" style="4" customWidth="1"/>
    <col min="7433" max="7433" width="3" style="4" customWidth="1"/>
    <col min="7434" max="7434" width="22.453125" style="4" bestFit="1" customWidth="1"/>
    <col min="7435" max="7435" width="22.54296875" style="4" bestFit="1" customWidth="1"/>
    <col min="7436" max="7437" width="22.453125" style="4" bestFit="1" customWidth="1"/>
    <col min="7438" max="7438" width="9.26953125" style="4" bestFit="1" customWidth="1"/>
    <col min="7439" max="7677" width="8.7265625" style="4"/>
    <col min="7678" max="7678" width="3.26953125" style="4" customWidth="1"/>
    <col min="7679" max="7679" width="56.54296875" style="4" customWidth="1"/>
    <col min="7680" max="7680" width="18.26953125" style="4" bestFit="1" customWidth="1"/>
    <col min="7681" max="7681" width="3" style="4" customWidth="1"/>
    <col min="7682" max="7682" width="39.7265625" style="4" customWidth="1"/>
    <col min="7683" max="7683" width="3" style="4" customWidth="1"/>
    <col min="7684" max="7686" width="33.26953125" style="4" customWidth="1"/>
    <col min="7687" max="7687" width="3" style="4" customWidth="1"/>
    <col min="7688" max="7688" width="97.26953125" style="4" customWidth="1"/>
    <col min="7689" max="7689" width="3" style="4" customWidth="1"/>
    <col min="7690" max="7690" width="22.453125" style="4" bestFit="1" customWidth="1"/>
    <col min="7691" max="7691" width="22.54296875" style="4" bestFit="1" customWidth="1"/>
    <col min="7692" max="7693" width="22.453125" style="4" bestFit="1" customWidth="1"/>
    <col min="7694" max="7694" width="9.26953125" style="4" bestFit="1" customWidth="1"/>
    <col min="7695" max="7933" width="8.7265625" style="4"/>
    <col min="7934" max="7934" width="3.26953125" style="4" customWidth="1"/>
    <col min="7935" max="7935" width="56.54296875" style="4" customWidth="1"/>
    <col min="7936" max="7936" width="18.26953125" style="4" bestFit="1" customWidth="1"/>
    <col min="7937" max="7937" width="3" style="4" customWidth="1"/>
    <col min="7938" max="7938" width="39.7265625" style="4" customWidth="1"/>
    <col min="7939" max="7939" width="3" style="4" customWidth="1"/>
    <col min="7940" max="7942" width="33.26953125" style="4" customWidth="1"/>
    <col min="7943" max="7943" width="3" style="4" customWidth="1"/>
    <col min="7944" max="7944" width="97.26953125" style="4" customWidth="1"/>
    <col min="7945" max="7945" width="3" style="4" customWidth="1"/>
    <col min="7946" max="7946" width="22.453125" style="4" bestFit="1" customWidth="1"/>
    <col min="7947" max="7947" width="22.54296875" style="4" bestFit="1" customWidth="1"/>
    <col min="7948" max="7949" width="22.453125" style="4" bestFit="1" customWidth="1"/>
    <col min="7950" max="7950" width="9.26953125" style="4" bestFit="1" customWidth="1"/>
    <col min="7951" max="8189" width="8.7265625" style="4"/>
    <col min="8190" max="8190" width="3.26953125" style="4" customWidth="1"/>
    <col min="8191" max="8191" width="56.54296875" style="4" customWidth="1"/>
    <col min="8192" max="8192" width="18.26953125" style="4" bestFit="1" customWidth="1"/>
    <col min="8193" max="8193" width="3" style="4" customWidth="1"/>
    <col min="8194" max="8194" width="39.7265625" style="4" customWidth="1"/>
    <col min="8195" max="8195" width="3" style="4" customWidth="1"/>
    <col min="8196" max="8198" width="33.26953125" style="4" customWidth="1"/>
    <col min="8199" max="8199" width="3" style="4" customWidth="1"/>
    <col min="8200" max="8200" width="97.26953125" style="4" customWidth="1"/>
    <col min="8201" max="8201" width="3" style="4" customWidth="1"/>
    <col min="8202" max="8202" width="22.453125" style="4" bestFit="1" customWidth="1"/>
    <col min="8203" max="8203" width="22.54296875" style="4" bestFit="1" customWidth="1"/>
    <col min="8204" max="8205" width="22.453125" style="4" bestFit="1" customWidth="1"/>
    <col min="8206" max="8206" width="9.26953125" style="4" bestFit="1" customWidth="1"/>
    <col min="8207" max="8445" width="8.7265625" style="4"/>
    <col min="8446" max="8446" width="3.26953125" style="4" customWidth="1"/>
    <col min="8447" max="8447" width="56.54296875" style="4" customWidth="1"/>
    <col min="8448" max="8448" width="18.26953125" style="4" bestFit="1" customWidth="1"/>
    <col min="8449" max="8449" width="3" style="4" customWidth="1"/>
    <col min="8450" max="8450" width="39.7265625" style="4" customWidth="1"/>
    <col min="8451" max="8451" width="3" style="4" customWidth="1"/>
    <col min="8452" max="8454" width="33.26953125" style="4" customWidth="1"/>
    <col min="8455" max="8455" width="3" style="4" customWidth="1"/>
    <col min="8456" max="8456" width="97.26953125" style="4" customWidth="1"/>
    <col min="8457" max="8457" width="3" style="4" customWidth="1"/>
    <col min="8458" max="8458" width="22.453125" style="4" bestFit="1" customWidth="1"/>
    <col min="8459" max="8459" width="22.54296875" style="4" bestFit="1" customWidth="1"/>
    <col min="8460" max="8461" width="22.453125" style="4" bestFit="1" customWidth="1"/>
    <col min="8462" max="8462" width="9.26953125" style="4" bestFit="1" customWidth="1"/>
    <col min="8463" max="8701" width="8.7265625" style="4"/>
    <col min="8702" max="8702" width="3.26953125" style="4" customWidth="1"/>
    <col min="8703" max="8703" width="56.54296875" style="4" customWidth="1"/>
    <col min="8704" max="8704" width="18.26953125" style="4" bestFit="1" customWidth="1"/>
    <col min="8705" max="8705" width="3" style="4" customWidth="1"/>
    <col min="8706" max="8706" width="39.7265625" style="4" customWidth="1"/>
    <col min="8707" max="8707" width="3" style="4" customWidth="1"/>
    <col min="8708" max="8710" width="33.26953125" style="4" customWidth="1"/>
    <col min="8711" max="8711" width="3" style="4" customWidth="1"/>
    <col min="8712" max="8712" width="97.26953125" style="4" customWidth="1"/>
    <col min="8713" max="8713" width="3" style="4" customWidth="1"/>
    <col min="8714" max="8714" width="22.453125" style="4" bestFit="1" customWidth="1"/>
    <col min="8715" max="8715" width="22.54296875" style="4" bestFit="1" customWidth="1"/>
    <col min="8716" max="8717" width="22.453125" style="4" bestFit="1" customWidth="1"/>
    <col min="8718" max="8718" width="9.26953125" style="4" bestFit="1" customWidth="1"/>
    <col min="8719" max="8957" width="8.7265625" style="4"/>
    <col min="8958" max="8958" width="3.26953125" style="4" customWidth="1"/>
    <col min="8959" max="8959" width="56.54296875" style="4" customWidth="1"/>
    <col min="8960" max="8960" width="18.26953125" style="4" bestFit="1" customWidth="1"/>
    <col min="8961" max="8961" width="3" style="4" customWidth="1"/>
    <col min="8962" max="8962" width="39.7265625" style="4" customWidth="1"/>
    <col min="8963" max="8963" width="3" style="4" customWidth="1"/>
    <col min="8964" max="8966" width="33.26953125" style="4" customWidth="1"/>
    <col min="8967" max="8967" width="3" style="4" customWidth="1"/>
    <col min="8968" max="8968" width="97.26953125" style="4" customWidth="1"/>
    <col min="8969" max="8969" width="3" style="4" customWidth="1"/>
    <col min="8970" max="8970" width="22.453125" style="4" bestFit="1" customWidth="1"/>
    <col min="8971" max="8971" width="22.54296875" style="4" bestFit="1" customWidth="1"/>
    <col min="8972" max="8973" width="22.453125" style="4" bestFit="1" customWidth="1"/>
    <col min="8974" max="8974" width="9.26953125" style="4" bestFit="1" customWidth="1"/>
    <col min="8975" max="9213" width="8.7265625" style="4"/>
    <col min="9214" max="9214" width="3.26953125" style="4" customWidth="1"/>
    <col min="9215" max="9215" width="56.54296875" style="4" customWidth="1"/>
    <col min="9216" max="9216" width="18.26953125" style="4" bestFit="1" customWidth="1"/>
    <col min="9217" max="9217" width="3" style="4" customWidth="1"/>
    <col min="9218" max="9218" width="39.7265625" style="4" customWidth="1"/>
    <col min="9219" max="9219" width="3" style="4" customWidth="1"/>
    <col min="9220" max="9222" width="33.26953125" style="4" customWidth="1"/>
    <col min="9223" max="9223" width="3" style="4" customWidth="1"/>
    <col min="9224" max="9224" width="97.26953125" style="4" customWidth="1"/>
    <col min="9225" max="9225" width="3" style="4" customWidth="1"/>
    <col min="9226" max="9226" width="22.453125" style="4" bestFit="1" customWidth="1"/>
    <col min="9227" max="9227" width="22.54296875" style="4" bestFit="1" customWidth="1"/>
    <col min="9228" max="9229" width="22.453125" style="4" bestFit="1" customWidth="1"/>
    <col min="9230" max="9230" width="9.26953125" style="4" bestFit="1" customWidth="1"/>
    <col min="9231" max="9469" width="8.7265625" style="4"/>
    <col min="9470" max="9470" width="3.26953125" style="4" customWidth="1"/>
    <col min="9471" max="9471" width="56.54296875" style="4" customWidth="1"/>
    <col min="9472" max="9472" width="18.26953125" style="4" bestFit="1" customWidth="1"/>
    <col min="9473" max="9473" width="3" style="4" customWidth="1"/>
    <col min="9474" max="9474" width="39.7265625" style="4" customWidth="1"/>
    <col min="9475" max="9475" width="3" style="4" customWidth="1"/>
    <col min="9476" max="9478" width="33.26953125" style="4" customWidth="1"/>
    <col min="9479" max="9479" width="3" style="4" customWidth="1"/>
    <col min="9480" max="9480" width="97.26953125" style="4" customWidth="1"/>
    <col min="9481" max="9481" width="3" style="4" customWidth="1"/>
    <col min="9482" max="9482" width="22.453125" style="4" bestFit="1" customWidth="1"/>
    <col min="9483" max="9483" width="22.54296875" style="4" bestFit="1" customWidth="1"/>
    <col min="9484" max="9485" width="22.453125" style="4" bestFit="1" customWidth="1"/>
    <col min="9486" max="9486" width="9.26953125" style="4" bestFit="1" customWidth="1"/>
    <col min="9487" max="9725" width="8.7265625" style="4"/>
    <col min="9726" max="9726" width="3.26953125" style="4" customWidth="1"/>
    <col min="9727" max="9727" width="56.54296875" style="4" customWidth="1"/>
    <col min="9728" max="9728" width="18.26953125" style="4" bestFit="1" customWidth="1"/>
    <col min="9729" max="9729" width="3" style="4" customWidth="1"/>
    <col min="9730" max="9730" width="39.7265625" style="4" customWidth="1"/>
    <col min="9731" max="9731" width="3" style="4" customWidth="1"/>
    <col min="9732" max="9734" width="33.26953125" style="4" customWidth="1"/>
    <col min="9735" max="9735" width="3" style="4" customWidth="1"/>
    <col min="9736" max="9736" width="97.26953125" style="4" customWidth="1"/>
    <col min="9737" max="9737" width="3" style="4" customWidth="1"/>
    <col min="9738" max="9738" width="22.453125" style="4" bestFit="1" customWidth="1"/>
    <col min="9739" max="9739" width="22.54296875" style="4" bestFit="1" customWidth="1"/>
    <col min="9740" max="9741" width="22.453125" style="4" bestFit="1" customWidth="1"/>
    <col min="9742" max="9742" width="9.26953125" style="4" bestFit="1" customWidth="1"/>
    <col min="9743" max="9981" width="8.7265625" style="4"/>
    <col min="9982" max="9982" width="3.26953125" style="4" customWidth="1"/>
    <col min="9983" max="9983" width="56.54296875" style="4" customWidth="1"/>
    <col min="9984" max="9984" width="18.26953125" style="4" bestFit="1" customWidth="1"/>
    <col min="9985" max="9985" width="3" style="4" customWidth="1"/>
    <col min="9986" max="9986" width="39.7265625" style="4" customWidth="1"/>
    <col min="9987" max="9987" width="3" style="4" customWidth="1"/>
    <col min="9988" max="9990" width="33.26953125" style="4" customWidth="1"/>
    <col min="9991" max="9991" width="3" style="4" customWidth="1"/>
    <col min="9992" max="9992" width="97.26953125" style="4" customWidth="1"/>
    <col min="9993" max="9993" width="3" style="4" customWidth="1"/>
    <col min="9994" max="9994" width="22.453125" style="4" bestFit="1" customWidth="1"/>
    <col min="9995" max="9995" width="22.54296875" style="4" bestFit="1" customWidth="1"/>
    <col min="9996" max="9997" width="22.453125" style="4" bestFit="1" customWidth="1"/>
    <col min="9998" max="9998" width="9.26953125" style="4" bestFit="1" customWidth="1"/>
    <col min="9999" max="10237" width="8.7265625" style="4"/>
    <col min="10238" max="10238" width="3.26953125" style="4" customWidth="1"/>
    <col min="10239" max="10239" width="56.54296875" style="4" customWidth="1"/>
    <col min="10240" max="10240" width="18.26953125" style="4" bestFit="1" customWidth="1"/>
    <col min="10241" max="10241" width="3" style="4" customWidth="1"/>
    <col min="10242" max="10242" width="39.7265625" style="4" customWidth="1"/>
    <col min="10243" max="10243" width="3" style="4" customWidth="1"/>
    <col min="10244" max="10246" width="33.26953125" style="4" customWidth="1"/>
    <col min="10247" max="10247" width="3" style="4" customWidth="1"/>
    <col min="10248" max="10248" width="97.26953125" style="4" customWidth="1"/>
    <col min="10249" max="10249" width="3" style="4" customWidth="1"/>
    <col min="10250" max="10250" width="22.453125" style="4" bestFit="1" customWidth="1"/>
    <col min="10251" max="10251" width="22.54296875" style="4" bestFit="1" customWidth="1"/>
    <col min="10252" max="10253" width="22.453125" style="4" bestFit="1" customWidth="1"/>
    <col min="10254" max="10254" width="9.26953125" style="4" bestFit="1" customWidth="1"/>
    <col min="10255" max="10493" width="8.7265625" style="4"/>
    <col min="10494" max="10494" width="3.26953125" style="4" customWidth="1"/>
    <col min="10495" max="10495" width="56.54296875" style="4" customWidth="1"/>
    <col min="10496" max="10496" width="18.26953125" style="4" bestFit="1" customWidth="1"/>
    <col min="10497" max="10497" width="3" style="4" customWidth="1"/>
    <col min="10498" max="10498" width="39.7265625" style="4" customWidth="1"/>
    <col min="10499" max="10499" width="3" style="4" customWidth="1"/>
    <col min="10500" max="10502" width="33.26953125" style="4" customWidth="1"/>
    <col min="10503" max="10503" width="3" style="4" customWidth="1"/>
    <col min="10504" max="10504" width="97.26953125" style="4" customWidth="1"/>
    <col min="10505" max="10505" width="3" style="4" customWidth="1"/>
    <col min="10506" max="10506" width="22.453125" style="4" bestFit="1" customWidth="1"/>
    <col min="10507" max="10507" width="22.54296875" style="4" bestFit="1" customWidth="1"/>
    <col min="10508" max="10509" width="22.453125" style="4" bestFit="1" customWidth="1"/>
    <col min="10510" max="10510" width="9.26953125" style="4" bestFit="1" customWidth="1"/>
    <col min="10511" max="10749" width="8.7265625" style="4"/>
    <col min="10750" max="10750" width="3.26953125" style="4" customWidth="1"/>
    <col min="10751" max="10751" width="56.54296875" style="4" customWidth="1"/>
    <col min="10752" max="10752" width="18.26953125" style="4" bestFit="1" customWidth="1"/>
    <col min="10753" max="10753" width="3" style="4" customWidth="1"/>
    <col min="10754" max="10754" width="39.7265625" style="4" customWidth="1"/>
    <col min="10755" max="10755" width="3" style="4" customWidth="1"/>
    <col min="10756" max="10758" width="33.26953125" style="4" customWidth="1"/>
    <col min="10759" max="10759" width="3" style="4" customWidth="1"/>
    <col min="10760" max="10760" width="97.26953125" style="4" customWidth="1"/>
    <col min="10761" max="10761" width="3" style="4" customWidth="1"/>
    <col min="10762" max="10762" width="22.453125" style="4" bestFit="1" customWidth="1"/>
    <col min="10763" max="10763" width="22.54296875" style="4" bestFit="1" customWidth="1"/>
    <col min="10764" max="10765" width="22.453125" style="4" bestFit="1" customWidth="1"/>
    <col min="10766" max="10766" width="9.26953125" style="4" bestFit="1" customWidth="1"/>
    <col min="10767" max="11005" width="8.7265625" style="4"/>
    <col min="11006" max="11006" width="3.26953125" style="4" customWidth="1"/>
    <col min="11007" max="11007" width="56.54296875" style="4" customWidth="1"/>
    <col min="11008" max="11008" width="18.26953125" style="4" bestFit="1" customWidth="1"/>
    <col min="11009" max="11009" width="3" style="4" customWidth="1"/>
    <col min="11010" max="11010" width="39.7265625" style="4" customWidth="1"/>
    <col min="11011" max="11011" width="3" style="4" customWidth="1"/>
    <col min="11012" max="11014" width="33.26953125" style="4" customWidth="1"/>
    <col min="11015" max="11015" width="3" style="4" customWidth="1"/>
    <col min="11016" max="11016" width="97.26953125" style="4" customWidth="1"/>
    <col min="11017" max="11017" width="3" style="4" customWidth="1"/>
    <col min="11018" max="11018" width="22.453125" style="4" bestFit="1" customWidth="1"/>
    <col min="11019" max="11019" width="22.54296875" style="4" bestFit="1" customWidth="1"/>
    <col min="11020" max="11021" width="22.453125" style="4" bestFit="1" customWidth="1"/>
    <col min="11022" max="11022" width="9.26953125" style="4" bestFit="1" customWidth="1"/>
    <col min="11023" max="11261" width="8.7265625" style="4"/>
    <col min="11262" max="11262" width="3.26953125" style="4" customWidth="1"/>
    <col min="11263" max="11263" width="56.54296875" style="4" customWidth="1"/>
    <col min="11264" max="11264" width="18.26953125" style="4" bestFit="1" customWidth="1"/>
    <col min="11265" max="11265" width="3" style="4" customWidth="1"/>
    <col min="11266" max="11266" width="39.7265625" style="4" customWidth="1"/>
    <col min="11267" max="11267" width="3" style="4" customWidth="1"/>
    <col min="11268" max="11270" width="33.26953125" style="4" customWidth="1"/>
    <col min="11271" max="11271" width="3" style="4" customWidth="1"/>
    <col min="11272" max="11272" width="97.26953125" style="4" customWidth="1"/>
    <col min="11273" max="11273" width="3" style="4" customWidth="1"/>
    <col min="11274" max="11274" width="22.453125" style="4" bestFit="1" customWidth="1"/>
    <col min="11275" max="11275" width="22.54296875" style="4" bestFit="1" customWidth="1"/>
    <col min="11276" max="11277" width="22.453125" style="4" bestFit="1" customWidth="1"/>
    <col min="11278" max="11278" width="9.26953125" style="4" bestFit="1" customWidth="1"/>
    <col min="11279" max="11517" width="8.7265625" style="4"/>
    <col min="11518" max="11518" width="3.26953125" style="4" customWidth="1"/>
    <col min="11519" max="11519" width="56.54296875" style="4" customWidth="1"/>
    <col min="11520" max="11520" width="18.26953125" style="4" bestFit="1" customWidth="1"/>
    <col min="11521" max="11521" width="3" style="4" customWidth="1"/>
    <col min="11522" max="11522" width="39.7265625" style="4" customWidth="1"/>
    <col min="11523" max="11523" width="3" style="4" customWidth="1"/>
    <col min="11524" max="11526" width="33.26953125" style="4" customWidth="1"/>
    <col min="11527" max="11527" width="3" style="4" customWidth="1"/>
    <col min="11528" max="11528" width="97.26953125" style="4" customWidth="1"/>
    <col min="11529" max="11529" width="3" style="4" customWidth="1"/>
    <col min="11530" max="11530" width="22.453125" style="4" bestFit="1" customWidth="1"/>
    <col min="11531" max="11531" width="22.54296875" style="4" bestFit="1" customWidth="1"/>
    <col min="11532" max="11533" width="22.453125" style="4" bestFit="1" customWidth="1"/>
    <col min="11534" max="11534" width="9.26953125" style="4" bestFit="1" customWidth="1"/>
    <col min="11535" max="11773" width="8.7265625" style="4"/>
    <col min="11774" max="11774" width="3.26953125" style="4" customWidth="1"/>
    <col min="11775" max="11775" width="56.54296875" style="4" customWidth="1"/>
    <col min="11776" max="11776" width="18.26953125" style="4" bestFit="1" customWidth="1"/>
    <col min="11777" max="11777" width="3" style="4" customWidth="1"/>
    <col min="11778" max="11778" width="39.7265625" style="4" customWidth="1"/>
    <col min="11779" max="11779" width="3" style="4" customWidth="1"/>
    <col min="11780" max="11782" width="33.26953125" style="4" customWidth="1"/>
    <col min="11783" max="11783" width="3" style="4" customWidth="1"/>
    <col min="11784" max="11784" width="97.26953125" style="4" customWidth="1"/>
    <col min="11785" max="11785" width="3" style="4" customWidth="1"/>
    <col min="11786" max="11786" width="22.453125" style="4" bestFit="1" customWidth="1"/>
    <col min="11787" max="11787" width="22.54296875" style="4" bestFit="1" customWidth="1"/>
    <col min="11788" max="11789" width="22.453125" style="4" bestFit="1" customWidth="1"/>
    <col min="11790" max="11790" width="9.26953125" style="4" bestFit="1" customWidth="1"/>
    <col min="11791" max="12029" width="8.7265625" style="4"/>
    <col min="12030" max="12030" width="3.26953125" style="4" customWidth="1"/>
    <col min="12031" max="12031" width="56.54296875" style="4" customWidth="1"/>
    <col min="12032" max="12032" width="18.26953125" style="4" bestFit="1" customWidth="1"/>
    <col min="12033" max="12033" width="3" style="4" customWidth="1"/>
    <col min="12034" max="12034" width="39.7265625" style="4" customWidth="1"/>
    <col min="12035" max="12035" width="3" style="4" customWidth="1"/>
    <col min="12036" max="12038" width="33.26953125" style="4" customWidth="1"/>
    <col min="12039" max="12039" width="3" style="4" customWidth="1"/>
    <col min="12040" max="12040" width="97.26953125" style="4" customWidth="1"/>
    <col min="12041" max="12041" width="3" style="4" customWidth="1"/>
    <col min="12042" max="12042" width="22.453125" style="4" bestFit="1" customWidth="1"/>
    <col min="12043" max="12043" width="22.54296875" style="4" bestFit="1" customWidth="1"/>
    <col min="12044" max="12045" width="22.453125" style="4" bestFit="1" customWidth="1"/>
    <col min="12046" max="12046" width="9.26953125" style="4" bestFit="1" customWidth="1"/>
    <col min="12047" max="12285" width="8.7265625" style="4"/>
    <col min="12286" max="12286" width="3.26953125" style="4" customWidth="1"/>
    <col min="12287" max="12287" width="56.54296875" style="4" customWidth="1"/>
    <col min="12288" max="12288" width="18.26953125" style="4" bestFit="1" customWidth="1"/>
    <col min="12289" max="12289" width="3" style="4" customWidth="1"/>
    <col min="12290" max="12290" width="39.7265625" style="4" customWidth="1"/>
    <col min="12291" max="12291" width="3" style="4" customWidth="1"/>
    <col min="12292" max="12294" width="33.26953125" style="4" customWidth="1"/>
    <col min="12295" max="12295" width="3" style="4" customWidth="1"/>
    <col min="12296" max="12296" width="97.26953125" style="4" customWidth="1"/>
    <col min="12297" max="12297" width="3" style="4" customWidth="1"/>
    <col min="12298" max="12298" width="22.453125" style="4" bestFit="1" customWidth="1"/>
    <col min="12299" max="12299" width="22.54296875" style="4" bestFit="1" customWidth="1"/>
    <col min="12300" max="12301" width="22.453125" style="4" bestFit="1" customWidth="1"/>
    <col min="12302" max="12302" width="9.26953125" style="4" bestFit="1" customWidth="1"/>
    <col min="12303" max="12541" width="8.7265625" style="4"/>
    <col min="12542" max="12542" width="3.26953125" style="4" customWidth="1"/>
    <col min="12543" max="12543" width="56.54296875" style="4" customWidth="1"/>
    <col min="12544" max="12544" width="18.26953125" style="4" bestFit="1" customWidth="1"/>
    <col min="12545" max="12545" width="3" style="4" customWidth="1"/>
    <col min="12546" max="12546" width="39.7265625" style="4" customWidth="1"/>
    <col min="12547" max="12547" width="3" style="4" customWidth="1"/>
    <col min="12548" max="12550" width="33.26953125" style="4" customWidth="1"/>
    <col min="12551" max="12551" width="3" style="4" customWidth="1"/>
    <col min="12552" max="12552" width="97.26953125" style="4" customWidth="1"/>
    <col min="12553" max="12553" width="3" style="4" customWidth="1"/>
    <col min="12554" max="12554" width="22.453125" style="4" bestFit="1" customWidth="1"/>
    <col min="12555" max="12555" width="22.54296875" style="4" bestFit="1" customWidth="1"/>
    <col min="12556" max="12557" width="22.453125" style="4" bestFit="1" customWidth="1"/>
    <col min="12558" max="12558" width="9.26953125" style="4" bestFit="1" customWidth="1"/>
    <col min="12559" max="12797" width="8.7265625" style="4"/>
    <col min="12798" max="12798" width="3.26953125" style="4" customWidth="1"/>
    <col min="12799" max="12799" width="56.54296875" style="4" customWidth="1"/>
    <col min="12800" max="12800" width="18.26953125" style="4" bestFit="1" customWidth="1"/>
    <col min="12801" max="12801" width="3" style="4" customWidth="1"/>
    <col min="12802" max="12802" width="39.7265625" style="4" customWidth="1"/>
    <col min="12803" max="12803" width="3" style="4" customWidth="1"/>
    <col min="12804" max="12806" width="33.26953125" style="4" customWidth="1"/>
    <col min="12807" max="12807" width="3" style="4" customWidth="1"/>
    <col min="12808" max="12808" width="97.26953125" style="4" customWidth="1"/>
    <col min="12809" max="12809" width="3" style="4" customWidth="1"/>
    <col min="12810" max="12810" width="22.453125" style="4" bestFit="1" customWidth="1"/>
    <col min="12811" max="12811" width="22.54296875" style="4" bestFit="1" customWidth="1"/>
    <col min="12812" max="12813" width="22.453125" style="4" bestFit="1" customWidth="1"/>
    <col min="12814" max="12814" width="9.26953125" style="4" bestFit="1" customWidth="1"/>
    <col min="12815" max="13053" width="8.7265625" style="4"/>
    <col min="13054" max="13054" width="3.26953125" style="4" customWidth="1"/>
    <col min="13055" max="13055" width="56.54296875" style="4" customWidth="1"/>
    <col min="13056" max="13056" width="18.26953125" style="4" bestFit="1" customWidth="1"/>
    <col min="13057" max="13057" width="3" style="4" customWidth="1"/>
    <col min="13058" max="13058" width="39.7265625" style="4" customWidth="1"/>
    <col min="13059" max="13059" width="3" style="4" customWidth="1"/>
    <col min="13060" max="13062" width="33.26953125" style="4" customWidth="1"/>
    <col min="13063" max="13063" width="3" style="4" customWidth="1"/>
    <col min="13064" max="13064" width="97.26953125" style="4" customWidth="1"/>
    <col min="13065" max="13065" width="3" style="4" customWidth="1"/>
    <col min="13066" max="13066" width="22.453125" style="4" bestFit="1" customWidth="1"/>
    <col min="13067" max="13067" width="22.54296875" style="4" bestFit="1" customWidth="1"/>
    <col min="13068" max="13069" width="22.453125" style="4" bestFit="1" customWidth="1"/>
    <col min="13070" max="13070" width="9.26953125" style="4" bestFit="1" customWidth="1"/>
    <col min="13071" max="13309" width="8.7265625" style="4"/>
    <col min="13310" max="13310" width="3.26953125" style="4" customWidth="1"/>
    <col min="13311" max="13311" width="56.54296875" style="4" customWidth="1"/>
    <col min="13312" max="13312" width="18.26953125" style="4" bestFit="1" customWidth="1"/>
    <col min="13313" max="13313" width="3" style="4" customWidth="1"/>
    <col min="13314" max="13314" width="39.7265625" style="4" customWidth="1"/>
    <col min="13315" max="13315" width="3" style="4" customWidth="1"/>
    <col min="13316" max="13318" width="33.26953125" style="4" customWidth="1"/>
    <col min="13319" max="13319" width="3" style="4" customWidth="1"/>
    <col min="13320" max="13320" width="97.26953125" style="4" customWidth="1"/>
    <col min="13321" max="13321" width="3" style="4" customWidth="1"/>
    <col min="13322" max="13322" width="22.453125" style="4" bestFit="1" customWidth="1"/>
    <col min="13323" max="13323" width="22.54296875" style="4" bestFit="1" customWidth="1"/>
    <col min="13324" max="13325" width="22.453125" style="4" bestFit="1" customWidth="1"/>
    <col min="13326" max="13326" width="9.26953125" style="4" bestFit="1" customWidth="1"/>
    <col min="13327" max="13565" width="8.7265625" style="4"/>
    <col min="13566" max="13566" width="3.26953125" style="4" customWidth="1"/>
    <col min="13567" max="13567" width="56.54296875" style="4" customWidth="1"/>
    <col min="13568" max="13568" width="18.26953125" style="4" bestFit="1" customWidth="1"/>
    <col min="13569" max="13569" width="3" style="4" customWidth="1"/>
    <col min="13570" max="13570" width="39.7265625" style="4" customWidth="1"/>
    <col min="13571" max="13571" width="3" style="4" customWidth="1"/>
    <col min="13572" max="13574" width="33.26953125" style="4" customWidth="1"/>
    <col min="13575" max="13575" width="3" style="4" customWidth="1"/>
    <col min="13576" max="13576" width="97.26953125" style="4" customWidth="1"/>
    <col min="13577" max="13577" width="3" style="4" customWidth="1"/>
    <col min="13578" max="13578" width="22.453125" style="4" bestFit="1" customWidth="1"/>
    <col min="13579" max="13579" width="22.54296875" style="4" bestFit="1" customWidth="1"/>
    <col min="13580" max="13581" width="22.453125" style="4" bestFit="1" customWidth="1"/>
    <col min="13582" max="13582" width="9.26953125" style="4" bestFit="1" customWidth="1"/>
    <col min="13583" max="13821" width="8.7265625" style="4"/>
    <col min="13822" max="13822" width="3.26953125" style="4" customWidth="1"/>
    <col min="13823" max="13823" width="56.54296875" style="4" customWidth="1"/>
    <col min="13824" max="13824" width="18.26953125" style="4" bestFit="1" customWidth="1"/>
    <col min="13825" max="13825" width="3" style="4" customWidth="1"/>
    <col min="13826" max="13826" width="39.7265625" style="4" customWidth="1"/>
    <col min="13827" max="13827" width="3" style="4" customWidth="1"/>
    <col min="13828" max="13830" width="33.26953125" style="4" customWidth="1"/>
    <col min="13831" max="13831" width="3" style="4" customWidth="1"/>
    <col min="13832" max="13832" width="97.26953125" style="4" customWidth="1"/>
    <col min="13833" max="13833" width="3" style="4" customWidth="1"/>
    <col min="13834" max="13834" width="22.453125" style="4" bestFit="1" customWidth="1"/>
    <col min="13835" max="13835" width="22.54296875" style="4" bestFit="1" customWidth="1"/>
    <col min="13836" max="13837" width="22.453125" style="4" bestFit="1" customWidth="1"/>
    <col min="13838" max="13838" width="9.26953125" style="4" bestFit="1" customWidth="1"/>
    <col min="13839" max="14077" width="8.7265625" style="4"/>
    <col min="14078" max="14078" width="3.26953125" style="4" customWidth="1"/>
    <col min="14079" max="14079" width="56.54296875" style="4" customWidth="1"/>
    <col min="14080" max="14080" width="18.26953125" style="4" bestFit="1" customWidth="1"/>
    <col min="14081" max="14081" width="3" style="4" customWidth="1"/>
    <col min="14082" max="14082" width="39.7265625" style="4" customWidth="1"/>
    <col min="14083" max="14083" width="3" style="4" customWidth="1"/>
    <col min="14084" max="14086" width="33.26953125" style="4" customWidth="1"/>
    <col min="14087" max="14087" width="3" style="4" customWidth="1"/>
    <col min="14088" max="14088" width="97.26953125" style="4" customWidth="1"/>
    <col min="14089" max="14089" width="3" style="4" customWidth="1"/>
    <col min="14090" max="14090" width="22.453125" style="4" bestFit="1" customWidth="1"/>
    <col min="14091" max="14091" width="22.54296875" style="4" bestFit="1" customWidth="1"/>
    <col min="14092" max="14093" width="22.453125" style="4" bestFit="1" customWidth="1"/>
    <col min="14094" max="14094" width="9.26953125" style="4" bestFit="1" customWidth="1"/>
    <col min="14095" max="14333" width="8.7265625" style="4"/>
    <col min="14334" max="14334" width="3.26953125" style="4" customWidth="1"/>
    <col min="14335" max="14335" width="56.54296875" style="4" customWidth="1"/>
    <col min="14336" max="14336" width="18.26953125" style="4" bestFit="1" customWidth="1"/>
    <col min="14337" max="14337" width="3" style="4" customWidth="1"/>
    <col min="14338" max="14338" width="39.7265625" style="4" customWidth="1"/>
    <col min="14339" max="14339" width="3" style="4" customWidth="1"/>
    <col min="14340" max="14342" width="33.26953125" style="4" customWidth="1"/>
    <col min="14343" max="14343" width="3" style="4" customWidth="1"/>
    <col min="14344" max="14344" width="97.26953125" style="4" customWidth="1"/>
    <col min="14345" max="14345" width="3" style="4" customWidth="1"/>
    <col min="14346" max="14346" width="22.453125" style="4" bestFit="1" customWidth="1"/>
    <col min="14347" max="14347" width="22.54296875" style="4" bestFit="1" customWidth="1"/>
    <col min="14348" max="14349" width="22.453125" style="4" bestFit="1" customWidth="1"/>
    <col min="14350" max="14350" width="9.26953125" style="4" bestFit="1" customWidth="1"/>
    <col min="14351" max="14589" width="8.7265625" style="4"/>
    <col min="14590" max="14590" width="3.26953125" style="4" customWidth="1"/>
    <col min="14591" max="14591" width="56.54296875" style="4" customWidth="1"/>
    <col min="14592" max="14592" width="18.26953125" style="4" bestFit="1" customWidth="1"/>
    <col min="14593" max="14593" width="3" style="4" customWidth="1"/>
    <col min="14594" max="14594" width="39.7265625" style="4" customWidth="1"/>
    <col min="14595" max="14595" width="3" style="4" customWidth="1"/>
    <col min="14596" max="14598" width="33.26953125" style="4" customWidth="1"/>
    <col min="14599" max="14599" width="3" style="4" customWidth="1"/>
    <col min="14600" max="14600" width="97.26953125" style="4" customWidth="1"/>
    <col min="14601" max="14601" width="3" style="4" customWidth="1"/>
    <col min="14602" max="14602" width="22.453125" style="4" bestFit="1" customWidth="1"/>
    <col min="14603" max="14603" width="22.54296875" style="4" bestFit="1" customWidth="1"/>
    <col min="14604" max="14605" width="22.453125" style="4" bestFit="1" customWidth="1"/>
    <col min="14606" max="14606" width="9.26953125" style="4" bestFit="1" customWidth="1"/>
    <col min="14607" max="14845" width="8.7265625" style="4"/>
    <col min="14846" max="14846" width="3.26953125" style="4" customWidth="1"/>
    <col min="14847" max="14847" width="56.54296875" style="4" customWidth="1"/>
    <col min="14848" max="14848" width="18.26953125" style="4" bestFit="1" customWidth="1"/>
    <col min="14849" max="14849" width="3" style="4" customWidth="1"/>
    <col min="14850" max="14850" width="39.7265625" style="4" customWidth="1"/>
    <col min="14851" max="14851" width="3" style="4" customWidth="1"/>
    <col min="14852" max="14854" width="33.26953125" style="4" customWidth="1"/>
    <col min="14855" max="14855" width="3" style="4" customWidth="1"/>
    <col min="14856" max="14856" width="97.26953125" style="4" customWidth="1"/>
    <col min="14857" max="14857" width="3" style="4" customWidth="1"/>
    <col min="14858" max="14858" width="22.453125" style="4" bestFit="1" customWidth="1"/>
    <col min="14859" max="14859" width="22.54296875" style="4" bestFit="1" customWidth="1"/>
    <col min="14860" max="14861" width="22.453125" style="4" bestFit="1" customWidth="1"/>
    <col min="14862" max="14862" width="9.26953125" style="4" bestFit="1" customWidth="1"/>
    <col min="14863" max="15101" width="8.7265625" style="4"/>
    <col min="15102" max="15102" width="3.26953125" style="4" customWidth="1"/>
    <col min="15103" max="15103" width="56.54296875" style="4" customWidth="1"/>
    <col min="15104" max="15104" width="18.26953125" style="4" bestFit="1" customWidth="1"/>
    <col min="15105" max="15105" width="3" style="4" customWidth="1"/>
    <col min="15106" max="15106" width="39.7265625" style="4" customWidth="1"/>
    <col min="15107" max="15107" width="3" style="4" customWidth="1"/>
    <col min="15108" max="15110" width="33.26953125" style="4" customWidth="1"/>
    <col min="15111" max="15111" width="3" style="4" customWidth="1"/>
    <col min="15112" max="15112" width="97.26953125" style="4" customWidth="1"/>
    <col min="15113" max="15113" width="3" style="4" customWidth="1"/>
    <col min="15114" max="15114" width="22.453125" style="4" bestFit="1" customWidth="1"/>
    <col min="15115" max="15115" width="22.54296875" style="4" bestFit="1" customWidth="1"/>
    <col min="15116" max="15117" width="22.453125" style="4" bestFit="1" customWidth="1"/>
    <col min="15118" max="15118" width="9.26953125" style="4" bestFit="1" customWidth="1"/>
    <col min="15119" max="15357" width="8.7265625" style="4"/>
    <col min="15358" max="15358" width="3.26953125" style="4" customWidth="1"/>
    <col min="15359" max="15359" width="56.54296875" style="4" customWidth="1"/>
    <col min="15360" max="15360" width="18.26953125" style="4" bestFit="1" customWidth="1"/>
    <col min="15361" max="15361" width="3" style="4" customWidth="1"/>
    <col min="15362" max="15362" width="39.7265625" style="4" customWidth="1"/>
    <col min="15363" max="15363" width="3" style="4" customWidth="1"/>
    <col min="15364" max="15366" width="33.26953125" style="4" customWidth="1"/>
    <col min="15367" max="15367" width="3" style="4" customWidth="1"/>
    <col min="15368" max="15368" width="97.26953125" style="4" customWidth="1"/>
    <col min="15369" max="15369" width="3" style="4" customWidth="1"/>
    <col min="15370" max="15370" width="22.453125" style="4" bestFit="1" customWidth="1"/>
    <col min="15371" max="15371" width="22.54296875" style="4" bestFit="1" customWidth="1"/>
    <col min="15372" max="15373" width="22.453125" style="4" bestFit="1" customWidth="1"/>
    <col min="15374" max="15374" width="9.26953125" style="4" bestFit="1" customWidth="1"/>
    <col min="15375" max="15613" width="8.7265625" style="4"/>
    <col min="15614" max="15614" width="3.26953125" style="4" customWidth="1"/>
    <col min="15615" max="15615" width="56.54296875" style="4" customWidth="1"/>
    <col min="15616" max="15616" width="18.26953125" style="4" bestFit="1" customWidth="1"/>
    <col min="15617" max="15617" width="3" style="4" customWidth="1"/>
    <col min="15618" max="15618" width="39.7265625" style="4" customWidth="1"/>
    <col min="15619" max="15619" width="3" style="4" customWidth="1"/>
    <col min="15620" max="15622" width="33.26953125" style="4" customWidth="1"/>
    <col min="15623" max="15623" width="3" style="4" customWidth="1"/>
    <col min="15624" max="15624" width="97.26953125" style="4" customWidth="1"/>
    <col min="15625" max="15625" width="3" style="4" customWidth="1"/>
    <col min="15626" max="15626" width="22.453125" style="4" bestFit="1" customWidth="1"/>
    <col min="15627" max="15627" width="22.54296875" style="4" bestFit="1" customWidth="1"/>
    <col min="15628" max="15629" width="22.453125" style="4" bestFit="1" customWidth="1"/>
    <col min="15630" max="15630" width="9.26953125" style="4" bestFit="1" customWidth="1"/>
    <col min="15631" max="15869" width="8.7265625" style="4"/>
    <col min="15870" max="15870" width="3.26953125" style="4" customWidth="1"/>
    <col min="15871" max="15871" width="56.54296875" style="4" customWidth="1"/>
    <col min="15872" max="15872" width="18.26953125" style="4" bestFit="1" customWidth="1"/>
    <col min="15873" max="15873" width="3" style="4" customWidth="1"/>
    <col min="15874" max="15874" width="39.7265625" style="4" customWidth="1"/>
    <col min="15875" max="15875" width="3" style="4" customWidth="1"/>
    <col min="15876" max="15878" width="33.26953125" style="4" customWidth="1"/>
    <col min="15879" max="15879" width="3" style="4" customWidth="1"/>
    <col min="15880" max="15880" width="97.26953125" style="4" customWidth="1"/>
    <col min="15881" max="15881" width="3" style="4" customWidth="1"/>
    <col min="15882" max="15882" width="22.453125" style="4" bestFit="1" customWidth="1"/>
    <col min="15883" max="15883" width="22.54296875" style="4" bestFit="1" customWidth="1"/>
    <col min="15884" max="15885" width="22.453125" style="4" bestFit="1" customWidth="1"/>
    <col min="15886" max="15886" width="9.26953125" style="4" bestFit="1" customWidth="1"/>
    <col min="15887" max="16125" width="8.7265625" style="4"/>
    <col min="16126" max="16126" width="3.26953125" style="4" customWidth="1"/>
    <col min="16127" max="16127" width="56.54296875" style="4" customWidth="1"/>
    <col min="16128" max="16128" width="18.26953125" style="4" bestFit="1" customWidth="1"/>
    <col min="16129" max="16129" width="3" style="4" customWidth="1"/>
    <col min="16130" max="16130" width="39.7265625" style="4" customWidth="1"/>
    <col min="16131" max="16131" width="3" style="4" customWidth="1"/>
    <col min="16132" max="16134" width="33.26953125" style="4" customWidth="1"/>
    <col min="16135" max="16135" width="3" style="4" customWidth="1"/>
    <col min="16136" max="16136" width="97.26953125" style="4" customWidth="1"/>
    <col min="16137" max="16137" width="3" style="4" customWidth="1"/>
    <col min="16138" max="16138" width="22.453125" style="4" bestFit="1" customWidth="1"/>
    <col min="16139" max="16139" width="22.54296875" style="4" bestFit="1" customWidth="1"/>
    <col min="16140" max="16141" width="22.453125" style="4" bestFit="1" customWidth="1"/>
    <col min="16142" max="16142" width="9.26953125" style="4" bestFit="1" customWidth="1"/>
    <col min="16143" max="16384" width="8.7265625" style="4"/>
  </cols>
  <sheetData>
    <row r="1" spans="1:14" ht="25.15" customHeight="1" x14ac:dyDescent="0.5">
      <c r="A1" s="1"/>
      <c r="B1" s="2"/>
      <c r="C1" s="91" t="s">
        <v>0</v>
      </c>
      <c r="D1" s="3"/>
      <c r="E1" s="205" t="s">
        <v>65</v>
      </c>
      <c r="F1" s="205"/>
      <c r="G1" s="205"/>
      <c r="H1" s="205"/>
      <c r="I1" s="206"/>
    </row>
    <row r="2" spans="1:14" ht="25.15" customHeight="1" x14ac:dyDescent="0.5">
      <c r="A2" s="5" t="s">
        <v>66</v>
      </c>
      <c r="B2" s="6"/>
      <c r="C2" s="7" t="str">
        <f>'FY24 LOCAL BUDGET FORM'!C2</f>
        <v>APPRENTICE</v>
      </c>
      <c r="D2" s="8"/>
      <c r="E2" s="9" t="s">
        <v>67</v>
      </c>
      <c r="F2" s="9">
        <v>45351</v>
      </c>
      <c r="G2" s="9" t="s">
        <v>68</v>
      </c>
      <c r="H2" s="9" t="s">
        <v>69</v>
      </c>
      <c r="I2" s="10">
        <v>45473</v>
      </c>
    </row>
    <row r="3" spans="1:14" ht="25.15" customHeight="1" x14ac:dyDescent="0.5">
      <c r="A3" s="11" t="s">
        <v>6</v>
      </c>
      <c r="B3" s="6"/>
      <c r="C3" s="12" t="str">
        <f>'FY24 LOCAL BUDGET FORM'!C3</f>
        <v>TITLE OF FISCAL AGENT</v>
      </c>
      <c r="D3" s="8"/>
      <c r="E3" s="9"/>
      <c r="F3" s="9"/>
      <c r="G3" s="13"/>
      <c r="H3" s="14"/>
      <c r="I3" s="15"/>
    </row>
    <row r="4" spans="1:14" s="14" customFormat="1" ht="25.15" customHeight="1" x14ac:dyDescent="0.5">
      <c r="A4" s="16" t="s">
        <v>70</v>
      </c>
      <c r="B4" s="17"/>
      <c r="C4" s="18">
        <f>'FY24 LOCAL BUDGET FORM'!F2</f>
        <v>139791.66666666669</v>
      </c>
      <c r="D4" s="17"/>
      <c r="E4" s="9"/>
      <c r="F4" s="9"/>
      <c r="G4" s="13"/>
      <c r="I4" s="15"/>
    </row>
    <row r="5" spans="1:14" s="14" customFormat="1" ht="25.15" customHeight="1" x14ac:dyDescent="0.5">
      <c r="A5" s="19" t="s">
        <v>71</v>
      </c>
      <c r="B5" s="17"/>
      <c r="C5" s="20">
        <v>0</v>
      </c>
      <c r="D5" s="17"/>
      <c r="E5" s="13"/>
      <c r="F5" s="13"/>
      <c r="G5" s="13"/>
      <c r="I5" s="15"/>
    </row>
    <row r="6" spans="1:14" s="14" customFormat="1" ht="25.15" customHeight="1" thickBot="1" x14ac:dyDescent="0.55000000000000004">
      <c r="A6" s="21" t="s">
        <v>72</v>
      </c>
      <c r="B6" s="17"/>
      <c r="C6" s="22">
        <f>C4-C5</f>
        <v>139791.66666666669</v>
      </c>
      <c r="D6" s="17"/>
      <c r="E6" s="23" t="s">
        <v>73</v>
      </c>
      <c r="G6" s="9" t="s">
        <v>74</v>
      </c>
      <c r="H6" s="9" t="s">
        <v>75</v>
      </c>
      <c r="I6" s="15">
        <f>G32</f>
        <v>0</v>
      </c>
    </row>
    <row r="7" spans="1:14" ht="25.15" customHeight="1" x14ac:dyDescent="0.5">
      <c r="A7" s="24" t="s">
        <v>76</v>
      </c>
      <c r="B7" s="25"/>
      <c r="C7" s="9">
        <v>45292</v>
      </c>
      <c r="D7" s="8"/>
      <c r="E7" s="26"/>
      <c r="F7" s="9"/>
      <c r="G7" s="27"/>
      <c r="H7" s="26"/>
      <c r="I7" s="28"/>
    </row>
    <row r="8" spans="1:14" ht="25.15" customHeight="1" x14ac:dyDescent="0.5">
      <c r="A8" s="24" t="s">
        <v>77</v>
      </c>
      <c r="B8" s="25"/>
      <c r="C8" s="9">
        <v>45473</v>
      </c>
      <c r="D8" s="8"/>
      <c r="E8" s="7" t="s">
        <v>78</v>
      </c>
      <c r="F8" s="7" t="s">
        <v>79</v>
      </c>
      <c r="G8" s="7" t="s">
        <v>80</v>
      </c>
      <c r="H8" s="7" t="s">
        <v>81</v>
      </c>
      <c r="I8" s="29" t="s">
        <v>82</v>
      </c>
    </row>
    <row r="9" spans="1:14" ht="25.15" customHeight="1" x14ac:dyDescent="0.5">
      <c r="A9" s="30" t="s">
        <v>83</v>
      </c>
      <c r="B9" s="31"/>
      <c r="C9" s="90" t="str">
        <f>'FY24 LOCAL BUDGET FORM'!F1</f>
        <v>MOD0</v>
      </c>
      <c r="D9" s="8"/>
      <c r="E9" s="32"/>
      <c r="F9" s="33"/>
      <c r="G9" s="34"/>
      <c r="H9" s="34"/>
      <c r="I9" s="35"/>
    </row>
    <row r="10" spans="1:14" ht="25.15" customHeight="1" thickBot="1" x14ac:dyDescent="0.55000000000000004">
      <c r="A10" s="36" t="s">
        <v>84</v>
      </c>
      <c r="B10" s="37"/>
      <c r="C10" s="38" t="s">
        <v>0</v>
      </c>
      <c r="D10" s="8"/>
      <c r="E10" s="38" t="s">
        <v>75</v>
      </c>
      <c r="F10" s="38" t="s">
        <v>85</v>
      </c>
      <c r="G10" s="38" t="s">
        <v>19</v>
      </c>
      <c r="H10" s="38" t="s">
        <v>86</v>
      </c>
      <c r="I10" s="39" t="s">
        <v>87</v>
      </c>
    </row>
    <row r="11" spans="1:14" ht="25.15" customHeight="1" x14ac:dyDescent="0.5">
      <c r="A11" s="40" t="s">
        <v>88</v>
      </c>
      <c r="B11" s="41"/>
      <c r="C11" s="42">
        <f>C4*0.1</f>
        <v>13979.16666666667</v>
      </c>
      <c r="D11" s="43"/>
      <c r="E11" s="42">
        <v>0</v>
      </c>
      <c r="F11" s="42">
        <v>0</v>
      </c>
      <c r="G11" s="42">
        <f>SUM(E11:F11)</f>
        <v>0</v>
      </c>
      <c r="H11" s="42">
        <v>0</v>
      </c>
      <c r="I11" s="44">
        <f>C11-G11-H11</f>
        <v>13979.16666666667</v>
      </c>
      <c r="K11" s="45"/>
    </row>
    <row r="12" spans="1:14" ht="25.15" customHeight="1" x14ac:dyDescent="0.45">
      <c r="A12" s="46" t="s">
        <v>89</v>
      </c>
      <c r="B12" s="47"/>
      <c r="C12" s="48">
        <f>C11/C4</f>
        <v>0.1</v>
      </c>
      <c r="D12" s="49"/>
      <c r="E12" s="50">
        <f>E11/C4</f>
        <v>0</v>
      </c>
      <c r="F12" s="51"/>
      <c r="G12" s="51"/>
      <c r="H12" s="51"/>
      <c r="I12" s="52">
        <f>I11/C11</f>
        <v>1</v>
      </c>
    </row>
    <row r="13" spans="1:14" ht="25.15" customHeight="1" x14ac:dyDescent="0.5">
      <c r="A13" s="53" t="s">
        <v>90</v>
      </c>
      <c r="B13" s="47"/>
      <c r="C13" s="54"/>
      <c r="D13" s="49"/>
      <c r="E13" s="54"/>
      <c r="F13" s="54"/>
      <c r="G13" s="54"/>
      <c r="H13" s="54"/>
      <c r="I13" s="55"/>
    </row>
    <row r="14" spans="1:14" x14ac:dyDescent="0.45">
      <c r="A14" s="56" t="s">
        <v>91</v>
      </c>
      <c r="B14" s="47"/>
      <c r="C14" s="57">
        <f>C6-C11</f>
        <v>125812.50000000001</v>
      </c>
      <c r="D14" s="49"/>
      <c r="E14" s="57">
        <v>0</v>
      </c>
      <c r="F14" s="57">
        <v>0</v>
      </c>
      <c r="G14" s="58">
        <f>SUM(E14:F14)</f>
        <v>0</v>
      </c>
      <c r="H14" s="59">
        <v>0</v>
      </c>
      <c r="I14" s="60">
        <f>C14-G14-H14</f>
        <v>125812.50000000001</v>
      </c>
      <c r="N14" s="61"/>
    </row>
    <row r="15" spans="1:14" ht="25.15" customHeight="1" x14ac:dyDescent="0.45">
      <c r="A15" s="46" t="s">
        <v>92</v>
      </c>
      <c r="B15" s="47"/>
      <c r="C15" s="57">
        <v>0</v>
      </c>
      <c r="D15" s="49"/>
      <c r="E15" s="57">
        <v>0</v>
      </c>
      <c r="F15" s="57">
        <v>0</v>
      </c>
      <c r="G15" s="58">
        <f>SUM(E15:F15)</f>
        <v>0</v>
      </c>
      <c r="H15" s="59">
        <v>0</v>
      </c>
      <c r="I15" s="60">
        <f>C15-G15-H15</f>
        <v>0</v>
      </c>
    </row>
    <row r="16" spans="1:14" ht="25.15" customHeight="1" x14ac:dyDescent="0.5">
      <c r="A16" s="40" t="s">
        <v>93</v>
      </c>
      <c r="B16" s="47"/>
      <c r="C16" s="42">
        <f>SUM(C14:C15)</f>
        <v>125812.50000000001</v>
      </c>
      <c r="D16" s="49"/>
      <c r="E16" s="42">
        <f>SUM(E14:E15)</f>
        <v>0</v>
      </c>
      <c r="F16" s="42">
        <f>SUM(F14:F15)</f>
        <v>0</v>
      </c>
      <c r="G16" s="62">
        <f>SUM(G14:G15)</f>
        <v>0</v>
      </c>
      <c r="H16" s="42">
        <f>SUM(H14:H15)</f>
        <v>0</v>
      </c>
      <c r="I16" s="63">
        <f>SUM(I14:I15)</f>
        <v>125812.50000000001</v>
      </c>
    </row>
    <row r="17" spans="1:12" ht="25.15" customHeight="1" x14ac:dyDescent="0.5">
      <c r="A17" s="53" t="s">
        <v>94</v>
      </c>
      <c r="B17" s="47"/>
      <c r="C17" s="54"/>
      <c r="D17" s="49"/>
      <c r="E17" s="54"/>
      <c r="F17" s="54"/>
      <c r="G17" s="54"/>
      <c r="H17" s="54"/>
      <c r="I17" s="55"/>
    </row>
    <row r="18" spans="1:12" ht="25.15" customHeight="1" x14ac:dyDescent="0.45">
      <c r="A18" s="46" t="s">
        <v>95</v>
      </c>
      <c r="B18" s="47"/>
      <c r="C18" s="59">
        <v>0</v>
      </c>
      <c r="D18" s="49"/>
      <c r="E18" s="59">
        <v>0</v>
      </c>
      <c r="F18" s="59">
        <v>0</v>
      </c>
      <c r="G18" s="58">
        <f>SUM(E18:F18)</f>
        <v>0</v>
      </c>
      <c r="H18" s="59">
        <v>0</v>
      </c>
      <c r="I18" s="60">
        <f>C18-G18-H18</f>
        <v>0</v>
      </c>
      <c r="L18" s="61"/>
    </row>
    <row r="19" spans="1:12" ht="25.15" customHeight="1" x14ac:dyDescent="0.45">
      <c r="A19" s="46" t="s">
        <v>96</v>
      </c>
      <c r="B19" s="47"/>
      <c r="C19" s="59">
        <v>0</v>
      </c>
      <c r="D19" s="49"/>
      <c r="E19" s="59">
        <v>0</v>
      </c>
      <c r="F19" s="59">
        <v>0</v>
      </c>
      <c r="G19" s="58">
        <f t="shared" ref="G19:G21" si="0">SUM(E19:F19)</f>
        <v>0</v>
      </c>
      <c r="H19" s="59">
        <v>0</v>
      </c>
      <c r="I19" s="60">
        <f t="shared" ref="I19:I20" si="1">C19-G19-H19</f>
        <v>0</v>
      </c>
      <c r="L19" s="61"/>
    </row>
    <row r="20" spans="1:12" ht="25.15" customHeight="1" x14ac:dyDescent="0.45">
      <c r="A20" s="46" t="s">
        <v>97</v>
      </c>
      <c r="B20" s="47"/>
      <c r="C20" s="59">
        <v>0</v>
      </c>
      <c r="D20" s="49"/>
      <c r="E20" s="59">
        <v>0</v>
      </c>
      <c r="F20" s="59">
        <v>0</v>
      </c>
      <c r="G20" s="58">
        <f t="shared" si="0"/>
        <v>0</v>
      </c>
      <c r="H20" s="59">
        <v>0</v>
      </c>
      <c r="I20" s="60">
        <f t="shared" si="1"/>
        <v>0</v>
      </c>
    </row>
    <row r="21" spans="1:12" ht="25.15" customHeight="1" x14ac:dyDescent="0.45">
      <c r="A21" s="46" t="s">
        <v>98</v>
      </c>
      <c r="B21" s="47"/>
      <c r="C21" s="59">
        <v>0</v>
      </c>
      <c r="D21" s="49"/>
      <c r="E21" s="59">
        <v>0</v>
      </c>
      <c r="F21" s="59">
        <v>0</v>
      </c>
      <c r="G21" s="58">
        <f t="shared" si="0"/>
        <v>0</v>
      </c>
      <c r="H21" s="59">
        <v>0</v>
      </c>
      <c r="I21" s="60">
        <f t="shared" ref="I21" si="2">C21-E21-F21-H21</f>
        <v>0</v>
      </c>
    </row>
    <row r="22" spans="1:12" ht="25.15" customHeight="1" x14ac:dyDescent="0.5">
      <c r="A22" s="40" t="s">
        <v>99</v>
      </c>
      <c r="B22" s="47"/>
      <c r="C22" s="42">
        <f>SUM(C18:C21)</f>
        <v>0</v>
      </c>
      <c r="D22" s="49"/>
      <c r="E22" s="42">
        <f>SUM(E18:E21)</f>
        <v>0</v>
      </c>
      <c r="F22" s="42">
        <f t="shared" ref="F22:I22" si="3">SUM(F18:F21)</f>
        <v>0</v>
      </c>
      <c r="G22" s="62">
        <f>SUM(G18:G21)</f>
        <v>0</v>
      </c>
      <c r="H22" s="42">
        <f t="shared" si="3"/>
        <v>0</v>
      </c>
      <c r="I22" s="63">
        <f t="shared" si="3"/>
        <v>0</v>
      </c>
    </row>
    <row r="23" spans="1:12" ht="25.15" customHeight="1" x14ac:dyDescent="0.5">
      <c r="A23" s="53" t="s">
        <v>100</v>
      </c>
      <c r="B23" s="47"/>
      <c r="C23" s="54"/>
      <c r="D23" s="49"/>
      <c r="E23" s="54"/>
      <c r="F23" s="54"/>
      <c r="G23" s="54"/>
      <c r="H23" s="54"/>
      <c r="I23" s="55"/>
    </row>
    <row r="24" spans="1:12" ht="25.15" customHeight="1" x14ac:dyDescent="0.45">
      <c r="A24" s="46" t="s">
        <v>101</v>
      </c>
      <c r="B24" s="47"/>
      <c r="C24" s="59">
        <v>0</v>
      </c>
      <c r="D24" s="49"/>
      <c r="E24" s="59">
        <v>0</v>
      </c>
      <c r="F24" s="59">
        <v>0</v>
      </c>
      <c r="G24" s="58">
        <f t="shared" ref="G24" si="4">SUM(E24:F24)</f>
        <v>0</v>
      </c>
      <c r="H24" s="59">
        <v>0</v>
      </c>
      <c r="I24" s="60">
        <f>C24-G24-H24</f>
        <v>0</v>
      </c>
    </row>
    <row r="25" spans="1:12" ht="25.15" customHeight="1" x14ac:dyDescent="0.5">
      <c r="A25" s="40" t="s">
        <v>102</v>
      </c>
      <c r="B25" s="47"/>
      <c r="C25" s="42">
        <f>SUM(C24:C24)</f>
        <v>0</v>
      </c>
      <c r="D25" s="49"/>
      <c r="E25" s="42">
        <f>SUM(E24:E24)</f>
        <v>0</v>
      </c>
      <c r="F25" s="42">
        <f t="shared" ref="F25:I25" si="5">SUM(F24:F24)</f>
        <v>0</v>
      </c>
      <c r="G25" s="42">
        <f>SUM(E25:F25)</f>
        <v>0</v>
      </c>
      <c r="H25" s="42">
        <f t="shared" si="5"/>
        <v>0</v>
      </c>
      <c r="I25" s="63">
        <f t="shared" si="5"/>
        <v>0</v>
      </c>
    </row>
    <row r="26" spans="1:12" ht="25.15" customHeight="1" x14ac:dyDescent="0.5">
      <c r="A26" s="53" t="s">
        <v>103</v>
      </c>
      <c r="B26" s="47"/>
      <c r="C26" s="54"/>
      <c r="D26" s="49"/>
      <c r="E26" s="54"/>
      <c r="F26" s="54"/>
      <c r="G26" s="54"/>
      <c r="H26" s="54"/>
      <c r="I26" s="55"/>
    </row>
    <row r="27" spans="1:12" ht="25.15" customHeight="1" x14ac:dyDescent="0.45">
      <c r="A27" s="46" t="s">
        <v>104</v>
      </c>
      <c r="B27" s="41"/>
      <c r="C27" s="57">
        <v>0</v>
      </c>
      <c r="D27" s="43"/>
      <c r="E27" s="57">
        <v>0</v>
      </c>
      <c r="F27" s="57">
        <v>0</v>
      </c>
      <c r="G27" s="58">
        <f t="shared" ref="G27" si="6">SUM(E27:F27)</f>
        <v>0</v>
      </c>
      <c r="H27" s="57">
        <v>0</v>
      </c>
      <c r="I27" s="60">
        <f>C27-G27-H27</f>
        <v>0</v>
      </c>
    </row>
    <row r="28" spans="1:12" ht="25.15" customHeight="1" x14ac:dyDescent="0.5">
      <c r="A28" s="40" t="s">
        <v>105</v>
      </c>
      <c r="B28" s="41"/>
      <c r="C28" s="42">
        <f>C27</f>
        <v>0</v>
      </c>
      <c r="D28" s="43"/>
      <c r="E28" s="42">
        <f>E27</f>
        <v>0</v>
      </c>
      <c r="F28" s="42">
        <f t="shared" ref="F28:H28" si="7">F27</f>
        <v>0</v>
      </c>
      <c r="G28" s="42">
        <f>SUM(E28:F28)</f>
        <v>0</v>
      </c>
      <c r="H28" s="42">
        <f t="shared" si="7"/>
        <v>0</v>
      </c>
      <c r="I28" s="63">
        <f t="shared" ref="I28" si="8">SUM(I27:I27)</f>
        <v>0</v>
      </c>
    </row>
    <row r="29" spans="1:12" ht="25.15" customHeight="1" thickBot="1" x14ac:dyDescent="0.55000000000000004">
      <c r="A29" s="53" t="s">
        <v>56</v>
      </c>
      <c r="B29" s="47"/>
      <c r="C29" s="64"/>
      <c r="D29" s="49"/>
      <c r="E29" s="54"/>
      <c r="F29" s="54"/>
      <c r="G29" s="54"/>
      <c r="H29" s="54"/>
      <c r="I29" s="55"/>
    </row>
    <row r="30" spans="1:12" ht="25.15" customHeight="1" thickBot="1" x14ac:dyDescent="0.55000000000000004">
      <c r="A30" s="40" t="s">
        <v>106</v>
      </c>
      <c r="B30" s="65"/>
      <c r="C30" s="66">
        <f>C11+C16+C22+C25+C28</f>
        <v>139791.66666666669</v>
      </c>
      <c r="D30" s="67">
        <f>N30-Q30</f>
        <v>0</v>
      </c>
      <c r="E30" s="68">
        <f>E11+E16+E22+E25+E28</f>
        <v>0</v>
      </c>
      <c r="F30" s="68">
        <f t="shared" ref="F30:G30" si="9">F11+F16+F22+F25+F28</f>
        <v>0</v>
      </c>
      <c r="G30" s="68">
        <f t="shared" si="9"/>
        <v>0</v>
      </c>
      <c r="H30" s="68">
        <f>H11+H16+H22+H25+H28</f>
        <v>0</v>
      </c>
      <c r="I30" s="69">
        <f>C30-G30-H30</f>
        <v>139791.66666666669</v>
      </c>
    </row>
    <row r="31" spans="1:12" ht="25.15" customHeight="1" thickBot="1" x14ac:dyDescent="0.55000000000000004">
      <c r="A31" s="46" t="s">
        <v>107</v>
      </c>
      <c r="B31" s="65"/>
      <c r="C31" s="70">
        <f>'FY24 LOCAL BUDGET FORM'!F28</f>
        <v>12708.333333333336</v>
      </c>
      <c r="D31" s="67"/>
      <c r="E31" s="71">
        <v>0</v>
      </c>
      <c r="F31" s="72"/>
      <c r="G31" s="72">
        <f>SUM(E31:F31)</f>
        <v>0</v>
      </c>
      <c r="H31" s="72"/>
      <c r="I31" s="73">
        <f>C31-G31-H31</f>
        <v>12708.333333333336</v>
      </c>
    </row>
    <row r="32" spans="1:12" ht="25.15" customHeight="1" thickBot="1" x14ac:dyDescent="0.55000000000000004">
      <c r="A32" s="74" t="s">
        <v>108</v>
      </c>
      <c r="B32" s="65"/>
      <c r="C32" s="66">
        <f>SUM(C30:C31)</f>
        <v>152500.00000000003</v>
      </c>
      <c r="D32" s="75"/>
      <c r="E32" s="76">
        <f>SUM(E30:E31)</f>
        <v>0</v>
      </c>
      <c r="F32" s="76">
        <f t="shared" ref="F32:H32" si="10">SUM(F30:F31)</f>
        <v>0</v>
      </c>
      <c r="G32" s="76">
        <f>SUM(E32:F32)</f>
        <v>0</v>
      </c>
      <c r="H32" s="76">
        <f t="shared" si="10"/>
        <v>0</v>
      </c>
      <c r="I32" s="69">
        <f>C32-G32-H32</f>
        <v>152500.00000000003</v>
      </c>
    </row>
    <row r="33" spans="1:9" ht="25.15" customHeight="1" thickBot="1" x14ac:dyDescent="0.55000000000000004">
      <c r="A33" s="77" t="s">
        <v>71</v>
      </c>
      <c r="B33" s="47"/>
      <c r="C33" s="78">
        <f>C5</f>
        <v>0</v>
      </c>
      <c r="D33" s="79"/>
      <c r="E33" s="80"/>
      <c r="F33" s="80"/>
      <c r="G33" s="80"/>
      <c r="H33" s="80"/>
      <c r="I33" s="81"/>
    </row>
    <row r="34" spans="1:9" ht="25.15" customHeight="1" thickBot="1" x14ac:dyDescent="0.55000000000000004">
      <c r="A34" s="82"/>
      <c r="B34" s="83"/>
      <c r="C34" s="84"/>
      <c r="D34" s="85"/>
      <c r="E34" s="86"/>
      <c r="F34" s="86"/>
      <c r="G34" s="86"/>
      <c r="H34" s="86"/>
      <c r="I34" s="87"/>
    </row>
    <row r="35" spans="1:9" x14ac:dyDescent="0.45">
      <c r="C35" s="88"/>
      <c r="E35" s="88"/>
      <c r="F35" s="88"/>
      <c r="G35" s="88"/>
    </row>
    <row r="36" spans="1:9" x14ac:dyDescent="0.45">
      <c r="C36" s="88"/>
      <c r="E36" s="88"/>
      <c r="F36" s="88"/>
      <c r="G36" s="88"/>
      <c r="H36" s="89"/>
    </row>
    <row r="37" spans="1:9" x14ac:dyDescent="0.45">
      <c r="C37" s="88"/>
      <c r="E37" s="88"/>
      <c r="F37" s="88"/>
      <c r="G37" s="88"/>
    </row>
    <row r="38" spans="1:9" x14ac:dyDescent="0.45">
      <c r="H38" s="89"/>
    </row>
  </sheetData>
  <mergeCells count="1">
    <mergeCell ref="E1:I1"/>
  </mergeCells>
  <printOptions horizontalCentered="1" verticalCentered="1"/>
  <pageMargins left="0" right="0" top="0" bottom="0" header="0.3" footer="0.3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a99637-98be-49b4-957d-43c4e4c08441">
      <UserInfo>
        <DisplayName>Seifried, Leslie (EOL)</DisplayName>
        <AccountId>14</AccountId>
        <AccountType/>
      </UserInfo>
      <UserInfo>
        <DisplayName>Caissie, Lisa (EOL)</DisplayName>
        <AccountId>26</AccountId>
        <AccountType/>
      </UserInfo>
      <UserInfo>
        <DisplayName>Rhatigan, John (DCS)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CE174B01F5749917862FBECF5C2A4" ma:contentTypeVersion="6" ma:contentTypeDescription="Create a new document." ma:contentTypeScope="" ma:versionID="ef69f9d2a476020d2768ee36cb2c4960">
  <xsd:schema xmlns:xsd="http://www.w3.org/2001/XMLSchema" xmlns:xs="http://www.w3.org/2001/XMLSchema" xmlns:p="http://schemas.microsoft.com/office/2006/metadata/properties" xmlns:ns2="83fc2f16-0369-425b-b575-dd653ffbac19" xmlns:ns3="d3a99637-98be-49b4-957d-43c4e4c08441" targetNamespace="http://schemas.microsoft.com/office/2006/metadata/properties" ma:root="true" ma:fieldsID="0449a84b2c813dcd4cbbab960464e1c2" ns2:_="" ns3:_="">
    <xsd:import namespace="83fc2f16-0369-425b-b575-dd653ffbac19"/>
    <xsd:import namespace="d3a99637-98be-49b4-957d-43c4e4c08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c2f16-0369-425b-b575-dd653ffba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9637-98be-49b4-957d-43c4e4c08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4BF83-B563-45ED-B4FF-6385F5BCF35A}">
  <ds:schemaRefs>
    <ds:schemaRef ds:uri="http://schemas.microsoft.com/office/2006/metadata/properties"/>
    <ds:schemaRef ds:uri="http://schemas.microsoft.com/office/infopath/2007/PartnerControls"/>
    <ds:schemaRef ds:uri="d3a99637-98be-49b4-957d-43c4e4c08441"/>
  </ds:schemaRefs>
</ds:datastoreItem>
</file>

<file path=customXml/itemProps2.xml><?xml version="1.0" encoding="utf-8"?>
<ds:datastoreItem xmlns:ds="http://schemas.openxmlformats.org/officeDocument/2006/customXml" ds:itemID="{801F1A76-E52C-4AAD-BE14-90B7091E7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C3F86-5241-4ECF-BE47-B38F77414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c2f16-0369-425b-b575-dd653ffbac19"/>
    <ds:schemaRef ds:uri="d3a99637-98be-49b4-957d-43c4e4c08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FY24 LOCAL BUDGET FORM</vt:lpstr>
      <vt:lpstr>FY24 FSR</vt:lpstr>
      <vt:lpstr>'FY24 FSR'!Print_Area</vt:lpstr>
      <vt:lpstr>'FY24 LOCAL BUDGET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Walcott, Deborah (EOL)</dc:creator>
  <cp:keywords/>
  <dc:description/>
  <cp:lastModifiedBy>Walcott, Deborah (EOL)</cp:lastModifiedBy>
  <cp:revision/>
  <dcterms:created xsi:type="dcterms:W3CDTF">2024-02-29T15:04:51Z</dcterms:created>
  <dcterms:modified xsi:type="dcterms:W3CDTF">2024-03-12T14:09:41Z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0x0101006D4CE174B01F5749917862FBECF5C2A4</vt:lpwstr>
  </property>
</Properties>
</file>