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Excel Files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_xlnm.Print_Area" localSheetId="1">Sheet2!$A$1:$T$41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2" l="1"/>
  <c r="T33" i="2"/>
  <c r="T31" i="2"/>
  <c r="T29" i="2"/>
  <c r="T27" i="2"/>
  <c r="T25" i="2"/>
  <c r="T23" i="2"/>
  <c r="T19" i="2"/>
  <c r="T17" i="2"/>
  <c r="T15" i="2"/>
  <c r="T13" i="2"/>
  <c r="T11" i="2"/>
  <c r="T9" i="2"/>
  <c r="T7" i="2"/>
  <c r="T21" i="2"/>
  <c r="J14" i="1"/>
  <c r="J12" i="1"/>
  <c r="Q39" i="2"/>
  <c r="S39" i="2" l="1"/>
  <c r="R39" i="2"/>
  <c r="P39" i="2"/>
  <c r="O39" i="2" l="1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I50" i="1"/>
  <c r="G50" i="1"/>
  <c r="K48" i="1"/>
  <c r="J47" i="1"/>
  <c r="K47" i="1" s="1"/>
  <c r="J45" i="1"/>
  <c r="K45" i="1" s="1"/>
  <c r="I40" i="1"/>
  <c r="G40" i="1"/>
  <c r="J39" i="1"/>
  <c r="K39" i="1" s="1"/>
  <c r="I35" i="1"/>
  <c r="G35" i="1"/>
  <c r="J34" i="1"/>
  <c r="K34" i="1" s="1"/>
  <c r="J32" i="1"/>
  <c r="K32" i="1" s="1"/>
  <c r="J31" i="1"/>
  <c r="K31" i="1" s="1"/>
  <c r="J30" i="1"/>
  <c r="K30" i="1" s="1"/>
  <c r="J29" i="1"/>
  <c r="K29" i="1" s="1"/>
  <c r="I26" i="1"/>
  <c r="G26" i="1"/>
  <c r="J23" i="1"/>
  <c r="K23" i="1" s="1"/>
  <c r="J21" i="1"/>
  <c r="K21" i="1" s="1"/>
  <c r="J19" i="1"/>
  <c r="I16" i="1"/>
  <c r="G16" i="1"/>
  <c r="K14" i="1"/>
  <c r="K12" i="1"/>
  <c r="J10" i="1"/>
  <c r="K10" i="1" s="1"/>
  <c r="J8" i="1"/>
  <c r="J16" i="1" s="1"/>
  <c r="T39" i="2" l="1"/>
  <c r="J26" i="1"/>
  <c r="K19" i="1"/>
  <c r="K8" i="1"/>
  <c r="G52" i="1"/>
  <c r="I52" i="1"/>
  <c r="J35" i="1"/>
  <c r="J40" i="1"/>
  <c r="J50" i="1"/>
  <c r="J52" i="1" l="1"/>
</calcChain>
</file>

<file path=xl/comments1.xml><?xml version="1.0" encoding="utf-8"?>
<comments xmlns="http://schemas.openxmlformats.org/spreadsheetml/2006/main">
  <authors>
    <author>rdobrowski</author>
    <author>Faletra, Jean (DWD)</author>
    <author>Saillant, Sveta (DWD)</author>
    <author>JFaletra</author>
    <author>Jean Faletra</author>
  </authors>
  <commentList>
    <comment ref="I8" authorId="0" shapeId="0">
      <text>
        <r>
          <rPr>
            <sz val="8"/>
            <color indexed="81"/>
            <rFont val="Tahoma"/>
            <family val="2"/>
          </rPr>
          <t>For FY19, estimate for 
utilities,  landscaping, snow removal, security, janitors, exterminators, etc.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</rPr>
          <t>FY19 lease amount.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FY19 estimate</t>
        </r>
        <r>
          <rPr>
            <sz val="8"/>
            <color indexed="81"/>
            <rFont val="Tahoma"/>
            <family val="2"/>
          </rPr>
          <t xml:space="preserve">
Gas - $3,600, electricity - $24,500; and security-$1,620</t>
        </r>
      </text>
    </comment>
    <comment ref="I12" authorId="1" shapeId="0">
      <text>
        <r>
          <rPr>
            <sz val="9"/>
            <color indexed="81"/>
            <rFont val="Tahoma"/>
            <family val="2"/>
          </rPr>
          <t xml:space="preserve">FY19 estimated expenses: Utilities,cleaners,exterm,
alarm,landscape,snow removal
</t>
        </r>
      </text>
    </comment>
    <comment ref="I14" authorId="0" shapeId="0">
      <text>
        <r>
          <rPr>
            <sz val="8"/>
            <color indexed="81"/>
            <rFont val="Tahoma"/>
            <family val="2"/>
          </rPr>
          <t>For FY19, estimate for 
utilities,  landscaping, snow removal, security, janitors, exterminators, etc.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>For FY19, estimate for 
utilities,  landscaping, snow removal, security, janitors, exterminators, etc.</t>
        </r>
      </text>
    </comment>
    <comment ref="G21" authorId="1" shapeId="0">
      <text>
        <r>
          <rPr>
            <b/>
            <sz val="9"/>
            <color indexed="81"/>
            <rFont val="Tahoma"/>
            <family val="2"/>
          </rPr>
          <t>FY19 lease amount</t>
        </r>
        <r>
          <rPr>
            <sz val="9"/>
            <color indexed="81"/>
            <rFont val="Tahoma"/>
            <family val="2"/>
          </rPr>
          <t>.</t>
        </r>
      </text>
    </comment>
    <comment ref="I21" authorId="1" shapeId="0">
      <text>
        <r>
          <rPr>
            <sz val="9"/>
            <color indexed="81"/>
            <rFont val="Tahoma"/>
            <family val="2"/>
          </rPr>
          <t>FY19 estimate- Electric $18,700; security $3,240; proshred $2,700</t>
        </r>
      </text>
    </comment>
    <comment ref="D23" authorId="2" shapeId="0">
      <text>
        <r>
          <rPr>
            <b/>
            <sz val="9"/>
            <color indexed="81"/>
            <rFont val="Tahoma"/>
            <family val="2"/>
          </rPr>
          <t xml:space="preserve">FY18 </t>
        </r>
        <r>
          <rPr>
            <sz val="9"/>
            <color indexed="81"/>
            <rFont val="Tahoma"/>
            <family val="2"/>
          </rPr>
          <t>lease space was reduced on 7/1/16. Only Hearings is remaining in the building - about 18% of the previous space.</t>
        </r>
      </text>
    </comment>
    <comment ref="G23" authorId="1" shapeId="0">
      <text>
        <r>
          <rPr>
            <sz val="9"/>
            <color indexed="81"/>
            <rFont val="Tahoma"/>
            <family val="2"/>
          </rPr>
          <t>FY19 lease amount. Lease space was reduced on 7/1/16. Only Hearings is remaining in the building - about 18% of the previous space.</t>
        </r>
      </text>
    </comment>
    <comment ref="I23" authorId="3" shapeId="0">
      <text>
        <r>
          <rPr>
            <sz val="8"/>
            <color indexed="81"/>
            <rFont val="Tahoma"/>
            <family val="2"/>
          </rPr>
          <t>FY 19 expense- one sec. systems + Proshred</t>
        </r>
      </text>
    </comment>
    <comment ref="G29" authorId="1" shapeId="0">
      <text>
        <r>
          <rPr>
            <sz val="9"/>
            <color indexed="81"/>
            <rFont val="Tahoma"/>
            <family val="2"/>
          </rPr>
          <t>FY19 lease cost</t>
        </r>
      </text>
    </comment>
    <comment ref="I29" authorId="2" shapeId="0">
      <text>
        <r>
          <rPr>
            <b/>
            <sz val="9"/>
            <color indexed="81"/>
            <rFont val="Tahoma"/>
            <family val="2"/>
          </rPr>
          <t>Saillant, Sveta (DWD):</t>
        </r>
        <r>
          <rPr>
            <sz val="9"/>
            <color indexed="81"/>
            <rFont val="Tahoma"/>
            <family val="2"/>
          </rPr>
          <t xml:space="preserve">
Proshred - $6500</t>
        </r>
      </text>
    </comment>
    <comment ref="G30" authorId="1" shapeId="0">
      <text>
        <r>
          <rPr>
            <sz val="9"/>
            <color indexed="81"/>
            <rFont val="Tahoma"/>
            <family val="2"/>
          </rPr>
          <t>FY19 lease amount.</t>
        </r>
      </text>
    </comment>
    <comment ref="I30" authorId="2" shapeId="0">
      <text>
        <r>
          <rPr>
            <b/>
            <sz val="9"/>
            <color indexed="81"/>
            <rFont val="Tahoma"/>
            <family val="2"/>
          </rPr>
          <t>Saillant, Sveta (DWD):</t>
        </r>
        <r>
          <rPr>
            <sz val="9"/>
            <color indexed="81"/>
            <rFont val="Tahoma"/>
            <family val="2"/>
          </rPr>
          <t xml:space="preserve">
Proshred $1200</t>
        </r>
      </text>
    </comment>
    <comment ref="E31" authorId="1" shapeId="0">
      <text>
        <r>
          <rPr>
            <sz val="9"/>
            <color indexed="81"/>
            <rFont val="Tahoma"/>
            <family val="2"/>
          </rPr>
          <t>Original sq. ft. - 7,962. Added 393 sq. ft. starting 7/1/14/</t>
        </r>
      </text>
    </comment>
    <comment ref="G31" authorId="1" shapeId="0">
      <text>
        <r>
          <rPr>
            <b/>
            <sz val="9"/>
            <color indexed="81"/>
            <rFont val="Tahoma"/>
            <family val="2"/>
          </rPr>
          <t>FY19 rent cost.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FY19 estimated electricity expense, Proshred and   $2400 for DIA's signage on the main pylon</t>
        </r>
      </text>
    </comment>
    <comment ref="D32" authorId="2" shapeId="0">
      <text>
        <r>
          <rPr>
            <b/>
            <sz val="9"/>
            <color indexed="81"/>
            <rFont val="Tahoma"/>
            <family val="2"/>
          </rPr>
          <t>Saillant, Sveta (DWD):</t>
        </r>
        <r>
          <rPr>
            <sz val="9"/>
            <color indexed="81"/>
            <rFont val="Tahoma"/>
            <family val="2"/>
          </rPr>
          <t xml:space="preserve">
State owned building.</t>
        </r>
      </text>
    </comment>
    <comment ref="E32" authorId="2" shapeId="0">
      <text>
        <r>
          <rPr>
            <b/>
            <sz val="8"/>
            <color indexed="81"/>
            <rFont val="Tahoma"/>
            <family val="2"/>
          </rPr>
          <t>Saillant, Sveta (DWD):</t>
        </r>
        <r>
          <rPr>
            <sz val="8"/>
            <color indexed="81"/>
            <rFont val="Tahoma"/>
            <family val="2"/>
          </rPr>
          <t xml:space="preserve">
5925 sf - office space and 615 sf storage space</t>
        </r>
      </text>
    </comment>
    <comment ref="G32" authorId="4" shapeId="0">
      <text>
        <r>
          <rPr>
            <sz val="8"/>
            <color indexed="81"/>
            <rFont val="Tahoma"/>
            <family val="2"/>
          </rPr>
          <t>FY19 cost per DCAMM - Christine Escott.
Cost increase due to security project.</t>
        </r>
      </text>
    </comment>
    <comment ref="I32" authorId="2" shapeId="0">
      <text>
        <r>
          <rPr>
            <b/>
            <sz val="9"/>
            <color indexed="81"/>
            <rFont val="Tahoma"/>
            <family val="2"/>
          </rPr>
          <t>Saillant, Sveta (DWD</t>
        </r>
        <r>
          <rPr>
            <sz val="9"/>
            <color indexed="81"/>
            <rFont val="Tahoma"/>
            <family val="2"/>
          </rPr>
          <t xml:space="preserve">
Proshred $600</t>
        </r>
      </text>
    </comment>
    <comment ref="D33" authorId="2" shapeId="0">
      <text>
        <r>
          <rPr>
            <b/>
            <sz val="9"/>
            <color indexed="81"/>
            <rFont val="Tahoma"/>
            <family val="2"/>
          </rPr>
          <t>Saillant, Sveta (DWD):</t>
        </r>
        <r>
          <rPr>
            <sz val="9"/>
            <color indexed="81"/>
            <rFont val="Tahoma"/>
            <family val="2"/>
          </rPr>
          <t xml:space="preserve">
State owned building.</t>
        </r>
      </text>
    </comment>
    <comment ref="G34" authorId="4" shapeId="0">
      <text>
        <r>
          <rPr>
            <sz val="8"/>
            <color indexed="81"/>
            <rFont val="Tahoma"/>
            <family val="2"/>
          </rPr>
          <t>FY19 Rent</t>
        </r>
      </text>
    </comment>
    <comment ref="I34" authorId="2" shapeId="0">
      <text>
        <r>
          <rPr>
            <b/>
            <sz val="9"/>
            <color indexed="81"/>
            <rFont val="Tahoma"/>
            <family val="2"/>
          </rPr>
          <t>Saillant, Sveta (DWD</t>
        </r>
        <r>
          <rPr>
            <sz val="9"/>
            <color indexed="81"/>
            <rFont val="Tahoma"/>
            <family val="2"/>
          </rPr>
          <t xml:space="preserve">
Proshred $600</t>
        </r>
      </text>
    </comment>
    <comment ref="D39" authorId="2" shapeId="0">
      <text>
        <r>
          <rPr>
            <b/>
            <sz val="9"/>
            <color indexed="81"/>
            <rFont val="Tahoma"/>
            <family val="2"/>
          </rPr>
          <t>Saillant, Sveta (DWD):</t>
        </r>
        <r>
          <rPr>
            <sz val="9"/>
            <color indexed="81"/>
            <rFont val="Tahoma"/>
            <family val="2"/>
          </rPr>
          <t xml:space="preserve">
State owned building</t>
        </r>
      </text>
    </comment>
    <comment ref="G39" authorId="3" shapeId="0">
      <text>
        <r>
          <rPr>
            <sz val="8"/>
            <color indexed="81"/>
            <rFont val="Tahoma"/>
            <family val="2"/>
          </rPr>
          <t>FY19 cost per DCAMM - Christine Escott.
Cost increase due to security project.</t>
        </r>
      </text>
    </comment>
    <comment ref="G45" authorId="1" shapeId="0">
      <text>
        <r>
          <rPr>
            <sz val="9"/>
            <color indexed="81"/>
            <rFont val="Tahoma"/>
            <family val="2"/>
          </rPr>
          <t>FY19 Rent</t>
        </r>
      </text>
    </comment>
    <comment ref="D47" authorId="2" shapeId="0">
      <text>
        <r>
          <rPr>
            <b/>
            <sz val="9"/>
            <color indexed="81"/>
            <rFont val="Tahoma"/>
            <family val="2"/>
          </rPr>
          <t>Saillant, Sveta (DWD):</t>
        </r>
        <r>
          <rPr>
            <sz val="9"/>
            <color indexed="81"/>
            <rFont val="Tahoma"/>
            <family val="2"/>
          </rPr>
          <t xml:space="preserve">
RFP is in the process</t>
        </r>
      </text>
    </comment>
    <comment ref="F47" authorId="1" shapeId="0">
      <text>
        <r>
          <rPr>
            <sz val="9"/>
            <color indexed="81"/>
            <rFont val="Tahoma"/>
            <family val="2"/>
          </rPr>
          <t>Rate will increase every July 1st.</t>
        </r>
      </text>
    </comment>
    <comment ref="G47" authorId="1" shapeId="0">
      <text>
        <r>
          <rPr>
            <b/>
            <sz val="9"/>
            <color indexed="81"/>
            <rFont val="Tahoma"/>
            <family val="2"/>
          </rPr>
          <t>FY19 lease amount</t>
        </r>
      </text>
    </comment>
  </commentList>
</comments>
</file>

<file path=xl/sharedStrings.xml><?xml version="1.0" encoding="utf-8"?>
<sst xmlns="http://schemas.openxmlformats.org/spreadsheetml/2006/main" count="193" uniqueCount="125">
  <si>
    <t>Executive Office of Labor &amp; Workforce Development</t>
  </si>
  <si>
    <t>Office of Facilities Management</t>
  </si>
  <si>
    <r>
      <t>Premises Costs</t>
    </r>
    <r>
      <rPr>
        <sz val="12"/>
        <color indexed="48"/>
        <rFont val="Times New Roman"/>
        <family val="1"/>
      </rPr>
      <t>:  Current and assumed annual rents</t>
    </r>
  </si>
  <si>
    <t>Start</t>
  </si>
  <si>
    <t>Expiration</t>
  </si>
  <si>
    <t>Lease</t>
  </si>
  <si>
    <t>FY 2018  --  Projected Cost for Space</t>
  </si>
  <si>
    <t>Career Center Locations</t>
  </si>
  <si>
    <t>Address</t>
  </si>
  <si>
    <t>Date</t>
  </si>
  <si>
    <t>Area</t>
  </si>
  <si>
    <t>Rate</t>
  </si>
  <si>
    <t>Rent Per Lease</t>
  </si>
  <si>
    <t>Rent if lease extended</t>
  </si>
  <si>
    <t>Op Cost</t>
  </si>
  <si>
    <t>Total Cost</t>
  </si>
  <si>
    <t>Sq. Ft.</t>
  </si>
  <si>
    <t>Fall River</t>
  </si>
  <si>
    <t>446 North Main Street</t>
  </si>
  <si>
    <t>Owned</t>
  </si>
  <si>
    <t>N/A</t>
  </si>
  <si>
    <t>Leominster</t>
  </si>
  <si>
    <t>100 Erdman Way</t>
  </si>
  <si>
    <t xml:space="preserve">New Bedford </t>
  </si>
  <si>
    <t>618 Acushnet Avenue</t>
  </si>
  <si>
    <t>Taunton</t>
  </si>
  <si>
    <t>72 School Street</t>
  </si>
  <si>
    <t>Career Center Totals</t>
  </si>
  <si>
    <t>DUA Locations</t>
  </si>
  <si>
    <t>Brockton</t>
  </si>
  <si>
    <t>36 Main Street</t>
  </si>
  <si>
    <t>Lawrence Call Center &amp; Hearings</t>
  </si>
  <si>
    <t>360 Merrimack Street</t>
  </si>
  <si>
    <r>
      <t xml:space="preserve">Springfield </t>
    </r>
    <r>
      <rPr>
        <b/>
        <sz val="10"/>
        <color rgb="FFFF0000"/>
        <rFont val="Times New Roman"/>
        <family val="1"/>
      </rPr>
      <t>(smaller office space since 7/1/16)</t>
    </r>
  </si>
  <si>
    <t>88 Industry Avenue</t>
  </si>
  <si>
    <t>DUA Totals</t>
  </si>
  <si>
    <t>DIA Locations</t>
  </si>
  <si>
    <t>Boston</t>
  </si>
  <si>
    <t>1 Congress St.</t>
  </si>
  <si>
    <t>1 Father Devalles Blvd.</t>
  </si>
  <si>
    <t>Lawrence</t>
  </si>
  <si>
    <t>354 Merrimack St.</t>
  </si>
  <si>
    <t>Springfield</t>
  </si>
  <si>
    <t>436 Dwight St.-Office Space</t>
  </si>
  <si>
    <t>Indefinite</t>
  </si>
  <si>
    <t xml:space="preserve">                 -Storage Space</t>
  </si>
  <si>
    <t>Worcester</t>
  </si>
  <si>
    <t>340 Main St.</t>
  </si>
  <si>
    <t>DIA Totals</t>
  </si>
  <si>
    <t>DLR Locations</t>
  </si>
  <si>
    <t>**Boston</t>
  </si>
  <si>
    <t>19 Staniford St</t>
  </si>
  <si>
    <t>DLR Totals</t>
  </si>
  <si>
    <t>DLS Locations</t>
  </si>
  <si>
    <t>**Boston - No agreement</t>
  </si>
  <si>
    <t>19 Staniford St. 2nd floor</t>
  </si>
  <si>
    <t>Haverhill 0 No agreement</t>
  </si>
  <si>
    <t>4 Summer St. 2nd floor</t>
  </si>
  <si>
    <t>Lawrence - ISA</t>
  </si>
  <si>
    <t>37 Shattuck St. 2ndfloor</t>
  </si>
  <si>
    <t>New Bedford  No agreement</t>
  </si>
  <si>
    <t>1213 Purchase St. 2nd floor</t>
  </si>
  <si>
    <t xml:space="preserve">Springfield </t>
  </si>
  <si>
    <t>1 Federal St., Bldg 101-3</t>
  </si>
  <si>
    <t>**Taunton</t>
  </si>
  <si>
    <t>72 School St.</t>
  </si>
  <si>
    <t>Hadley Bldg. 167 Lyman St.</t>
  </si>
  <si>
    <t>DLS Totals</t>
  </si>
  <si>
    <t>EOLWD TOTALS</t>
  </si>
  <si>
    <t>Operating Costs include electricity, gas, water/sewer, landscaping, snow removal, security, repairs (glass, locks, electrical, plumbing, HVAC, elevator, fire alarm, etc), janitorial services, exterimator costs</t>
  </si>
  <si>
    <t>DUA, DCS, DIA, DLS, DLR</t>
  </si>
  <si>
    <t>ss</t>
  </si>
  <si>
    <t>FY 2019--  Projected Cost for Space</t>
  </si>
  <si>
    <t>LOCATION</t>
  </si>
  <si>
    <t>T&amp;M LANDSCAPE/</t>
  </si>
  <si>
    <t xml:space="preserve">       FLYNN</t>
  </si>
  <si>
    <t>SNOW REMOVAL</t>
  </si>
  <si>
    <t>PEST CONTROL</t>
  </si>
  <si>
    <t>FY18</t>
  </si>
  <si>
    <t>DCS Fall River</t>
  </si>
  <si>
    <t>DCS Leominster</t>
  </si>
  <si>
    <t>DCS New Bedford</t>
  </si>
  <si>
    <t>DUA Lawrence</t>
  </si>
  <si>
    <t>DUA Springfield</t>
  </si>
  <si>
    <t>DIA Lawrence</t>
  </si>
  <si>
    <t>DIA Fall River</t>
  </si>
  <si>
    <t>DIA Boston</t>
  </si>
  <si>
    <t>DIA Springfield</t>
  </si>
  <si>
    <t>DIA Worcester</t>
  </si>
  <si>
    <t>DLR Springfield</t>
  </si>
  <si>
    <t>DLS Lawrence</t>
  </si>
  <si>
    <t>DLS Springfield</t>
  </si>
  <si>
    <t>FY19</t>
  </si>
  <si>
    <t>Westborough - License to Occupy Space</t>
  </si>
  <si>
    <t>RENT</t>
  </si>
  <si>
    <t>ELECTRICITY</t>
  </si>
  <si>
    <t>GAS</t>
  </si>
  <si>
    <t>WATER/</t>
  </si>
  <si>
    <t>SEWER</t>
  </si>
  <si>
    <t>A-1 CLEAN</t>
  </si>
  <si>
    <t>TEAM</t>
  </si>
  <si>
    <t>CLEANING</t>
  </si>
  <si>
    <t xml:space="preserve"> M&amp;M</t>
  </si>
  <si>
    <t>ELEVATORS</t>
  </si>
  <si>
    <t>EAGLE</t>
  </si>
  <si>
    <t>EQUIPMENT</t>
  </si>
  <si>
    <t>FIRE</t>
  </si>
  <si>
    <t>SECURITY</t>
  </si>
  <si>
    <t>CITIZEN</t>
  </si>
  <si>
    <t>VENDORS</t>
  </si>
  <si>
    <t>OTHER</t>
  </si>
  <si>
    <t>PROSHRED</t>
  </si>
  <si>
    <t>PLUMBING</t>
  </si>
  <si>
    <t>ELECTRIC</t>
  </si>
  <si>
    <t>DOOR</t>
  </si>
  <si>
    <t>REPAIR</t>
  </si>
  <si>
    <t>DCS/DLS Taunton</t>
  </si>
  <si>
    <t>Updated 6/12/18</t>
  </si>
  <si>
    <t>EXPENCES</t>
  </si>
  <si>
    <t>TOTAL</t>
  </si>
  <si>
    <t>GREEN ACRES</t>
  </si>
  <si>
    <t>LANDSCAPE</t>
  </si>
  <si>
    <t>LIMBACH</t>
  </si>
  <si>
    <t>TOTAL FY19</t>
  </si>
  <si>
    <r>
      <t xml:space="preserve">FY2019 OPERATING COST - </t>
    </r>
    <r>
      <rPr>
        <b/>
        <sz val="10"/>
        <color rgb="FFFF0000"/>
        <rFont val="Arial"/>
        <family val="2"/>
      </rPr>
      <t>ESTIMATED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</si>
</sst>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164" formatCode="mm/dd/yy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48"/>
      <name val="Times New Roman"/>
      <family val="1"/>
    </font>
    <font>
      <sz val="18"/>
      <color indexed="48"/>
      <name val="Arial"/>
      <family val="2"/>
    </font>
    <font>
      <b/>
      <sz val="12"/>
      <color indexed="48"/>
      <name val="Times New Roman"/>
      <family val="1"/>
    </font>
    <font>
      <sz val="12"/>
      <color indexed="48"/>
      <name val="Times New Roman"/>
      <family val="1"/>
    </font>
    <font>
      <sz val="12"/>
      <color indexed="48"/>
      <name val="Arial"/>
      <family val="2"/>
    </font>
    <font>
      <b/>
      <sz val="12"/>
      <color indexed="21"/>
      <name val="Times New Roman"/>
      <family val="1"/>
    </font>
    <font>
      <b/>
      <sz val="10"/>
      <color indexed="21"/>
      <name val="Times New Roman"/>
      <family val="1"/>
    </font>
    <font>
      <b/>
      <sz val="10"/>
      <color indexed="61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color indexed="21"/>
      <name val="Times New Roman"/>
      <family val="1"/>
    </font>
    <font>
      <sz val="10"/>
      <color rgb="FFFF0000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indexed="61"/>
      <name val="Times New Roman"/>
      <family val="1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64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64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0" fillId="0" borderId="2" xfId="0" applyFill="1" applyBorder="1"/>
    <xf numFmtId="0" fontId="0" fillId="0" borderId="0" xfId="0" applyFill="1" applyBorder="1" applyProtection="1"/>
    <xf numFmtId="14" fontId="5" fillId="0" borderId="0" xfId="0" applyNumberFormat="1" applyFont="1"/>
    <xf numFmtId="0" fontId="0" fillId="0" borderId="6" xfId="0" applyFill="1" applyBorder="1" applyProtection="1"/>
    <xf numFmtId="0" fontId="0" fillId="0" borderId="7" xfId="0" applyFill="1" applyBorder="1"/>
    <xf numFmtId="0" fontId="0" fillId="0" borderId="9" xfId="0" applyFill="1" applyBorder="1" applyProtection="1"/>
    <xf numFmtId="0" fontId="7" fillId="0" borderId="9" xfId="0" applyFont="1" applyBorder="1"/>
    <xf numFmtId="0" fontId="0" fillId="0" borderId="9" xfId="0" applyBorder="1"/>
    <xf numFmtId="0" fontId="0" fillId="0" borderId="11" xfId="0" applyFill="1" applyBorder="1"/>
    <xf numFmtId="0" fontId="8" fillId="2" borderId="12" xfId="0" applyFont="1" applyFill="1" applyBorder="1" applyProtection="1"/>
    <xf numFmtId="0" fontId="8" fillId="2" borderId="13" xfId="0" applyFont="1" applyFill="1" applyBorder="1" applyProtection="1"/>
    <xf numFmtId="0" fontId="9" fillId="2" borderId="13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</xf>
    <xf numFmtId="0" fontId="9" fillId="2" borderId="14" xfId="0" applyFont="1" applyFill="1" applyBorder="1" applyProtection="1"/>
    <xf numFmtId="4" fontId="8" fillId="0" borderId="15" xfId="0" applyNumberFormat="1" applyFont="1" applyFill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4" fontId="9" fillId="0" borderId="21" xfId="0" applyNumberFormat="1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9" fillId="0" borderId="26" xfId="0" applyNumberFormat="1" applyFont="1" applyFill="1" applyBorder="1" applyProtection="1">
      <protection locked="0"/>
    </xf>
    <xf numFmtId="0" fontId="11" fillId="0" borderId="27" xfId="0" applyNumberFormat="1" applyFont="1" applyFill="1" applyBorder="1" applyAlignment="1" applyProtection="1">
      <alignment horizontal="left"/>
    </xf>
    <xf numFmtId="164" fontId="12" fillId="0" borderId="27" xfId="0" applyNumberFormat="1" applyFont="1" applyFill="1" applyBorder="1" applyAlignment="1" applyProtection="1">
      <alignment horizontal="center"/>
    </xf>
    <xf numFmtId="37" fontId="12" fillId="0" borderId="27" xfId="0" applyNumberFormat="1" applyFont="1" applyFill="1" applyBorder="1" applyAlignment="1" applyProtection="1">
      <alignment horizontal="right"/>
    </xf>
    <xf numFmtId="7" fontId="12" fillId="0" borderId="27" xfId="0" applyNumberFormat="1" applyFont="1" applyFill="1" applyBorder="1" applyAlignment="1" applyProtection="1">
      <alignment horizontal="right"/>
    </xf>
    <xf numFmtId="4" fontId="12" fillId="0" borderId="28" xfId="0" applyNumberFormat="1" applyFont="1" applyFill="1" applyBorder="1"/>
    <xf numFmtId="40" fontId="12" fillId="0" borderId="27" xfId="0" applyNumberFormat="1" applyFont="1" applyFill="1" applyBorder="1" applyAlignment="1" applyProtection="1">
      <alignment horizontal="center"/>
    </xf>
    <xf numFmtId="165" fontId="12" fillId="0" borderId="27" xfId="0" applyNumberFormat="1" applyFont="1" applyFill="1" applyBorder="1" applyProtection="1"/>
    <xf numFmtId="7" fontId="12" fillId="0" borderId="27" xfId="0" applyNumberFormat="1" applyFont="1" applyFill="1" applyBorder="1" applyProtection="1"/>
    <xf numFmtId="7" fontId="12" fillId="0" borderId="29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9" fillId="0" borderId="30" xfId="0" applyNumberFormat="1" applyFont="1" applyFill="1" applyBorder="1" applyProtection="1">
      <protection locked="0"/>
    </xf>
    <xf numFmtId="0" fontId="12" fillId="0" borderId="31" xfId="0" applyNumberFormat="1" applyFont="1" applyFill="1" applyBorder="1" applyAlignment="1" applyProtection="1">
      <alignment horizontal="left"/>
    </xf>
    <xf numFmtId="37" fontId="12" fillId="0" borderId="31" xfId="0" applyNumberFormat="1" applyFont="1" applyFill="1" applyBorder="1" applyAlignment="1" applyProtection="1">
      <alignment horizontal="right"/>
    </xf>
    <xf numFmtId="7" fontId="12" fillId="0" borderId="31" xfId="0" applyNumberFormat="1" applyFont="1" applyFill="1" applyBorder="1" applyAlignment="1" applyProtection="1">
      <alignment horizontal="center"/>
    </xf>
    <xf numFmtId="40" fontId="12" fillId="0" borderId="31" xfId="0" applyNumberFormat="1" applyFont="1" applyFill="1" applyBorder="1" applyAlignment="1" applyProtection="1">
      <alignment horizontal="center"/>
    </xf>
    <xf numFmtId="165" fontId="12" fillId="0" borderId="31" xfId="0" applyNumberFormat="1" applyFont="1" applyFill="1" applyBorder="1" applyProtection="1"/>
    <xf numFmtId="7" fontId="12" fillId="0" borderId="31" xfId="0" applyNumberFormat="1" applyFont="1" applyFill="1" applyBorder="1" applyProtection="1"/>
    <xf numFmtId="165" fontId="12" fillId="0" borderId="32" xfId="0" applyNumberFormat="1" applyFont="1" applyFill="1" applyBorder="1" applyProtection="1"/>
    <xf numFmtId="0" fontId="9" fillId="0" borderId="30" xfId="0" applyNumberFormat="1" applyFont="1" applyFill="1" applyBorder="1" applyProtection="1"/>
    <xf numFmtId="164" fontId="12" fillId="0" borderId="31" xfId="0" applyNumberFormat="1" applyFont="1" applyFill="1" applyBorder="1" applyAlignment="1" applyProtection="1">
      <alignment horizontal="center"/>
    </xf>
    <xf numFmtId="7" fontId="12" fillId="0" borderId="31" xfId="0" applyNumberFormat="1" applyFont="1" applyFill="1" applyBorder="1" applyAlignment="1" applyProtection="1">
      <alignment horizontal="right"/>
    </xf>
    <xf numFmtId="40" fontId="12" fillId="0" borderId="31" xfId="0" applyNumberFormat="1" applyFont="1" applyFill="1" applyBorder="1" applyProtection="1"/>
    <xf numFmtId="0" fontId="2" fillId="0" borderId="0" xfId="0" applyFont="1" applyFill="1" applyAlignment="1">
      <alignment horizontal="center"/>
    </xf>
    <xf numFmtId="8" fontId="0" fillId="0" borderId="0" xfId="0" applyNumberFormat="1" applyFill="1"/>
    <xf numFmtId="0" fontId="14" fillId="0" borderId="30" xfId="0" applyNumberFormat="1" applyFont="1" applyFill="1" applyBorder="1" applyProtection="1"/>
    <xf numFmtId="0" fontId="9" fillId="0" borderId="33" xfId="0" applyNumberFormat="1" applyFont="1" applyFill="1" applyBorder="1" applyProtection="1">
      <protection locked="0"/>
    </xf>
    <xf numFmtId="165" fontId="12" fillId="0" borderId="14" xfId="0" applyNumberFormat="1" applyFont="1" applyFill="1" applyBorder="1" applyProtection="1"/>
    <xf numFmtId="7" fontId="12" fillId="0" borderId="14" xfId="0" applyNumberFormat="1" applyFont="1" applyFill="1" applyBorder="1" applyProtection="1"/>
    <xf numFmtId="7" fontId="12" fillId="0" borderId="34" xfId="0" applyNumberFormat="1" applyFont="1" applyFill="1" applyBorder="1" applyAlignment="1" applyProtection="1">
      <alignment horizontal="right"/>
    </xf>
    <xf numFmtId="0" fontId="12" fillId="0" borderId="14" xfId="0" applyNumberFormat="1" applyFont="1" applyFill="1" applyBorder="1" applyAlignment="1" applyProtection="1">
      <alignment horizontal="left"/>
    </xf>
    <xf numFmtId="37" fontId="12" fillId="0" borderId="14" xfId="0" applyNumberFormat="1" applyFont="1" applyFill="1" applyBorder="1" applyAlignment="1" applyProtection="1">
      <alignment horizontal="right"/>
    </xf>
    <xf numFmtId="7" fontId="12" fillId="0" borderId="14" xfId="0" applyNumberFormat="1" applyFont="1" applyFill="1" applyBorder="1" applyAlignment="1" applyProtection="1">
      <alignment horizontal="center"/>
    </xf>
    <xf numFmtId="40" fontId="12" fillId="0" borderId="14" xfId="0" applyNumberFormat="1" applyFont="1" applyFill="1" applyBorder="1" applyAlignment="1" applyProtection="1">
      <alignment horizontal="center"/>
    </xf>
    <xf numFmtId="165" fontId="12" fillId="0" borderId="14" xfId="0" applyNumberFormat="1" applyFont="1" applyFill="1" applyBorder="1" applyAlignment="1" applyProtection="1">
      <alignment horizontal="center"/>
    </xf>
    <xf numFmtId="165" fontId="12" fillId="0" borderId="14" xfId="0" quotePrefix="1" applyNumberFormat="1" applyFont="1" applyFill="1" applyBorder="1" applyProtection="1"/>
    <xf numFmtId="9" fontId="0" fillId="0" borderId="0" xfId="0" applyNumberFormat="1" applyAlignment="1">
      <alignment horizontal="center"/>
    </xf>
    <xf numFmtId="8" fontId="2" fillId="0" borderId="0" xfId="0" applyNumberFormat="1" applyFont="1" applyFill="1"/>
    <xf numFmtId="0" fontId="9" fillId="0" borderId="35" xfId="0" applyNumberFormat="1" applyFont="1" applyFill="1" applyBorder="1" applyProtection="1">
      <protection locked="0"/>
    </xf>
    <xf numFmtId="165" fontId="12" fillId="0" borderId="36" xfId="0" quotePrefix="1" applyNumberFormat="1" applyFont="1" applyFill="1" applyBorder="1" applyProtection="1"/>
    <xf numFmtId="7" fontId="12" fillId="0" borderId="36" xfId="0" applyNumberFormat="1" applyFont="1" applyFill="1" applyBorder="1" applyProtection="1"/>
    <xf numFmtId="7" fontId="12" fillId="0" borderId="37" xfId="0" applyNumberFormat="1" applyFont="1" applyFill="1" applyBorder="1" applyAlignment="1" applyProtection="1">
      <alignment horizontal="right"/>
    </xf>
    <xf numFmtId="0" fontId="10" fillId="0" borderId="38" xfId="0" applyFont="1" applyFill="1" applyBorder="1" applyAlignment="1" applyProtection="1">
      <alignment horizontal="center"/>
    </xf>
    <xf numFmtId="164" fontId="12" fillId="0" borderId="39" xfId="0" applyNumberFormat="1" applyFont="1" applyFill="1" applyBorder="1" applyAlignment="1" applyProtection="1">
      <alignment horizontal="center"/>
    </xf>
    <xf numFmtId="164" fontId="12" fillId="0" borderId="40" xfId="0" applyNumberFormat="1" applyFont="1" applyFill="1" applyBorder="1" applyAlignment="1" applyProtection="1">
      <alignment horizontal="center"/>
    </xf>
    <xf numFmtId="164" fontId="12" fillId="0" borderId="41" xfId="0" applyNumberFormat="1" applyFont="1" applyFill="1" applyBorder="1" applyAlignment="1" applyProtection="1">
      <alignment horizontal="center"/>
    </xf>
    <xf numFmtId="8" fontId="12" fillId="0" borderId="39" xfId="0" applyNumberFormat="1" applyFont="1" applyFill="1" applyBorder="1" applyProtection="1"/>
    <xf numFmtId="165" fontId="12" fillId="0" borderId="39" xfId="0" applyNumberFormat="1" applyFont="1" applyFill="1" applyBorder="1" applyAlignment="1" applyProtection="1">
      <alignment horizontal="center"/>
    </xf>
    <xf numFmtId="8" fontId="12" fillId="0" borderId="42" xfId="0" applyNumberFormat="1" applyFont="1" applyFill="1" applyBorder="1" applyProtection="1"/>
    <xf numFmtId="8" fontId="15" fillId="0" borderId="42" xfId="0" applyNumberFormat="1" applyFont="1" applyFill="1" applyBorder="1" applyProtection="1"/>
    <xf numFmtId="164" fontId="12" fillId="0" borderId="43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0" fillId="0" borderId="44" xfId="0" applyFont="1" applyFill="1" applyBorder="1" applyAlignment="1" applyProtection="1">
      <alignment horizontal="center"/>
      <protection locked="0"/>
    </xf>
    <xf numFmtId="164" fontId="12" fillId="0" borderId="45" xfId="0" applyNumberFormat="1" applyFont="1" applyFill="1" applyBorder="1" applyAlignment="1" applyProtection="1">
      <alignment horizontal="center"/>
    </xf>
    <xf numFmtId="164" fontId="12" fillId="0" borderId="46" xfId="0" applyNumberFormat="1" applyFont="1" applyFill="1" applyBorder="1" applyAlignment="1" applyProtection="1">
      <alignment horizontal="center"/>
    </xf>
    <xf numFmtId="165" fontId="12" fillId="0" borderId="45" xfId="0" applyNumberFormat="1" applyFont="1" applyFill="1" applyBorder="1" applyAlignment="1" applyProtection="1">
      <alignment horizontal="center"/>
    </xf>
    <xf numFmtId="165" fontId="13" fillId="0" borderId="45" xfId="0" applyNumberFormat="1" applyFont="1" applyFill="1" applyBorder="1" applyAlignment="1" applyProtection="1">
      <alignment horizontal="center"/>
    </xf>
    <xf numFmtId="164" fontId="12" fillId="0" borderId="47" xfId="0" applyNumberFormat="1" applyFont="1" applyFill="1" applyBorder="1" applyAlignment="1" applyProtection="1">
      <alignment horizontal="center"/>
    </xf>
    <xf numFmtId="0" fontId="9" fillId="0" borderId="48" xfId="0" applyNumberFormat="1" applyFont="1" applyFill="1" applyBorder="1" applyProtection="1">
      <protection locked="0"/>
    </xf>
    <xf numFmtId="0" fontId="12" fillId="0" borderId="49" xfId="0" applyNumberFormat="1" applyFont="1" applyFill="1" applyBorder="1" applyAlignment="1" applyProtection="1">
      <alignment horizontal="left"/>
    </xf>
    <xf numFmtId="37" fontId="12" fillId="0" borderId="49" xfId="0" applyNumberFormat="1" applyFont="1" applyFill="1" applyBorder="1" applyAlignment="1" applyProtection="1">
      <alignment horizontal="right"/>
    </xf>
    <xf numFmtId="7" fontId="12" fillId="0" borderId="49" xfId="0" applyNumberFormat="1" applyFont="1" applyFill="1" applyBorder="1" applyAlignment="1" applyProtection="1">
      <alignment horizontal="center"/>
    </xf>
    <xf numFmtId="40" fontId="12" fillId="0" borderId="49" xfId="0" applyNumberFormat="1" applyFont="1" applyFill="1" applyBorder="1" applyAlignment="1" applyProtection="1">
      <alignment horizontal="center"/>
    </xf>
    <xf numFmtId="165" fontId="12" fillId="0" borderId="49" xfId="0" applyNumberFormat="1" applyFont="1" applyFill="1" applyBorder="1" applyAlignment="1" applyProtection="1">
      <alignment horizontal="center"/>
    </xf>
    <xf numFmtId="165" fontId="12" fillId="0" borderId="49" xfId="0" quotePrefix="1" applyNumberFormat="1" applyFont="1" applyFill="1" applyBorder="1" applyProtection="1"/>
    <xf numFmtId="7" fontId="12" fillId="0" borderId="49" xfId="0" applyNumberFormat="1" applyFont="1" applyFill="1" applyBorder="1" applyProtection="1"/>
    <xf numFmtId="7" fontId="12" fillId="0" borderId="50" xfId="0" applyNumberFormat="1" applyFont="1" applyFill="1" applyBorder="1" applyAlignment="1" applyProtection="1">
      <alignment horizontal="right"/>
    </xf>
    <xf numFmtId="0" fontId="12" fillId="0" borderId="27" xfId="0" applyNumberFormat="1" applyFont="1" applyFill="1" applyBorder="1" applyAlignment="1" applyProtection="1">
      <alignment horizontal="left"/>
    </xf>
    <xf numFmtId="164" fontId="13" fillId="0" borderId="27" xfId="0" applyNumberFormat="1" applyFont="1" applyFill="1" applyBorder="1" applyAlignment="1" applyProtection="1">
      <alignment horizontal="center"/>
    </xf>
    <xf numFmtId="7" fontId="12" fillId="0" borderId="27" xfId="0" applyNumberFormat="1" applyFont="1" applyFill="1" applyBorder="1" applyAlignment="1" applyProtection="1">
      <alignment horizontal="center"/>
    </xf>
    <xf numFmtId="165" fontId="12" fillId="0" borderId="27" xfId="0" applyNumberFormat="1" applyFont="1" applyFill="1" applyBorder="1" applyAlignment="1" applyProtection="1">
      <alignment horizontal="center"/>
    </xf>
    <xf numFmtId="165" fontId="12" fillId="0" borderId="27" xfId="0" quotePrefix="1" applyNumberFormat="1" applyFont="1" applyFill="1" applyBorder="1" applyProtection="1"/>
    <xf numFmtId="7" fontId="12" fillId="0" borderId="51" xfId="0" applyNumberFormat="1" applyFont="1" applyFill="1" applyBorder="1" applyAlignment="1" applyProtection="1">
      <alignment horizontal="right"/>
    </xf>
    <xf numFmtId="0" fontId="16" fillId="0" borderId="30" xfId="0" applyNumberFormat="1" applyFont="1" applyFill="1" applyBorder="1" applyProtection="1"/>
    <xf numFmtId="165" fontId="12" fillId="0" borderId="31" xfId="0" quotePrefix="1" applyNumberFormat="1" applyFont="1" applyFill="1" applyBorder="1" applyProtection="1"/>
    <xf numFmtId="7" fontId="11" fillId="0" borderId="31" xfId="0" applyNumberFormat="1" applyFont="1" applyFill="1" applyBorder="1" applyAlignment="1" applyProtection="1">
      <alignment horizontal="left"/>
    </xf>
    <xf numFmtId="165" fontId="13" fillId="0" borderId="31" xfId="0" quotePrefix="1" applyNumberFormat="1" applyFont="1" applyFill="1" applyBorder="1" applyProtection="1"/>
    <xf numFmtId="0" fontId="2" fillId="0" borderId="0" xfId="0" applyFont="1" applyFill="1"/>
    <xf numFmtId="0" fontId="10" fillId="0" borderId="52" xfId="0" applyFont="1" applyFill="1" applyBorder="1" applyAlignment="1" applyProtection="1">
      <alignment horizontal="center"/>
      <protection locked="0"/>
    </xf>
    <xf numFmtId="164" fontId="12" fillId="0" borderId="53" xfId="0" applyNumberFormat="1" applyFont="1" applyFill="1" applyBorder="1" applyAlignment="1" applyProtection="1">
      <alignment horizontal="center"/>
    </xf>
    <xf numFmtId="164" fontId="12" fillId="0" borderId="54" xfId="0" applyNumberFormat="1" applyFont="1" applyFill="1" applyBorder="1" applyAlignment="1" applyProtection="1">
      <alignment horizontal="center"/>
    </xf>
    <xf numFmtId="164" fontId="12" fillId="0" borderId="55" xfId="0" applyNumberFormat="1" applyFont="1" applyFill="1" applyBorder="1" applyAlignment="1" applyProtection="1">
      <alignment horizontal="center"/>
    </xf>
    <xf numFmtId="8" fontId="12" fillId="0" borderId="56" xfId="0" applyNumberFormat="1" applyFont="1" applyFill="1" applyBorder="1" applyProtection="1"/>
    <xf numFmtId="165" fontId="12" fillId="0" borderId="55" xfId="0" applyNumberFormat="1" applyFont="1" applyFill="1" applyBorder="1" applyProtection="1"/>
    <xf numFmtId="165" fontId="12" fillId="0" borderId="56" xfId="0" applyNumberFormat="1" applyFont="1" applyFill="1" applyBorder="1" applyProtection="1"/>
    <xf numFmtId="8" fontId="15" fillId="0" borderId="56" xfId="0" applyNumberFormat="1" applyFont="1" applyFill="1" applyBorder="1" applyProtection="1"/>
    <xf numFmtId="164" fontId="12" fillId="0" borderId="29" xfId="0" applyNumberFormat="1" applyFont="1" applyFill="1" applyBorder="1" applyAlignment="1" applyProtection="1">
      <alignment horizontal="center"/>
    </xf>
    <xf numFmtId="0" fontId="18" fillId="0" borderId="57" xfId="0" applyFont="1" applyFill="1" applyBorder="1" applyAlignment="1">
      <alignment horizontal="center"/>
    </xf>
    <xf numFmtId="0" fontId="12" fillId="0" borderId="57" xfId="0" applyFont="1" applyFill="1" applyBorder="1"/>
    <xf numFmtId="0" fontId="9" fillId="0" borderId="58" xfId="0" applyFont="1" applyFill="1" applyBorder="1"/>
    <xf numFmtId="0" fontId="12" fillId="0" borderId="59" xfId="0" applyFont="1" applyFill="1" applyBorder="1"/>
    <xf numFmtId="14" fontId="12" fillId="0" borderId="59" xfId="0" applyNumberFormat="1" applyFont="1" applyFill="1" applyBorder="1"/>
    <xf numFmtId="3" fontId="12" fillId="0" borderId="59" xfId="0" applyNumberFormat="1" applyFont="1" applyFill="1" applyBorder="1"/>
    <xf numFmtId="165" fontId="12" fillId="0" borderId="59" xfId="0" applyNumberFormat="1" applyFont="1" applyFill="1" applyBorder="1"/>
    <xf numFmtId="4" fontId="12" fillId="0" borderId="59" xfId="0" applyNumberFormat="1" applyFont="1" applyFill="1" applyBorder="1" applyAlignment="1">
      <alignment horizontal="center"/>
    </xf>
    <xf numFmtId="7" fontId="12" fillId="0" borderId="59" xfId="0" applyNumberFormat="1" applyFont="1" applyFill="1" applyBorder="1" applyProtection="1"/>
    <xf numFmtId="7" fontId="12" fillId="0" borderId="60" xfId="0" applyNumberFormat="1" applyFont="1" applyFill="1" applyBorder="1" applyAlignment="1" applyProtection="1">
      <alignment horizontal="right"/>
    </xf>
    <xf numFmtId="8" fontId="0" fillId="0" borderId="0" xfId="0" applyNumberFormat="1"/>
    <xf numFmtId="0" fontId="9" fillId="0" borderId="61" xfId="0" applyFont="1" applyFill="1" applyBorder="1"/>
    <xf numFmtId="0" fontId="12" fillId="0" borderId="62" xfId="0" applyFont="1" applyFill="1" applyBorder="1"/>
    <xf numFmtId="14" fontId="12" fillId="0" borderId="62" xfId="0" applyNumberFormat="1" applyFont="1" applyFill="1" applyBorder="1"/>
    <xf numFmtId="3" fontId="12" fillId="0" borderId="62" xfId="0" applyNumberFormat="1" applyFont="1" applyFill="1" applyBorder="1"/>
    <xf numFmtId="165" fontId="12" fillId="0" borderId="62" xfId="0" applyNumberFormat="1" applyFont="1" applyFill="1" applyBorder="1"/>
    <xf numFmtId="4" fontId="12" fillId="0" borderId="62" xfId="0" applyNumberFormat="1" applyFont="1" applyFill="1" applyBorder="1" applyAlignment="1">
      <alignment horizontal="center"/>
    </xf>
    <xf numFmtId="7" fontId="12" fillId="0" borderId="62" xfId="0" applyNumberFormat="1" applyFont="1" applyFill="1" applyBorder="1" applyProtection="1"/>
    <xf numFmtId="7" fontId="12" fillId="0" borderId="63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12" fillId="0" borderId="62" xfId="0" applyFont="1" applyFill="1" applyBorder="1" applyAlignment="1">
      <alignment horizontal="center"/>
    </xf>
    <xf numFmtId="3" fontId="2" fillId="0" borderId="0" xfId="0" applyNumberFormat="1" applyFont="1"/>
    <xf numFmtId="0" fontId="12" fillId="0" borderId="63" xfId="0" applyFont="1" applyFill="1" applyBorder="1"/>
    <xf numFmtId="0" fontId="9" fillId="0" borderId="64" xfId="0" applyFont="1" applyFill="1" applyBorder="1"/>
    <xf numFmtId="0" fontId="12" fillId="0" borderId="65" xfId="0" applyFont="1" applyFill="1" applyBorder="1"/>
    <xf numFmtId="14" fontId="12" fillId="0" borderId="65" xfId="0" applyNumberFormat="1" applyFont="1" applyFill="1" applyBorder="1"/>
    <xf numFmtId="3" fontId="12" fillId="0" borderId="65" xfId="0" applyNumberFormat="1" applyFont="1" applyFill="1" applyBorder="1"/>
    <xf numFmtId="165" fontId="12" fillId="0" borderId="65" xfId="0" applyNumberFormat="1" applyFont="1" applyFill="1" applyBorder="1"/>
    <xf numFmtId="0" fontId="12" fillId="0" borderId="65" xfId="0" applyFont="1" applyFill="1" applyBorder="1" applyAlignment="1">
      <alignment horizontal="center"/>
    </xf>
    <xf numFmtId="7" fontId="12" fillId="0" borderId="65" xfId="0" applyNumberFormat="1" applyFont="1" applyFill="1" applyBorder="1" applyProtection="1"/>
    <xf numFmtId="7" fontId="12" fillId="0" borderId="66" xfId="0" applyNumberFormat="1" applyFont="1" applyFill="1" applyBorder="1" applyAlignment="1" applyProtection="1">
      <alignment horizontal="right"/>
    </xf>
    <xf numFmtId="0" fontId="10" fillId="0" borderId="67" xfId="0" applyFont="1" applyFill="1" applyBorder="1" applyAlignment="1">
      <alignment horizontal="center"/>
    </xf>
    <xf numFmtId="164" fontId="12" fillId="0" borderId="68" xfId="0" applyNumberFormat="1" applyFont="1" applyFill="1" applyBorder="1" applyAlignment="1" applyProtection="1">
      <alignment horizontal="center"/>
    </xf>
    <xf numFmtId="164" fontId="12" fillId="0" borderId="69" xfId="0" applyNumberFormat="1" applyFont="1" applyFill="1" applyBorder="1" applyAlignment="1" applyProtection="1">
      <alignment horizontal="center"/>
    </xf>
    <xf numFmtId="164" fontId="12" fillId="0" borderId="70" xfId="0" applyNumberFormat="1" applyFont="1" applyFill="1" applyBorder="1" applyAlignment="1" applyProtection="1">
      <alignment horizontal="center"/>
    </xf>
    <xf numFmtId="165" fontId="12" fillId="0" borderId="71" xfId="0" applyNumberFormat="1" applyFont="1" applyFill="1" applyBorder="1"/>
    <xf numFmtId="0" fontId="2" fillId="0" borderId="71" xfId="0" applyFont="1" applyFill="1" applyBorder="1"/>
    <xf numFmtId="7" fontId="11" fillId="0" borderId="71" xfId="0" applyNumberFormat="1" applyFont="1" applyFill="1" applyBorder="1"/>
    <xf numFmtId="164" fontId="12" fillId="0" borderId="72" xfId="0" applyNumberFormat="1" applyFont="1" applyFill="1" applyBorder="1" applyAlignment="1" applyProtection="1">
      <alignment horizontal="center"/>
    </xf>
    <xf numFmtId="3" fontId="12" fillId="0" borderId="59" xfId="0" applyNumberFormat="1" applyFont="1" applyFill="1" applyBorder="1" applyAlignment="1">
      <alignment horizontal="right"/>
    </xf>
    <xf numFmtId="165" fontId="12" fillId="0" borderId="59" xfId="0" applyNumberFormat="1" applyFont="1" applyFill="1" applyBorder="1" applyAlignment="1">
      <alignment horizontal="right"/>
    </xf>
    <xf numFmtId="165" fontId="12" fillId="0" borderId="60" xfId="0" applyNumberFormat="1" applyFont="1" applyFill="1" applyBorder="1" applyAlignment="1" applyProtection="1">
      <alignment horizontal="right"/>
    </xf>
    <xf numFmtId="14" fontId="12" fillId="0" borderId="59" xfId="0" applyNumberFormat="1" applyFont="1" applyFill="1" applyBorder="1" applyAlignment="1">
      <alignment horizontal="right"/>
    </xf>
    <xf numFmtId="165" fontId="12" fillId="0" borderId="63" xfId="0" applyNumberFormat="1" applyFont="1" applyFill="1" applyBorder="1" applyAlignment="1" applyProtection="1">
      <alignment horizontal="right"/>
    </xf>
    <xf numFmtId="9" fontId="2" fillId="0" borderId="0" xfId="0" applyNumberFormat="1" applyFont="1" applyFill="1" applyAlignment="1">
      <alignment horizontal="center"/>
    </xf>
    <xf numFmtId="165" fontId="12" fillId="0" borderId="66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/>
    <xf numFmtId="7" fontId="11" fillId="0" borderId="0" xfId="0" applyNumberFormat="1" applyFont="1" applyFill="1" applyBorder="1"/>
    <xf numFmtId="0" fontId="12" fillId="0" borderId="2" xfId="0" applyFont="1" applyFill="1" applyBorder="1" applyAlignment="1">
      <alignment vertical="top"/>
    </xf>
    <xf numFmtId="0" fontId="12" fillId="0" borderId="2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/>
    <xf numFmtId="165" fontId="13" fillId="0" borderId="0" xfId="0" applyNumberFormat="1" applyFont="1" applyFill="1"/>
    <xf numFmtId="0" fontId="19" fillId="0" borderId="0" xfId="0" applyFont="1" applyFill="1"/>
    <xf numFmtId="0" fontId="19" fillId="0" borderId="0" xfId="0" applyFont="1" applyAlignment="1">
      <alignment horizontal="center"/>
    </xf>
    <xf numFmtId="0" fontId="19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73" xfId="0" applyBorder="1" applyAlignment="1">
      <alignment horizontal="center"/>
    </xf>
    <xf numFmtId="0" fontId="0" fillId="0" borderId="75" xfId="0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9" xfId="0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76" xfId="0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1" fillId="0" borderId="84" xfId="0" applyFont="1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1" fillId="0" borderId="80" xfId="0" applyFont="1" applyFill="1" applyBorder="1" applyAlignment="1">
      <alignment horizontal="center"/>
    </xf>
    <xf numFmtId="165" fontId="12" fillId="0" borderId="62" xfId="0" applyNumberFormat="1" applyFont="1" applyFill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0" fillId="0" borderId="80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73" xfId="0" applyFont="1" applyBorder="1" applyAlignment="1"/>
    <xf numFmtId="0" fontId="25" fillId="0" borderId="80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165" fontId="12" fillId="0" borderId="62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84" xfId="0" applyFont="1" applyBorder="1" applyAlignment="1">
      <alignment horizontal="center"/>
    </xf>
    <xf numFmtId="0" fontId="1" fillId="3" borderId="8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/>
    </xf>
    <xf numFmtId="4" fontId="26" fillId="0" borderId="83" xfId="0" applyNumberFormat="1" applyFont="1" applyFill="1" applyBorder="1" applyAlignment="1">
      <alignment horizontal="center"/>
    </xf>
    <xf numFmtId="0" fontId="26" fillId="0" borderId="76" xfId="0" applyFont="1" applyBorder="1" applyAlignment="1">
      <alignment horizontal="center"/>
    </xf>
    <xf numFmtId="0" fontId="27" fillId="0" borderId="76" xfId="0" applyFont="1" applyBorder="1" applyAlignment="1">
      <alignment horizontal="center"/>
    </xf>
    <xf numFmtId="3" fontId="26" fillId="0" borderId="76" xfId="0" applyNumberFormat="1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4" fontId="26" fillId="3" borderId="83" xfId="0" applyNumberFormat="1" applyFont="1" applyFill="1" applyBorder="1" applyAlignment="1">
      <alignment horizontal="center"/>
    </xf>
    <xf numFmtId="3" fontId="26" fillId="3" borderId="84" xfId="0" applyNumberFormat="1" applyFont="1" applyFill="1" applyBorder="1" applyAlignment="1">
      <alignment horizontal="center"/>
    </xf>
    <xf numFmtId="4" fontId="26" fillId="3" borderId="84" xfId="0" applyNumberFormat="1" applyFont="1" applyFill="1" applyBorder="1" applyAlignment="1">
      <alignment horizontal="center"/>
    </xf>
    <xf numFmtId="0" fontId="26" fillId="0" borderId="84" xfId="0" applyFont="1" applyFill="1" applyBorder="1" applyAlignment="1">
      <alignment horizontal="center"/>
    </xf>
    <xf numFmtId="3" fontId="26" fillId="0" borderId="85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7" fontId="28" fillId="0" borderId="81" xfId="0" applyNumberFormat="1" applyFont="1" applyFill="1" applyBorder="1" applyAlignment="1" applyProtection="1">
      <alignment horizontal="center"/>
    </xf>
    <xf numFmtId="3" fontId="26" fillId="0" borderId="84" xfId="0" applyNumberFormat="1" applyFont="1" applyFill="1" applyBorder="1" applyAlignment="1">
      <alignment horizontal="center"/>
    </xf>
    <xf numFmtId="0" fontId="26" fillId="0" borderId="85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6" fillId="3" borderId="0" xfId="0" applyNumberFormat="1" applyFont="1" applyFill="1" applyBorder="1" applyAlignment="1">
      <alignment horizontal="center"/>
    </xf>
    <xf numFmtId="3" fontId="26" fillId="3" borderId="85" xfId="0" applyNumberFormat="1" applyFont="1" applyFill="1" applyBorder="1" applyAlignment="1">
      <alignment horizontal="center"/>
    </xf>
    <xf numFmtId="7" fontId="28" fillId="0" borderId="84" xfId="0" applyNumberFormat="1" applyFont="1" applyFill="1" applyBorder="1" applyAlignment="1" applyProtection="1">
      <alignment horizontal="center"/>
    </xf>
    <xf numFmtId="4" fontId="26" fillId="0" borderId="80" xfId="0" applyNumberFormat="1" applyFont="1" applyFill="1" applyBorder="1" applyAlignment="1">
      <alignment horizontal="center"/>
    </xf>
    <xf numFmtId="3" fontId="26" fillId="0" borderId="80" xfId="0" applyNumberFormat="1" applyFont="1" applyFill="1" applyBorder="1" applyAlignment="1">
      <alignment horizontal="center"/>
    </xf>
    <xf numFmtId="0" fontId="26" fillId="0" borderId="80" xfId="0" applyFont="1" applyFill="1" applyBorder="1" applyAlignment="1">
      <alignment horizontal="center"/>
    </xf>
    <xf numFmtId="0" fontId="26" fillId="0" borderId="77" xfId="0" applyFont="1" applyFill="1" applyBorder="1" applyAlignment="1">
      <alignment horizontal="center"/>
    </xf>
    <xf numFmtId="0" fontId="26" fillId="0" borderId="7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4" fontId="29" fillId="3" borderId="0" xfId="0" applyNumberFormat="1" applyFont="1" applyFill="1" applyAlignment="1">
      <alignment horizontal="center"/>
    </xf>
    <xf numFmtId="3" fontId="29" fillId="3" borderId="0" xfId="0" applyNumberFormat="1" applyFont="1" applyFill="1" applyAlignment="1">
      <alignment horizontal="center"/>
    </xf>
    <xf numFmtId="3" fontId="29" fillId="3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5" fillId="0" borderId="8" xfId="0" applyFont="1" applyBorder="1" applyAlignment="1" applyProtection="1"/>
    <xf numFmtId="0" fontId="5" fillId="0" borderId="9" xfId="0" applyFont="1" applyBorder="1" applyAlignment="1" applyProtection="1"/>
    <xf numFmtId="0" fontId="5" fillId="0" borderId="10" xfId="0" applyFont="1" applyBorder="1" applyAlignment="1" applyProtection="1"/>
    <xf numFmtId="0" fontId="8" fillId="2" borderId="16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164" fontId="13" fillId="0" borderId="31" xfId="0" applyNumberFormat="1" applyFont="1" applyFill="1" applyBorder="1" applyAlignment="1" applyProtection="1">
      <alignment horizontal="center"/>
    </xf>
    <xf numFmtId="164" fontId="13" fillId="0" borderId="14" xfId="0" applyNumberFormat="1" applyFont="1" applyFill="1" applyBorder="1" applyAlignment="1" applyProtection="1">
      <alignment horizontal="center"/>
    </xf>
    <xf numFmtId="164" fontId="13" fillId="0" borderId="49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workbookViewId="0">
      <selection activeCell="P48" sqref="P48"/>
    </sheetView>
  </sheetViews>
  <sheetFormatPr defaultRowHeight="15" x14ac:dyDescent="0.25"/>
  <cols>
    <col min="1" max="1" width="36.85546875" customWidth="1"/>
    <col min="2" max="2" width="23.5703125" customWidth="1"/>
    <col min="3" max="3" width="10.85546875" customWidth="1"/>
    <col min="4" max="4" width="12.85546875" customWidth="1"/>
    <col min="5" max="5" width="12" customWidth="1"/>
    <col min="6" max="6" width="11.140625" customWidth="1"/>
    <col min="7" max="7" width="13.28515625" customWidth="1"/>
    <col min="8" max="8" width="18.7109375" customWidth="1"/>
    <col min="9" max="9" width="11.5703125" customWidth="1"/>
    <col min="10" max="10" width="14.28515625" customWidth="1"/>
    <col min="11" max="11" width="12.28515625" customWidth="1"/>
    <col min="13" max="13" width="13.85546875" customWidth="1"/>
  </cols>
  <sheetData>
    <row r="1" spans="1:13" ht="15.75" customHeight="1" thickBot="1" x14ac:dyDescent="0.4">
      <c r="A1" s="233"/>
      <c r="B1" s="234"/>
      <c r="C1" s="234"/>
      <c r="D1" s="234"/>
      <c r="E1" s="234"/>
      <c r="F1" s="1"/>
      <c r="G1" s="235"/>
      <c r="H1" s="235"/>
      <c r="I1" s="235"/>
      <c r="J1" s="235"/>
      <c r="K1" s="235"/>
      <c r="L1" s="2"/>
    </row>
    <row r="2" spans="1:13" ht="24" thickTop="1" x14ac:dyDescent="0.35">
      <c r="A2" s="236" t="s">
        <v>0</v>
      </c>
      <c r="B2" s="237"/>
      <c r="C2" s="237"/>
      <c r="D2" s="237"/>
      <c r="E2" s="237"/>
      <c r="F2" s="4"/>
      <c r="G2" s="238" t="s">
        <v>72</v>
      </c>
      <c r="H2" s="238"/>
      <c r="I2" s="238"/>
      <c r="J2" s="238"/>
      <c r="K2" s="239"/>
      <c r="L2" s="2"/>
    </row>
    <row r="3" spans="1:13" ht="23.25" thickBot="1" x14ac:dyDescent="0.35">
      <c r="A3" s="240" t="s">
        <v>1</v>
      </c>
      <c r="B3" s="241"/>
      <c r="C3" s="241"/>
      <c r="D3" s="241"/>
      <c r="E3" s="241"/>
      <c r="F3" s="5"/>
      <c r="G3" s="6" t="s">
        <v>117</v>
      </c>
      <c r="H3" s="6"/>
      <c r="I3" s="7"/>
      <c r="K3" s="8"/>
      <c r="L3" s="2"/>
    </row>
    <row r="4" spans="1:13" ht="16.5" thickTop="1" x14ac:dyDescent="0.25">
      <c r="A4" s="242" t="s">
        <v>2</v>
      </c>
      <c r="B4" s="243"/>
      <c r="C4" s="243"/>
      <c r="D4" s="243"/>
      <c r="E4" s="244"/>
      <c r="F4" s="9"/>
      <c r="G4" s="10"/>
      <c r="H4" s="10"/>
      <c r="I4" s="9"/>
      <c r="J4" s="11"/>
      <c r="K4" s="12"/>
      <c r="L4" s="2"/>
    </row>
    <row r="5" spans="1:13" ht="15.75" x14ac:dyDescent="0.25">
      <c r="A5" s="13"/>
      <c r="B5" s="14"/>
      <c r="C5" s="15" t="s">
        <v>3</v>
      </c>
      <c r="D5" s="16" t="s">
        <v>4</v>
      </c>
      <c r="E5" s="17"/>
      <c r="F5" s="18" t="s">
        <v>5</v>
      </c>
      <c r="G5" s="245" t="s">
        <v>6</v>
      </c>
      <c r="H5" s="245"/>
      <c r="I5" s="245"/>
      <c r="J5" s="245"/>
      <c r="K5" s="246"/>
      <c r="L5" s="2"/>
    </row>
    <row r="6" spans="1:13" ht="15.75" thickBot="1" x14ac:dyDescent="0.3">
      <c r="A6" s="19" t="s">
        <v>7</v>
      </c>
      <c r="B6" s="20" t="s">
        <v>8</v>
      </c>
      <c r="C6" s="20" t="s">
        <v>9</v>
      </c>
      <c r="D6" s="20" t="s">
        <v>9</v>
      </c>
      <c r="E6" s="21" t="s">
        <v>10</v>
      </c>
      <c r="F6" s="22" t="s">
        <v>11</v>
      </c>
      <c r="G6" s="23" t="s">
        <v>12</v>
      </c>
      <c r="H6" s="23" t="s">
        <v>13</v>
      </c>
      <c r="I6" s="24" t="s">
        <v>14</v>
      </c>
      <c r="J6" s="25" t="s">
        <v>15</v>
      </c>
      <c r="K6" s="26" t="s">
        <v>16</v>
      </c>
      <c r="L6" s="2"/>
    </row>
    <row r="7" spans="1:13" x14ac:dyDescent="0.25">
      <c r="A7" s="27"/>
      <c r="B7" s="28"/>
      <c r="C7" s="29"/>
      <c r="D7" s="29"/>
      <c r="E7" s="30"/>
      <c r="F7" s="31"/>
      <c r="G7" s="32"/>
      <c r="H7" s="33"/>
      <c r="I7" s="34"/>
      <c r="J7" s="35"/>
      <c r="K7" s="36"/>
      <c r="L7" s="37"/>
      <c r="M7" s="38"/>
    </row>
    <row r="8" spans="1:13" x14ac:dyDescent="0.25">
      <c r="A8" s="39" t="s">
        <v>17</v>
      </c>
      <c r="B8" s="40" t="s">
        <v>18</v>
      </c>
      <c r="C8" s="247" t="s">
        <v>19</v>
      </c>
      <c r="D8" s="247"/>
      <c r="E8" s="41">
        <v>10400</v>
      </c>
      <c r="F8" s="42" t="s">
        <v>20</v>
      </c>
      <c r="G8" s="43" t="s">
        <v>20</v>
      </c>
      <c r="H8" s="43" t="s">
        <v>20</v>
      </c>
      <c r="I8" s="44">
        <v>115816.66</v>
      </c>
      <c r="J8" s="45">
        <f>SUM(G8:I8)</f>
        <v>115816.66</v>
      </c>
      <c r="K8" s="36">
        <f>SUM(J8/E8)</f>
        <v>11.136217307692307</v>
      </c>
      <c r="L8" s="2"/>
    </row>
    <row r="9" spans="1:13" x14ac:dyDescent="0.25">
      <c r="A9" s="39"/>
      <c r="B9" s="28"/>
      <c r="C9" s="29"/>
      <c r="D9" s="29"/>
      <c r="E9" s="30"/>
      <c r="F9" s="31"/>
      <c r="G9" s="32"/>
      <c r="H9" s="33"/>
      <c r="I9" s="46"/>
      <c r="J9" s="45"/>
      <c r="K9" s="36"/>
      <c r="L9" s="37"/>
      <c r="M9" s="38"/>
    </row>
    <row r="10" spans="1:13" x14ac:dyDescent="0.25">
      <c r="A10" s="47" t="s">
        <v>21</v>
      </c>
      <c r="B10" s="40" t="s">
        <v>22</v>
      </c>
      <c r="C10" s="48">
        <v>38961</v>
      </c>
      <c r="D10" s="48">
        <v>43343</v>
      </c>
      <c r="E10" s="41">
        <v>6189</v>
      </c>
      <c r="F10" s="49">
        <v>19.2</v>
      </c>
      <c r="G10" s="50">
        <v>100880.7</v>
      </c>
      <c r="H10" s="43" t="s">
        <v>20</v>
      </c>
      <c r="I10" s="46">
        <v>29720</v>
      </c>
      <c r="J10" s="45">
        <f>SUM(G10:I10)</f>
        <v>130600.7</v>
      </c>
      <c r="K10" s="36">
        <f>SUM(J10/E10)</f>
        <v>21.102068185490385</v>
      </c>
      <c r="L10" s="51"/>
      <c r="M10" s="52"/>
    </row>
    <row r="11" spans="1:13" x14ac:dyDescent="0.25">
      <c r="A11" s="53"/>
      <c r="B11" s="28"/>
      <c r="C11" s="29"/>
      <c r="D11" s="29"/>
      <c r="E11" s="30"/>
      <c r="F11" s="31"/>
      <c r="G11" s="32"/>
      <c r="H11" s="33"/>
      <c r="I11" s="44"/>
      <c r="J11" s="45"/>
      <c r="K11" s="36"/>
      <c r="L11" s="37"/>
      <c r="M11" s="38"/>
    </row>
    <row r="12" spans="1:13" x14ac:dyDescent="0.25">
      <c r="A12" s="39" t="s">
        <v>23</v>
      </c>
      <c r="B12" s="40" t="s">
        <v>24</v>
      </c>
      <c r="C12" s="247" t="s">
        <v>19</v>
      </c>
      <c r="D12" s="247"/>
      <c r="E12" s="41">
        <v>10920</v>
      </c>
      <c r="F12" s="42" t="s">
        <v>20</v>
      </c>
      <c r="G12" s="43" t="s">
        <v>20</v>
      </c>
      <c r="H12" s="43" t="s">
        <v>20</v>
      </c>
      <c r="I12" s="44">
        <v>122981</v>
      </c>
      <c r="J12" s="45">
        <f>SUM(G12:I12)</f>
        <v>122981</v>
      </c>
      <c r="K12" s="36">
        <f>SUM(J12/E12)</f>
        <v>11.261996336996337</v>
      </c>
      <c r="L12" s="2"/>
    </row>
    <row r="13" spans="1:13" x14ac:dyDescent="0.25">
      <c r="A13" s="54"/>
      <c r="B13" s="28"/>
      <c r="C13" s="29"/>
      <c r="D13" s="29"/>
      <c r="E13" s="30"/>
      <c r="F13" s="31"/>
      <c r="G13" s="32"/>
      <c r="H13" s="33"/>
      <c r="I13" s="55"/>
      <c r="J13" s="56"/>
      <c r="K13" s="57"/>
      <c r="L13" s="37"/>
      <c r="M13" s="38"/>
    </row>
    <row r="14" spans="1:13" x14ac:dyDescent="0.25">
      <c r="A14" s="54" t="s">
        <v>25</v>
      </c>
      <c r="B14" s="58" t="s">
        <v>26</v>
      </c>
      <c r="C14" s="248" t="s">
        <v>19</v>
      </c>
      <c r="D14" s="248"/>
      <c r="E14" s="59">
        <v>6033</v>
      </c>
      <c r="F14" s="60" t="s">
        <v>20</v>
      </c>
      <c r="G14" s="61" t="s">
        <v>20</v>
      </c>
      <c r="H14" s="62" t="s">
        <v>20</v>
      </c>
      <c r="I14" s="63">
        <v>84987.61</v>
      </c>
      <c r="J14" s="45">
        <f>SUM(G14:I14)</f>
        <v>84987.61</v>
      </c>
      <c r="K14" s="57">
        <f>SUM(J14/E14)</f>
        <v>14.087122492955412</v>
      </c>
      <c r="L14" s="64"/>
      <c r="M14" s="65"/>
    </row>
    <row r="15" spans="1:13" ht="15.75" thickBot="1" x14ac:dyDescent="0.3">
      <c r="A15" s="66"/>
      <c r="B15" s="28"/>
      <c r="C15" s="29"/>
      <c r="D15" s="29"/>
      <c r="E15" s="30"/>
      <c r="F15" s="31"/>
      <c r="G15" s="32"/>
      <c r="H15" s="33"/>
      <c r="I15" s="67"/>
      <c r="J15" s="68"/>
      <c r="K15" s="69"/>
      <c r="L15" s="37"/>
      <c r="M15" s="38"/>
    </row>
    <row r="16" spans="1:13" ht="15.75" thickBot="1" x14ac:dyDescent="0.3">
      <c r="A16" s="70" t="s">
        <v>27</v>
      </c>
      <c r="B16" s="71"/>
      <c r="C16" s="72"/>
      <c r="D16" s="72"/>
      <c r="E16" s="72"/>
      <c r="F16" s="73"/>
      <c r="G16" s="74">
        <f>SUM(G7:G14)</f>
        <v>100880.7</v>
      </c>
      <c r="H16" s="75">
        <v>0</v>
      </c>
      <c r="I16" s="76">
        <f>SUM(I7:I14)</f>
        <v>353505.27</v>
      </c>
      <c r="J16" s="77">
        <f>SUM(J7:J14)</f>
        <v>454385.97</v>
      </c>
      <c r="K16" s="78"/>
      <c r="L16" s="2"/>
    </row>
    <row r="17" spans="1:13" ht="16.5" thickTop="1" thickBot="1" x14ac:dyDescent="0.3">
      <c r="A17" s="38"/>
      <c r="B17" s="38"/>
      <c r="C17" s="38"/>
      <c r="D17" s="38"/>
      <c r="E17" s="38"/>
      <c r="F17" s="38"/>
      <c r="G17" s="38"/>
      <c r="H17" s="38"/>
      <c r="I17" s="79"/>
      <c r="J17" s="38"/>
      <c r="K17" s="38"/>
      <c r="L17" s="2"/>
    </row>
    <row r="18" spans="1:13" ht="16.5" thickTop="1" thickBot="1" x14ac:dyDescent="0.3">
      <c r="A18" s="80" t="s">
        <v>28</v>
      </c>
      <c r="B18" s="81"/>
      <c r="C18" s="81"/>
      <c r="D18" s="82"/>
      <c r="E18" s="82"/>
      <c r="F18" s="82"/>
      <c r="G18" s="81"/>
      <c r="H18" s="83"/>
      <c r="I18" s="84"/>
      <c r="J18" s="82"/>
      <c r="K18" s="85"/>
      <c r="L18" s="2"/>
    </row>
    <row r="19" spans="1:13" x14ac:dyDescent="0.25">
      <c r="A19" s="86" t="s">
        <v>29</v>
      </c>
      <c r="B19" s="87" t="s">
        <v>30</v>
      </c>
      <c r="C19" s="249" t="s">
        <v>19</v>
      </c>
      <c r="D19" s="249"/>
      <c r="E19" s="88">
        <v>31570</v>
      </c>
      <c r="F19" s="89" t="s">
        <v>20</v>
      </c>
      <c r="G19" s="90" t="s">
        <v>20</v>
      </c>
      <c r="H19" s="91" t="s">
        <v>20</v>
      </c>
      <c r="I19" s="92">
        <v>262292</v>
      </c>
      <c r="J19" s="93">
        <f>SUM(G19:I19)</f>
        <v>262292</v>
      </c>
      <c r="K19" s="94">
        <f>SUM(J19/E19)</f>
        <v>8.3082673424136839</v>
      </c>
      <c r="L19" s="2"/>
    </row>
    <row r="20" spans="1:13" ht="15.75" thickBot="1" x14ac:dyDescent="0.3">
      <c r="A20" s="27"/>
      <c r="B20" s="95"/>
      <c r="C20" s="96"/>
      <c r="D20" s="96"/>
      <c r="E20" s="30"/>
      <c r="F20" s="97"/>
      <c r="G20" s="33"/>
      <c r="H20" s="98"/>
      <c r="I20" s="99"/>
      <c r="J20" s="35"/>
      <c r="K20" s="100"/>
      <c r="L20" s="2"/>
    </row>
    <row r="21" spans="1:13" x14ac:dyDescent="0.25">
      <c r="A21" s="101" t="s">
        <v>31</v>
      </c>
      <c r="B21" s="40" t="s">
        <v>32</v>
      </c>
      <c r="C21" s="48">
        <v>41414</v>
      </c>
      <c r="D21" s="48">
        <v>45065</v>
      </c>
      <c r="E21" s="41">
        <v>11384</v>
      </c>
      <c r="F21" s="49">
        <v>22.63</v>
      </c>
      <c r="G21" s="50">
        <v>156382.49</v>
      </c>
      <c r="H21" s="43"/>
      <c r="I21" s="102">
        <v>24640</v>
      </c>
      <c r="J21" s="93">
        <f>SUM(G21:I21)</f>
        <v>181022.49</v>
      </c>
      <c r="K21" s="36">
        <f>SUM(J21/E21)</f>
        <v>15.901483661278988</v>
      </c>
      <c r="L21" s="51"/>
      <c r="M21" s="65"/>
    </row>
    <row r="22" spans="1:13" x14ac:dyDescent="0.25">
      <c r="A22" s="47"/>
      <c r="B22" s="103"/>
      <c r="C22" s="48"/>
      <c r="D22" s="48"/>
      <c r="E22" s="41"/>
      <c r="F22" s="49"/>
      <c r="G22" s="50"/>
      <c r="H22" s="43"/>
      <c r="I22" s="104"/>
      <c r="J22" s="45"/>
      <c r="K22" s="36"/>
      <c r="L22" s="51"/>
      <c r="M22" s="105"/>
    </row>
    <row r="23" spans="1:13" x14ac:dyDescent="0.25">
      <c r="A23" s="39" t="s">
        <v>33</v>
      </c>
      <c r="B23" s="40" t="s">
        <v>34</v>
      </c>
      <c r="C23" s="48">
        <v>39783</v>
      </c>
      <c r="D23" s="48">
        <v>45260</v>
      </c>
      <c r="E23" s="41">
        <v>3153</v>
      </c>
      <c r="F23" s="49">
        <v>14.69</v>
      </c>
      <c r="G23" s="50">
        <v>48564.09</v>
      </c>
      <c r="H23" s="43" t="s">
        <v>20</v>
      </c>
      <c r="I23" s="44">
        <v>2620</v>
      </c>
      <c r="J23" s="45">
        <f>SUM(G23:I23)</f>
        <v>51184.09</v>
      </c>
      <c r="K23" s="36">
        <f>SUM(J23/E23)</f>
        <v>16.2334570250555</v>
      </c>
      <c r="L23" s="37"/>
      <c r="M23" s="52"/>
    </row>
    <row r="24" spans="1:13" x14ac:dyDescent="0.25">
      <c r="A24" s="39"/>
      <c r="B24" s="28"/>
      <c r="C24" s="29"/>
      <c r="D24" s="29"/>
      <c r="E24" s="30"/>
      <c r="F24" s="31"/>
      <c r="G24" s="32"/>
      <c r="H24" s="33"/>
      <c r="I24" s="44"/>
      <c r="J24" s="45"/>
      <c r="K24" s="36"/>
      <c r="L24" s="37"/>
      <c r="M24" s="38"/>
    </row>
    <row r="25" spans="1:13" ht="15.75" thickBot="1" x14ac:dyDescent="0.3">
      <c r="A25" s="39"/>
      <c r="B25" s="28"/>
      <c r="C25" s="29"/>
      <c r="D25" s="29"/>
      <c r="E25" s="30"/>
      <c r="F25" s="31"/>
      <c r="G25" s="32"/>
      <c r="H25" s="33"/>
      <c r="I25" s="44"/>
      <c r="J25" s="45"/>
      <c r="K25" s="36"/>
      <c r="L25" s="37"/>
      <c r="M25" s="38"/>
    </row>
    <row r="26" spans="1:13" ht="15.75" thickBot="1" x14ac:dyDescent="0.3">
      <c r="A26" s="106" t="s">
        <v>35</v>
      </c>
      <c r="B26" s="107"/>
      <c r="C26" s="108"/>
      <c r="D26" s="108"/>
      <c r="E26" s="108"/>
      <c r="F26" s="109"/>
      <c r="G26" s="110">
        <f>SUM(G19:G24)</f>
        <v>204946.58</v>
      </c>
      <c r="H26" s="111"/>
      <c r="I26" s="112">
        <f>SUM(I19:I24)</f>
        <v>289552</v>
      </c>
      <c r="J26" s="113">
        <f>SUM(J19:J24)</f>
        <v>494498.57999999996</v>
      </c>
      <c r="K26" s="114"/>
      <c r="L26" s="2"/>
    </row>
    <row r="27" spans="1:13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2"/>
    </row>
    <row r="28" spans="1:13" ht="15.75" thickBot="1" x14ac:dyDescent="0.3">
      <c r="A28" s="115" t="s">
        <v>36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2"/>
    </row>
    <row r="29" spans="1:13" ht="15.75" thickTop="1" x14ac:dyDescent="0.25">
      <c r="A29" s="117" t="s">
        <v>37</v>
      </c>
      <c r="B29" s="118" t="s">
        <v>38</v>
      </c>
      <c r="C29" s="119">
        <v>40743</v>
      </c>
      <c r="D29" s="119">
        <v>44030</v>
      </c>
      <c r="E29" s="120">
        <v>54996</v>
      </c>
      <c r="F29" s="121">
        <v>44.18</v>
      </c>
      <c r="G29" s="121">
        <v>2429987.8399999999</v>
      </c>
      <c r="H29" s="122" t="s">
        <v>20</v>
      </c>
      <c r="I29" s="121">
        <v>6500</v>
      </c>
      <c r="J29" s="123">
        <f>SUM(G29:I29)</f>
        <v>2436487.84</v>
      </c>
      <c r="K29" s="133">
        <f>SUM(J29/E29)</f>
        <v>44.303000945523308</v>
      </c>
      <c r="L29" s="2"/>
      <c r="M29" s="125"/>
    </row>
    <row r="30" spans="1:13" x14ac:dyDescent="0.25">
      <c r="A30" s="126" t="s">
        <v>17</v>
      </c>
      <c r="B30" s="127" t="s">
        <v>39</v>
      </c>
      <c r="C30" s="128">
        <v>41395</v>
      </c>
      <c r="D30" s="128">
        <v>45046</v>
      </c>
      <c r="E30" s="129">
        <v>9764</v>
      </c>
      <c r="F30" s="130">
        <v>18</v>
      </c>
      <c r="G30" s="130">
        <v>165987.96</v>
      </c>
      <c r="H30" s="131"/>
      <c r="I30" s="130">
        <v>1200</v>
      </c>
      <c r="J30" s="132">
        <f>SUM(G30:I30)</f>
        <v>167187.96</v>
      </c>
      <c r="K30" s="133">
        <f>SUM(J30/E30)</f>
        <v>17.122896353953298</v>
      </c>
      <c r="L30" s="134"/>
      <c r="M30" s="125"/>
    </row>
    <row r="31" spans="1:13" x14ac:dyDescent="0.25">
      <c r="A31" s="126" t="s">
        <v>40</v>
      </c>
      <c r="B31" s="127" t="s">
        <v>41</v>
      </c>
      <c r="C31" s="128">
        <v>40336</v>
      </c>
      <c r="D31" s="128">
        <v>43988</v>
      </c>
      <c r="E31" s="127">
        <v>8355</v>
      </c>
      <c r="F31" s="130">
        <v>23</v>
      </c>
      <c r="G31" s="198">
        <v>196690.68</v>
      </c>
      <c r="H31" s="135" t="s">
        <v>20</v>
      </c>
      <c r="I31" s="130">
        <v>25000</v>
      </c>
      <c r="J31" s="132">
        <f>SUM(G31:I31)</f>
        <v>221690.68</v>
      </c>
      <c r="K31" s="133">
        <f>SUM(J31/E31)</f>
        <v>26.533893476959904</v>
      </c>
      <c r="L31" s="37"/>
      <c r="M31" s="52"/>
    </row>
    <row r="32" spans="1:13" x14ac:dyDescent="0.25">
      <c r="A32" s="126" t="s">
        <v>42</v>
      </c>
      <c r="B32" s="127" t="s">
        <v>43</v>
      </c>
      <c r="C32" s="128">
        <v>39630</v>
      </c>
      <c r="D32" s="128" t="s">
        <v>44</v>
      </c>
      <c r="E32" s="129">
        <v>5925</v>
      </c>
      <c r="F32" s="190" t="s">
        <v>20</v>
      </c>
      <c r="G32" s="130">
        <v>95096</v>
      </c>
      <c r="H32" s="135" t="s">
        <v>20</v>
      </c>
      <c r="I32" s="130">
        <v>600</v>
      </c>
      <c r="J32" s="132">
        <f>SUM(G32:I32)</f>
        <v>95696</v>
      </c>
      <c r="K32" s="133">
        <f>SUM(J32/E32)</f>
        <v>16.151223628691984</v>
      </c>
      <c r="L32" s="2"/>
      <c r="M32" s="136"/>
    </row>
    <row r="33" spans="1:13" x14ac:dyDescent="0.25">
      <c r="A33" s="126"/>
      <c r="B33" s="127" t="s">
        <v>45</v>
      </c>
      <c r="C33" s="128">
        <v>39630</v>
      </c>
      <c r="D33" s="128" t="s">
        <v>44</v>
      </c>
      <c r="E33" s="129">
        <v>615</v>
      </c>
      <c r="F33" s="190" t="s">
        <v>20</v>
      </c>
      <c r="G33" s="130"/>
      <c r="H33" s="135" t="s">
        <v>20</v>
      </c>
      <c r="I33" s="130">
        <v>0</v>
      </c>
      <c r="J33" s="129"/>
      <c r="K33" s="137"/>
      <c r="L33" s="2"/>
    </row>
    <row r="34" spans="1:13" ht="15.75" thickBot="1" x14ac:dyDescent="0.3">
      <c r="A34" s="138" t="s">
        <v>46</v>
      </c>
      <c r="B34" s="139" t="s">
        <v>47</v>
      </c>
      <c r="C34" s="140">
        <v>38169</v>
      </c>
      <c r="D34" s="140">
        <v>43646</v>
      </c>
      <c r="E34" s="141">
        <v>9188</v>
      </c>
      <c r="F34" s="142">
        <v>15</v>
      </c>
      <c r="G34" s="142">
        <v>137820</v>
      </c>
      <c r="H34" s="143" t="s">
        <v>20</v>
      </c>
      <c r="I34" s="130">
        <v>600</v>
      </c>
      <c r="J34" s="144">
        <f>SUM(G34:I34)</f>
        <v>138420</v>
      </c>
      <c r="K34" s="145">
        <f>SUM(J34/E34)</f>
        <v>15.065302568567697</v>
      </c>
      <c r="L34" s="134"/>
      <c r="M34" s="125"/>
    </row>
    <row r="35" spans="1:13" ht="15.75" thickBot="1" x14ac:dyDescent="0.3">
      <c r="A35" s="146" t="s">
        <v>48</v>
      </c>
      <c r="B35" s="147"/>
      <c r="C35" s="148"/>
      <c r="D35" s="148"/>
      <c r="E35" s="148"/>
      <c r="F35" s="149"/>
      <c r="G35" s="150">
        <f>SUM(G29:G34)</f>
        <v>3025582.48</v>
      </c>
      <c r="H35" s="151"/>
      <c r="I35" s="150">
        <f>SUM(I29:I34)</f>
        <v>33900</v>
      </c>
      <c r="J35" s="152">
        <f>SUM(J29:J34)</f>
        <v>3059482.48</v>
      </c>
      <c r="K35" s="153"/>
      <c r="L35" s="2"/>
    </row>
    <row r="36" spans="1:13" ht="15.75" thickTop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2"/>
    </row>
    <row r="37" spans="1:13" ht="15.75" thickBot="1" x14ac:dyDescent="0.3">
      <c r="A37" s="115" t="s">
        <v>49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2"/>
    </row>
    <row r="38" spans="1:13" ht="15.75" thickTop="1" x14ac:dyDescent="0.25">
      <c r="A38" s="117" t="s">
        <v>50</v>
      </c>
      <c r="B38" s="118" t="s">
        <v>51</v>
      </c>
      <c r="C38" s="119">
        <v>40360</v>
      </c>
      <c r="D38" s="119" t="s">
        <v>44</v>
      </c>
      <c r="E38" s="120">
        <v>8932</v>
      </c>
      <c r="F38" s="121">
        <v>0</v>
      </c>
      <c r="G38" s="121">
        <v>0</v>
      </c>
      <c r="H38" s="122" t="s">
        <v>20</v>
      </c>
      <c r="I38" s="121">
        <v>0</v>
      </c>
      <c r="J38" s="123">
        <v>0</v>
      </c>
      <c r="K38" s="124">
        <v>0</v>
      </c>
      <c r="L38" s="2"/>
    </row>
    <row r="39" spans="1:13" ht="15.75" thickBot="1" x14ac:dyDescent="0.3">
      <c r="A39" s="126" t="s">
        <v>42</v>
      </c>
      <c r="B39" s="127" t="s">
        <v>43</v>
      </c>
      <c r="C39" s="128">
        <v>37438</v>
      </c>
      <c r="D39" s="128" t="s">
        <v>44</v>
      </c>
      <c r="E39" s="129">
        <v>622</v>
      </c>
      <c r="F39" s="190" t="s">
        <v>20</v>
      </c>
      <c r="G39" s="130">
        <v>8775</v>
      </c>
      <c r="H39" s="135" t="s">
        <v>20</v>
      </c>
      <c r="I39" s="130">
        <v>0</v>
      </c>
      <c r="J39" s="123">
        <f>SUM(G39:I39)</f>
        <v>8775</v>
      </c>
      <c r="K39" s="145">
        <f>SUM(J39/E39)</f>
        <v>14.107717041800644</v>
      </c>
      <c r="L39" s="2"/>
      <c r="M39" s="136"/>
    </row>
    <row r="40" spans="1:13" ht="15.75" thickBot="1" x14ac:dyDescent="0.3">
      <c r="A40" s="146" t="s">
        <v>52</v>
      </c>
      <c r="B40" s="147"/>
      <c r="C40" s="148"/>
      <c r="D40" s="148"/>
      <c r="E40" s="148"/>
      <c r="F40" s="149"/>
      <c r="G40" s="150">
        <f>SUM(G38:G39)</f>
        <v>8775</v>
      </c>
      <c r="H40" s="151"/>
      <c r="I40" s="150">
        <f>SUM(I38:I39)</f>
        <v>0</v>
      </c>
      <c r="J40" s="152">
        <f>SUM(J38:J39)</f>
        <v>8775</v>
      </c>
      <c r="K40" s="153"/>
      <c r="L40" s="2"/>
    </row>
    <row r="41" spans="1:13" ht="15.75" thickTop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2"/>
    </row>
    <row r="42" spans="1:13" ht="15.75" thickBot="1" x14ac:dyDescent="0.3">
      <c r="A42" s="115" t="s">
        <v>53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2"/>
    </row>
    <row r="43" spans="1:13" ht="15.75" thickTop="1" x14ac:dyDescent="0.25">
      <c r="A43" s="117" t="s">
        <v>54</v>
      </c>
      <c r="B43" s="118" t="s">
        <v>55</v>
      </c>
      <c r="C43" s="119">
        <v>39626</v>
      </c>
      <c r="D43" s="119" t="s">
        <v>44</v>
      </c>
      <c r="E43" s="154">
        <v>6123</v>
      </c>
      <c r="F43" s="155">
        <v>0</v>
      </c>
      <c r="G43" s="121">
        <v>0</v>
      </c>
      <c r="H43" s="135" t="s">
        <v>20</v>
      </c>
      <c r="I43" s="121">
        <v>0</v>
      </c>
      <c r="J43" s="121">
        <v>0</v>
      </c>
      <c r="K43" s="156">
        <v>0</v>
      </c>
      <c r="L43" s="2"/>
    </row>
    <row r="44" spans="1:13" x14ac:dyDescent="0.25">
      <c r="A44" s="126" t="s">
        <v>56</v>
      </c>
      <c r="B44" s="127" t="s">
        <v>57</v>
      </c>
      <c r="C44" s="157" t="s">
        <v>20</v>
      </c>
      <c r="D44" s="119" t="s">
        <v>44</v>
      </c>
      <c r="E44" s="154">
        <v>750</v>
      </c>
      <c r="F44" s="155">
        <v>0</v>
      </c>
      <c r="G44" s="121">
        <v>0</v>
      </c>
      <c r="H44" s="135" t="s">
        <v>20</v>
      </c>
      <c r="I44" s="121">
        <v>0</v>
      </c>
      <c r="J44" s="121">
        <v>0</v>
      </c>
      <c r="K44" s="158">
        <v>0</v>
      </c>
      <c r="L44" s="2"/>
    </row>
    <row r="45" spans="1:13" x14ac:dyDescent="0.25">
      <c r="A45" s="126" t="s">
        <v>58</v>
      </c>
      <c r="B45" s="127" t="s">
        <v>59</v>
      </c>
      <c r="C45" s="119">
        <v>42552</v>
      </c>
      <c r="D45" s="119" t="s">
        <v>44</v>
      </c>
      <c r="E45" s="154">
        <v>1318</v>
      </c>
      <c r="F45" s="155">
        <v>17</v>
      </c>
      <c r="G45" s="121">
        <v>21336.19</v>
      </c>
      <c r="H45" s="135" t="s">
        <v>20</v>
      </c>
      <c r="I45" s="121">
        <v>0</v>
      </c>
      <c r="J45" s="132">
        <f>SUM(G45:I45)</f>
        <v>21336.19</v>
      </c>
      <c r="K45" s="133">
        <f>SUM(J45/E45)</f>
        <v>16.188308042488618</v>
      </c>
      <c r="L45" s="2"/>
    </row>
    <row r="46" spans="1:13" x14ac:dyDescent="0.25">
      <c r="A46" s="126" t="s">
        <v>60</v>
      </c>
      <c r="B46" s="127" t="s">
        <v>61</v>
      </c>
      <c r="C46" s="157" t="s">
        <v>20</v>
      </c>
      <c r="D46" s="119" t="s">
        <v>44</v>
      </c>
      <c r="E46" s="154">
        <v>1250</v>
      </c>
      <c r="F46" s="155">
        <v>0</v>
      </c>
      <c r="G46" s="121">
        <v>0</v>
      </c>
      <c r="H46" s="135" t="s">
        <v>20</v>
      </c>
      <c r="I46" s="121">
        <v>0</v>
      </c>
      <c r="J46" s="121">
        <v>0</v>
      </c>
      <c r="K46" s="158">
        <v>0</v>
      </c>
      <c r="L46" s="2"/>
    </row>
    <row r="47" spans="1:13" x14ac:dyDescent="0.25">
      <c r="A47" s="126" t="s">
        <v>62</v>
      </c>
      <c r="B47" s="127" t="s">
        <v>63</v>
      </c>
      <c r="C47" s="119">
        <v>41821</v>
      </c>
      <c r="D47" s="119">
        <v>44769</v>
      </c>
      <c r="E47" s="154">
        <v>1007</v>
      </c>
      <c r="F47" s="155">
        <v>20.13</v>
      </c>
      <c r="G47" s="121">
        <v>20273.32</v>
      </c>
      <c r="H47" s="135" t="s">
        <v>20</v>
      </c>
      <c r="I47" s="121">
        <v>0</v>
      </c>
      <c r="J47" s="132">
        <f>SUM(G47:I47)</f>
        <v>20273.32</v>
      </c>
      <c r="K47" s="133">
        <f>SUM(J47/E47)</f>
        <v>20.132393247269118</v>
      </c>
      <c r="L47" s="51"/>
      <c r="M47" s="52"/>
    </row>
    <row r="48" spans="1:13" x14ac:dyDescent="0.25">
      <c r="A48" s="126" t="s">
        <v>64</v>
      </c>
      <c r="B48" s="127" t="s">
        <v>65</v>
      </c>
      <c r="C48" s="119">
        <v>40999</v>
      </c>
      <c r="D48" s="119" t="s">
        <v>44</v>
      </c>
      <c r="E48" s="154">
        <v>1666</v>
      </c>
      <c r="F48" s="155">
        <v>9.9600000000000009</v>
      </c>
      <c r="G48" s="121">
        <v>0</v>
      </c>
      <c r="H48" s="135" t="s">
        <v>20</v>
      </c>
      <c r="I48" s="121">
        <v>0</v>
      </c>
      <c r="J48" s="121">
        <v>0</v>
      </c>
      <c r="K48" s="133">
        <f>SUM(J48/E48)</f>
        <v>0</v>
      </c>
      <c r="L48" s="159"/>
      <c r="M48" s="65"/>
    </row>
    <row r="49" spans="1:13" ht="15.75" thickBot="1" x14ac:dyDescent="0.3">
      <c r="A49" s="138" t="s">
        <v>93</v>
      </c>
      <c r="B49" s="139" t="s">
        <v>66</v>
      </c>
      <c r="C49" s="119">
        <v>41091</v>
      </c>
      <c r="D49" s="119" t="s">
        <v>44</v>
      </c>
      <c r="E49" s="120">
        <v>1365</v>
      </c>
      <c r="F49" s="121">
        <v>0</v>
      </c>
      <c r="G49" s="121">
        <v>0</v>
      </c>
      <c r="H49" s="135" t="s">
        <v>20</v>
      </c>
      <c r="I49" s="121">
        <v>0</v>
      </c>
      <c r="J49" s="121">
        <v>0</v>
      </c>
      <c r="K49" s="160">
        <v>0</v>
      </c>
      <c r="L49" s="2"/>
      <c r="M49" s="38"/>
    </row>
    <row r="50" spans="1:13" ht="15.75" thickBot="1" x14ac:dyDescent="0.3">
      <c r="A50" s="146" t="s">
        <v>67</v>
      </c>
      <c r="B50" s="147"/>
      <c r="C50" s="148"/>
      <c r="D50" s="148"/>
      <c r="E50" s="148"/>
      <c r="F50" s="149"/>
      <c r="G50" s="150">
        <f>SUM(G43:G49)</f>
        <v>41609.509999999995</v>
      </c>
      <c r="H50" s="151"/>
      <c r="I50" s="150">
        <f>SUM(I43:I49)</f>
        <v>0</v>
      </c>
      <c r="J50" s="152">
        <f>SUM(J43:J49)</f>
        <v>41609.509999999995</v>
      </c>
      <c r="K50" s="153"/>
      <c r="L50" s="2"/>
    </row>
    <row r="51" spans="1:13" ht="15.75" thickTop="1" x14ac:dyDescent="0.25">
      <c r="A51" s="161"/>
      <c r="B51" s="162"/>
      <c r="C51" s="162"/>
      <c r="D51" s="162"/>
      <c r="E51" s="162"/>
      <c r="F51" s="162"/>
      <c r="G51" s="163"/>
      <c r="H51" s="3"/>
      <c r="I51" s="163"/>
      <c r="J51" s="164"/>
      <c r="K51" s="162"/>
      <c r="L51" s="2"/>
    </row>
    <row r="52" spans="1:13" x14ac:dyDescent="0.25">
      <c r="A52" s="161" t="s">
        <v>68</v>
      </c>
      <c r="B52" s="162"/>
      <c r="C52" s="162"/>
      <c r="D52" s="162"/>
      <c r="E52" s="162"/>
      <c r="F52" s="162"/>
      <c r="G52" s="164">
        <f>(+G16+G26+G35+G40+G50)</f>
        <v>3381794.2699999996</v>
      </c>
      <c r="H52" s="3"/>
      <c r="I52" s="164">
        <f>(+I16+I26+I35+I40+I50)</f>
        <v>676957.27</v>
      </c>
      <c r="J52" s="164">
        <f>(+J16+J26+J35+J40+J50)</f>
        <v>4058751.5399999996</v>
      </c>
      <c r="K52" s="162"/>
      <c r="L52" s="2"/>
    </row>
    <row r="53" spans="1:13" ht="15.75" thickBot="1" x14ac:dyDescent="0.3">
      <c r="A53" s="161"/>
      <c r="B53" s="162"/>
      <c r="C53" s="162"/>
      <c r="D53" s="162"/>
      <c r="E53" s="162"/>
      <c r="F53" s="162"/>
      <c r="G53" s="163"/>
      <c r="H53" s="3"/>
      <c r="I53" s="163"/>
      <c r="J53" s="164"/>
      <c r="K53" s="162"/>
      <c r="L53" s="2"/>
    </row>
    <row r="54" spans="1:13" ht="15.75" thickTop="1" x14ac:dyDescent="0.25">
      <c r="A54" s="165" t="s">
        <v>69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2"/>
    </row>
    <row r="55" spans="1:13" x14ac:dyDescent="0.25">
      <c r="A55" s="167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2"/>
    </row>
    <row r="56" spans="1:13" x14ac:dyDescent="0.25">
      <c r="A56" s="105" t="s">
        <v>70</v>
      </c>
      <c r="B56" s="38"/>
      <c r="C56" s="38"/>
      <c r="D56" s="169"/>
      <c r="E56" s="38"/>
      <c r="F56" s="38"/>
      <c r="G56" s="38"/>
      <c r="H56" s="38"/>
      <c r="I56" s="38"/>
      <c r="J56" s="38"/>
      <c r="K56" s="38"/>
      <c r="L56" s="2"/>
    </row>
    <row r="57" spans="1:13" x14ac:dyDescent="0.25">
      <c r="A57" s="105" t="s">
        <v>71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1"/>
      <c r="M57" s="172"/>
    </row>
    <row r="58" spans="1:13" x14ac:dyDescent="0.25">
      <c r="A58" s="10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2"/>
    </row>
  </sheetData>
  <mergeCells count="11">
    <mergeCell ref="C19:D19"/>
    <mergeCell ref="A4:E4"/>
    <mergeCell ref="G5:K5"/>
    <mergeCell ref="C8:D8"/>
    <mergeCell ref="C12:D12"/>
    <mergeCell ref="C14:D14"/>
    <mergeCell ref="A1:E1"/>
    <mergeCell ref="G1:K1"/>
    <mergeCell ref="A2:E2"/>
    <mergeCell ref="G2:K2"/>
    <mergeCell ref="A3:E3"/>
  </mergeCells>
  <pageMargins left="0.25" right="0.25" top="0.75" bottom="0.75" header="0.3" footer="0.3"/>
  <pageSetup paperSize="5" scale="9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workbookViewId="0">
      <selection activeCell="F17" sqref="F17"/>
    </sheetView>
  </sheetViews>
  <sheetFormatPr defaultRowHeight="15" x14ac:dyDescent="0.25"/>
  <cols>
    <col min="1" max="1" width="17.7109375" style="2" customWidth="1"/>
    <col min="2" max="2" width="16.42578125" style="2" customWidth="1"/>
    <col min="3" max="3" width="12.140625" style="2" customWidth="1"/>
    <col min="4" max="4" width="9.42578125" style="2" customWidth="1"/>
    <col min="5" max="5" width="9.7109375" style="2" customWidth="1"/>
    <col min="6" max="6" width="17" style="2" customWidth="1"/>
    <col min="7" max="8" width="15.85546875" style="2" customWidth="1"/>
    <col min="9" max="9" width="11.140625" style="2" customWidth="1"/>
    <col min="10" max="10" width="12.42578125" style="2" customWidth="1"/>
    <col min="11" max="11" width="11.42578125" style="2" customWidth="1"/>
    <col min="12" max="12" width="13.85546875" style="2" customWidth="1"/>
    <col min="13" max="13" width="13.28515625" style="2" customWidth="1"/>
    <col min="14" max="14" width="10.7109375" style="2" customWidth="1"/>
    <col min="15" max="15" width="11.85546875" style="2" customWidth="1"/>
    <col min="16" max="17" width="11.140625" style="2" customWidth="1"/>
    <col min="18" max="18" width="10.42578125" style="2" customWidth="1"/>
    <col min="19" max="19" width="11.140625" style="2" customWidth="1"/>
    <col min="20" max="20" width="15.85546875" style="2" customWidth="1"/>
  </cols>
  <sheetData>
    <row r="1" spans="1:20" x14ac:dyDescent="0.25">
      <c r="A1" s="173" t="s">
        <v>124</v>
      </c>
      <c r="B1" s="174"/>
      <c r="C1" s="174"/>
    </row>
    <row r="2" spans="1:20" ht="15.75" thickBot="1" x14ac:dyDescent="0.3">
      <c r="A2" s="200">
        <v>43263</v>
      </c>
      <c r="B2" s="174"/>
      <c r="C2" s="174"/>
    </row>
    <row r="3" spans="1:20" x14ac:dyDescent="0.25">
      <c r="A3" s="175" t="s">
        <v>73</v>
      </c>
      <c r="B3" s="183" t="s">
        <v>94</v>
      </c>
      <c r="C3" s="176" t="s">
        <v>95</v>
      </c>
      <c r="D3" s="176" t="s">
        <v>96</v>
      </c>
      <c r="E3" s="177" t="s">
        <v>97</v>
      </c>
      <c r="F3" s="191" t="s">
        <v>74</v>
      </c>
      <c r="G3" s="191" t="s">
        <v>120</v>
      </c>
      <c r="H3" s="194" t="s">
        <v>75</v>
      </c>
      <c r="I3" s="184" t="s">
        <v>122</v>
      </c>
      <c r="J3" s="184" t="s">
        <v>99</v>
      </c>
      <c r="K3" s="186" t="s">
        <v>102</v>
      </c>
      <c r="L3" s="184" t="s">
        <v>104</v>
      </c>
      <c r="M3" s="191" t="s">
        <v>106</v>
      </c>
      <c r="N3" s="191" t="s">
        <v>108</v>
      </c>
      <c r="O3" s="191" t="s">
        <v>111</v>
      </c>
      <c r="P3" s="191" t="s">
        <v>110</v>
      </c>
      <c r="Q3" s="191" t="s">
        <v>110</v>
      </c>
      <c r="R3" s="191" t="s">
        <v>114</v>
      </c>
      <c r="S3" s="191" t="s">
        <v>110</v>
      </c>
      <c r="T3" s="184" t="s">
        <v>119</v>
      </c>
    </row>
    <row r="4" spans="1:20" ht="15.75" thickBot="1" x14ac:dyDescent="0.3">
      <c r="A4" s="178"/>
      <c r="B4" s="192"/>
      <c r="C4" s="179"/>
      <c r="D4" s="179"/>
      <c r="E4" s="181" t="s">
        <v>98</v>
      </c>
      <c r="F4" s="180" t="s">
        <v>76</v>
      </c>
      <c r="G4" s="180" t="s">
        <v>121</v>
      </c>
      <c r="H4" s="180" t="s">
        <v>77</v>
      </c>
      <c r="I4" s="195"/>
      <c r="J4" s="196" t="s">
        <v>100</v>
      </c>
      <c r="K4" s="197" t="s">
        <v>101</v>
      </c>
      <c r="L4" s="196" t="s">
        <v>103</v>
      </c>
      <c r="M4" s="181" t="s">
        <v>105</v>
      </c>
      <c r="N4" s="181" t="s">
        <v>107</v>
      </c>
      <c r="O4" s="180"/>
      <c r="P4" s="180" t="s">
        <v>112</v>
      </c>
      <c r="Q4" s="180" t="s">
        <v>113</v>
      </c>
      <c r="R4" s="180" t="s">
        <v>115</v>
      </c>
      <c r="S4" s="180" t="s">
        <v>109</v>
      </c>
      <c r="T4" s="196" t="s">
        <v>118</v>
      </c>
    </row>
    <row r="5" spans="1:20" ht="15.75" thickBot="1" x14ac:dyDescent="0.3">
      <c r="A5" s="175"/>
      <c r="B5" s="182" t="s">
        <v>92</v>
      </c>
      <c r="C5" s="176" t="s">
        <v>92</v>
      </c>
      <c r="D5" s="176" t="s">
        <v>92</v>
      </c>
      <c r="E5" s="177" t="s">
        <v>92</v>
      </c>
      <c r="F5" s="184" t="s">
        <v>78</v>
      </c>
      <c r="G5" s="177" t="s">
        <v>78</v>
      </c>
      <c r="H5" s="177" t="s">
        <v>78</v>
      </c>
      <c r="I5" s="184" t="s">
        <v>78</v>
      </c>
      <c r="J5" s="185" t="s">
        <v>78</v>
      </c>
      <c r="K5" s="184" t="s">
        <v>78</v>
      </c>
      <c r="L5" s="184" t="s">
        <v>78</v>
      </c>
      <c r="M5" s="184" t="s">
        <v>78</v>
      </c>
      <c r="N5" s="184" t="s">
        <v>78</v>
      </c>
      <c r="O5" s="184" t="s">
        <v>78</v>
      </c>
      <c r="P5" s="184" t="s">
        <v>78</v>
      </c>
      <c r="Q5" s="184"/>
      <c r="R5" s="184" t="s">
        <v>78</v>
      </c>
      <c r="S5" s="184" t="s">
        <v>78</v>
      </c>
      <c r="T5" s="184" t="s">
        <v>78</v>
      </c>
    </row>
    <row r="6" spans="1:20" ht="16.5" thickBot="1" x14ac:dyDescent="0.3">
      <c r="A6" s="183"/>
      <c r="B6" s="204"/>
      <c r="C6" s="205"/>
      <c r="D6" s="205"/>
      <c r="E6" s="206"/>
      <c r="F6" s="205"/>
      <c r="G6" s="205"/>
      <c r="H6" s="207"/>
      <c r="I6" s="205"/>
      <c r="J6" s="205"/>
      <c r="K6" s="205"/>
      <c r="L6" s="205"/>
      <c r="M6" s="205"/>
      <c r="N6" s="205"/>
      <c r="O6" s="208"/>
      <c r="P6" s="205"/>
      <c r="Q6" s="205"/>
      <c r="R6" s="205"/>
      <c r="S6" s="209"/>
      <c r="T6" s="206"/>
    </row>
    <row r="7" spans="1:20" ht="16.5" thickBot="1" x14ac:dyDescent="0.3">
      <c r="A7" s="187" t="s">
        <v>79</v>
      </c>
      <c r="B7" s="210">
        <v>0</v>
      </c>
      <c r="C7" s="211">
        <v>38000</v>
      </c>
      <c r="D7" s="211">
        <v>3000</v>
      </c>
      <c r="E7" s="211">
        <v>2000</v>
      </c>
      <c r="F7" s="211">
        <v>16000</v>
      </c>
      <c r="G7" s="211">
        <v>7500</v>
      </c>
      <c r="H7" s="211">
        <v>840</v>
      </c>
      <c r="I7" s="211">
        <v>8819</v>
      </c>
      <c r="J7" s="212">
        <v>29578.66</v>
      </c>
      <c r="K7" s="213"/>
      <c r="L7" s="211">
        <v>6000</v>
      </c>
      <c r="M7" s="211">
        <v>1159</v>
      </c>
      <c r="N7" s="211">
        <v>1620</v>
      </c>
      <c r="O7" s="214"/>
      <c r="P7" s="211">
        <v>500</v>
      </c>
      <c r="Q7" s="211">
        <v>500</v>
      </c>
      <c r="R7" s="211">
        <v>300</v>
      </c>
      <c r="S7" s="215"/>
      <c r="T7" s="216">
        <f>SUM(B7:S7)</f>
        <v>115816.66</v>
      </c>
    </row>
    <row r="8" spans="1:20" ht="16.5" thickBot="1" x14ac:dyDescent="0.3">
      <c r="A8" s="188"/>
      <c r="B8" s="204"/>
      <c r="C8" s="213"/>
      <c r="D8" s="213"/>
      <c r="E8" s="213"/>
      <c r="F8" s="213"/>
      <c r="G8" s="213"/>
      <c r="H8" s="217"/>
      <c r="I8" s="213"/>
      <c r="J8" s="213"/>
      <c r="K8" s="213"/>
      <c r="L8" s="213"/>
      <c r="M8" s="213"/>
      <c r="N8" s="213"/>
      <c r="O8" s="218"/>
      <c r="P8" s="213"/>
      <c r="Q8" s="213"/>
      <c r="R8" s="213"/>
      <c r="S8" s="219"/>
      <c r="T8" s="213"/>
    </row>
    <row r="9" spans="1:20" ht="16.5" thickBot="1" x14ac:dyDescent="0.3">
      <c r="A9" s="187" t="s">
        <v>80</v>
      </c>
      <c r="B9" s="210">
        <v>100880.7</v>
      </c>
      <c r="C9" s="211">
        <v>24500</v>
      </c>
      <c r="D9" s="211">
        <v>3600</v>
      </c>
      <c r="E9" s="213"/>
      <c r="F9" s="213"/>
      <c r="G9" s="213"/>
      <c r="H9" s="217"/>
      <c r="I9" s="213"/>
      <c r="J9" s="213"/>
      <c r="K9" s="213"/>
      <c r="L9" s="213"/>
      <c r="M9" s="217"/>
      <c r="N9" s="211">
        <v>1620</v>
      </c>
      <c r="O9" s="214"/>
      <c r="P9" s="217"/>
      <c r="Q9" s="217"/>
      <c r="R9" s="217"/>
      <c r="S9" s="215"/>
      <c r="T9" s="216">
        <f>SUM(B9:S9)</f>
        <v>130600.7</v>
      </c>
    </row>
    <row r="10" spans="1:20" ht="16.5" thickBot="1" x14ac:dyDescent="0.3">
      <c r="A10" s="188"/>
      <c r="B10" s="204"/>
      <c r="C10" s="213"/>
      <c r="D10" s="213"/>
      <c r="E10" s="213"/>
      <c r="F10" s="213"/>
      <c r="G10" s="213"/>
      <c r="H10" s="217"/>
      <c r="I10" s="213"/>
      <c r="J10" s="213"/>
      <c r="K10" s="213"/>
      <c r="L10" s="213"/>
      <c r="M10" s="213"/>
      <c r="N10" s="213"/>
      <c r="O10" s="218"/>
      <c r="P10" s="213"/>
      <c r="Q10" s="213"/>
      <c r="R10" s="213"/>
      <c r="S10" s="219"/>
      <c r="T10" s="213"/>
    </row>
    <row r="11" spans="1:20" ht="16.5" thickBot="1" x14ac:dyDescent="0.3">
      <c r="A11" s="187" t="s">
        <v>81</v>
      </c>
      <c r="B11" s="210">
        <v>0</v>
      </c>
      <c r="C11" s="211">
        <v>23600</v>
      </c>
      <c r="D11" s="211">
        <v>10000</v>
      </c>
      <c r="E11" s="211">
        <v>1500</v>
      </c>
      <c r="F11" s="211">
        <v>18000</v>
      </c>
      <c r="G11" s="211">
        <v>14000</v>
      </c>
      <c r="H11" s="211">
        <v>840</v>
      </c>
      <c r="I11" s="211">
        <v>18728</v>
      </c>
      <c r="J11" s="213"/>
      <c r="K11" s="211">
        <v>31732</v>
      </c>
      <c r="L11" s="213"/>
      <c r="M11" s="211">
        <v>1161</v>
      </c>
      <c r="N11" s="211">
        <v>1620</v>
      </c>
      <c r="O11" s="214"/>
      <c r="P11" s="211">
        <v>500</v>
      </c>
      <c r="Q11" s="211">
        <v>500</v>
      </c>
      <c r="R11" s="211">
        <v>300</v>
      </c>
      <c r="S11" s="220">
        <v>500</v>
      </c>
      <c r="T11" s="216">
        <f>SUM(B11:S11)</f>
        <v>122981</v>
      </c>
    </row>
    <row r="12" spans="1:20" ht="16.5" thickBot="1" x14ac:dyDescent="0.3">
      <c r="A12" s="188"/>
      <c r="B12" s="204"/>
      <c r="C12" s="213"/>
      <c r="D12" s="213"/>
      <c r="E12" s="213"/>
      <c r="F12" s="213"/>
      <c r="G12" s="213"/>
      <c r="H12" s="217"/>
      <c r="I12" s="213"/>
      <c r="J12" s="213"/>
      <c r="K12" s="213"/>
      <c r="L12" s="213"/>
      <c r="M12" s="213"/>
      <c r="N12" s="213"/>
      <c r="O12" s="218"/>
      <c r="P12" s="213"/>
      <c r="Q12" s="213"/>
      <c r="R12" s="213"/>
      <c r="S12" s="219"/>
      <c r="T12" s="213"/>
    </row>
    <row r="13" spans="1:20" ht="16.5" thickBot="1" x14ac:dyDescent="0.3">
      <c r="A13" s="187" t="s">
        <v>116</v>
      </c>
      <c r="B13" s="210">
        <v>0</v>
      </c>
      <c r="C13" s="211">
        <v>18000</v>
      </c>
      <c r="D13" s="211">
        <v>6600</v>
      </c>
      <c r="E13" s="211">
        <v>1600</v>
      </c>
      <c r="F13" s="211">
        <v>15000</v>
      </c>
      <c r="G13" s="211">
        <v>8200</v>
      </c>
      <c r="H13" s="211">
        <v>840</v>
      </c>
      <c r="I13" s="211">
        <v>10701</v>
      </c>
      <c r="J13" s="212">
        <v>19969.61</v>
      </c>
      <c r="K13" s="213"/>
      <c r="L13" s="213"/>
      <c r="M13" s="211">
        <v>1157</v>
      </c>
      <c r="N13" s="211">
        <v>1620</v>
      </c>
      <c r="O13" s="214"/>
      <c r="P13" s="211">
        <v>500</v>
      </c>
      <c r="Q13" s="211">
        <v>500</v>
      </c>
      <c r="R13" s="211">
        <v>300</v>
      </c>
      <c r="S13" s="215"/>
      <c r="T13" s="216">
        <f>SUM(B13:S13)</f>
        <v>84987.61</v>
      </c>
    </row>
    <row r="14" spans="1:20" ht="16.5" thickBot="1" x14ac:dyDescent="0.3">
      <c r="A14" s="188"/>
      <c r="B14" s="204"/>
      <c r="C14" s="213"/>
      <c r="D14" s="213"/>
      <c r="E14" s="213"/>
      <c r="F14" s="213"/>
      <c r="G14" s="213"/>
      <c r="H14" s="217"/>
      <c r="I14" s="213"/>
      <c r="J14" s="213"/>
      <c r="K14" s="213"/>
      <c r="L14" s="213"/>
      <c r="M14" s="213"/>
      <c r="N14" s="213"/>
      <c r="O14" s="218"/>
      <c r="P14" s="213"/>
      <c r="Q14" s="213"/>
      <c r="R14" s="213"/>
      <c r="S14" s="219"/>
      <c r="T14" s="213"/>
    </row>
    <row r="15" spans="1:20" ht="16.5" thickBot="1" x14ac:dyDescent="0.3">
      <c r="A15" s="187" t="s">
        <v>29</v>
      </c>
      <c r="B15" s="210">
        <v>0</v>
      </c>
      <c r="C15" s="211">
        <v>87000</v>
      </c>
      <c r="D15" s="211">
        <v>16000</v>
      </c>
      <c r="E15" s="211">
        <v>2500</v>
      </c>
      <c r="F15" s="211">
        <v>10000</v>
      </c>
      <c r="G15" s="211">
        <v>3000</v>
      </c>
      <c r="H15" s="211">
        <v>1620</v>
      </c>
      <c r="I15" s="211">
        <v>58564</v>
      </c>
      <c r="J15" s="213"/>
      <c r="K15" s="211">
        <v>60706</v>
      </c>
      <c r="L15" s="211">
        <v>10000</v>
      </c>
      <c r="M15" s="211">
        <v>4282</v>
      </c>
      <c r="N15" s="211">
        <v>1620</v>
      </c>
      <c r="O15" s="221">
        <v>5700</v>
      </c>
      <c r="P15" s="211">
        <v>500</v>
      </c>
      <c r="Q15" s="211">
        <v>500</v>
      </c>
      <c r="R15" s="211">
        <v>300</v>
      </c>
      <c r="S15" s="215"/>
      <c r="T15" s="216">
        <f>SUM(B15:S15)</f>
        <v>262292</v>
      </c>
    </row>
    <row r="16" spans="1:20" ht="16.5" thickBot="1" x14ac:dyDescent="0.3">
      <c r="A16" s="188"/>
      <c r="B16" s="204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8"/>
      <c r="P16" s="213"/>
      <c r="Q16" s="213"/>
      <c r="R16" s="213"/>
      <c r="S16" s="219"/>
      <c r="T16" s="213"/>
    </row>
    <row r="17" spans="1:20" ht="16.5" thickBot="1" x14ac:dyDescent="0.3">
      <c r="A17" s="187" t="s">
        <v>82</v>
      </c>
      <c r="B17" s="210">
        <v>156382.49</v>
      </c>
      <c r="C17" s="211">
        <v>18700</v>
      </c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1">
        <v>3240</v>
      </c>
      <c r="O17" s="221">
        <v>2700</v>
      </c>
      <c r="P17" s="217"/>
      <c r="Q17" s="217"/>
      <c r="R17" s="217"/>
      <c r="S17" s="215"/>
      <c r="T17" s="216">
        <f>SUM(B17:S17)</f>
        <v>181022.49</v>
      </c>
    </row>
    <row r="18" spans="1:20" ht="16.5" thickBot="1" x14ac:dyDescent="0.3">
      <c r="A18" s="188"/>
      <c r="B18" s="204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8"/>
      <c r="P18" s="213"/>
      <c r="Q18" s="213"/>
      <c r="R18" s="213"/>
      <c r="S18" s="219"/>
      <c r="T18" s="213"/>
    </row>
    <row r="19" spans="1:20" ht="16.5" thickBot="1" x14ac:dyDescent="0.3">
      <c r="A19" s="187" t="s">
        <v>83</v>
      </c>
      <c r="B19" s="210">
        <v>48564.09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1">
        <v>1620</v>
      </c>
      <c r="O19" s="221">
        <v>1000</v>
      </c>
      <c r="P19" s="217"/>
      <c r="Q19" s="217"/>
      <c r="R19" s="217"/>
      <c r="S19" s="215"/>
      <c r="T19" s="216">
        <f>SUM(B19:S19)</f>
        <v>51184.09</v>
      </c>
    </row>
    <row r="20" spans="1:20" ht="16.5" thickBot="1" x14ac:dyDescent="0.3">
      <c r="A20" s="188"/>
      <c r="B20" s="204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8"/>
      <c r="P20" s="213"/>
      <c r="Q20" s="213"/>
      <c r="R20" s="213"/>
      <c r="S20" s="219"/>
      <c r="T20" s="213"/>
    </row>
    <row r="21" spans="1:20" ht="16.5" thickBot="1" x14ac:dyDescent="0.3">
      <c r="A21" s="187" t="s">
        <v>84</v>
      </c>
      <c r="B21" s="210">
        <v>196690.68</v>
      </c>
      <c r="C21" s="211">
        <v>22000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21">
        <v>600</v>
      </c>
      <c r="P21" s="217"/>
      <c r="Q21" s="217"/>
      <c r="R21" s="217"/>
      <c r="S21" s="220">
        <v>2400</v>
      </c>
      <c r="T21" s="216">
        <f>SUM(B21:S21)</f>
        <v>221690.68</v>
      </c>
    </row>
    <row r="22" spans="1:20" ht="16.5" thickBot="1" x14ac:dyDescent="0.3">
      <c r="A22" s="187"/>
      <c r="B22" s="204"/>
      <c r="C22" s="217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4"/>
      <c r="P22" s="217"/>
      <c r="Q22" s="217"/>
      <c r="R22" s="217"/>
      <c r="S22" s="215"/>
      <c r="T22" s="222"/>
    </row>
    <row r="23" spans="1:20" ht="16.5" thickBot="1" x14ac:dyDescent="0.3">
      <c r="A23" s="187" t="s">
        <v>85</v>
      </c>
      <c r="B23" s="210">
        <v>165987.96</v>
      </c>
      <c r="C23" s="217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21">
        <v>1200</v>
      </c>
      <c r="P23" s="217"/>
      <c r="Q23" s="217"/>
      <c r="R23" s="217"/>
      <c r="S23" s="215"/>
      <c r="T23" s="216">
        <f>SUM(B23:S23)</f>
        <v>167187.96</v>
      </c>
    </row>
    <row r="24" spans="1:20" ht="16.5" thickBot="1" x14ac:dyDescent="0.3">
      <c r="A24" s="187"/>
      <c r="B24" s="204"/>
      <c r="C24" s="217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4"/>
      <c r="P24" s="217"/>
      <c r="Q24" s="217"/>
      <c r="R24" s="217"/>
      <c r="S24" s="215"/>
      <c r="T24" s="222"/>
    </row>
    <row r="25" spans="1:20" ht="16.5" thickBot="1" x14ac:dyDescent="0.3">
      <c r="A25" s="201" t="s">
        <v>86</v>
      </c>
      <c r="B25" s="212">
        <v>2429987.8399999999</v>
      </c>
      <c r="C25" s="217"/>
      <c r="D25" s="213"/>
      <c r="E25" s="213"/>
      <c r="F25" s="213"/>
      <c r="G25" s="213"/>
      <c r="H25" s="213"/>
      <c r="I25" s="217"/>
      <c r="J25" s="213"/>
      <c r="K25" s="213"/>
      <c r="L25" s="213"/>
      <c r="M25" s="213"/>
      <c r="N25" s="217"/>
      <c r="O25" s="221">
        <v>6500</v>
      </c>
      <c r="P25" s="217"/>
      <c r="Q25" s="217"/>
      <c r="R25" s="217"/>
      <c r="S25" s="215"/>
      <c r="T25" s="216">
        <f>SUM(B25:S25)</f>
        <v>2436487.84</v>
      </c>
    </row>
    <row r="26" spans="1:20" ht="16.5" thickBot="1" x14ac:dyDescent="0.3">
      <c r="A26" s="187"/>
      <c r="B26" s="204"/>
      <c r="C26" s="217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7"/>
      <c r="O26" s="214"/>
      <c r="P26" s="217"/>
      <c r="Q26" s="217"/>
      <c r="R26" s="217"/>
      <c r="S26" s="215"/>
      <c r="T26" s="222"/>
    </row>
    <row r="27" spans="1:20" ht="16.5" thickBot="1" x14ac:dyDescent="0.3">
      <c r="A27" s="201" t="s">
        <v>87</v>
      </c>
      <c r="B27" s="211">
        <v>95096</v>
      </c>
      <c r="C27" s="217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7"/>
      <c r="O27" s="221">
        <v>600</v>
      </c>
      <c r="P27" s="217"/>
      <c r="Q27" s="217"/>
      <c r="R27" s="217"/>
      <c r="S27" s="215"/>
      <c r="T27" s="216">
        <f>SUM(B27:S27)</f>
        <v>95696</v>
      </c>
    </row>
    <row r="28" spans="1:20" ht="16.5" thickBot="1" x14ac:dyDescent="0.3">
      <c r="A28" s="187"/>
      <c r="B28" s="204"/>
      <c r="C28" s="217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7"/>
      <c r="O28" s="214"/>
      <c r="P28" s="217"/>
      <c r="Q28" s="217"/>
      <c r="R28" s="217"/>
      <c r="S28" s="215"/>
      <c r="T28" s="222"/>
    </row>
    <row r="29" spans="1:20" ht="16.5" thickBot="1" x14ac:dyDescent="0.3">
      <c r="A29" s="201" t="s">
        <v>88</v>
      </c>
      <c r="B29" s="211">
        <v>137820</v>
      </c>
      <c r="C29" s="217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7"/>
      <c r="O29" s="221">
        <v>600</v>
      </c>
      <c r="P29" s="217"/>
      <c r="Q29" s="217"/>
      <c r="R29" s="217"/>
      <c r="S29" s="215"/>
      <c r="T29" s="216">
        <f>SUM(B29:S29)</f>
        <v>138420</v>
      </c>
    </row>
    <row r="30" spans="1:20" ht="16.5" thickBot="1" x14ac:dyDescent="0.3">
      <c r="A30" s="187"/>
      <c r="B30" s="204"/>
      <c r="C30" s="217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7"/>
      <c r="O30" s="214"/>
      <c r="P30" s="217"/>
      <c r="Q30" s="217"/>
      <c r="R30" s="217"/>
      <c r="S30" s="215"/>
      <c r="T30" s="222"/>
    </row>
    <row r="31" spans="1:20" ht="16.5" thickBot="1" x14ac:dyDescent="0.3">
      <c r="A31" s="201" t="s">
        <v>89</v>
      </c>
      <c r="B31" s="211">
        <v>8775</v>
      </c>
      <c r="C31" s="217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7"/>
      <c r="O31" s="214"/>
      <c r="P31" s="217"/>
      <c r="Q31" s="217"/>
      <c r="R31" s="217"/>
      <c r="S31" s="215"/>
      <c r="T31" s="216">
        <f>SUM(B31:S31)</f>
        <v>8775</v>
      </c>
    </row>
    <row r="32" spans="1:20" ht="16.5" thickBot="1" x14ac:dyDescent="0.3">
      <c r="A32" s="187"/>
      <c r="B32" s="204"/>
      <c r="C32" s="217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7"/>
      <c r="O32" s="214"/>
      <c r="P32" s="217"/>
      <c r="Q32" s="217"/>
      <c r="R32" s="217"/>
      <c r="S32" s="215"/>
      <c r="T32" s="222"/>
    </row>
    <row r="33" spans="1:20" ht="16.5" thickBot="1" x14ac:dyDescent="0.3">
      <c r="A33" s="201" t="s">
        <v>90</v>
      </c>
      <c r="B33" s="212">
        <v>21336.19</v>
      </c>
      <c r="C33" s="217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7"/>
      <c r="O33" s="214"/>
      <c r="P33" s="217"/>
      <c r="Q33" s="217"/>
      <c r="R33" s="217"/>
      <c r="S33" s="215"/>
      <c r="T33" s="216">
        <f>SUM(B33:S33)</f>
        <v>21336.19</v>
      </c>
    </row>
    <row r="34" spans="1:20" ht="16.5" thickBot="1" x14ac:dyDescent="0.3">
      <c r="A34" s="187"/>
      <c r="B34" s="204"/>
      <c r="C34" s="217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7"/>
      <c r="O34" s="214"/>
      <c r="P34" s="217"/>
      <c r="Q34" s="217"/>
      <c r="R34" s="217"/>
      <c r="S34" s="215"/>
      <c r="T34" s="222"/>
    </row>
    <row r="35" spans="1:20" ht="16.5" thickBot="1" x14ac:dyDescent="0.3">
      <c r="A35" s="201" t="s">
        <v>91</v>
      </c>
      <c r="B35" s="212">
        <v>20273.32</v>
      </c>
      <c r="C35" s="217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7"/>
      <c r="O35" s="214"/>
      <c r="P35" s="217"/>
      <c r="Q35" s="217"/>
      <c r="R35" s="217"/>
      <c r="S35" s="215"/>
      <c r="T35" s="216">
        <f>SUM(B35:S35)</f>
        <v>20273.32</v>
      </c>
    </row>
    <row r="36" spans="1:20" ht="16.5" thickBot="1" x14ac:dyDescent="0.3">
      <c r="A36" s="189"/>
      <c r="B36" s="223"/>
      <c r="C36" s="224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6"/>
      <c r="P36" s="225"/>
      <c r="Q36" s="225"/>
      <c r="R36" s="225"/>
      <c r="S36" s="227"/>
      <c r="T36" s="224"/>
    </row>
    <row r="38" spans="1:20" ht="16.5" thickBot="1" x14ac:dyDescent="0.3"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32"/>
    </row>
    <row r="39" spans="1:20" ht="16.5" thickBot="1" x14ac:dyDescent="0.3">
      <c r="A39" s="202" t="s">
        <v>123</v>
      </c>
      <c r="B39" s="229">
        <f t="shared" ref="B39:S39" si="0">SUM(B6:B36)</f>
        <v>3381794.2699999996</v>
      </c>
      <c r="C39" s="230">
        <f t="shared" si="0"/>
        <v>231800</v>
      </c>
      <c r="D39" s="230">
        <f t="shared" si="0"/>
        <v>39200</v>
      </c>
      <c r="E39" s="230">
        <f t="shared" si="0"/>
        <v>7600</v>
      </c>
      <c r="F39" s="230">
        <f t="shared" si="0"/>
        <v>59000</v>
      </c>
      <c r="G39" s="231">
        <f t="shared" si="0"/>
        <v>32700</v>
      </c>
      <c r="H39" s="230">
        <f t="shared" si="0"/>
        <v>4140</v>
      </c>
      <c r="I39" s="230">
        <f t="shared" si="0"/>
        <v>96812</v>
      </c>
      <c r="J39" s="229">
        <f t="shared" si="0"/>
        <v>49548.270000000004</v>
      </c>
      <c r="K39" s="230">
        <f t="shared" si="0"/>
        <v>92438</v>
      </c>
      <c r="L39" s="230">
        <f t="shared" si="0"/>
        <v>16000</v>
      </c>
      <c r="M39" s="230">
        <f t="shared" si="0"/>
        <v>7759</v>
      </c>
      <c r="N39" s="230">
        <f t="shared" si="0"/>
        <v>12960</v>
      </c>
      <c r="O39" s="230">
        <f t="shared" si="0"/>
        <v>18900</v>
      </c>
      <c r="P39" s="230">
        <f t="shared" si="0"/>
        <v>2000</v>
      </c>
      <c r="Q39" s="230">
        <f t="shared" si="0"/>
        <v>2000</v>
      </c>
      <c r="R39" s="230">
        <f t="shared" si="0"/>
        <v>1200</v>
      </c>
      <c r="S39" s="230">
        <f t="shared" si="0"/>
        <v>2900</v>
      </c>
      <c r="T39" s="229">
        <f>SUM(B39:S39)</f>
        <v>4058751.5399999996</v>
      </c>
    </row>
    <row r="40" spans="1:20" ht="15.75" thickBot="1" x14ac:dyDescent="0.3"/>
    <row r="41" spans="1:20" ht="15.75" thickTop="1" x14ac:dyDescent="0.25">
      <c r="A41" s="203" t="s">
        <v>69</v>
      </c>
      <c r="S41" s="199"/>
      <c r="T41" s="193"/>
    </row>
  </sheetData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>EOLWD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Saillant, Sveta (DWD)</dc:creator>
  <cp:lastModifiedBy>Saillant, Sveta (DWD)</cp:lastModifiedBy>
  <cp:lastPrinted>2018-06-12T15:03:30Z</cp:lastPrinted>
  <dcterms:created xsi:type="dcterms:W3CDTF">2018-06-07T14:03:05Z</dcterms:created>
  <dcterms:modified xsi:type="dcterms:W3CDTF">2018-06-12T17:43:12Z</dcterms:modified>
</cp:coreProperties>
</file>